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PTO. ANALISIS DE RIESGOS\KEVIN\"/>
    </mc:Choice>
  </mc:AlternateContent>
  <bookViews>
    <workbookView xWindow="0" yWindow="0" windowWidth="20490" windowHeight="7095" tabRatio="798" activeTab="7"/>
  </bookViews>
  <sheets>
    <sheet name="DATOS" sheetId="8" r:id="rId1"/>
    <sheet name="TIPOS DE RIESGOS" sheetId="4" r:id="rId2"/>
    <sheet name="Requisitos Minimos" sheetId="13" r:id="rId3"/>
    <sheet name="INCENDIO" sheetId="11" r:id="rId4"/>
    <sheet name="TM" sheetId="12" r:id="rId5"/>
    <sheet name="MRC" sheetId="3" r:id="rId6"/>
    <sheet name="TRO" sheetId="1" r:id="rId7"/>
    <sheet name="AUTO - FLOTA" sheetId="2" r:id="rId8"/>
  </sheets>
  <externalReferences>
    <externalReference r:id="rId9"/>
  </externalReferences>
  <definedNames>
    <definedName name="_xlnm._FilterDatabase" localSheetId="0" hidden="1">DATOS!$A$20:$D$67</definedName>
    <definedName name="_xlnm.Print_Area" localSheetId="7">'AUTO - FLOTA'!$A$1:$H$34</definedName>
    <definedName name="_xlnm.Print_Area" localSheetId="3">INCENDIO!$A$1:$F$36</definedName>
    <definedName name="_xlnm.Print_Area" localSheetId="5">MRC!$A$1:$E$28</definedName>
    <definedName name="_xlnm.Print_Area" localSheetId="4">TM!$A$1:$E$16</definedName>
    <definedName name="_xlnm.Print_Area" localSheetId="6">TRO!$A$1:$E$41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2" l="1"/>
  <c r="I30" i="2" l="1"/>
  <c r="J30" i="2" s="1"/>
  <c r="K30" i="2" s="1"/>
  <c r="I29" i="2"/>
  <c r="I28" i="2"/>
  <c r="I27" i="2"/>
  <c r="J27" i="2" s="1"/>
  <c r="K27" i="2" s="1"/>
  <c r="I26" i="2"/>
  <c r="I25" i="2"/>
  <c r="I24" i="2"/>
  <c r="J24" i="2" s="1"/>
  <c r="K24" i="2" s="1"/>
  <c r="I23" i="2"/>
  <c r="J23" i="2" s="1"/>
  <c r="K23" i="2" s="1"/>
  <c r="I22" i="2"/>
  <c r="J22" i="2" s="1"/>
  <c r="K22" i="2" s="1"/>
  <c r="I21" i="2"/>
  <c r="I20" i="2"/>
  <c r="J20" i="2" s="1"/>
  <c r="K20" i="2" s="1"/>
  <c r="I19" i="2"/>
  <c r="J19" i="2" s="1"/>
  <c r="K19" i="2" s="1"/>
  <c r="I18" i="2"/>
  <c r="I17" i="2"/>
  <c r="I16" i="2"/>
  <c r="J16" i="2" s="1"/>
  <c r="K16" i="2" s="1"/>
  <c r="I15" i="2"/>
  <c r="J14" i="2"/>
  <c r="K14" i="2" s="1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J29" i="2"/>
  <c r="K29" i="2" s="1"/>
  <c r="J28" i="2"/>
  <c r="K28" i="2" s="1"/>
  <c r="J26" i="2"/>
  <c r="K26" i="2" s="1"/>
  <c r="J25" i="2"/>
  <c r="K25" i="2" s="1"/>
  <c r="J21" i="2"/>
  <c r="K21" i="2" s="1"/>
  <c r="J18" i="2"/>
  <c r="K18" i="2" s="1"/>
  <c r="J17" i="2"/>
  <c r="K17" i="2" s="1"/>
  <c r="L29" i="2" l="1"/>
  <c r="M29" i="2" s="1"/>
  <c r="L21" i="2"/>
  <c r="M21" i="2" s="1"/>
  <c r="L22" i="2"/>
  <c r="M22" i="2" s="1"/>
  <c r="L30" i="2"/>
  <c r="M30" i="2" s="1"/>
  <c r="L17" i="2"/>
  <c r="M17" i="2" s="1"/>
  <c r="L28" i="2"/>
  <c r="M28" i="2" s="1"/>
  <c r="L23" i="2"/>
  <c r="M23" i="2" s="1"/>
  <c r="L16" i="2"/>
  <c r="M16" i="2" s="1"/>
  <c r="L24" i="2"/>
  <c r="M24" i="2" s="1"/>
  <c r="L20" i="2"/>
  <c r="M20" i="2" s="1"/>
  <c r="L25" i="2"/>
  <c r="M25" i="2" s="1"/>
  <c r="L18" i="2"/>
  <c r="M18" i="2" s="1"/>
  <c r="L26" i="2"/>
  <c r="M26" i="2" s="1"/>
  <c r="L19" i="2"/>
  <c r="M19" i="2" s="1"/>
  <c r="L27" i="2"/>
  <c r="M27" i="2" s="1"/>
  <c r="L14" i="2"/>
  <c r="M14" i="2" s="1"/>
  <c r="F29" i="2"/>
  <c r="F28" i="2"/>
  <c r="F27" i="2"/>
  <c r="F26" i="2"/>
  <c r="F25" i="2"/>
  <c r="F24" i="2"/>
  <c r="F23" i="2"/>
  <c r="D26" i="3"/>
  <c r="B13" i="12"/>
  <c r="G33" i="11" l="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21" i="8"/>
  <c r="G22" i="8" s="1"/>
  <c r="G14" i="11" s="1"/>
  <c r="D39" i="1"/>
  <c r="D34" i="11"/>
  <c r="G23" i="8" l="1"/>
  <c r="G15" i="11" s="1"/>
  <c r="H15" i="11" s="1"/>
  <c r="F30" i="2"/>
  <c r="F22" i="2"/>
  <c r="F21" i="2"/>
  <c r="F20" i="2"/>
  <c r="F19" i="2"/>
  <c r="F18" i="2"/>
  <c r="F17" i="2"/>
  <c r="F16" i="2"/>
  <c r="F15" i="2"/>
  <c r="F14" i="2"/>
  <c r="F13" i="12"/>
  <c r="G13" i="12" s="1"/>
  <c r="D14" i="12"/>
  <c r="B12" i="11"/>
  <c r="D69" i="8"/>
  <c r="D37" i="8"/>
  <c r="D21" i="8"/>
  <c r="D67" i="8"/>
  <c r="D66" i="8"/>
  <c r="D65" i="8"/>
  <c r="D55" i="8"/>
  <c r="D54" i="8"/>
  <c r="D64" i="8"/>
  <c r="D51" i="8"/>
  <c r="D50" i="8"/>
  <c r="D44" i="8"/>
  <c r="D43" i="8"/>
  <c r="D42" i="8"/>
  <c r="D53" i="8"/>
  <c r="D52" i="8"/>
  <c r="D49" i="8"/>
  <c r="D48" i="8"/>
  <c r="D63" i="8"/>
  <c r="D47" i="8"/>
  <c r="D41" i="8"/>
  <c r="D62" i="8"/>
  <c r="D61" i="8"/>
  <c r="D60" i="8"/>
  <c r="D46" i="8"/>
  <c r="D45" i="8"/>
  <c r="D59" i="8"/>
  <c r="D40" i="8"/>
  <c r="D39" i="8"/>
  <c r="D58" i="8"/>
  <c r="D57" i="8"/>
  <c r="D56" i="8"/>
  <c r="D38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68" i="8"/>
  <c r="F32" i="2" l="1"/>
  <c r="G14" i="12"/>
  <c r="D15" i="12" s="1"/>
  <c r="D16" i="12" s="1"/>
  <c r="H14" i="11"/>
  <c r="F21" i="3"/>
  <c r="F14" i="12" l="1"/>
  <c r="F38" i="1"/>
  <c r="G38" i="1" s="1"/>
  <c r="F37" i="1"/>
  <c r="G37" i="1" s="1"/>
  <c r="F36" i="1"/>
  <c r="G36" i="1" s="1"/>
  <c r="F35" i="1"/>
  <c r="G35" i="1" s="1"/>
  <c r="F34" i="1"/>
  <c r="G34" i="1" s="1"/>
  <c r="F33" i="1"/>
  <c r="G33" i="1" s="1"/>
  <c r="F32" i="1"/>
  <c r="G32" i="1" s="1"/>
  <c r="F31" i="1"/>
  <c r="G31" i="1" s="1"/>
  <c r="F23" i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25" i="3"/>
  <c r="G25" i="3" s="1"/>
  <c r="F24" i="3"/>
  <c r="G24" i="3" s="1"/>
  <c r="F23" i="3"/>
  <c r="G23" i="3" s="1"/>
  <c r="F22" i="3"/>
  <c r="G22" i="3" s="1"/>
  <c r="G21" i="3"/>
  <c r="F20" i="3"/>
  <c r="G20" i="3" s="1"/>
  <c r="F18" i="3"/>
  <c r="G18" i="3" s="1"/>
  <c r="F17" i="3"/>
  <c r="G17" i="3" s="1"/>
  <c r="F16" i="3"/>
  <c r="G16" i="3" s="1"/>
  <c r="F15" i="3"/>
  <c r="G15" i="3" s="1"/>
  <c r="F19" i="3"/>
  <c r="G19" i="3" s="1"/>
  <c r="G23" i="1"/>
  <c r="D23" i="1"/>
  <c r="G26" i="3" l="1"/>
  <c r="D27" i="3" s="1"/>
  <c r="D28" i="3" s="1"/>
  <c r="G39" i="1"/>
  <c r="D40" i="1" s="1"/>
  <c r="D41" i="1" s="1"/>
  <c r="G24" i="1"/>
  <c r="F24" i="1" l="1"/>
  <c r="B13" i="1" s="1"/>
  <c r="D24" i="1"/>
  <c r="D25" i="1" s="1"/>
  <c r="J15" i="2"/>
  <c r="K15" i="2" s="1"/>
  <c r="L15" i="2" s="1"/>
  <c r="M15" i="2" s="1"/>
  <c r="M32" i="2" s="1"/>
  <c r="M33" i="2" s="1"/>
  <c r="E32" i="2"/>
  <c r="B10" i="2"/>
  <c r="F26" i="3" l="1"/>
  <c r="L32" i="2"/>
  <c r="E33" i="2" s="1"/>
  <c r="F33" i="2" s="1"/>
  <c r="F34" i="2" s="1"/>
  <c r="F39" i="1"/>
  <c r="B29" i="1" s="1"/>
  <c r="B13" i="3" l="1"/>
  <c r="E34" i="2"/>
  <c r="L33" i="2"/>
  <c r="H32" i="11"/>
  <c r="H34" i="11" s="1"/>
  <c r="D35" i="11" s="1"/>
  <c r="D36" i="11" s="1"/>
  <c r="G34" i="11" l="1"/>
</calcChain>
</file>

<file path=xl/sharedStrings.xml><?xml version="1.0" encoding="utf-8"?>
<sst xmlns="http://schemas.openxmlformats.org/spreadsheetml/2006/main" count="504" uniqueCount="193">
  <si>
    <t>Sección</t>
  </si>
  <si>
    <t xml:space="preserve">Descripción </t>
  </si>
  <si>
    <t>Suma asegurada</t>
  </si>
  <si>
    <t>Deducible</t>
  </si>
  <si>
    <t>Tasa</t>
  </si>
  <si>
    <t>Costo</t>
  </si>
  <si>
    <t>Sección I</t>
  </si>
  <si>
    <t>Sin deducible</t>
  </si>
  <si>
    <t>10% en todo y cada siniestro, mínimo Gs. 500.000</t>
  </si>
  <si>
    <t xml:space="preserve">Suma total Gs. </t>
  </si>
  <si>
    <t>Costo Contado Gs.</t>
  </si>
  <si>
    <t xml:space="preserve">Costo financiado de Inicial y 11 Cuotas de Gs. </t>
  </si>
  <si>
    <t>Riesgo</t>
  </si>
  <si>
    <t>Descuento</t>
  </si>
  <si>
    <t>ITEM</t>
  </si>
  <si>
    <t>MODELO</t>
  </si>
  <si>
    <t>AÑO</t>
  </si>
  <si>
    <t>Minimo</t>
  </si>
  <si>
    <t>TOYOTA</t>
  </si>
  <si>
    <t>SIENTA</t>
  </si>
  <si>
    <t>JAC</t>
  </si>
  <si>
    <t>HF1028H</t>
  </si>
  <si>
    <t>NOAH</t>
  </si>
  <si>
    <t>IZUSU</t>
  </si>
  <si>
    <t>NQR71L</t>
  </si>
  <si>
    <t>VOLKSWAGEN</t>
  </si>
  <si>
    <t>SAVEIRO</t>
  </si>
  <si>
    <t>SCANIA</t>
  </si>
  <si>
    <t>P94,260</t>
  </si>
  <si>
    <t>MERCEDE BENZ</t>
  </si>
  <si>
    <t>GLC</t>
  </si>
  <si>
    <t>FUSO</t>
  </si>
  <si>
    <t>FAV 1PH1L</t>
  </si>
  <si>
    <t>HILUX</t>
  </si>
  <si>
    <t>HONDA</t>
  </si>
  <si>
    <t>CBF160</t>
  </si>
  <si>
    <t>PLAN</t>
  </si>
  <si>
    <t>CALCULO AUXILIAR</t>
  </si>
  <si>
    <t>TCD</t>
  </si>
  <si>
    <t>AGROVETERINARIA</t>
  </si>
  <si>
    <t>HOTEL Y RESTAURANT</t>
  </si>
  <si>
    <t>AUTOSERVICE</t>
  </si>
  <si>
    <t>IMPRENTA</t>
  </si>
  <si>
    <t>CANCHA SINTÉTICA</t>
  </si>
  <si>
    <t>LAVADERO DE AUTOS</t>
  </si>
  <si>
    <t>CASA DE EQUIPAMIENTOS</t>
  </si>
  <si>
    <t>LOMITERIA</t>
  </si>
  <si>
    <t>CENTRO LUBRICACION</t>
  </si>
  <si>
    <t>MINIMERCADO</t>
  </si>
  <si>
    <t>CENTRO MATERNAL Y ESCUELA HOGAR</t>
  </si>
  <si>
    <t>MOTEL</t>
  </si>
  <si>
    <t>COMPLEJO SOCIAL</t>
  </si>
  <si>
    <t>MUNICIPALIDAD</t>
  </si>
  <si>
    <t>CONFECCION DE PRENDAS DE VESTIR</t>
  </si>
  <si>
    <t>NEGOCIO - VIVIENDA</t>
  </si>
  <si>
    <t>CONSULTORIO MEDICO</t>
  </si>
  <si>
    <t>PIZZERIA</t>
  </si>
  <si>
    <t>COOPERATIVA</t>
  </si>
  <si>
    <t>SANTUARIO</t>
  </si>
  <si>
    <t>DEPOSITO</t>
  </si>
  <si>
    <t>SUPERMERCADO</t>
  </si>
  <si>
    <t>ESTACION DE SERVICIO Y SHOP</t>
  </si>
  <si>
    <t>TALLER DE MAQUINAS</t>
  </si>
  <si>
    <t>FERRETERIA</t>
  </si>
  <si>
    <t>TALLER MECANICO</t>
  </si>
  <si>
    <t>FUNDACION</t>
  </si>
  <si>
    <t>HOSPITAL</t>
  </si>
  <si>
    <t>BAZAR</t>
  </si>
  <si>
    <t>BOCA DE COBRANZAS</t>
  </si>
  <si>
    <t>BOUTIQUE</t>
  </si>
  <si>
    <t>DESPENSA</t>
  </si>
  <si>
    <t>FARMACIA</t>
  </si>
  <si>
    <t>INMOBILIARIA</t>
  </si>
  <si>
    <t>LIBRERIA</t>
  </si>
  <si>
    <t>OFICINA ADMINISTRATIVA</t>
  </si>
  <si>
    <t>PELUQUERIA</t>
  </si>
  <si>
    <t>VENTA DE COSMETICOS</t>
  </si>
  <si>
    <t>VENTA DE EQUIPOS INFORMATICOS</t>
  </si>
  <si>
    <t>VENTA DE PRENDAS DE VESTIR</t>
  </si>
  <si>
    <t>VENTA DE REPUESTOS</t>
  </si>
  <si>
    <t>VENTAS DE PRODUCTOS DE LIMPIEZA</t>
  </si>
  <si>
    <t>Grupo B - Todo Riesgo Operativo</t>
  </si>
  <si>
    <t>Grupo A - Multirriesgo Comercio</t>
  </si>
  <si>
    <t>BODEGA</t>
  </si>
  <si>
    <t>ENTRE OTROS LOCALES SIN PROCESO</t>
  </si>
  <si>
    <t>ENTRE OTROS LOCALES QUE POSEA PROCESO</t>
  </si>
  <si>
    <t>INDUSTRIAS</t>
  </si>
  <si>
    <t>DEPOSITOS</t>
  </si>
  <si>
    <t>PANADERIAS</t>
  </si>
  <si>
    <t>TINGLADOS</t>
  </si>
  <si>
    <t>VENTAS EN GENERAL SIN MATERIALES INFLAMABLES</t>
  </si>
  <si>
    <t>Sub-limite</t>
  </si>
  <si>
    <t>Tasa Global</t>
  </si>
  <si>
    <t>10% en todo y cada siniestro, mínimo Gs. 800.000</t>
  </si>
  <si>
    <t>10% en todo y cada siniestro, mínimo Gs. 1.000.000</t>
  </si>
  <si>
    <t>10% en todo y cada siniestro, mínimo Gs. 1.500.000</t>
  </si>
  <si>
    <t xml:space="preserve">Gs. </t>
  </si>
  <si>
    <t>10% en todo y cada siniestro, mínimo Gs. 1.200.000</t>
  </si>
  <si>
    <t>TAJY PREMIUM</t>
  </si>
  <si>
    <t>TAJY SUPERIOR</t>
  </si>
  <si>
    <t>TAJY FUERTE</t>
  </si>
  <si>
    <t>TAJY NOBLE</t>
  </si>
  <si>
    <t>TAJY BASICO</t>
  </si>
  <si>
    <t>COSTO MINIMO</t>
  </si>
  <si>
    <t>Descuento Total</t>
  </si>
  <si>
    <t>CA</t>
  </si>
  <si>
    <t>CODIGO</t>
  </si>
  <si>
    <t>MARCA</t>
  </si>
  <si>
    <t>TDR</t>
  </si>
  <si>
    <t>Incendio de edificio, hasta la suma de</t>
  </si>
  <si>
    <t>Incendio Contenido, hasta la suma de</t>
  </si>
  <si>
    <t>Incendio mobiliarios y equipos, hasta la suma de</t>
  </si>
  <si>
    <t>Robo contenido, hasta la suma de</t>
  </si>
  <si>
    <t>Cristales, hasta la suma de</t>
  </si>
  <si>
    <t>Valores en tránsito, hasta la suma de</t>
  </si>
  <si>
    <t>Resp. Civil, hasta la suma de</t>
  </si>
  <si>
    <t xml:space="preserve">Moneda </t>
  </si>
  <si>
    <t>Moneda</t>
  </si>
  <si>
    <t xml:space="preserve">Uds. </t>
  </si>
  <si>
    <t>Valores en caja fuerte, hasta la suma de
Limite maximo para valores en Ventanilla hasta el 30% del valor en Caja Fuerte</t>
  </si>
  <si>
    <t>Tasa MRC</t>
  </si>
  <si>
    <t>Tasa TRO</t>
  </si>
  <si>
    <t>Equipos electronicos, hasta la suma de</t>
  </si>
  <si>
    <t xml:space="preserve">Sub-limite de cobertura para daños o perdidas como consecuencia de riesgos  cubierto, a primer riesgo absoluto para:                                                                                                                                         </t>
  </si>
  <si>
    <t>Daños a murrallas, cercados perimetrales y rejas, hasta la suma maxima de</t>
  </si>
  <si>
    <t>Daños por granizos, hasta la suma maximas de</t>
  </si>
  <si>
    <t>Daños por agua, hasta la suma maxima de</t>
  </si>
  <si>
    <t>Daños a los Equipos Electronicos, hasta la suma maxima de</t>
  </si>
  <si>
    <r>
      <t xml:space="preserve">Valores en caja fuerte, hasta la suma de
</t>
    </r>
    <r>
      <rPr>
        <i/>
        <sz val="11"/>
        <color rgb="FF000000"/>
        <rFont val="Calibri"/>
        <family val="2"/>
      </rPr>
      <t>Limite maximo para valores en Ventanilla hasta el 30% del valor en Caja Fuerte</t>
    </r>
  </si>
  <si>
    <t>Tasa TRO - Sublimite</t>
  </si>
  <si>
    <t>MTC  Y TRO</t>
  </si>
  <si>
    <t>Tasa Edificio</t>
  </si>
  <si>
    <t>Tasa Contenido</t>
  </si>
  <si>
    <t xml:space="preserve">Tipo de Riesgos </t>
  </si>
  <si>
    <t>CHANCHERIAS</t>
  </si>
  <si>
    <t>SILOS</t>
  </si>
  <si>
    <t>VIVIENDA</t>
  </si>
  <si>
    <t>CATEGORIA</t>
  </si>
  <si>
    <t>CONSULTORIO</t>
  </si>
  <si>
    <t>VENTA DE ELECTRODOMESTICOS Y/O EQUIPOS ELECTRONICOS</t>
  </si>
  <si>
    <t>CATEGORIA A</t>
  </si>
  <si>
    <t>CATEGORIA B</t>
  </si>
  <si>
    <t>CATEGORIA C</t>
  </si>
  <si>
    <t>CATEGORIA E</t>
  </si>
  <si>
    <t>CATEGORIA F</t>
  </si>
  <si>
    <t>CATEGORIA G</t>
  </si>
  <si>
    <t>CATEGORIA H</t>
  </si>
  <si>
    <t>CATEGORIA I</t>
  </si>
  <si>
    <t>GRANJA EN GENERAL</t>
  </si>
  <si>
    <t>Categoria</t>
  </si>
  <si>
    <t>VENTA DE ELECTRODOMESTICOS Y/O ELECTRONICA</t>
  </si>
  <si>
    <t>Cobertura</t>
  </si>
  <si>
    <t>LAP</t>
  </si>
  <si>
    <t xml:space="preserve">CAP </t>
  </si>
  <si>
    <t>CTR</t>
  </si>
  <si>
    <t>Tipos de transporte</t>
  </si>
  <si>
    <t xml:space="preserve">Transporte de Ganado </t>
  </si>
  <si>
    <t xml:space="preserve">Transporte de Mercaderias Varias </t>
  </si>
  <si>
    <t xml:space="preserve">Transporte de Carne </t>
  </si>
  <si>
    <t xml:space="preserve">Transporte de </t>
  </si>
  <si>
    <t xml:space="preserve">Transporte de Mercaderia </t>
  </si>
  <si>
    <t>Tipo de Moneda</t>
  </si>
  <si>
    <t>Cambio del Moneda</t>
  </si>
  <si>
    <t>CAPITAL VEHICULO ASEGURADO GS.</t>
  </si>
  <si>
    <t>CAPITAL VEHICULO ASEGURADO USD.</t>
  </si>
  <si>
    <t>Ubicación</t>
  </si>
  <si>
    <t>CON AVERIA PARTICULAR</t>
  </si>
  <si>
    <t>CONTRA TODO RIESGOS</t>
  </si>
  <si>
    <t>LIBRE AVERIA PARTICULAR</t>
  </si>
  <si>
    <t>Calculo Auxiliar</t>
  </si>
  <si>
    <t>Tipo de Mercaderia:</t>
  </si>
  <si>
    <t>Electrodomesticos en Gral.</t>
  </si>
  <si>
    <t xml:space="preserve">Ubicación </t>
  </si>
  <si>
    <t xml:space="preserve">Costo Minimo </t>
  </si>
  <si>
    <t>TAJY BASICO - AUTOMOVIL</t>
  </si>
  <si>
    <t>TAJY BASICO - ACOPLADO</t>
  </si>
  <si>
    <t>TAJY BASICO - CAMION</t>
  </si>
  <si>
    <t>LIMITE HASTA Gs. 850.000.000 en edificio y contenido</t>
  </si>
  <si>
    <t>LIMITE HASTA Gs. 500.000.000 en edificio y contenido</t>
  </si>
  <si>
    <t>Anexo 1 - Documentos Mínimos Requeridos</t>
  </si>
  <si>
    <t>Nuevos</t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</si>
  <si>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 xml:space="preserve">Cedula de Identidad vigente ambos lados 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</si>
  <si>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Cedula Tributaria (en caso que lo amerite)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</si>
  <si>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Factura de servicios básicos donde se visualice la Cta. Ctral. (ANDE, ESSAP) (en caso que lo amerite)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</si>
  <si>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Tasación (en caso que lo amerite)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</si>
  <si>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Propuesta de seguros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</si>
  <si>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Inspeccion de Riesgo (en caso que lo amerite)</t>
    </r>
  </si>
  <si>
    <t>Renovación</t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</si>
  <si>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 xml:space="preserve">Propuesta de seguros 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</si>
  <si>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Arial"/>
        <family val="2"/>
      </rPr>
      <t>Cedula de Identidad vigente ambos lados</t>
    </r>
  </si>
  <si>
    <t xml:space="preserve">Consideraciones Generales </t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</si>
  <si>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El titular del seguro no podrá tener domicilio permanente fuera del territorio de la República del Paraguay.</t>
    </r>
  </si>
  <si>
    <r>
      <t>ü</t>
    </r>
    <r>
      <rPr>
        <sz val="7"/>
        <color theme="1"/>
        <rFont val="Times New Roman"/>
        <family val="1"/>
      </rPr>
      <t xml:space="preserve">  </t>
    </r>
    <r>
      <rPr>
        <sz val="11"/>
        <color theme="1"/>
        <rFont val="Calibri"/>
        <family val="2"/>
        <scheme val="minor"/>
      </rPr>
      <t>El Riesgo tendrá cobertura cuando la propuesta sea aceptada por el asegurador, en el área técnica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</si>
</sst>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#,##0.##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i/>
      <sz val="10"/>
      <color theme="1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color rgb="FF000000"/>
      <name val="Calibri"/>
      <family val="2"/>
    </font>
    <font>
      <b/>
      <sz val="8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6"/>
      <color theme="0" tint="-0.499984740745262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rgb="FFC00000"/>
      <name val="Arial"/>
      <family val="2"/>
    </font>
    <font>
      <sz val="11"/>
      <color theme="1"/>
      <name val="Wingdings"/>
      <charset val="2"/>
    </font>
    <font>
      <sz val="7"/>
      <color theme="1"/>
      <name val="Times New Roman"/>
      <family val="1"/>
    </font>
    <font>
      <sz val="9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>
      <alignment horizontal="left" vertical="top"/>
    </xf>
    <xf numFmtId="9" fontId="6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7">
    <xf numFmtId="0" fontId="0" fillId="0" borderId="0" xfId="0"/>
    <xf numFmtId="164" fontId="0" fillId="0" borderId="0" xfId="1" applyNumberFormat="1" applyFont="1"/>
    <xf numFmtId="0" fontId="3" fillId="0" borderId="0" xfId="0" applyFont="1" applyAlignment="1">
      <alignment vertical="center"/>
    </xf>
    <xf numFmtId="164" fontId="4" fillId="2" borderId="0" xfId="1" applyNumberFormat="1" applyFont="1" applyFill="1" applyAlignment="1">
      <alignment horizontal="center"/>
    </xf>
    <xf numFmtId="164" fontId="2" fillId="0" borderId="0" xfId="1" applyNumberFormat="1" applyFont="1"/>
    <xf numFmtId="43" fontId="0" fillId="0" borderId="0" xfId="1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right" vertical="center"/>
    </xf>
    <xf numFmtId="164" fontId="1" fillId="0" borderId="0" xfId="1" applyNumberFormat="1" applyFont="1"/>
    <xf numFmtId="0" fontId="0" fillId="0" borderId="0" xfId="0" applyAlignment="1">
      <alignment horizontal="left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right" vertical="center"/>
    </xf>
    <xf numFmtId="164" fontId="17" fillId="3" borderId="1" xfId="1" applyNumberFormat="1" applyFont="1" applyFill="1" applyBorder="1" applyAlignment="1">
      <alignment vertical="center"/>
    </xf>
    <xf numFmtId="0" fontId="16" fillId="2" borderId="0" xfId="0" applyFont="1" applyFill="1" applyBorder="1" applyAlignment="1">
      <alignment horizontal="center" vertical="center" wrapText="1"/>
    </xf>
    <xf numFmtId="164" fontId="17" fillId="3" borderId="0" xfId="1" applyNumberFormat="1" applyFont="1" applyFill="1" applyBorder="1" applyAlignment="1">
      <alignment vertical="center"/>
    </xf>
    <xf numFmtId="43" fontId="17" fillId="3" borderId="1" xfId="1" applyFont="1" applyFill="1" applyBorder="1" applyAlignment="1">
      <alignment vertical="center"/>
    </xf>
    <xf numFmtId="43" fontId="11" fillId="0" borderId="0" xfId="1" applyFont="1" applyAlignment="1">
      <alignment horizontal="right" vertical="center"/>
    </xf>
    <xf numFmtId="164" fontId="11" fillId="0" borderId="0" xfId="1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Fill="1" applyBorder="1" applyAlignment="1">
      <alignment horizontal="left" vertical="top" indent="1"/>
    </xf>
    <xf numFmtId="0" fontId="18" fillId="2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top" indent="1"/>
    </xf>
    <xf numFmtId="164" fontId="4" fillId="2" borderId="1" xfId="1" applyNumberFormat="1" applyFont="1" applyFill="1" applyBorder="1" applyAlignment="1">
      <alignment horizontal="center"/>
    </xf>
    <xf numFmtId="164" fontId="5" fillId="0" borderId="1" xfId="1" applyNumberFormat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164" fontId="7" fillId="0" borderId="1" xfId="1" applyNumberFormat="1" applyFont="1" applyBorder="1"/>
    <xf numFmtId="0" fontId="8" fillId="0" borderId="1" xfId="0" applyFont="1" applyBorder="1" applyAlignment="1">
      <alignment horizontal="left" vertical="center"/>
    </xf>
    <xf numFmtId="0" fontId="0" fillId="0" borderId="1" xfId="0" applyBorder="1"/>
    <xf numFmtId="0" fontId="13" fillId="0" borderId="1" xfId="0" applyFont="1" applyBorder="1" applyAlignment="1">
      <alignment horizontal="right" vertical="center"/>
    </xf>
    <xf numFmtId="164" fontId="14" fillId="0" borderId="1" xfId="1" applyNumberFormat="1" applyFont="1" applyBorder="1"/>
    <xf numFmtId="164" fontId="7" fillId="0" borderId="1" xfId="1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/>
    </xf>
    <xf numFmtId="164" fontId="1" fillId="0" borderId="1" xfId="1" applyNumberFormat="1" applyFont="1" applyBorder="1"/>
    <xf numFmtId="164" fontId="7" fillId="0" borderId="1" xfId="1" applyNumberFormat="1" applyFont="1" applyBorder="1" applyAlignment="1">
      <alignment vertical="center"/>
    </xf>
    <xf numFmtId="0" fontId="16" fillId="2" borderId="0" xfId="0" applyFont="1" applyFill="1" applyBorder="1" applyAlignment="1">
      <alignment horizontal="center" vertical="center"/>
    </xf>
    <xf numFmtId="164" fontId="16" fillId="2" borderId="0" xfId="1" applyNumberFormat="1" applyFont="1" applyFill="1" applyBorder="1" applyAlignment="1">
      <alignment horizontal="center" vertical="center" wrapText="1"/>
    </xf>
    <xf numFmtId="0" fontId="17" fillId="3" borderId="0" xfId="0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vertical="center"/>
    </xf>
    <xf numFmtId="0" fontId="17" fillId="3" borderId="0" xfId="0" applyFont="1" applyFill="1" applyBorder="1" applyAlignment="1">
      <alignment horizontal="right" vertical="center"/>
    </xf>
    <xf numFmtId="43" fontId="17" fillId="3" borderId="0" xfId="1" applyFont="1" applyFill="1" applyBorder="1" applyAlignment="1">
      <alignment vertical="center"/>
    </xf>
    <xf numFmtId="164" fontId="12" fillId="0" borderId="1" xfId="1" applyNumberFormat="1" applyFont="1" applyBorder="1" applyAlignment="1">
      <alignment vertical="center"/>
    </xf>
    <xf numFmtId="164" fontId="12" fillId="0" borderId="4" xfId="1" applyNumberFormat="1" applyFont="1" applyBorder="1" applyAlignment="1">
      <alignment vertical="center" wrapText="1"/>
    </xf>
    <xf numFmtId="164" fontId="4" fillId="2" borderId="0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/>
    </xf>
    <xf numFmtId="0" fontId="8" fillId="0" borderId="1" xfId="0" applyFont="1" applyBorder="1" applyAlignment="1">
      <alignment horizontal="right" vertical="center" wrapText="1"/>
    </xf>
    <xf numFmtId="164" fontId="2" fillId="0" borderId="1" xfId="1" applyNumberFormat="1" applyFont="1" applyBorder="1" applyAlignment="1">
      <alignment vertical="center"/>
    </xf>
    <xf numFmtId="164" fontId="9" fillId="0" borderId="1" xfId="1" applyNumberFormat="1" applyFont="1" applyBorder="1" applyAlignment="1">
      <alignment vertical="center"/>
    </xf>
    <xf numFmtId="164" fontId="14" fillId="0" borderId="1" xfId="1" applyNumberFormat="1" applyFont="1" applyBorder="1" applyAlignment="1">
      <alignment vertical="center"/>
    </xf>
    <xf numFmtId="164" fontId="12" fillId="0" borderId="4" xfId="1" applyNumberFormat="1" applyFont="1" applyBorder="1" applyAlignment="1">
      <alignment vertical="center"/>
    </xf>
    <xf numFmtId="0" fontId="10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64" fontId="1" fillId="0" borderId="1" xfId="1" applyNumberFormat="1" applyFont="1" applyBorder="1" applyAlignment="1">
      <alignment horizontal="center" vertical="center"/>
    </xf>
    <xf numFmtId="43" fontId="6" fillId="0" borderId="1" xfId="1" applyFont="1" applyBorder="1" applyAlignment="1">
      <alignment horizontal="left" vertical="center"/>
    </xf>
    <xf numFmtId="164" fontId="20" fillId="0" borderId="1" xfId="1" applyNumberFormat="1" applyFont="1" applyBorder="1" applyAlignment="1">
      <alignment vertical="center"/>
    </xf>
    <xf numFmtId="43" fontId="0" fillId="0" borderId="1" xfId="1" applyFont="1" applyBorder="1"/>
    <xf numFmtId="43" fontId="1" fillId="0" borderId="1" xfId="1" applyFont="1" applyBorder="1"/>
    <xf numFmtId="165" fontId="19" fillId="0" borderId="1" xfId="0" applyNumberFormat="1" applyFont="1" applyBorder="1" applyAlignment="1" applyProtection="1">
      <alignment vertical="top"/>
    </xf>
    <xf numFmtId="2" fontId="0" fillId="0" borderId="0" xfId="1" applyNumberFormat="1" applyFont="1" applyAlignment="1">
      <alignment horizontal="left"/>
    </xf>
    <xf numFmtId="43" fontId="2" fillId="0" borderId="0" xfId="1" applyFont="1"/>
    <xf numFmtId="0" fontId="21" fillId="0" borderId="0" xfId="0" applyFont="1" applyAlignment="1">
      <alignment horizontal="right"/>
    </xf>
    <xf numFmtId="0" fontId="11" fillId="0" borderId="2" xfId="0" applyFont="1" applyBorder="1" applyAlignment="1">
      <alignment horizontal="right" vertical="center"/>
    </xf>
    <xf numFmtId="164" fontId="11" fillId="0" borderId="3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vertical="center" wrapText="1"/>
    </xf>
    <xf numFmtId="164" fontId="2" fillId="0" borderId="0" xfId="0" applyNumberFormat="1" applyFont="1"/>
    <xf numFmtId="164" fontId="5" fillId="0" borderId="2" xfId="1" applyNumberFormat="1" applyFont="1" applyBorder="1" applyAlignment="1">
      <alignment vertical="center"/>
    </xf>
    <xf numFmtId="164" fontId="7" fillId="0" borderId="2" xfId="1" applyNumberFormat="1" applyFont="1" applyBorder="1"/>
    <xf numFmtId="0" fontId="8" fillId="0" borderId="1" xfId="0" applyFont="1" applyFill="1" applyBorder="1" applyAlignment="1">
      <alignment horizontal="left" vertical="center"/>
    </xf>
    <xf numFmtId="0" fontId="2" fillId="0" borderId="1" xfId="0" applyFont="1" applyBorder="1"/>
    <xf numFmtId="164" fontId="7" fillId="0" borderId="1" xfId="1" applyNumberFormat="1" applyFont="1" applyFill="1" applyBorder="1" applyAlignment="1">
      <alignment vertical="center"/>
    </xf>
    <xf numFmtId="9" fontId="2" fillId="0" borderId="0" xfId="2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right" vertical="center"/>
    </xf>
    <xf numFmtId="0" fontId="22" fillId="0" borderId="0" xfId="0" applyFont="1" applyAlignment="1">
      <alignment horizontal="justify" vertical="center"/>
    </xf>
    <xf numFmtId="0" fontId="2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7">
    <cellStyle name="Millares" xfId="1" builtinId="3"/>
    <cellStyle name="Millares [0] 2" xfId="6"/>
    <cellStyle name="Millares 2" xfId="3"/>
    <cellStyle name="Normal" xfId="0" builtinId="0"/>
    <cellStyle name="Normal 2" xfId="4"/>
    <cellStyle name="Porcentaje" xfId="2" builtinId="5"/>
    <cellStyle name="Porcentaje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6</xdr:col>
      <xdr:colOff>0</xdr:colOff>
      <xdr:row>8</xdr:row>
      <xdr:rowOff>184668</xdr:rowOff>
    </xdr:to>
    <xdr:pic>
      <xdr:nvPicPr>
        <xdr:cNvPr id="5" name="Imagen 4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012"/>
        <a:stretch/>
      </xdr:blipFill>
      <xdr:spPr>
        <a:xfrm>
          <a:off x="1" y="1"/>
          <a:ext cx="8591938" cy="17397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80210</xdr:colOff>
      <xdr:row>0</xdr:row>
      <xdr:rowOff>9719</xdr:rowOff>
    </xdr:from>
    <xdr:to>
      <xdr:col>4</xdr:col>
      <xdr:colOff>2596816</xdr:colOff>
      <xdr:row>8</xdr:row>
      <xdr:rowOff>180474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881"/>
        <a:stretch/>
      </xdr:blipFill>
      <xdr:spPr>
        <a:xfrm>
          <a:off x="80210" y="9719"/>
          <a:ext cx="9003632" cy="16947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4</xdr:col>
      <xdr:colOff>3354916</xdr:colOff>
      <xdr:row>9</xdr:row>
      <xdr:rowOff>137584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701"/>
        <a:stretch/>
      </xdr:blipFill>
      <xdr:spPr>
        <a:xfrm>
          <a:off x="0" y="2"/>
          <a:ext cx="10392833" cy="18520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2</xdr:rowOff>
    </xdr:from>
    <xdr:to>
      <xdr:col>4</xdr:col>
      <xdr:colOff>2633664</xdr:colOff>
      <xdr:row>9</xdr:row>
      <xdr:rowOff>9526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392"/>
        <a:stretch/>
      </xdr:blipFill>
      <xdr:spPr>
        <a:xfrm>
          <a:off x="114301" y="2"/>
          <a:ext cx="9620250" cy="17240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</xdr:rowOff>
    </xdr:from>
    <xdr:to>
      <xdr:col>7</xdr:col>
      <xdr:colOff>875862</xdr:colOff>
      <xdr:row>7</xdr:row>
      <xdr:rowOff>120431</xdr:rowOff>
    </xdr:to>
    <xdr:pic>
      <xdr:nvPicPr>
        <xdr:cNvPr id="3" name="Imagen 2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0756"/>
        <a:stretch/>
      </xdr:blipFill>
      <xdr:spPr>
        <a:xfrm>
          <a:off x="0" y="2"/>
          <a:ext cx="6974052" cy="14232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utomovil%20Listado%20de%20T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107"/>
      <sheetName val="101"/>
      <sheetName val="102"/>
      <sheetName val="103"/>
      <sheetName val="307"/>
      <sheetName val="303"/>
      <sheetName val="302"/>
      <sheetName val="301"/>
      <sheetName val="648"/>
    </sheetNames>
    <sheetDataSet>
      <sheetData sheetId="0">
        <row r="4">
          <cell r="A4">
            <v>1</v>
          </cell>
          <cell r="B4">
            <v>10999999</v>
          </cell>
          <cell r="C4">
            <v>0.27988465434014997</v>
          </cell>
          <cell r="D4">
            <v>28.828119397035444</v>
          </cell>
          <cell r="E4">
            <v>0.20681817804774472</v>
          </cell>
          <cell r="F4">
            <v>21.302272338917703</v>
          </cell>
          <cell r="G4">
            <v>0.15511363353580798</v>
          </cell>
          <cell r="H4">
            <v>15.976704254188224</v>
          </cell>
          <cell r="I4">
            <v>0.10340908902387236</v>
          </cell>
          <cell r="J4">
            <v>10.651136169458852</v>
          </cell>
        </row>
        <row r="5">
          <cell r="A5">
            <v>11000000</v>
          </cell>
          <cell r="B5">
            <v>11999999</v>
          </cell>
          <cell r="C5">
            <v>0.25567743815608335</v>
          </cell>
          <cell r="D5">
            <v>26.334776130076587</v>
          </cell>
          <cell r="E5">
            <v>0.18899814716572244</v>
          </cell>
          <cell r="F5">
            <v>19.466809158069413</v>
          </cell>
          <cell r="G5">
            <v>0.14174861037429159</v>
          </cell>
          <cell r="H5">
            <v>14.600106868552034</v>
          </cell>
          <cell r="I5">
            <v>9.4499073582861789E-2</v>
          </cell>
          <cell r="J5">
            <v>9.7334045790347634</v>
          </cell>
        </row>
        <row r="6">
          <cell r="A6">
            <v>12000000</v>
          </cell>
          <cell r="B6">
            <v>12999999</v>
          </cell>
          <cell r="C6">
            <v>0.2355047580026875</v>
          </cell>
          <cell r="D6">
            <v>24.256990074276814</v>
          </cell>
          <cell r="E6">
            <v>0.17414812143070446</v>
          </cell>
          <cell r="F6">
            <v>17.937256507362559</v>
          </cell>
          <cell r="G6">
            <v>0.13061109107302862</v>
          </cell>
          <cell r="H6">
            <v>13.452942380521948</v>
          </cell>
          <cell r="I6">
            <v>8.7074060715352786E-2</v>
          </cell>
          <cell r="J6">
            <v>8.9686282536813362</v>
          </cell>
        </row>
        <row r="7">
          <cell r="A7">
            <v>13000000</v>
          </cell>
          <cell r="B7">
            <v>13999999</v>
          </cell>
          <cell r="C7">
            <v>0.2184355671036603</v>
          </cell>
          <cell r="D7">
            <v>22.498863411677011</v>
          </cell>
          <cell r="E7">
            <v>0.16158271503953486</v>
          </cell>
          <cell r="F7">
            <v>16.643019649072091</v>
          </cell>
          <cell r="G7">
            <v>0.12118703627965142</v>
          </cell>
          <cell r="H7">
            <v>12.482264736804098</v>
          </cell>
          <cell r="I7">
            <v>8.0791357519767987E-2</v>
          </cell>
          <cell r="J7">
            <v>8.3215098245361023</v>
          </cell>
        </row>
        <row r="8">
          <cell r="A8">
            <v>14000000</v>
          </cell>
          <cell r="B8">
            <v>14999999</v>
          </cell>
          <cell r="C8">
            <v>0.20380483204735159</v>
          </cell>
          <cell r="D8">
            <v>20.991897700877214</v>
          </cell>
          <cell r="E8">
            <v>0.15081236670424772</v>
          </cell>
          <cell r="F8">
            <v>15.533673770537515</v>
          </cell>
          <cell r="G8">
            <v>0.11310927502818525</v>
          </cell>
          <cell r="H8">
            <v>11.65025532790308</v>
          </cell>
          <cell r="I8">
            <v>7.5406183352123859E-2</v>
          </cell>
          <cell r="J8">
            <v>7.7668368852687575</v>
          </cell>
        </row>
        <row r="9">
          <cell r="A9">
            <v>15000000</v>
          </cell>
          <cell r="B9">
            <v>15999999</v>
          </cell>
          <cell r="C9">
            <v>0.19112486166521742</v>
          </cell>
          <cell r="D9">
            <v>19.685860751517396</v>
          </cell>
          <cell r="E9">
            <v>0.14147806481366418</v>
          </cell>
          <cell r="F9">
            <v>14.572240675807411</v>
          </cell>
          <cell r="G9">
            <v>0.10610854861024814</v>
          </cell>
          <cell r="H9">
            <v>10.929180506855559</v>
          </cell>
          <cell r="I9">
            <v>7.0739032406832089E-2</v>
          </cell>
          <cell r="J9">
            <v>7.2861203379037054</v>
          </cell>
        </row>
        <row r="10">
          <cell r="A10">
            <v>16000000</v>
          </cell>
          <cell r="B10">
            <v>16999999</v>
          </cell>
          <cell r="C10">
            <v>0.18002988758084992</v>
          </cell>
          <cell r="D10">
            <v>18.543078420827541</v>
          </cell>
          <cell r="E10">
            <v>0.13331055065940439</v>
          </cell>
          <cell r="F10">
            <v>13.730986717918652</v>
          </cell>
          <cell r="G10">
            <v>9.9982912994553017E-2</v>
          </cell>
          <cell r="H10">
            <v>10.29824003843896</v>
          </cell>
          <cell r="I10">
            <v>6.6655275329702737E-2</v>
          </cell>
          <cell r="J10">
            <v>6.8654933589593821</v>
          </cell>
        </row>
        <row r="11">
          <cell r="A11">
            <v>17000000</v>
          </cell>
          <cell r="B11">
            <v>17999999</v>
          </cell>
          <cell r="C11">
            <v>0.17024020456523176</v>
          </cell>
          <cell r="D11">
            <v>17.534741070218871</v>
          </cell>
          <cell r="E11">
            <v>0.12610392052329319</v>
          </cell>
          <cell r="F11">
            <v>12.9887038138992</v>
          </cell>
          <cell r="G11">
            <v>9.4577940392469348E-2</v>
          </cell>
          <cell r="H11">
            <v>9.7415278604243429</v>
          </cell>
          <cell r="I11">
            <v>6.3051960261646597E-2</v>
          </cell>
          <cell r="J11">
            <v>6.4943519069495999</v>
          </cell>
        </row>
        <row r="12">
          <cell r="A12">
            <v>18000000</v>
          </cell>
          <cell r="B12">
            <v>18999999</v>
          </cell>
          <cell r="C12">
            <v>0.16153826410690364</v>
          </cell>
          <cell r="D12">
            <v>16.638441203011077</v>
          </cell>
          <cell r="E12">
            <v>0.11969802706897176</v>
          </cell>
          <cell r="F12">
            <v>12.328896788104091</v>
          </cell>
          <cell r="G12">
            <v>8.9773520301728554E-2</v>
          </cell>
          <cell r="H12">
            <v>9.2466725910780401</v>
          </cell>
          <cell r="I12">
            <v>5.9849013534485337E-2</v>
          </cell>
          <cell r="J12">
            <v>6.1644483940519894</v>
          </cell>
        </row>
        <row r="13">
          <cell r="A13">
            <v>19000000</v>
          </cell>
          <cell r="B13">
            <v>19999999</v>
          </cell>
          <cell r="C13">
            <v>0.15375231738103198</v>
          </cell>
          <cell r="D13">
            <v>15.836488690246295</v>
          </cell>
          <cell r="E13">
            <v>0.11396643818878915</v>
          </cell>
          <cell r="F13">
            <v>11.738543133445283</v>
          </cell>
          <cell r="G13">
            <v>8.5474828641591588E-2</v>
          </cell>
          <cell r="H13">
            <v>8.803907350083934</v>
          </cell>
          <cell r="I13">
            <v>5.6983219094394022E-2</v>
          </cell>
          <cell r="J13">
            <v>5.8692715667225848</v>
          </cell>
        </row>
        <row r="14">
          <cell r="A14">
            <v>20000000</v>
          </cell>
          <cell r="B14">
            <v>20999999</v>
          </cell>
          <cell r="C14">
            <v>0.14674496532774731</v>
          </cell>
          <cell r="D14">
            <v>15.114731428757972</v>
          </cell>
          <cell r="E14">
            <v>0.10880800819662501</v>
          </cell>
          <cell r="F14">
            <v>11.207224844252375</v>
          </cell>
          <cell r="G14">
            <v>8.1606006147468768E-2</v>
          </cell>
          <cell r="H14">
            <v>8.4054186331892833</v>
          </cell>
          <cell r="I14">
            <v>5.4404004098312503E-2</v>
          </cell>
          <cell r="J14">
            <v>5.6036124221261874</v>
          </cell>
        </row>
        <row r="15">
          <cell r="A15">
            <v>21000000</v>
          </cell>
          <cell r="B15">
            <v>21999999</v>
          </cell>
          <cell r="C15">
            <v>0.14004858965331529</v>
          </cell>
          <cell r="D15">
            <v>14.425004734291475</v>
          </cell>
          <cell r="E15">
            <v>0.10385800766136055</v>
          </cell>
          <cell r="F15">
            <v>10.697374789120136</v>
          </cell>
          <cell r="G15">
            <v>7.78935057460204E-2</v>
          </cell>
          <cell r="H15">
            <v>8.0230310918401013</v>
          </cell>
          <cell r="I15">
            <v>5.1929003830680276E-2</v>
          </cell>
          <cell r="J15">
            <v>5.3486873945600681</v>
          </cell>
        </row>
        <row r="16">
          <cell r="A16">
            <v>22000000</v>
          </cell>
          <cell r="B16">
            <v>22999999</v>
          </cell>
          <cell r="C16">
            <v>0.1339609754038304</v>
          </cell>
          <cell r="D16">
            <v>13.797980466594531</v>
          </cell>
          <cell r="E16">
            <v>9.9358007174758081E-2</v>
          </cell>
          <cell r="F16">
            <v>10.233874739000083</v>
          </cell>
          <cell r="G16">
            <v>7.4518505381068564E-2</v>
          </cell>
          <cell r="H16">
            <v>7.6754060542500628</v>
          </cell>
          <cell r="I16">
            <v>4.9679003587379041E-2</v>
          </cell>
          <cell r="J16">
            <v>5.1169373695000413</v>
          </cell>
        </row>
        <row r="17">
          <cell r="A17">
            <v>23000000</v>
          </cell>
          <cell r="B17">
            <v>23999999</v>
          </cell>
          <cell r="C17">
            <v>0.12840271891517163</v>
          </cell>
          <cell r="D17">
            <v>13.225480048262678</v>
          </cell>
          <cell r="E17">
            <v>9.5249311078293375E-2</v>
          </cell>
          <cell r="F17">
            <v>9.8106790410642173</v>
          </cell>
          <cell r="G17">
            <v>7.1436983308720309E-2</v>
          </cell>
          <cell r="H17">
            <v>7.3580092807981918</v>
          </cell>
          <cell r="I17">
            <v>4.7624655539147243E-2</v>
          </cell>
          <cell r="J17">
            <v>4.9053395205321664</v>
          </cell>
        </row>
        <row r="18">
          <cell r="A18">
            <v>24000000</v>
          </cell>
          <cell r="B18">
            <v>24999999</v>
          </cell>
          <cell r="C18">
            <v>0.12330765046723392</v>
          </cell>
          <cell r="D18">
            <v>12.700687998125094</v>
          </cell>
          <cell r="E18">
            <v>9.1483006323201568E-2</v>
          </cell>
          <cell r="F18">
            <v>9.4227496512897613</v>
          </cell>
          <cell r="G18">
            <v>6.861225474240118E-2</v>
          </cell>
          <cell r="H18">
            <v>7.0670622384673214</v>
          </cell>
          <cell r="I18">
            <v>4.5741503161600784E-2</v>
          </cell>
          <cell r="J18">
            <v>4.7113748256448806</v>
          </cell>
        </row>
        <row r="19">
          <cell r="A19">
            <v>25000000</v>
          </cell>
          <cell r="B19">
            <v>25999999</v>
          </cell>
          <cell r="C19">
            <v>0.11862018749513172</v>
          </cell>
          <cell r="D19">
            <v>12.217879311998567</v>
          </cell>
          <cell r="E19">
            <v>8.8018005948517108E-2</v>
          </cell>
          <cell r="F19">
            <v>9.0658546126972617</v>
          </cell>
          <cell r="G19">
            <v>6.6013504461388095E-2</v>
          </cell>
          <cell r="H19">
            <v>6.7993909595229729</v>
          </cell>
          <cell r="I19">
            <v>4.4009002974259102E-2</v>
          </cell>
          <cell r="J19">
            <v>4.5329273063486877</v>
          </cell>
        </row>
        <row r="20">
          <cell r="A20">
            <v>26000000</v>
          </cell>
          <cell r="B20">
            <v>26999999</v>
          </cell>
          <cell r="C20">
            <v>0.11429329859780639</v>
          </cell>
          <cell r="D20">
            <v>11.772209755574057</v>
          </cell>
          <cell r="E20">
            <v>8.4819544064192384E-2</v>
          </cell>
          <cell r="F20">
            <v>8.7364130386118148</v>
          </cell>
          <cell r="G20">
            <v>6.361465804814484E-2</v>
          </cell>
          <cell r="H20">
            <v>6.5523097789589189</v>
          </cell>
          <cell r="I20">
            <v>4.2409772032096192E-2</v>
          </cell>
          <cell r="J20">
            <v>4.3682065193059074</v>
          </cell>
        </row>
        <row r="21">
          <cell r="A21">
            <v>27000000</v>
          </cell>
          <cell r="B21">
            <v>27999999</v>
          </cell>
          <cell r="C21">
            <v>0.11028691998917156</v>
          </cell>
          <cell r="D21">
            <v>11.359552758884671</v>
          </cell>
          <cell r="E21">
            <v>8.1858005282411508E-2</v>
          </cell>
          <cell r="F21">
            <v>8.4313745440883849</v>
          </cell>
          <cell r="G21">
            <v>6.139350396180808E-2</v>
          </cell>
          <cell r="H21">
            <v>6.3235309080662327</v>
          </cell>
          <cell r="I21">
            <v>4.0929002641205754E-2</v>
          </cell>
          <cell r="J21">
            <v>4.2156872720441925</v>
          </cell>
        </row>
        <row r="22">
          <cell r="A22">
            <v>28000000</v>
          </cell>
          <cell r="B22">
            <v>28999999</v>
          </cell>
          <cell r="C22">
            <v>0.10656671128115373</v>
          </cell>
          <cell r="D22">
            <v>10.976371261958835</v>
          </cell>
          <cell r="E22">
            <v>7.9108004985042599E-2</v>
          </cell>
          <cell r="F22">
            <v>8.1481245134593863</v>
          </cell>
          <cell r="G22">
            <v>5.9331003738781946E-2</v>
          </cell>
          <cell r="H22">
            <v>6.1110933850945406</v>
          </cell>
          <cell r="I22">
            <v>3.9554002492521299E-2</v>
          </cell>
          <cell r="J22">
            <v>4.0740622567296931</v>
          </cell>
        </row>
        <row r="23">
          <cell r="A23">
            <v>29000000</v>
          </cell>
          <cell r="B23">
            <v>29999999</v>
          </cell>
          <cell r="C23">
            <v>0.10310306869093025</v>
          </cell>
          <cell r="D23">
            <v>10.619616075165816</v>
          </cell>
          <cell r="E23">
            <v>7.6547659880595809E-2</v>
          </cell>
          <cell r="F23">
            <v>7.8844089677013685</v>
          </cell>
          <cell r="G23">
            <v>5.7410744910447127E-2</v>
          </cell>
          <cell r="H23">
            <v>5.9133067257760539</v>
          </cell>
          <cell r="I23">
            <v>3.8273829940297349E-2</v>
          </cell>
          <cell r="J23">
            <v>3.9422044838506269</v>
          </cell>
        </row>
        <row r="24">
          <cell r="A24">
            <v>30000000</v>
          </cell>
          <cell r="B24">
            <v>30999999</v>
          </cell>
          <cell r="C24">
            <v>0.10150027160672163</v>
          </cell>
          <cell r="D24">
            <v>10.454527975492327</v>
          </cell>
          <cell r="E24">
            <v>7.5451604449778858E-2</v>
          </cell>
          <cell r="F24">
            <v>7.7715152583272218</v>
          </cell>
          <cell r="G24">
            <v>5.6588703337333603E-2</v>
          </cell>
          <cell r="H24">
            <v>5.8286364437453608</v>
          </cell>
          <cell r="I24">
            <v>3.7725802224889429E-2</v>
          </cell>
          <cell r="J24">
            <v>3.8857576291636109</v>
          </cell>
        </row>
        <row r="25">
          <cell r="A25">
            <v>31000000</v>
          </cell>
          <cell r="B25">
            <v>31999999</v>
          </cell>
          <cell r="C25">
            <v>0.10071069162471981</v>
          </cell>
          <cell r="D25">
            <v>10.373201237346139</v>
          </cell>
          <cell r="E25">
            <v>7.4989604208046498E-2</v>
          </cell>
          <cell r="F25">
            <v>7.7239292334287892</v>
          </cell>
          <cell r="G25">
            <v>5.624220315603487E-2</v>
          </cell>
          <cell r="H25">
            <v>5.7929469250715915</v>
          </cell>
          <cell r="I25">
            <v>3.7494802104023249E-2</v>
          </cell>
          <cell r="J25">
            <v>3.8619646167143946</v>
          </cell>
        </row>
        <row r="26">
          <cell r="A26">
            <v>32000000</v>
          </cell>
          <cell r="B26">
            <v>32999999</v>
          </cell>
          <cell r="C26">
            <v>9.9970460391593297E-2</v>
          </cell>
          <cell r="D26">
            <v>10.29695742033411</v>
          </cell>
          <cell r="E26">
            <v>7.4556478981423382E-2</v>
          </cell>
          <cell r="F26">
            <v>7.6793173350866075</v>
          </cell>
          <cell r="G26">
            <v>5.5917359236066701E-2</v>
          </cell>
          <cell r="H26">
            <v>5.7594880013148702</v>
          </cell>
          <cell r="I26">
            <v>3.7278239490711136E-2</v>
          </cell>
          <cell r="J26">
            <v>3.8396586675432469</v>
          </cell>
        </row>
        <row r="27">
          <cell r="A27">
            <v>33000000</v>
          </cell>
          <cell r="B27">
            <v>33999999</v>
          </cell>
          <cell r="C27">
            <v>9.9275091657443304E-2</v>
          </cell>
          <cell r="D27">
            <v>10.22533444071666</v>
          </cell>
          <cell r="E27">
            <v>7.4149603768533509E-2</v>
          </cell>
          <cell r="F27">
            <v>7.6374091881589514</v>
          </cell>
          <cell r="G27">
            <v>5.5612202826400128E-2</v>
          </cell>
          <cell r="H27">
            <v>5.7280568911192136</v>
          </cell>
          <cell r="I27">
            <v>3.7074801884266755E-2</v>
          </cell>
          <cell r="J27">
            <v>3.8187045940794757</v>
          </cell>
        </row>
        <row r="28">
          <cell r="A28">
            <v>34000000</v>
          </cell>
          <cell r="B28">
            <v>34999999</v>
          </cell>
          <cell r="C28">
            <v>9.8620626966479288E-2</v>
          </cell>
          <cell r="D28">
            <v>10.157924577547368</v>
          </cell>
          <cell r="E28">
            <v>7.3766662391697033E-2</v>
          </cell>
          <cell r="F28">
            <v>7.5979662263447949</v>
          </cell>
          <cell r="G28">
            <v>5.5324996793772771E-2</v>
          </cell>
          <cell r="H28">
            <v>5.6984746697585953</v>
          </cell>
          <cell r="I28">
            <v>3.6883331195848516E-2</v>
          </cell>
          <cell r="J28">
            <v>3.7989831131723975</v>
          </cell>
        </row>
        <row r="29">
          <cell r="A29">
            <v>35000000</v>
          </cell>
          <cell r="B29">
            <v>35999999</v>
          </cell>
          <cell r="C29">
            <v>9.8003560257857017E-2</v>
          </cell>
          <cell r="D29">
            <v>10.094366706559272</v>
          </cell>
          <cell r="E29">
            <v>7.3405603379251547E-2</v>
          </cell>
          <cell r="F29">
            <v>7.5607771480629093</v>
          </cell>
          <cell r="G29">
            <v>5.5054202534438941E-2</v>
          </cell>
          <cell r="H29">
            <v>5.6705828610472109</v>
          </cell>
          <cell r="I29">
            <v>3.6702801689625225E-2</v>
          </cell>
          <cell r="J29">
            <v>3.7803885740313978</v>
          </cell>
        </row>
        <row r="30">
          <cell r="A30">
            <v>36000000</v>
          </cell>
          <cell r="B30">
            <v>36999999</v>
          </cell>
          <cell r="C30">
            <v>9.7420775033046414E-2</v>
          </cell>
          <cell r="D30">
            <v>10.03433982840378</v>
          </cell>
          <cell r="E30">
            <v>7.3064603200829775E-2</v>
          </cell>
          <cell r="F30">
            <v>7.5256541296854662</v>
          </cell>
          <cell r="G30">
            <v>5.4798452400622616E-2</v>
          </cell>
          <cell r="H30">
            <v>5.6442405972641296</v>
          </cell>
          <cell r="I30">
            <v>3.6532301600415443E-2</v>
          </cell>
          <cell r="J30">
            <v>3.7628270648427908</v>
          </cell>
        </row>
        <row r="31">
          <cell r="A31">
            <v>37000000</v>
          </cell>
          <cell r="B31">
            <v>37999999</v>
          </cell>
          <cell r="C31">
            <v>9.686949171227921E-2</v>
          </cell>
          <cell r="D31">
            <v>9.9775576463647582</v>
          </cell>
          <cell r="E31">
            <v>7.2742035464485211E-2</v>
          </cell>
          <cell r="F31">
            <v>7.4924296528419765</v>
          </cell>
          <cell r="G31">
            <v>5.4556526598364193E-2</v>
          </cell>
          <cell r="H31">
            <v>5.6193222396315123</v>
          </cell>
          <cell r="I31">
            <v>3.637101773224316E-2</v>
          </cell>
          <cell r="J31">
            <v>3.7462148264210451</v>
          </cell>
        </row>
        <row r="32">
          <cell r="A32">
            <v>38000000</v>
          </cell>
          <cell r="B32">
            <v>38999999</v>
          </cell>
          <cell r="C32">
            <v>9.6347223303131516E-2</v>
          </cell>
          <cell r="D32">
            <v>9.9237640002225458</v>
          </cell>
          <cell r="E32">
            <v>7.243644497742277E-2</v>
          </cell>
          <cell r="F32">
            <v>7.4609538326745453</v>
          </cell>
          <cell r="G32">
            <v>5.43273337330668E-2</v>
          </cell>
          <cell r="H32">
            <v>5.5957153745058799</v>
          </cell>
          <cell r="I32">
            <v>3.6218222488710837E-2</v>
          </cell>
          <cell r="J32">
            <v>3.7304769163372162</v>
          </cell>
        </row>
        <row r="33">
          <cell r="A33">
            <v>39000000</v>
          </cell>
          <cell r="B33">
            <v>39999999</v>
          </cell>
          <cell r="C33">
            <v>9.5851737889324995E-2</v>
          </cell>
          <cell r="D33">
            <v>9.8727290026004741</v>
          </cell>
          <cell r="E33">
            <v>7.2146525797387909E-2</v>
          </cell>
          <cell r="F33">
            <v>7.4310921571309541</v>
          </cell>
          <cell r="G33">
            <v>5.4109894348041206E-2</v>
          </cell>
          <cell r="H33">
            <v>5.5733191178482437</v>
          </cell>
          <cell r="I33">
            <v>3.6073262898694503E-2</v>
          </cell>
          <cell r="J33">
            <v>3.7155460785655339</v>
          </cell>
        </row>
        <row r="34">
          <cell r="A34">
            <v>40000000</v>
          </cell>
          <cell r="B34">
            <v>40999999</v>
          </cell>
          <cell r="C34">
            <v>9.5381026746208228E-2</v>
          </cell>
          <cell r="D34">
            <v>9.8242457548594473</v>
          </cell>
          <cell r="E34">
            <v>7.1871102576355803E-2</v>
          </cell>
          <cell r="F34">
            <v>7.4027235653646484</v>
          </cell>
          <cell r="G34">
            <v>5.3903326932267119E-2</v>
          </cell>
          <cell r="H34">
            <v>5.5520426740235136</v>
          </cell>
          <cell r="I34">
            <v>3.5935551288178449E-2</v>
          </cell>
          <cell r="J34">
            <v>3.7013617826823801</v>
          </cell>
        </row>
        <row r="35">
          <cell r="A35">
            <v>41000000</v>
          </cell>
          <cell r="B35">
            <v>41999999</v>
          </cell>
          <cell r="C35">
            <v>9.4933277122267873E-2</v>
          </cell>
          <cell r="D35">
            <v>9.778127543593591</v>
          </cell>
          <cell r="E35">
            <v>7.1609114634398299E-2</v>
          </cell>
          <cell r="F35">
            <v>7.3757388073430254</v>
          </cell>
          <cell r="G35">
            <v>5.3706835975799005E-2</v>
          </cell>
          <cell r="H35">
            <v>5.5318041055072973</v>
          </cell>
          <cell r="I35">
            <v>3.5804557317198601E-2</v>
          </cell>
          <cell r="J35">
            <v>3.6878694036714559</v>
          </cell>
        </row>
        <row r="36">
          <cell r="A36">
            <v>42000000</v>
          </cell>
          <cell r="B36">
            <v>42999999</v>
          </cell>
          <cell r="C36">
            <v>9.4506848908992344E-2</v>
          </cell>
          <cell r="D36">
            <v>9.7342054376262119</v>
          </cell>
          <cell r="E36">
            <v>7.1359602308724249E-2</v>
          </cell>
          <cell r="F36">
            <v>7.3500390377985978</v>
          </cell>
          <cell r="G36">
            <v>5.3519701731543176E-2</v>
          </cell>
          <cell r="H36">
            <v>5.5125292783489472</v>
          </cell>
          <cell r="I36">
            <v>3.5679801154362124E-2</v>
          </cell>
          <cell r="J36">
            <v>3.6750195188992989</v>
          </cell>
        </row>
        <row r="37">
          <cell r="A37">
            <v>43000000</v>
          </cell>
          <cell r="B37">
            <v>43999999</v>
          </cell>
          <cell r="C37">
            <v>9.4100254566100702E-2</v>
          </cell>
          <cell r="D37">
            <v>9.692326220308372</v>
          </cell>
          <cell r="E37">
            <v>7.1121695207499891E-2</v>
          </cell>
          <cell r="F37">
            <v>7.3255346063724884</v>
          </cell>
          <cell r="G37">
            <v>5.3341271405624641E-2</v>
          </cell>
          <cell r="H37">
            <v>5.4941509547793377</v>
          </cell>
          <cell r="I37">
            <v>3.5560847603749383E-2</v>
          </cell>
          <cell r="J37">
            <v>3.6627673031861865</v>
          </cell>
        </row>
        <row r="38">
          <cell r="A38">
            <v>44000000</v>
          </cell>
          <cell r="B38">
            <v>44999999</v>
          </cell>
          <cell r="C38">
            <v>9.3712141784250344E-2</v>
          </cell>
          <cell r="D38">
            <v>9.6523506037777853</v>
          </cell>
          <cell r="E38">
            <v>7.0894602065422335E-2</v>
          </cell>
          <cell r="F38">
            <v>7.3021440127385011</v>
          </cell>
          <cell r="G38">
            <v>5.3170951549066467E-2</v>
          </cell>
          <cell r="H38">
            <v>5.4766080095538463</v>
          </cell>
          <cell r="I38">
            <v>3.5447301032710613E-2</v>
          </cell>
          <cell r="J38">
            <v>3.6510720063691928</v>
          </cell>
        </row>
        <row r="39">
          <cell r="A39">
            <v>45000000</v>
          </cell>
          <cell r="B39">
            <v>45999999</v>
          </cell>
          <cell r="C39">
            <v>9.3341278459370028E-2</v>
          </cell>
          <cell r="D39">
            <v>9.6141516813151124</v>
          </cell>
          <cell r="E39">
            <v>7.0677601951881816E-2</v>
          </cell>
          <cell r="F39">
            <v>7.279793001043827</v>
          </cell>
          <cell r="G39">
            <v>5.3008201463911622E-2</v>
          </cell>
          <cell r="H39">
            <v>5.4598447507828967</v>
          </cell>
          <cell r="I39">
            <v>3.5338800975940353E-2</v>
          </cell>
          <cell r="J39">
            <v>3.6398965005218562</v>
          </cell>
        </row>
        <row r="40">
          <cell r="A40">
            <v>46000000</v>
          </cell>
          <cell r="B40">
            <v>46999999</v>
          </cell>
          <cell r="C40">
            <v>9.2986539626876571E-2</v>
          </cell>
          <cell r="D40">
            <v>9.5776135815682863</v>
          </cell>
          <cell r="E40">
            <v>7.0470036625885954E-2</v>
          </cell>
          <cell r="F40">
            <v>7.2584137724662527</v>
          </cell>
          <cell r="G40">
            <v>5.2852527469414733E-2</v>
          </cell>
          <cell r="H40">
            <v>5.4438103293497173</v>
          </cell>
          <cell r="I40">
            <v>3.5235018312943518E-2</v>
          </cell>
          <cell r="J40">
            <v>3.6292068862331819</v>
          </cell>
        </row>
        <row r="41">
          <cell r="A41">
            <v>47000000</v>
          </cell>
          <cell r="B41">
            <v>47999999</v>
          </cell>
          <cell r="C41">
            <v>9.2303187553299887E-2</v>
          </cell>
          <cell r="D41">
            <v>9.5072283179898882</v>
          </cell>
          <cell r="E41">
            <v>6.9998519334769832E-2</v>
          </cell>
          <cell r="F41">
            <v>7.2098474914812929</v>
          </cell>
          <cell r="G41">
            <v>5.2498889501077367E-2</v>
          </cell>
          <cell r="H41">
            <v>5.4073856186109683</v>
          </cell>
          <cell r="I41">
            <v>3.4999259667384916E-2</v>
          </cell>
          <cell r="J41">
            <v>3.6049237457406464</v>
          </cell>
        </row>
        <row r="42">
          <cell r="A42">
            <v>48000000</v>
          </cell>
          <cell r="B42">
            <v>48999999</v>
          </cell>
          <cell r="C42">
            <v>9.1017816579758562E-2</v>
          </cell>
          <cell r="D42">
            <v>9.374835107715132</v>
          </cell>
          <cell r="E42">
            <v>6.9046258198220745E-2</v>
          </cell>
          <cell r="F42">
            <v>7.1117645944167363</v>
          </cell>
          <cell r="G42">
            <v>5.1784693648665545E-2</v>
          </cell>
          <cell r="H42">
            <v>5.3338234458125511</v>
          </cell>
          <cell r="I42">
            <v>3.4523129099110372E-2</v>
          </cell>
          <cell r="J42">
            <v>3.5558822972083681</v>
          </cell>
        </row>
        <row r="43">
          <cell r="A43">
            <v>49000000</v>
          </cell>
          <cell r="B43">
            <v>49999999</v>
          </cell>
          <cell r="C43">
            <v>8.9784909727586862E-2</v>
          </cell>
          <cell r="D43">
            <v>9.2478457019414471</v>
          </cell>
          <cell r="E43">
            <v>6.8132864863164624E-2</v>
          </cell>
          <cell r="F43">
            <v>7.0176850809059568</v>
          </cell>
          <cell r="G43">
            <v>5.1099648647373749E-2</v>
          </cell>
          <cell r="H43">
            <v>5.2632638106794962</v>
          </cell>
          <cell r="I43">
            <v>3.4066432431581757E-2</v>
          </cell>
          <cell r="J43">
            <v>3.5088425404529207</v>
          </cell>
        </row>
        <row r="44">
          <cell r="A44">
            <v>50000000</v>
          </cell>
          <cell r="B44">
            <v>50999999</v>
          </cell>
          <cell r="C44">
            <v>8.8601319149502353E-2</v>
          </cell>
          <cell r="D44">
            <v>9.1259358723987418</v>
          </cell>
          <cell r="E44">
            <v>6.7256007261509751E-2</v>
          </cell>
          <cell r="F44">
            <v>6.9273687479355042</v>
          </cell>
          <cell r="G44">
            <v>5.0442005446131755E-2</v>
          </cell>
          <cell r="H44">
            <v>5.1955265609515706</v>
          </cell>
          <cell r="I44">
            <v>3.3628003630754875E-2</v>
          </cell>
          <cell r="J44">
            <v>3.4636843739677521</v>
          </cell>
        </row>
        <row r="45">
          <cell r="A45">
            <v>51000000</v>
          </cell>
          <cell r="B45">
            <v>51999999</v>
          </cell>
          <cell r="C45">
            <v>8.74641438882056E-2</v>
          </cell>
          <cell r="D45">
            <v>9.0088068204851766</v>
          </cell>
          <cell r="E45">
            <v>6.6413536232468817E-2</v>
          </cell>
          <cell r="F45">
            <v>6.8405942319442889</v>
          </cell>
          <cell r="G45">
            <v>4.9810152174351349E-2</v>
          </cell>
          <cell r="H45">
            <v>5.1304456739581887</v>
          </cell>
          <cell r="I45">
            <v>3.3206768116234964E-2</v>
          </cell>
          <cell r="J45">
            <v>3.4202971159722013</v>
          </cell>
        </row>
        <row r="46">
          <cell r="A46">
            <v>52000000</v>
          </cell>
          <cell r="B46">
            <v>52999999</v>
          </cell>
          <cell r="C46">
            <v>8.6370706136957284E-2</v>
          </cell>
          <cell r="D46">
            <v>8.8961827321066007</v>
          </cell>
          <cell r="E46">
            <v>6.5603467935314824E-2</v>
          </cell>
          <cell r="F46">
            <v>6.7571571973374267</v>
          </cell>
          <cell r="G46">
            <v>4.9202600951486118E-2</v>
          </cell>
          <cell r="H46">
            <v>5.0678678980030698</v>
          </cell>
          <cell r="I46">
            <v>3.2801733967657412E-2</v>
          </cell>
          <cell r="J46">
            <v>3.3785785986687134</v>
          </cell>
        </row>
        <row r="47">
          <cell r="A47">
            <v>53000000</v>
          </cell>
          <cell r="B47">
            <v>53999999</v>
          </cell>
          <cell r="C47">
            <v>8.5318530187644417E-2</v>
          </cell>
          <cell r="D47">
            <v>8.7878086093273744</v>
          </cell>
          <cell r="E47">
            <v>6.4823968253146874E-2</v>
          </cell>
          <cell r="F47">
            <v>6.676868730074129</v>
          </cell>
          <cell r="G47">
            <v>4.861797618986044E-2</v>
          </cell>
          <cell r="H47">
            <v>5.0076515475556258</v>
          </cell>
          <cell r="I47">
            <v>3.2411984126573992E-2</v>
          </cell>
          <cell r="J47">
            <v>3.3384343650371213</v>
          </cell>
        </row>
        <row r="48">
          <cell r="A48">
            <v>54000000</v>
          </cell>
          <cell r="B48">
            <v>54999999</v>
          </cell>
          <cell r="C48">
            <v>8.4305323717935379E-2</v>
          </cell>
          <cell r="D48">
            <v>8.6834483429473455</v>
          </cell>
          <cell r="E48">
            <v>6.4073338929577991E-2</v>
          </cell>
          <cell r="F48">
            <v>6.5995539097465334</v>
          </cell>
          <cell r="G48">
            <v>4.8055004197183775E-2</v>
          </cell>
          <cell r="H48">
            <v>4.9496654323099287</v>
          </cell>
          <cell r="I48">
            <v>3.2036669464789558E-2</v>
          </cell>
          <cell r="J48">
            <v>3.2997769548733245</v>
          </cell>
        </row>
        <row r="49">
          <cell r="A49">
            <v>55000000</v>
          </cell>
          <cell r="B49">
            <v>55999999</v>
          </cell>
          <cell r="C49">
            <v>8.3328961119851205E-2</v>
          </cell>
          <cell r="D49">
            <v>8.5828829953446739</v>
          </cell>
          <cell r="E49">
            <v>6.3350005217775882E-2</v>
          </cell>
          <cell r="F49">
            <v>6.5250505374309151</v>
          </cell>
          <cell r="G49">
            <v>4.751250391333136E-2</v>
          </cell>
          <cell r="H49">
            <v>4.8937879030731306</v>
          </cell>
          <cell r="I49">
            <v>3.1675002608887941E-2</v>
          </cell>
          <cell r="J49">
            <v>3.2625252687154576</v>
          </cell>
        </row>
        <row r="50">
          <cell r="A50">
            <v>56000000</v>
          </cell>
          <cell r="B50">
            <v>56999999</v>
          </cell>
          <cell r="C50">
            <v>8.2387468614556675E-2</v>
          </cell>
          <cell r="D50">
            <v>8.4859092672993377</v>
          </cell>
          <cell r="E50">
            <v>6.2652504852823573E-2</v>
          </cell>
          <cell r="F50">
            <v>6.4532079998408278</v>
          </cell>
          <cell r="G50">
            <v>4.6989378639617406E-2</v>
          </cell>
          <cell r="H50">
            <v>4.8399059998805924</v>
          </cell>
          <cell r="I50">
            <v>3.1326252426411232E-2</v>
          </cell>
          <cell r="J50">
            <v>3.2266039999203571</v>
          </cell>
        </row>
        <row r="51">
          <cell r="A51">
            <v>57000000</v>
          </cell>
          <cell r="B51">
            <v>57999999</v>
          </cell>
          <cell r="C51">
            <v>8.1479010934009916E-2</v>
          </cell>
          <cell r="D51">
            <v>8.3923381262030201</v>
          </cell>
          <cell r="E51">
            <v>6.1979478184886846E-2</v>
          </cell>
          <cell r="F51">
            <v>6.3838862530433458</v>
          </cell>
          <cell r="G51">
            <v>4.6484608638665138E-2</v>
          </cell>
          <cell r="H51">
            <v>4.7879146897825091</v>
          </cell>
          <cell r="I51">
            <v>3.0989739092443423E-2</v>
          </cell>
          <cell r="J51">
            <v>3.1919431265216729</v>
          </cell>
        </row>
        <row r="52">
          <cell r="A52">
            <v>58000000</v>
          </cell>
          <cell r="B52">
            <v>58999999</v>
          </cell>
          <cell r="C52">
            <v>8.0601879380377495E-2</v>
          </cell>
          <cell r="D52">
            <v>8.3019935761788819</v>
          </cell>
          <cell r="E52">
            <v>6.1329659333085047E-2</v>
          </cell>
          <cell r="F52">
            <v>6.316954911307759</v>
          </cell>
          <cell r="G52">
            <v>4.5997244499814335E-2</v>
          </cell>
          <cell r="H52">
            <v>4.7377161834808765</v>
          </cell>
          <cell r="I52">
            <v>3.0664829666542524E-2</v>
          </cell>
          <cell r="J52">
            <v>3.1584774556538795</v>
          </cell>
        </row>
        <row r="53">
          <cell r="A53">
            <v>59000000</v>
          </cell>
          <cell r="B53">
            <v>59999999</v>
          </cell>
          <cell r="C53">
            <v>7.9754481099749946E-2</v>
          </cell>
          <cell r="D53">
            <v>8.2147115532742436</v>
          </cell>
          <cell r="E53">
            <v>6.070186823897307E-2</v>
          </cell>
          <cell r="F53">
            <v>6.2522924286142256</v>
          </cell>
          <cell r="G53">
            <v>4.5526401179230076E-2</v>
          </cell>
          <cell r="H53">
            <v>4.6892193214606976</v>
          </cell>
          <cell r="I53">
            <v>3.035093411948598E-2</v>
          </cell>
          <cell r="J53">
            <v>3.126146214307056</v>
          </cell>
        </row>
        <row r="54">
          <cell r="A54">
            <v>60000000</v>
          </cell>
          <cell r="B54">
            <v>60999999</v>
          </cell>
          <cell r="C54">
            <v>7.8935329428476406E-2</v>
          </cell>
          <cell r="D54">
            <v>8.1303389311330694</v>
          </cell>
          <cell r="E54">
            <v>6.0095003514663604E-2</v>
          </cell>
          <cell r="F54">
            <v>6.1897853620103511</v>
          </cell>
          <cell r="G54">
            <v>4.5071252635997698E-2</v>
          </cell>
          <cell r="H54">
            <v>4.6423390215077633</v>
          </cell>
          <cell r="I54">
            <v>3.0047501757331802E-2</v>
          </cell>
          <cell r="J54">
            <v>3.0948926810051756</v>
          </cell>
        </row>
        <row r="55">
          <cell r="A55">
            <v>61000000</v>
          </cell>
          <cell r="B55">
            <v>61999999</v>
          </cell>
          <cell r="C55">
            <v>7.8427783253725084E-2</v>
          </cell>
          <cell r="D55">
            <v>8.078061675133684</v>
          </cell>
          <cell r="E55">
            <v>5.9734026521951512E-2</v>
          </cell>
          <cell r="F55">
            <v>6.1526047317610058</v>
          </cell>
          <cell r="G55">
            <v>4.4800519891463914E-2</v>
          </cell>
          <cell r="H55">
            <v>4.6144535488207827</v>
          </cell>
          <cell r="I55">
            <v>2.9867013260976308E-2</v>
          </cell>
          <cell r="J55">
            <v>3.0763023658805597</v>
          </cell>
        </row>
        <row r="56">
          <cell r="A56">
            <v>62000000</v>
          </cell>
          <cell r="B56">
            <v>62999999</v>
          </cell>
          <cell r="C56">
            <v>7.7936609536222751E-2</v>
          </cell>
          <cell r="D56">
            <v>8.0274707822309423</v>
          </cell>
          <cell r="E56">
            <v>5.9384693948359026E-2</v>
          </cell>
          <cell r="F56">
            <v>6.1166234766809797</v>
          </cell>
          <cell r="G56">
            <v>4.4538520461270097E-2</v>
          </cell>
          <cell r="H56">
            <v>4.5874676075108205</v>
          </cell>
          <cell r="I56">
            <v>2.9692346974180064E-2</v>
          </cell>
          <cell r="J56">
            <v>3.0583117383405467</v>
          </cell>
        </row>
        <row r="57">
          <cell r="A57">
            <v>63000000</v>
          </cell>
          <cell r="B57">
            <v>63999999</v>
          </cell>
          <cell r="C57">
            <v>7.7461028635150128E-2</v>
          </cell>
          <cell r="D57">
            <v>7.9784859494204632</v>
          </cell>
          <cell r="E57">
            <v>5.904645129773807E-2</v>
          </cell>
          <cell r="F57">
            <v>6.0817844836670218</v>
          </cell>
          <cell r="G57">
            <v>4.4284838473304097E-2</v>
          </cell>
          <cell r="H57">
            <v>4.5613383627503223</v>
          </cell>
          <cell r="I57">
            <v>2.9523225648869035E-2</v>
          </cell>
          <cell r="J57">
            <v>3.0408922418335109</v>
          </cell>
        </row>
        <row r="58">
          <cell r="A58">
            <v>64000000</v>
          </cell>
          <cell r="B58">
            <v>64999999</v>
          </cell>
          <cell r="C58">
            <v>7.7000309637235975E-2</v>
          </cell>
          <cell r="D58">
            <v>7.9310318926353052</v>
          </cell>
          <cell r="E58">
            <v>5.8718778729948691E-2</v>
          </cell>
          <cell r="F58">
            <v>6.0480342091847152</v>
          </cell>
          <cell r="G58">
            <v>4.4039084047462353E-2</v>
          </cell>
          <cell r="H58">
            <v>4.5360256568886221</v>
          </cell>
          <cell r="I58">
            <v>2.9359389364974897E-2</v>
          </cell>
          <cell r="J58">
            <v>3.0240171045924145</v>
          </cell>
        </row>
        <row r="59">
          <cell r="A59">
            <v>65000000</v>
          </cell>
          <cell r="B59">
            <v>65999999</v>
          </cell>
          <cell r="C59">
            <v>7.6553766608488713E-2</v>
          </cell>
          <cell r="D59">
            <v>7.8850379606743379</v>
          </cell>
          <cell r="E59">
            <v>5.8401188395015256E-2</v>
          </cell>
          <cell r="F59">
            <v>6.0153224046865708</v>
          </cell>
          <cell r="G59">
            <v>4.3800891296261718E-2</v>
          </cell>
          <cell r="H59">
            <v>4.5114918035149572</v>
          </cell>
          <cell r="I59">
            <v>2.9200594197507077E-2</v>
          </cell>
          <cell r="J59">
            <v>3.007661202343229</v>
          </cell>
        </row>
        <row r="60">
          <cell r="A60">
            <v>66000000</v>
          </cell>
          <cell r="B60">
            <v>66999999</v>
          </cell>
          <cell r="C60">
            <v>7.6120755186671829E-2</v>
          </cell>
          <cell r="D60">
            <v>7.8404377842271984</v>
          </cell>
          <cell r="E60">
            <v>5.8093222009624045E-2</v>
          </cell>
          <cell r="F60">
            <v>5.9836018669912772</v>
          </cell>
          <cell r="G60">
            <v>4.3569916507218309E-2</v>
          </cell>
          <cell r="H60">
            <v>4.4877014002434858</v>
          </cell>
          <cell r="I60">
            <v>2.9046611004812574E-2</v>
          </cell>
          <cell r="J60">
            <v>2.991800933495695</v>
          </cell>
        </row>
        <row r="61">
          <cell r="A61">
            <v>67000000</v>
          </cell>
          <cell r="B61">
            <v>67999999</v>
          </cell>
          <cell r="C61">
            <v>7.5700669478940552E-2</v>
          </cell>
          <cell r="D61">
            <v>7.7971689563308768</v>
          </cell>
          <cell r="E61">
            <v>5.7794448650663653E-2</v>
          </cell>
          <cell r="F61">
            <v>5.9528282110183568</v>
          </cell>
          <cell r="G61">
            <v>4.334583648799719E-2</v>
          </cell>
          <cell r="H61">
            <v>4.4646211582637108</v>
          </cell>
          <cell r="I61">
            <v>2.8897224325331827E-2</v>
          </cell>
          <cell r="J61">
            <v>2.9764141055091784</v>
          </cell>
        </row>
        <row r="62">
          <cell r="A62">
            <v>68000000</v>
          </cell>
          <cell r="B62">
            <v>68999999</v>
          </cell>
          <cell r="C62">
            <v>7.5292939233200185E-2</v>
          </cell>
          <cell r="D62">
            <v>7.7551727410196181</v>
          </cell>
          <cell r="E62">
            <v>5.7504462743435875E-2</v>
          </cell>
          <cell r="F62">
            <v>5.9229596625738949</v>
          </cell>
          <cell r="G62">
            <v>4.3128347057577177E-2</v>
          </cell>
          <cell r="H62">
            <v>4.4422197469304496</v>
          </cell>
          <cell r="I62">
            <v>2.8752231371718489E-2</v>
          </cell>
          <cell r="J62">
            <v>2.9614798312870043</v>
          </cell>
        </row>
        <row r="63">
          <cell r="A63">
            <v>69000000</v>
          </cell>
          <cell r="B63">
            <v>69999999</v>
          </cell>
          <cell r="C63">
            <v>7.4897027255452969E-2</v>
          </cell>
          <cell r="D63">
            <v>7.714393807311656</v>
          </cell>
          <cell r="E63">
            <v>5.722288222482453E-2</v>
          </cell>
          <cell r="F63">
            <v>5.8939568691569262</v>
          </cell>
          <cell r="G63">
            <v>4.291716166861867E-2</v>
          </cell>
          <cell r="H63">
            <v>4.4204676518677228</v>
          </cell>
          <cell r="I63">
            <v>2.8611441112412813E-2</v>
          </cell>
          <cell r="J63">
            <v>2.9469784345785199</v>
          </cell>
        </row>
        <row r="64">
          <cell r="A64">
            <v>70000000</v>
          </cell>
          <cell r="B64">
            <v>70999999</v>
          </cell>
          <cell r="C64">
            <v>7.4512427048498794E-2</v>
          </cell>
          <cell r="D64">
            <v>7.6747799859953751</v>
          </cell>
          <cell r="E64">
            <v>5.6949346863888091E-2</v>
          </cell>
          <cell r="F64">
            <v>5.8657827269804734</v>
          </cell>
          <cell r="G64">
            <v>4.2712010147915799E-2</v>
          </cell>
          <cell r="H64">
            <v>4.3993370452353266</v>
          </cell>
          <cell r="I64">
            <v>2.8474673431943497E-2</v>
          </cell>
          <cell r="J64">
            <v>2.9328913634901803</v>
          </cell>
        </row>
        <row r="65">
          <cell r="A65">
            <v>71000000</v>
          </cell>
          <cell r="B65">
            <v>71999999</v>
          </cell>
          <cell r="C65">
            <v>7.3588075938001374E-2</v>
          </cell>
          <cell r="D65">
            <v>7.5795718216141408</v>
          </cell>
          <cell r="E65">
            <v>5.6246544730584019E-2</v>
          </cell>
          <cell r="F65">
            <v>5.7933941072501538</v>
          </cell>
          <cell r="G65">
            <v>4.2184908547938292E-2</v>
          </cell>
          <cell r="H65">
            <v>4.3450455804376436</v>
          </cell>
          <cell r="I65">
            <v>2.8123272365292561E-2</v>
          </cell>
          <cell r="J65">
            <v>2.8966970536251337</v>
          </cell>
        </row>
        <row r="66">
          <cell r="A66">
            <v>72000000</v>
          </cell>
          <cell r="B66">
            <v>72999999</v>
          </cell>
          <cell r="C66">
            <v>7.2675500503110418E-2</v>
          </cell>
          <cell r="D66">
            <v>7.4855765518203734</v>
          </cell>
          <cell r="E66">
            <v>5.5552232542151518E-2</v>
          </cell>
          <cell r="F66">
            <v>5.7218799518416059</v>
          </cell>
          <cell r="G66">
            <v>4.1664174406613637E-2</v>
          </cell>
          <cell r="H66">
            <v>4.2914099638812049</v>
          </cell>
          <cell r="I66">
            <v>2.7776116271075759E-2</v>
          </cell>
          <cell r="J66">
            <v>2.860939975920803</v>
          </cell>
        </row>
        <row r="67">
          <cell r="A67">
            <v>73000000</v>
          </cell>
          <cell r="B67">
            <v>73999999</v>
          </cell>
          <cell r="C67">
            <v>7.1774216811953034E-2</v>
          </cell>
          <cell r="D67">
            <v>7.3927443316311621</v>
          </cell>
          <cell r="E67">
            <v>5.4866061396745047E-2</v>
          </cell>
          <cell r="F67">
            <v>5.6512043238647403</v>
          </cell>
          <cell r="G67">
            <v>4.1149546047559063E-2</v>
          </cell>
          <cell r="H67">
            <v>4.2384032428985838</v>
          </cell>
          <cell r="I67">
            <v>2.7433030698373075E-2</v>
          </cell>
          <cell r="J67">
            <v>2.825602161932427</v>
          </cell>
        </row>
        <row r="68">
          <cell r="A68">
            <v>74000000</v>
          </cell>
          <cell r="B68">
            <v>74999999</v>
          </cell>
          <cell r="C68">
            <v>7.0883767091134378E-2</v>
          </cell>
          <cell r="D68">
            <v>7.3010280103868412</v>
          </cell>
          <cell r="E68">
            <v>5.4187701252080292E-2</v>
          </cell>
          <cell r="F68">
            <v>5.5813332289642696</v>
          </cell>
          <cell r="G68">
            <v>4.0640775939059938E-2</v>
          </cell>
          <cell r="H68">
            <v>4.1859999217231731</v>
          </cell>
          <cell r="I68">
            <v>2.7093850626040698E-2</v>
          </cell>
          <cell r="J68">
            <v>2.7906666144821917</v>
          </cell>
        </row>
        <row r="69">
          <cell r="A69">
            <v>75000000</v>
          </cell>
          <cell r="B69">
            <v>75999999</v>
          </cell>
          <cell r="C69">
            <v>7.0003717981840713E-2</v>
          </cell>
          <cell r="D69">
            <v>7.210382952129593</v>
          </cell>
          <cell r="E69">
            <v>5.3516839668127765E-2</v>
          </cell>
          <cell r="F69">
            <v>5.5122344858171601</v>
          </cell>
          <cell r="G69">
            <v>4.0137629751096096E-2</v>
          </cell>
          <cell r="H69">
            <v>4.1341758643628976</v>
          </cell>
          <cell r="I69">
            <v>2.6758419834063327E-2</v>
          </cell>
          <cell r="J69">
            <v>2.7561172429085228</v>
          </cell>
        </row>
        <row r="70">
          <cell r="A70">
            <v>76000000</v>
          </cell>
          <cell r="B70">
            <v>76999999</v>
          </cell>
          <cell r="C70">
            <v>6.9133658933617198E-2</v>
          </cell>
          <cell r="D70">
            <v>7.1207668701625719</v>
          </cell>
          <cell r="E70">
            <v>5.2853180649068833E-2</v>
          </cell>
          <cell r="F70">
            <v>5.4438776068540893</v>
          </cell>
          <cell r="G70">
            <v>3.9639885486802182E-2</v>
          </cell>
          <cell r="H70">
            <v>4.0829082051406251</v>
          </cell>
          <cell r="I70">
            <v>2.6426590324534417E-2</v>
          </cell>
          <cell r="J70">
            <v>2.7219388034270446</v>
          </cell>
        </row>
        <row r="71">
          <cell r="A71">
            <v>77000000</v>
          </cell>
          <cell r="B71">
            <v>77999999</v>
          </cell>
          <cell r="C71">
            <v>6.8273200723304742E-2</v>
          </cell>
          <cell r="D71">
            <v>7.0321396745003888</v>
          </cell>
          <cell r="E71">
            <v>5.219644357549362E-2</v>
          </cell>
          <cell r="F71">
            <v>5.3762336882758426</v>
          </cell>
          <cell r="G71">
            <v>3.9147332681620482E-2</v>
          </cell>
          <cell r="H71">
            <v>4.0321752662069095</v>
          </cell>
          <cell r="I71">
            <v>2.6098221787747358E-2</v>
          </cell>
          <cell r="J71">
            <v>2.6881168441379781</v>
          </cell>
        </row>
        <row r="72">
          <cell r="A72">
            <v>78000000</v>
          </cell>
          <cell r="B72">
            <v>78999999</v>
          </cell>
          <cell r="C72">
            <v>6.7421974087905859E-2</v>
          </cell>
          <cell r="D72">
            <v>6.9444633310543038</v>
          </cell>
          <cell r="E72">
            <v>5.1546362218729568E-2</v>
          </cell>
          <cell r="F72">
            <v>5.3092753085291458</v>
          </cell>
          <cell r="G72">
            <v>3.8659771664047174E-2</v>
          </cell>
          <cell r="H72">
            <v>3.9819564813968586</v>
          </cell>
          <cell r="I72">
            <v>2.5773181109364784E-2</v>
          </cell>
          <cell r="J72">
            <v>2.6546376542645729</v>
          </cell>
        </row>
        <row r="73">
          <cell r="A73">
            <v>79000000</v>
          </cell>
          <cell r="B73">
            <v>79999999</v>
          </cell>
          <cell r="C73">
            <v>6.6579628461286913E-2</v>
          </cell>
          <cell r="D73">
            <v>6.8577017315125524</v>
          </cell>
          <cell r="E73">
            <v>5.0902683830035385E-2</v>
          </cell>
          <cell r="F73">
            <v>5.2429764344936443</v>
          </cell>
          <cell r="G73">
            <v>3.8177012872526533E-2</v>
          </cell>
          <cell r="H73">
            <v>3.932232325870233</v>
          </cell>
          <cell r="I73">
            <v>2.5451341915017692E-2</v>
          </cell>
          <cell r="J73">
            <v>2.6214882172468221</v>
          </cell>
        </row>
        <row r="74">
          <cell r="A74">
            <v>80000000</v>
          </cell>
          <cell r="B74">
            <v>80999999</v>
          </cell>
          <cell r="C74">
            <v>6.6062501365896045E-2</v>
          </cell>
          <cell r="D74">
            <v>6.8044376406872926</v>
          </cell>
          <cell r="E74">
            <v>5.0516494139600521E-2</v>
          </cell>
          <cell r="F74">
            <v>5.2031988963788534</v>
          </cell>
          <cell r="G74">
            <v>3.788737060470012E-2</v>
          </cell>
          <cell r="H74">
            <v>3.9023991722841123</v>
          </cell>
          <cell r="I74">
            <v>2.5258247069799712E-2</v>
          </cell>
          <cell r="J74">
            <v>2.6015994481893703</v>
          </cell>
        </row>
        <row r="75">
          <cell r="A75">
            <v>81000000</v>
          </cell>
          <cell r="B75">
            <v>81999999</v>
          </cell>
          <cell r="C75">
            <v>6.5448046709753099E-2</v>
          </cell>
          <cell r="D75">
            <v>6.7411488111045692</v>
          </cell>
          <cell r="E75">
            <v>5.0052462115324409E-2</v>
          </cell>
          <cell r="F75">
            <v>5.1554035978784141</v>
          </cell>
          <cell r="G75">
            <v>3.7539346586493307E-2</v>
          </cell>
          <cell r="H75">
            <v>3.8665526984088108</v>
          </cell>
          <cell r="I75">
            <v>2.5026231057662204E-2</v>
          </cell>
          <cell r="J75">
            <v>2.577701798939207</v>
          </cell>
        </row>
        <row r="76">
          <cell r="A76">
            <v>82000000</v>
          </cell>
          <cell r="B76">
            <v>82999999</v>
          </cell>
          <cell r="C76">
            <v>6.5157525640616221E-2</v>
          </cell>
          <cell r="D76">
            <v>6.7112251409834709</v>
          </cell>
          <cell r="E76">
            <v>4.9844943888216746E-2</v>
          </cell>
          <cell r="F76">
            <v>5.1340292204863243</v>
          </cell>
          <cell r="G76">
            <v>3.7383707916162565E-2</v>
          </cell>
          <cell r="H76">
            <v>3.8505219153647441</v>
          </cell>
          <cell r="I76">
            <v>2.4922471944108373E-2</v>
          </cell>
          <cell r="J76">
            <v>2.5670146102431621</v>
          </cell>
        </row>
        <row r="77">
          <cell r="A77">
            <v>83000000</v>
          </cell>
          <cell r="B77">
            <v>83999999</v>
          </cell>
          <cell r="C77">
            <v>6.4874005079170016E-2</v>
          </cell>
          <cell r="D77">
            <v>6.6820225231545116</v>
          </cell>
          <cell r="E77">
            <v>4.9642426100317209E-2</v>
          </cell>
          <cell r="F77">
            <v>5.1131698883326724</v>
          </cell>
          <cell r="G77">
            <v>3.7231819575237628E-2</v>
          </cell>
          <cell r="H77">
            <v>3.8348774162494754</v>
          </cell>
          <cell r="I77">
            <v>2.4821213050158053E-2</v>
          </cell>
          <cell r="J77">
            <v>2.5565849441662793</v>
          </cell>
        </row>
        <row r="78">
          <cell r="A78">
            <v>84000000</v>
          </cell>
          <cell r="B78">
            <v>84999999</v>
          </cell>
          <cell r="C78">
            <v>6.4597235007282136E-2</v>
          </cell>
          <cell r="D78">
            <v>6.6535152057500602</v>
          </cell>
          <cell r="E78">
            <v>4.944473016450944E-2</v>
          </cell>
          <cell r="F78">
            <v>5.0928072069444728</v>
          </cell>
          <cell r="G78">
            <v>3.7083547623382625E-2</v>
          </cell>
          <cell r="H78">
            <v>3.8196054052084101</v>
          </cell>
          <cell r="I78">
            <v>2.472236508225472E-2</v>
          </cell>
          <cell r="J78">
            <v>2.5464036034722364</v>
          </cell>
        </row>
        <row r="79">
          <cell r="A79">
            <v>85000000</v>
          </cell>
          <cell r="B79">
            <v>85999999</v>
          </cell>
          <cell r="C79">
            <v>6.4326977172379063E-2</v>
          </cell>
          <cell r="D79">
            <v>6.6256786487550432</v>
          </cell>
          <cell r="E79">
            <v>4.9251685897779909E-2</v>
          </cell>
          <cell r="F79">
            <v>5.0729236474713311</v>
          </cell>
          <cell r="G79">
            <v>3.6938764423334658E-2</v>
          </cell>
          <cell r="H79">
            <v>3.8046927356034694</v>
          </cell>
          <cell r="I79">
            <v>2.4625842948890503E-2</v>
          </cell>
          <cell r="J79">
            <v>2.5364618237357219</v>
          </cell>
        </row>
        <row r="80">
          <cell r="A80">
            <v>86000000</v>
          </cell>
          <cell r="B80">
            <v>86999999</v>
          </cell>
          <cell r="C80">
            <v>6.4063004403405288E-2</v>
          </cell>
          <cell r="D80">
            <v>6.5984894535507443</v>
          </cell>
          <cell r="E80">
            <v>4.9063131032602056E-2</v>
          </cell>
          <cell r="F80">
            <v>5.0535024963580115</v>
          </cell>
          <cell r="G80">
            <v>3.6797348274451538E-2</v>
          </cell>
          <cell r="H80">
            <v>3.7901268722685089</v>
          </cell>
          <cell r="I80">
            <v>2.4531565516301028E-2</v>
          </cell>
          <cell r="J80">
            <v>2.5267512481790058</v>
          </cell>
        </row>
        <row r="81">
          <cell r="A81">
            <v>87000000</v>
          </cell>
          <cell r="B81">
            <v>87999999</v>
          </cell>
          <cell r="C81">
            <v>6.3805099973946858E-2</v>
          </cell>
          <cell r="D81">
            <v>6.5719252973165263</v>
          </cell>
          <cell r="E81">
            <v>4.8878910762027099E-2</v>
          </cell>
          <cell r="F81">
            <v>5.0345278084887912</v>
          </cell>
          <cell r="G81">
            <v>3.6659183071520045E-2</v>
          </cell>
          <cell r="H81">
            <v>3.7758958563665646</v>
          </cell>
          <cell r="I81">
            <v>2.4439455381013001E-2</v>
          </cell>
          <cell r="J81">
            <v>2.5172639042443392</v>
          </cell>
        </row>
        <row r="82">
          <cell r="A82">
            <v>88000000</v>
          </cell>
          <cell r="B82">
            <v>88999999</v>
          </cell>
          <cell r="C82">
            <v>6.3553057008794461E-2</v>
          </cell>
          <cell r="D82">
            <v>6.545964871905829</v>
          </cell>
          <cell r="E82">
            <v>4.869887731578277E-2</v>
          </cell>
          <cell r="F82">
            <v>5.0159843635256252</v>
          </cell>
          <cell r="G82">
            <v>3.6524157986836794E-2</v>
          </cell>
          <cell r="H82">
            <v>3.76198827264419</v>
          </cell>
          <cell r="I82">
            <v>2.434943865789083E-2</v>
          </cell>
          <cell r="J82">
            <v>2.5079921817627553</v>
          </cell>
        </row>
        <row r="83">
          <cell r="A83">
            <v>89000000</v>
          </cell>
          <cell r="B83">
            <v>89999999</v>
          </cell>
          <cell r="C83">
            <v>6.3306677930500321E-2</v>
          </cell>
          <cell r="D83">
            <v>6.5205878268415329</v>
          </cell>
          <cell r="E83">
            <v>4.8522889564958663E-2</v>
          </cell>
          <cell r="F83">
            <v>4.9978576251907425</v>
          </cell>
          <cell r="G83">
            <v>3.6392167173719542E-2</v>
          </cell>
          <cell r="H83">
            <v>3.7483932188931126</v>
          </cell>
          <cell r="I83">
            <v>2.4261444782479331E-2</v>
          </cell>
          <cell r="J83">
            <v>2.4989288125953713</v>
          </cell>
        </row>
        <row r="84">
          <cell r="A84">
            <v>90000000</v>
          </cell>
          <cell r="B84">
            <v>90999999</v>
          </cell>
          <cell r="C84">
            <v>6.3065773942834386E-2</v>
          </cell>
          <cell r="D84">
            <v>6.4957747161119421</v>
          </cell>
          <cell r="E84">
            <v>4.8350812653042481E-2</v>
          </cell>
          <cell r="F84">
            <v>4.9801337032633759</v>
          </cell>
          <cell r="G84">
            <v>3.6263109489781863E-2</v>
          </cell>
          <cell r="H84">
            <v>3.7351002774475317</v>
          </cell>
          <cell r="I84">
            <v>2.4175406326521241E-2</v>
          </cell>
          <cell r="J84">
            <v>2.4900668516316879</v>
          </cell>
        </row>
        <row r="85">
          <cell r="A85">
            <v>91000000</v>
          </cell>
          <cell r="B85">
            <v>91999999</v>
          </cell>
          <cell r="C85">
            <v>6.2830164548303521E-2</v>
          </cell>
          <cell r="D85">
            <v>6.4715069484752625</v>
          </cell>
          <cell r="E85">
            <v>4.8182517651278588E-2</v>
          </cell>
          <cell r="F85">
            <v>4.9627993180816947</v>
          </cell>
          <cell r="G85">
            <v>3.6136888238458668E-2</v>
          </cell>
          <cell r="H85">
            <v>3.7220994885612431</v>
          </cell>
          <cell r="I85">
            <v>2.4091258825639845E-2</v>
          </cell>
          <cell r="J85">
            <v>2.4813996590409042</v>
          </cell>
        </row>
        <row r="86">
          <cell r="A86">
            <v>92000000</v>
          </cell>
          <cell r="B86">
            <v>92999999</v>
          </cell>
          <cell r="C86">
            <v>6.2599677097132753E-2</v>
          </cell>
          <cell r="D86">
            <v>6.4477667410046733</v>
          </cell>
          <cell r="E86">
            <v>4.8017881236509734E-2</v>
          </cell>
          <cell r="F86">
            <v>4.945841767360502</v>
          </cell>
          <cell r="G86">
            <v>3.6013410927382299E-2</v>
          </cell>
          <cell r="H86">
            <v>3.7093813255203765</v>
          </cell>
          <cell r="I86">
            <v>2.4008940618254867E-2</v>
          </cell>
          <cell r="J86">
            <v>2.472920883680251</v>
          </cell>
        </row>
        <row r="87">
          <cell r="A87">
            <v>93000000</v>
          </cell>
          <cell r="B87">
            <v>93999999</v>
          </cell>
          <cell r="C87">
            <v>6.2374146365341041E-2</v>
          </cell>
          <cell r="D87">
            <v>6.424537075630127</v>
          </cell>
          <cell r="E87">
            <v>4.7856785389799872E-2</v>
          </cell>
          <cell r="F87">
            <v>4.9292488951493869</v>
          </cell>
          <cell r="G87">
            <v>3.5892589042350174E-2</v>
          </cell>
          <cell r="H87">
            <v>3.6969366713620682</v>
          </cell>
          <cell r="I87">
            <v>2.3928392694900488E-2</v>
          </cell>
          <cell r="J87">
            <v>2.4646244475747503</v>
          </cell>
        </row>
        <row r="88">
          <cell r="A88">
            <v>94000000</v>
          </cell>
          <cell r="B88">
            <v>94999999</v>
          </cell>
          <cell r="C88">
            <v>6.2153414159758474E-2</v>
          </cell>
          <cell r="D88">
            <v>6.4018016584551223</v>
          </cell>
          <cell r="E88">
            <v>4.7699117114296724E-2</v>
          </cell>
          <cell r="F88">
            <v>4.913009062772562</v>
          </cell>
          <cell r="G88">
            <v>3.5774337835723098E-2</v>
          </cell>
          <cell r="H88">
            <v>3.684756797079479</v>
          </cell>
          <cell r="I88">
            <v>2.3849558557148362E-2</v>
          </cell>
          <cell r="J88">
            <v>2.456504531386281</v>
          </cell>
        </row>
        <row r="89">
          <cell r="A89">
            <v>95000000</v>
          </cell>
          <cell r="B89">
            <v>95999999</v>
          </cell>
          <cell r="C89">
            <v>6.1937328947977544E-2</v>
          </cell>
          <cell r="D89">
            <v>6.3795448816416869</v>
          </cell>
          <cell r="E89">
            <v>4.7544768170909572E-2</v>
          </cell>
          <cell r="F89">
            <v>4.897111121603686</v>
          </cell>
          <cell r="G89">
            <v>3.5658576128182455E-2</v>
          </cell>
          <cell r="H89">
            <v>3.6728333412027929</v>
          </cell>
          <cell r="I89">
            <v>2.3772384085455338E-2</v>
          </cell>
          <cell r="J89">
            <v>2.4485555608018998</v>
          </cell>
        </row>
        <row r="90">
          <cell r="A90">
            <v>96000000</v>
          </cell>
          <cell r="B90">
            <v>96999999</v>
          </cell>
          <cell r="C90">
            <v>6.1725745511441894E-2</v>
          </cell>
          <cell r="D90">
            <v>6.3577517876785148</v>
          </cell>
          <cell r="E90">
            <v>4.7393634830510276E-2</v>
          </cell>
          <cell r="F90">
            <v>4.8815443875425588</v>
          </cell>
          <cell r="G90">
            <v>3.5545226122881884E-2</v>
          </cell>
          <cell r="H90">
            <v>3.6611582906568336</v>
          </cell>
          <cell r="I90">
            <v>2.3696817415254583E-2</v>
          </cell>
          <cell r="J90">
            <v>2.4407721937712221</v>
          </cell>
        </row>
        <row r="91">
          <cell r="A91">
            <v>97000000</v>
          </cell>
          <cell r="B91">
            <v>97999999</v>
          </cell>
          <cell r="C91">
            <v>6.1518524619990411E-2</v>
          </cell>
          <cell r="D91">
            <v>6.3364080358590122</v>
          </cell>
          <cell r="E91">
            <v>4.7245617641457897E-2</v>
          </cell>
          <cell r="F91">
            <v>4.8662986170701634</v>
          </cell>
          <cell r="G91">
            <v>3.5434213231093428E-2</v>
          </cell>
          <cell r="H91">
            <v>3.6497239628026228</v>
          </cell>
          <cell r="I91">
            <v>2.3622808820728949E-2</v>
          </cell>
          <cell r="J91">
            <v>2.4331493085350817</v>
          </cell>
        </row>
        <row r="92">
          <cell r="A92">
            <v>98000000</v>
          </cell>
          <cell r="B92">
            <v>98999999</v>
          </cell>
          <cell r="C92">
            <v>6.1315532726321856E-2</v>
          </cell>
          <cell r="D92">
            <v>6.3154998708111521</v>
          </cell>
          <cell r="E92">
            <v>4.7100621211366586E-2</v>
          </cell>
          <cell r="F92">
            <v>4.8513639847707584</v>
          </cell>
          <cell r="G92">
            <v>3.5325465908524943E-2</v>
          </cell>
          <cell r="H92">
            <v>3.6385229885780692</v>
          </cell>
          <cell r="I92">
            <v>2.3550310605683293E-2</v>
          </cell>
          <cell r="J92">
            <v>2.4256819923853792</v>
          </cell>
        </row>
        <row r="93">
          <cell r="A93">
            <v>99000000</v>
          </cell>
          <cell r="B93">
            <v>99999999</v>
          </cell>
          <cell r="C93">
            <v>6.1116641678991807E-2</v>
          </cell>
          <cell r="D93">
            <v>6.2950140929361558</v>
          </cell>
          <cell r="E93">
            <v>4.6958554002085741E-2</v>
          </cell>
          <cell r="F93">
            <v>4.8367310622148318</v>
          </cell>
          <cell r="G93">
            <v>3.52189155015643E-2</v>
          </cell>
          <cell r="H93">
            <v>3.6275482966611228</v>
          </cell>
          <cell r="I93">
            <v>2.347927700104287E-2</v>
          </cell>
          <cell r="J93">
            <v>2.4183655311074159</v>
          </cell>
        </row>
        <row r="94">
          <cell r="A94">
            <v>100000000</v>
          </cell>
          <cell r="B94">
            <v>100999999</v>
          </cell>
          <cell r="C94">
            <v>6.0685759038796749E-2</v>
          </cell>
          <cell r="D94">
            <v>6.2506331809960649</v>
          </cell>
          <cell r="E94">
            <v>4.6632050824442106E-2</v>
          </cell>
          <cell r="F94">
            <v>4.8031012349175368</v>
          </cell>
          <cell r="G94">
            <v>3.4974038118331302E-2</v>
          </cell>
          <cell r="H94">
            <v>3.602325926188124</v>
          </cell>
          <cell r="I94">
            <v>2.3316025412220505E-2</v>
          </cell>
          <cell r="J94">
            <v>2.401550617458712</v>
          </cell>
        </row>
        <row r="95">
          <cell r="A95">
            <v>101000000</v>
          </cell>
          <cell r="B95">
            <v>101999999</v>
          </cell>
          <cell r="C95">
            <v>6.0260111673136725E-2</v>
          </cell>
          <cell r="D95">
            <v>6.2067915023330826</v>
          </cell>
          <cell r="E95">
            <v>4.6309396345959757E-2</v>
          </cell>
          <cell r="F95">
            <v>4.769867823633855</v>
          </cell>
          <cell r="G95">
            <v>3.4732047259469545E-2</v>
          </cell>
          <cell r="H95">
            <v>3.577400867725363</v>
          </cell>
          <cell r="I95">
            <v>2.315469817298043E-2</v>
          </cell>
          <cell r="J95">
            <v>2.3849339118169843</v>
          </cell>
        </row>
        <row r="96">
          <cell r="A96">
            <v>102000000</v>
          </cell>
          <cell r="B96">
            <v>102999999</v>
          </cell>
          <cell r="C96">
            <v>5.9839545603350447E-2</v>
          </cell>
          <cell r="D96">
            <v>6.1634731971450956</v>
          </cell>
          <cell r="E96">
            <v>4.5990477369605473E-2</v>
          </cell>
          <cell r="F96">
            <v>4.7370191690693639</v>
          </cell>
          <cell r="G96">
            <v>3.4492858027204656E-2</v>
          </cell>
          <cell r="H96">
            <v>3.5527643768020796</v>
          </cell>
          <cell r="I96">
            <v>2.2995238684802737E-2</v>
          </cell>
          <cell r="J96">
            <v>2.368509584534682</v>
          </cell>
        </row>
        <row r="97">
          <cell r="A97">
            <v>103000000</v>
          </cell>
          <cell r="B97">
            <v>103999999</v>
          </cell>
          <cell r="C97">
            <v>5.9423912830526754E-2</v>
          </cell>
          <cell r="D97">
            <v>6.1206630215442557</v>
          </cell>
          <cell r="E97">
            <v>4.5675185094346496E-2</v>
          </cell>
          <cell r="F97">
            <v>4.7045440647176893</v>
          </cell>
          <cell r="G97">
            <v>3.4256388820759875E-2</v>
          </cell>
          <cell r="H97">
            <v>3.5284080485382674</v>
          </cell>
          <cell r="I97">
            <v>2.2837592547173248E-2</v>
          </cell>
          <cell r="J97">
            <v>2.3522720323588446</v>
          </cell>
        </row>
        <row r="98">
          <cell r="A98">
            <v>104000000</v>
          </cell>
          <cell r="B98">
            <v>104999999</v>
          </cell>
          <cell r="C98">
            <v>5.9013071048024668E-2</v>
          </cell>
          <cell r="D98">
            <v>6.0783463179465409</v>
          </cell>
          <cell r="E98">
            <v>4.5363414903804584E-2</v>
          </cell>
          <cell r="F98">
            <v>4.6724317350918723</v>
          </cell>
          <cell r="G98">
            <v>3.4022561177852885E-2</v>
          </cell>
          <cell r="H98">
            <v>3.5043238013188467</v>
          </cell>
          <cell r="I98">
            <v>2.2681707451902292E-2</v>
          </cell>
          <cell r="J98">
            <v>2.3362158675459361</v>
          </cell>
        </row>
        <row r="99">
          <cell r="A99">
            <v>105000000</v>
          </cell>
          <cell r="B99">
            <v>105999999</v>
          </cell>
          <cell r="C99">
            <v>5.8606883370403894E-2</v>
          </cell>
          <cell r="D99">
            <v>6.0365089871516009</v>
          </cell>
          <cell r="E99">
            <v>4.5055066166986839E-2</v>
          </cell>
          <cell r="F99">
            <v>4.640671815199644</v>
          </cell>
          <cell r="G99">
            <v>3.3791299625240953E-2</v>
          </cell>
          <cell r="H99">
            <v>3.4805038613998183</v>
          </cell>
          <cell r="I99">
            <v>2.2527533083493968E-2</v>
          </cell>
          <cell r="J99">
            <v>2.3203359075998788</v>
          </cell>
        </row>
        <row r="100">
          <cell r="A100">
            <v>106000000</v>
          </cell>
          <cell r="B100">
            <v>106999999</v>
          </cell>
          <cell r="C100">
            <v>5.8205218077717107E-2</v>
          </cell>
          <cell r="D100">
            <v>5.9951374620048616</v>
          </cell>
          <cell r="E100">
            <v>4.4750042050299546E-2</v>
          </cell>
          <cell r="F100">
            <v>4.6092543311808534</v>
          </cell>
          <cell r="G100">
            <v>3.3562531537724385E-2</v>
          </cell>
          <cell r="H100">
            <v>3.4569407483856116</v>
          </cell>
          <cell r="I100">
            <v>2.2375021025149221E-2</v>
          </cell>
          <cell r="J100">
            <v>2.3046271655903698</v>
          </cell>
        </row>
        <row r="101">
          <cell r="A101">
            <v>107000000</v>
          </cell>
          <cell r="B101">
            <v>107999999</v>
          </cell>
          <cell r="C101">
            <v>5.7807948374124202E-2</v>
          </cell>
          <cell r="D101">
            <v>5.9542186825347923</v>
          </cell>
          <cell r="E101">
            <v>4.4448249340091991E-2</v>
          </cell>
          <cell r="F101">
            <v>4.5781696820294755</v>
          </cell>
          <cell r="G101">
            <v>3.3336187005069268E-2</v>
          </cell>
          <cell r="H101">
            <v>3.4336272615221346</v>
          </cell>
          <cell r="I101">
            <v>2.2224124670046551E-2</v>
          </cell>
          <cell r="J101">
            <v>2.289084841014795</v>
          </cell>
        </row>
        <row r="102">
          <cell r="A102">
            <v>108000000</v>
          </cell>
          <cell r="B102">
            <v>108999999</v>
          </cell>
          <cell r="C102">
            <v>5.7414952159927091E-2</v>
          </cell>
          <cell r="D102">
            <v>5.9137400724724909</v>
          </cell>
          <cell r="E102">
            <v>4.4149598275074239E-2</v>
          </cell>
          <cell r="F102">
            <v>4.5474086223326466</v>
          </cell>
          <cell r="G102">
            <v>3.3112198706305947E-2</v>
          </cell>
          <cell r="H102">
            <v>3.4105564667495125</v>
          </cell>
          <cell r="I102">
            <v>2.2074799137537668E-2</v>
          </cell>
          <cell r="J102">
            <v>2.2737043111663797</v>
          </cell>
        </row>
        <row r="103">
          <cell r="A103">
            <v>109000000</v>
          </cell>
          <cell r="B103">
            <v>109999999</v>
          </cell>
          <cell r="C103">
            <v>5.7026111816154114E-2</v>
          </cell>
          <cell r="D103">
            <v>5.8736895170638732</v>
          </cell>
          <cell r="E103">
            <v>4.3854002387947393E-2</v>
          </cell>
          <cell r="F103">
            <v>4.516962245958581</v>
          </cell>
          <cell r="G103">
            <v>3.2890501790961098E-2</v>
          </cell>
          <cell r="H103">
            <v>3.387721684468993</v>
          </cell>
          <cell r="I103">
            <v>2.1927001193973696E-2</v>
          </cell>
          <cell r="J103">
            <v>2.2584811229792905</v>
          </cell>
        </row>
        <row r="104">
          <cell r="A104">
            <v>110000000</v>
          </cell>
          <cell r="B104">
            <v>110999999</v>
          </cell>
          <cell r="C104">
            <v>5.6641314000881793E-2</v>
          </cell>
          <cell r="D104">
            <v>5.8340553420908252</v>
          </cell>
          <cell r="E104">
            <v>4.3561378355678665E-2</v>
          </cell>
          <cell r="F104">
            <v>4.4868219706349022</v>
          </cell>
          <cell r="G104">
            <v>3.2671033766759269E-2</v>
          </cell>
          <cell r="H104">
            <v>3.3651164779762044</v>
          </cell>
          <cell r="I104">
            <v>2.1780689177838777E-2</v>
          </cell>
          <cell r="J104">
            <v>2.2434109853173942</v>
          </cell>
        </row>
        <row r="105">
          <cell r="A105">
            <v>111000000</v>
          </cell>
          <cell r="B105">
            <v>111999999</v>
          </cell>
          <cell r="C105">
            <v>5.6260449456585149E-2</v>
          </cell>
          <cell r="D105">
            <v>5.7948262940282707</v>
          </cell>
          <cell r="E105">
            <v>4.3271645857865304E-2</v>
          </cell>
          <cell r="F105">
            <v>4.4569795233601264</v>
          </cell>
          <cell r="G105">
            <v>3.2453734393399256E-2</v>
          </cell>
          <cell r="H105">
            <v>3.3427346425201234</v>
          </cell>
          <cell r="I105">
            <v>2.16358229289321E-2</v>
          </cell>
          <cell r="J105">
            <v>2.2284897616800063</v>
          </cell>
        </row>
        <row r="106">
          <cell r="A106">
            <v>112000000</v>
          </cell>
          <cell r="B106">
            <v>112999999</v>
          </cell>
          <cell r="C106">
            <v>5.5883412827790926E-2</v>
          </cell>
          <cell r="D106">
            <v>5.7559915212624659</v>
          </cell>
          <cell r="E106">
            <v>4.298472744269162E-2</v>
          </cell>
          <cell r="F106">
            <v>4.4274269265972368</v>
          </cell>
          <cell r="G106">
            <v>3.2238545582018163E-2</v>
          </cell>
          <cell r="H106">
            <v>3.3205701949478708</v>
          </cell>
          <cell r="I106">
            <v>2.149236372134581E-2</v>
          </cell>
          <cell r="J106">
            <v>2.2137134632986184</v>
          </cell>
        </row>
        <row r="107">
          <cell r="A107">
            <v>113000000</v>
          </cell>
          <cell r="B107">
            <v>113999999</v>
          </cell>
          <cell r="C107">
            <v>5.551010248842364E-2</v>
          </cell>
          <cell r="D107">
            <v>5.7175405563076351</v>
          </cell>
          <cell r="E107">
            <v>4.2700548399999205E-2</v>
          </cell>
          <cell r="F107">
            <v>4.3981564851999178</v>
          </cell>
          <cell r="G107">
            <v>3.2025411299999411E-2</v>
          </cell>
          <cell r="H107">
            <v>3.2986173638999396</v>
          </cell>
          <cell r="I107">
            <v>2.1350274199999603E-2</v>
          </cell>
          <cell r="J107">
            <v>2.1990782425999589</v>
          </cell>
        </row>
        <row r="108">
          <cell r="A108">
            <v>114000000</v>
          </cell>
          <cell r="B108">
            <v>114999999</v>
          </cell>
          <cell r="C108">
            <v>5.514042037823548E-2</v>
          </cell>
          <cell r="D108">
            <v>5.6794632989582547</v>
          </cell>
          <cell r="E108">
            <v>4.2419036641039534E-2</v>
          </cell>
          <cell r="F108">
            <v>4.3691607740270717</v>
          </cell>
          <cell r="G108">
            <v>3.1814277480779377E-2</v>
          </cell>
          <cell r="H108">
            <v>3.276870580520276</v>
          </cell>
          <cell r="I108">
            <v>2.1209518320519219E-2</v>
          </cell>
          <cell r="J108">
            <v>2.1845803870134795</v>
          </cell>
        </row>
        <row r="109">
          <cell r="A109">
            <v>115000000</v>
          </cell>
          <cell r="B109">
            <v>115999999</v>
          </cell>
          <cell r="C109">
            <v>5.4774271847770145E-2</v>
          </cell>
          <cell r="D109">
            <v>5.6417500003203251</v>
          </cell>
          <cell r="E109">
            <v>4.2140122584496342E-2</v>
          </cell>
          <cell r="F109">
            <v>4.340432626203123</v>
          </cell>
          <cell r="G109">
            <v>3.1605091938372805E-2</v>
          </cell>
          <cell r="H109">
            <v>3.2553244696523986</v>
          </cell>
          <cell r="I109">
            <v>2.1070061292248171E-2</v>
          </cell>
          <cell r="J109">
            <v>2.1702163131015615</v>
          </cell>
        </row>
        <row r="110">
          <cell r="A110">
            <v>116000000</v>
          </cell>
          <cell r="B110">
            <v>116999999</v>
          </cell>
          <cell r="C110">
            <v>5.4411565511343428E-2</v>
          </cell>
          <cell r="D110">
            <v>5.6043912476683726</v>
          </cell>
          <cell r="E110">
            <v>4.1863739048411966E-2</v>
          </cell>
          <cell r="F110">
            <v>4.3119651219864323</v>
          </cell>
          <cell r="G110">
            <v>3.1397804286309249E-2</v>
          </cell>
          <cell r="H110">
            <v>3.2339738414898527</v>
          </cell>
          <cell r="I110">
            <v>2.0931869524205431E-2</v>
          </cell>
          <cell r="J110">
            <v>2.1559825609931593</v>
          </cell>
        </row>
        <row r="111">
          <cell r="A111">
            <v>117000000</v>
          </cell>
          <cell r="B111">
            <v>117999999</v>
          </cell>
          <cell r="C111">
            <v>5.4052213107571336E-2</v>
          </cell>
          <cell r="D111">
            <v>5.5673779500798481</v>
          </cell>
          <cell r="E111">
            <v>4.1589821147644979E-2</v>
          </cell>
          <cell r="F111">
            <v>4.2837515782074327</v>
          </cell>
          <cell r="G111">
            <v>3.1192365860733737E-2</v>
          </cell>
          <cell r="H111">
            <v>3.212813683655575</v>
          </cell>
          <cell r="I111">
            <v>2.0794910573822489E-2</v>
          </cell>
          <cell r="J111">
            <v>2.1418757891037163</v>
          </cell>
        </row>
        <row r="112">
          <cell r="A112">
            <v>118000000</v>
          </cell>
          <cell r="B112">
            <v>118999999</v>
          </cell>
          <cell r="C112">
            <v>5.3696129366979456E-2</v>
          </cell>
          <cell r="D112">
            <v>5.5307013247988843</v>
          </cell>
          <cell r="E112">
            <v>4.1318306196553571E-2</v>
          </cell>
          <cell r="F112">
            <v>4.2557855382450178</v>
          </cell>
          <cell r="G112">
            <v>3.0988729647414632E-2</v>
          </cell>
          <cell r="H112">
            <v>3.1918391536837074</v>
          </cell>
          <cell r="I112">
            <v>2.0659153098276786E-2</v>
          </cell>
          <cell r="J112">
            <v>2.1278927691225089</v>
          </cell>
        </row>
        <row r="113">
          <cell r="A113">
            <v>119000000</v>
          </cell>
          <cell r="B113">
            <v>119999999</v>
          </cell>
          <cell r="C113">
            <v>5.3343231886292995E-2</v>
          </cell>
          <cell r="D113">
            <v>5.4943528842881779</v>
          </cell>
          <cell r="E113">
            <v>4.1049133616572989E-2</v>
          </cell>
          <cell r="F113">
            <v>4.2280607625070177</v>
          </cell>
          <cell r="G113">
            <v>3.078685021242946E-2</v>
          </cell>
          <cell r="H113">
            <v>3.1710455718802342</v>
          </cell>
          <cell r="I113">
            <v>2.0524566808285946E-2</v>
          </cell>
          <cell r="J113">
            <v>2.1140303812534524</v>
          </cell>
        </row>
        <row r="114">
          <cell r="A114">
            <v>120000000</v>
          </cell>
          <cell r="B114">
            <v>120999999</v>
          </cell>
          <cell r="C114">
            <v>5.29934410090162E-2</v>
          </cell>
          <cell r="D114">
            <v>5.4583244239286683</v>
          </cell>
          <cell r="E114">
            <v>4.0782244848425644E-2</v>
          </cell>
          <cell r="F114">
            <v>4.2005712193878413</v>
          </cell>
          <cell r="G114">
            <v>3.058668363631923E-2</v>
          </cell>
          <cell r="H114">
            <v>3.1504284145408805</v>
          </cell>
          <cell r="I114">
            <v>2.0391122424212822E-2</v>
          </cell>
          <cell r="J114">
            <v>2.1002856096939206</v>
          </cell>
        </row>
        <row r="115">
          <cell r="A115">
            <v>121000000</v>
          </cell>
          <cell r="B115">
            <v>121999999</v>
          </cell>
          <cell r="C115">
            <v>5.2646679711922606E-2</v>
          </cell>
          <cell r="D115">
            <v>5.4226080103280285</v>
          </cell>
          <cell r="E115">
            <v>4.051758326867843E-2</v>
          </cell>
          <cell r="F115">
            <v>4.1733110766738779</v>
          </cell>
          <cell r="G115">
            <v>3.0388187451508269E-2</v>
          </cell>
          <cell r="H115">
            <v>3.129983307505352</v>
          </cell>
          <cell r="I115">
            <v>2.0258791634339215E-2</v>
          </cell>
          <cell r="J115">
            <v>2.086655538336939</v>
          </cell>
        </row>
        <row r="116">
          <cell r="A116">
            <v>122000000</v>
          </cell>
          <cell r="B116">
            <v>122999999</v>
          </cell>
          <cell r="C116">
            <v>5.2302873497139996E-2</v>
          </cell>
          <cell r="D116">
            <v>5.3871959702054193</v>
          </cell>
          <cell r="E116">
            <v>4.0255094110402394E-2</v>
          </cell>
          <cell r="F116">
            <v>4.1462746933714465</v>
          </cell>
          <cell r="G116">
            <v>3.0191320582801245E-2</v>
          </cell>
          <cell r="H116">
            <v>3.1097060200285283</v>
          </cell>
          <cell r="I116">
            <v>2.0127547055201197E-2</v>
          </cell>
          <cell r="J116">
            <v>2.0731373466857232</v>
          </cell>
        </row>
        <row r="117">
          <cell r="A117">
            <v>123000000</v>
          </cell>
          <cell r="B117">
            <v>123999999</v>
          </cell>
          <cell r="C117">
            <v>5.196195028948887E-2</v>
          </cell>
          <cell r="D117">
            <v>5.352080879817354</v>
          </cell>
          <cell r="E117">
            <v>3.9994724387708847E-2</v>
          </cell>
          <cell r="F117">
            <v>4.1194566119340106</v>
          </cell>
          <cell r="G117">
            <v>2.9996043290781909E-2</v>
          </cell>
          <cell r="H117">
            <v>3.0895924589505368</v>
          </cell>
          <cell r="I117">
            <v>1.9997362193853868E-2</v>
          </cell>
          <cell r="J117">
            <v>2.0597283059669484</v>
          </cell>
        </row>
        <row r="118">
          <cell r="A118">
            <v>124000000</v>
          </cell>
          <cell r="B118">
            <v>124999999</v>
          </cell>
          <cell r="C118">
            <v>5.16238403387973E-2</v>
          </cell>
          <cell r="D118">
            <v>5.3172555548961222</v>
          </cell>
          <cell r="E118">
            <v>3.9736422823930244E-2</v>
          </cell>
          <cell r="F118">
            <v>4.0928515508648147</v>
          </cell>
          <cell r="G118">
            <v>2.9802317117947133E-2</v>
          </cell>
          <cell r="H118">
            <v>3.0696386631485546</v>
          </cell>
          <cell r="I118">
            <v>1.9868211411965122E-2</v>
          </cell>
          <cell r="J118">
            <v>2.0464257754324073</v>
          </cell>
        </row>
        <row r="119">
          <cell r="A119">
            <v>125000000</v>
          </cell>
          <cell r="B119">
            <v>125999999</v>
          </cell>
          <cell r="C119">
            <v>5.1288476126897409E-2</v>
          </cell>
          <cell r="D119">
            <v>5.2827130410704335</v>
          </cell>
          <cell r="E119">
            <v>3.9480139783252037E-2</v>
          </cell>
          <cell r="F119">
            <v>4.0664543976749599</v>
          </cell>
          <cell r="G119">
            <v>2.9610104837439578E-2</v>
          </cell>
          <cell r="H119">
            <v>3.0498407982562767</v>
          </cell>
          <cell r="I119">
            <v>1.9740069891626019E-2</v>
          </cell>
          <cell r="J119">
            <v>2.0332271988374799</v>
          </cell>
        </row>
        <row r="120">
          <cell r="A120">
            <v>126000000</v>
          </cell>
          <cell r="B120">
            <v>126999999</v>
          </cell>
          <cell r="C120">
            <v>5.095579227905777E-2</v>
          </cell>
          <cell r="D120">
            <v>5.2484466047429503</v>
          </cell>
          <cell r="E120">
            <v>3.9225827205601152E-2</v>
          </cell>
          <cell r="F120">
            <v>4.0402602021769187</v>
          </cell>
          <cell r="G120">
            <v>2.9419370404201416E-2</v>
          </cell>
          <cell r="H120">
            <v>3.0301951516327459</v>
          </cell>
          <cell r="I120">
            <v>1.9612913602800576E-2</v>
          </cell>
          <cell r="J120">
            <v>2.0201301010884594</v>
          </cell>
        </row>
        <row r="121">
          <cell r="A121">
            <v>127000000</v>
          </cell>
          <cell r="B121">
            <v>127999999</v>
          </cell>
          <cell r="C121">
            <v>5.0625725479591412E-2</v>
          </cell>
          <cell r="D121">
            <v>5.2144497243979151</v>
          </cell>
          <cell r="E121">
            <v>3.8973438544607275E-2</v>
          </cell>
          <cell r="F121">
            <v>4.0142641700945498</v>
          </cell>
          <cell r="G121">
            <v>2.923007890845546E-2</v>
          </cell>
          <cell r="H121">
            <v>3.0106981275709122</v>
          </cell>
          <cell r="I121">
            <v>1.9486719272303638E-2</v>
          </cell>
          <cell r="J121">
            <v>2.0071320850472749</v>
          </cell>
        </row>
        <row r="122">
          <cell r="A122">
            <v>128000000</v>
          </cell>
          <cell r="B122">
            <v>128999999</v>
          </cell>
          <cell r="C122">
            <v>5.0298214391426274E-2</v>
          </cell>
          <cell r="D122">
            <v>5.1807160823169065</v>
          </cell>
          <cell r="E122">
            <v>3.872292870847243E-2</v>
          </cell>
          <cell r="F122">
            <v>3.9884616569726603</v>
          </cell>
          <cell r="G122">
            <v>2.9042196531354876E-2</v>
          </cell>
          <cell r="H122">
            <v>2.9913462427295525</v>
          </cell>
          <cell r="I122">
            <v>1.9361464354236215E-2</v>
          </cell>
          <cell r="J122">
            <v>1.9942308284863302</v>
          </cell>
        </row>
        <row r="123">
          <cell r="A123">
            <v>129000000</v>
          </cell>
          <cell r="B123">
            <v>129999999</v>
          </cell>
          <cell r="C123">
            <v>4.9973199579416129E-2</v>
          </cell>
          <cell r="D123">
            <v>5.1472395566798612</v>
          </cell>
          <cell r="E123">
            <v>3.8474254003596865E-2</v>
          </cell>
          <cell r="F123">
            <v>3.9628481623704768</v>
          </cell>
          <cell r="G123">
            <v>2.8855690502697925E-2</v>
          </cell>
          <cell r="H123">
            <v>2.9721361217778863</v>
          </cell>
          <cell r="I123">
            <v>1.9237127001798984E-2</v>
          </cell>
          <cell r="J123">
            <v>1.9814240811852952</v>
          </cell>
        </row>
        <row r="124">
          <cell r="A124">
            <v>130000000</v>
          </cell>
          <cell r="B124">
            <v>130999999</v>
          </cell>
          <cell r="C124">
            <v>4.9650623437187881E-2</v>
          </cell>
          <cell r="D124">
            <v>5.1140142140303517</v>
          </cell>
          <cell r="E124">
            <v>3.8227372080795768E-2</v>
          </cell>
          <cell r="F124">
            <v>3.9374193243219642</v>
          </cell>
          <cell r="G124">
            <v>2.8670529060597378E-2</v>
          </cell>
          <cell r="H124">
            <v>2.9530644932415298</v>
          </cell>
          <cell r="I124">
            <v>1.9113686040397884E-2</v>
          </cell>
          <cell r="J124">
            <v>1.9687096621609821</v>
          </cell>
        </row>
        <row r="125">
          <cell r="A125">
            <v>131000000</v>
          </cell>
          <cell r="B125">
            <v>131999999</v>
          </cell>
          <cell r="C125">
            <v>4.9330430117342568E-2</v>
          </cell>
          <cell r="D125">
            <v>5.0810343020862847</v>
          </cell>
          <cell r="E125">
            <v>3.7982241883993365E-2</v>
          </cell>
          <cell r="F125">
            <v>3.912170914051317</v>
          </cell>
          <cell r="G125">
            <v>2.8486681412994472E-2</v>
          </cell>
          <cell r="H125">
            <v>2.9341281855384307</v>
          </cell>
          <cell r="I125">
            <v>1.8991120941996682E-2</v>
          </cell>
          <cell r="J125">
            <v>1.9560854570256585</v>
          </cell>
        </row>
        <row r="126">
          <cell r="A126">
            <v>132000000</v>
          </cell>
          <cell r="B126">
            <v>132999999</v>
          </cell>
          <cell r="C126">
            <v>4.9012565464825943E-2</v>
          </cell>
          <cell r="D126">
            <v>5.0482942428770725</v>
          </cell>
          <cell r="E126">
            <v>3.7738823601232221E-2</v>
          </cell>
          <cell r="F126">
            <v>3.8870988309269188</v>
          </cell>
          <cell r="G126">
            <v>2.8304117700924711E-2</v>
          </cell>
          <cell r="H126">
            <v>2.9153241231952451</v>
          </cell>
          <cell r="I126">
            <v>1.8869411800616111E-2</v>
          </cell>
          <cell r="J126">
            <v>1.9435494154634594</v>
          </cell>
        </row>
        <row r="127">
          <cell r="A127">
            <v>133000000</v>
          </cell>
          <cell r="B127">
            <v>133999999</v>
          </cell>
          <cell r="C127">
            <v>4.8696976953306582E-2</v>
          </cell>
          <cell r="D127">
            <v>5.0157886261905782</v>
          </cell>
          <cell r="E127">
            <v>3.7497078617912856E-2</v>
          </cell>
          <cell r="F127">
            <v>3.862199097645024</v>
          </cell>
          <cell r="G127">
            <v>2.8122808963434096E-2</v>
          </cell>
          <cell r="H127">
            <v>2.8966493232337118</v>
          </cell>
          <cell r="I127">
            <v>1.8748539308956428E-2</v>
          </cell>
          <cell r="J127">
            <v>1.931099548822512</v>
          </cell>
        </row>
        <row r="128">
          <cell r="A128">
            <v>134000000</v>
          </cell>
          <cell r="B128">
            <v>134999999</v>
          </cell>
          <cell r="C128">
            <v>4.8383613624405207E-2</v>
          </cell>
          <cell r="D128">
            <v>4.9835122033137367</v>
          </cell>
          <cell r="E128">
            <v>3.7256969472105127E-2</v>
          </cell>
          <cell r="F128">
            <v>3.8374678556268282</v>
          </cell>
          <cell r="G128">
            <v>2.7942727104079676E-2</v>
          </cell>
          <cell r="H128">
            <v>2.8781008917202064</v>
          </cell>
          <cell r="I128">
            <v>1.8628484736053112E-2</v>
          </cell>
          <cell r="J128">
            <v>1.9187339278134703</v>
          </cell>
        </row>
        <row r="129">
          <cell r="A129">
            <v>135000000</v>
          </cell>
          <cell r="B129">
            <v>135999999</v>
          </cell>
          <cell r="C129">
            <v>4.8072426029618885E-2</v>
          </cell>
          <cell r="D129">
            <v>4.9514598810507451</v>
          </cell>
          <cell r="E129">
            <v>3.7018459811865898E-2</v>
          </cell>
          <cell r="F129">
            <v>3.8129013606221873</v>
          </cell>
          <cell r="G129">
            <v>2.7763844858899697E-2</v>
          </cell>
          <cell r="H129">
            <v>2.8596760204666687</v>
          </cell>
          <cell r="I129">
            <v>1.85092299059335E-2</v>
          </cell>
          <cell r="J129">
            <v>1.9064506803111507</v>
          </cell>
        </row>
        <row r="130">
          <cell r="A130">
            <v>136000000</v>
          </cell>
          <cell r="B130">
            <v>136999999</v>
          </cell>
          <cell r="C130">
            <v>4.7763366174810688E-2</v>
          </cell>
          <cell r="D130">
            <v>4.9196267160055003</v>
          </cell>
          <cell r="E130">
            <v>3.6781514354425678E-2</v>
          </cell>
          <cell r="F130">
            <v>3.7884959785058445</v>
          </cell>
          <cell r="G130">
            <v>2.7586135765819263E-2</v>
          </cell>
          <cell r="H130">
            <v>2.8413719838793838</v>
          </cell>
          <cell r="I130">
            <v>1.8390757177212839E-2</v>
          </cell>
          <cell r="J130">
            <v>1.8942479892529223</v>
          </cell>
        </row>
        <row r="131">
          <cell r="A131">
            <v>137000000</v>
          </cell>
          <cell r="B131">
            <v>137999999</v>
          </cell>
          <cell r="C131">
            <v>4.7456387467137151E-2</v>
          </cell>
          <cell r="D131">
            <v>4.8880079091151263</v>
          </cell>
          <cell r="E131">
            <v>3.6546098847165649E-2</v>
          </cell>
          <cell r="F131">
            <v>3.7642481812580622</v>
          </cell>
          <cell r="G131">
            <v>2.7409574135374516E-2</v>
          </cell>
          <cell r="H131">
            <v>2.8231861359435753</v>
          </cell>
          <cell r="I131">
            <v>1.827304942358338E-2</v>
          </cell>
          <cell r="J131">
            <v>1.8821240906290881</v>
          </cell>
        </row>
        <row r="132">
          <cell r="A132">
            <v>138000000</v>
          </cell>
          <cell r="B132">
            <v>138999999</v>
          </cell>
          <cell r="C132">
            <v>4.7151444664267947E-2</v>
          </cell>
          <cell r="D132">
            <v>4.856598800419599</v>
          </cell>
          <cell r="E132">
            <v>3.6312180030302399E-2</v>
          </cell>
          <cell r="F132">
            <v>3.7401545431211471</v>
          </cell>
          <cell r="G132">
            <v>2.7234135022726799E-2</v>
          </cell>
          <cell r="H132">
            <v>2.8051159073408605</v>
          </cell>
          <cell r="I132">
            <v>1.8156090015151199E-2</v>
          </cell>
          <cell r="J132">
            <v>1.8700772715605736</v>
          </cell>
        </row>
        <row r="133">
          <cell r="A133">
            <v>139000000</v>
          </cell>
          <cell r="B133">
            <v>139999999</v>
          </cell>
          <cell r="C133">
            <v>4.6848493825811861E-2</v>
          </cell>
          <cell r="D133">
            <v>4.8253948640586213</v>
          </cell>
          <cell r="E133">
            <v>3.6079725601163633E-2</v>
          </cell>
          <cell r="F133">
            <v>3.716211736919854</v>
          </cell>
          <cell r="G133">
            <v>2.7059794200873E-2</v>
          </cell>
          <cell r="H133">
            <v>2.7871588026899192</v>
          </cell>
          <cell r="I133">
            <v>1.8039862800582368E-2</v>
          </cell>
          <cell r="J133">
            <v>1.858105868459984</v>
          </cell>
        </row>
        <row r="134">
          <cell r="A134">
            <v>140000000</v>
          </cell>
          <cell r="B134">
            <v>140999999</v>
          </cell>
          <cell r="C134">
            <v>4.6547492266817397E-2</v>
          </cell>
          <cell r="D134">
            <v>4.7943917034821917</v>
          </cell>
          <cell r="E134">
            <v>3.5848704180013985E-2</v>
          </cell>
          <cell r="F134">
            <v>3.6924165305414403</v>
          </cell>
          <cell r="G134">
            <v>2.6886528135010215E-2</v>
          </cell>
          <cell r="H134">
            <v>2.7693123979060519</v>
          </cell>
          <cell r="I134">
            <v>1.7924352090006444E-2</v>
          </cell>
          <cell r="J134">
            <v>1.8462082652706637</v>
          </cell>
        </row>
        <row r="135">
          <cell r="A135">
            <v>141000000</v>
          </cell>
          <cell r="B135">
            <v>141999999</v>
          </cell>
          <cell r="C135">
            <v>4.6248398513252818E-2</v>
          </cell>
          <cell r="D135">
            <v>4.7635850468650407</v>
          </cell>
          <cell r="E135">
            <v>3.56190852773196E-2</v>
          </cell>
          <cell r="F135">
            <v>3.6687657835639187</v>
          </cell>
          <cell r="G135">
            <v>2.6714313957989698E-2</v>
          </cell>
          <cell r="H135">
            <v>2.7515743376729391</v>
          </cell>
          <cell r="I135">
            <v>1.78095426386598E-2</v>
          </cell>
          <cell r="J135">
            <v>1.8343828917819593</v>
          </cell>
        </row>
        <row r="136">
          <cell r="A136">
            <v>142000000</v>
          </cell>
          <cell r="B136">
            <v>142999999</v>
          </cell>
          <cell r="C136">
            <v>4.5951172259369573E-2</v>
          </cell>
          <cell r="D136">
            <v>4.7329707427150662</v>
          </cell>
          <cell r="E136">
            <v>3.5390839262410642E-2</v>
          </cell>
          <cell r="F136">
            <v>3.6452564440282962</v>
          </cell>
          <cell r="G136">
            <v>2.6543129446808256E-2</v>
          </cell>
          <cell r="H136">
            <v>2.7339423330212504</v>
          </cell>
          <cell r="I136">
            <v>1.7695419631205869E-2</v>
          </cell>
          <cell r="J136">
            <v>1.8226282220142047</v>
          </cell>
        </row>
        <row r="137">
          <cell r="A137">
            <v>143000000</v>
          </cell>
          <cell r="B137">
            <v>143999999</v>
          </cell>
          <cell r="C137">
            <v>4.5655774326853339E-2</v>
          </cell>
          <cell r="D137">
            <v>4.7025447556658939</v>
          </cell>
          <cell r="E137">
            <v>3.5163937333444813E-2</v>
          </cell>
          <cell r="F137">
            <v>3.6218855453448153</v>
          </cell>
          <cell r="G137">
            <v>2.6372953000084163E-2</v>
          </cell>
          <cell r="H137">
            <v>2.7164141590086688</v>
          </cell>
          <cell r="I137">
            <v>1.7581968666722406E-2</v>
          </cell>
          <cell r="J137">
            <v>1.8109427726724077</v>
          </cell>
        </row>
        <row r="138">
          <cell r="A138">
            <v>144000000</v>
          </cell>
          <cell r="B138">
            <v>144999999</v>
          </cell>
          <cell r="C138">
            <v>4.536216662567643E-2</v>
          </cell>
          <cell r="D138">
            <v>4.6723031624446723</v>
          </cell>
          <cell r="E138">
            <v>3.4938351488632093E-2</v>
          </cell>
          <cell r="F138">
            <v>3.5986502033291052</v>
          </cell>
          <cell r="G138">
            <v>2.6203763616473523E-2</v>
          </cell>
          <cell r="H138">
            <v>2.6989876524967729</v>
          </cell>
          <cell r="I138">
            <v>1.7469175744316046E-2</v>
          </cell>
          <cell r="J138">
            <v>1.7993251016645526</v>
          </cell>
        </row>
        <row r="139">
          <cell r="A139">
            <v>145000000</v>
          </cell>
          <cell r="B139">
            <v>145999999</v>
          </cell>
          <cell r="C139">
            <v>4.5070312116567778E-2</v>
          </cell>
          <cell r="D139">
            <v>4.6422421480064813</v>
          </cell>
          <cell r="E139">
            <v>3.4714054498643572E-2</v>
          </cell>
          <cell r="F139">
            <v>3.5755476133602881</v>
          </cell>
          <cell r="G139">
            <v>2.6035540873982951E-2</v>
          </cell>
          <cell r="H139">
            <v>2.6816607100202439</v>
          </cell>
          <cell r="I139">
            <v>1.7357027249322334E-2</v>
          </cell>
          <cell r="J139">
            <v>1.7877738066802005</v>
          </cell>
        </row>
        <row r="140">
          <cell r="A140">
            <v>146000000</v>
          </cell>
          <cell r="B140">
            <v>146999999</v>
          </cell>
          <cell r="C140">
            <v>4.4780174775032662E-2</v>
          </cell>
          <cell r="D140">
            <v>4.6123580018283645</v>
          </cell>
          <cell r="E140">
            <v>3.4491019880163579E-2</v>
          </cell>
          <cell r="F140">
            <v>3.5525750476568487</v>
          </cell>
          <cell r="G140">
            <v>2.5868264910122406E-2</v>
          </cell>
          <cell r="H140">
            <v>2.6644312857426078</v>
          </cell>
          <cell r="I140">
            <v>1.7245509940081241E-2</v>
          </cell>
          <cell r="J140">
            <v>1.7762875238283677</v>
          </cell>
        </row>
        <row r="141">
          <cell r="A141">
            <v>147000000</v>
          </cell>
          <cell r="B141">
            <v>147999999</v>
          </cell>
          <cell r="C141">
            <v>4.449171955683702E-2</v>
          </cell>
          <cell r="D141">
            <v>4.5826471143542129</v>
          </cell>
          <cell r="E141">
            <v>3.4269221870505726E-2</v>
          </cell>
          <cell r="F141">
            <v>3.5297298526620899</v>
          </cell>
          <cell r="G141">
            <v>2.5701916402879291E-2</v>
          </cell>
          <cell r="H141">
            <v>2.6472973894965666</v>
          </cell>
          <cell r="I141">
            <v>1.7134610935252863E-2</v>
          </cell>
          <cell r="J141">
            <v>1.764864926331045</v>
          </cell>
        </row>
        <row r="142">
          <cell r="A142">
            <v>148000000</v>
          </cell>
          <cell r="B142">
            <v>148999999</v>
          </cell>
          <cell r="C142">
            <v>4.420491236488544E-2</v>
          </cell>
          <cell r="D142">
            <v>4.5531059735832002</v>
          </cell>
          <cell r="E142">
            <v>3.4048635403277412E-2</v>
          </cell>
          <cell r="F142">
            <v>3.5070094465375732</v>
          </cell>
          <cell r="G142">
            <v>2.5536476552457776E-2</v>
          </cell>
          <cell r="H142">
            <v>2.630257084903151</v>
          </cell>
          <cell r="I142">
            <v>1.7024317701638151E-2</v>
          </cell>
          <cell r="J142">
            <v>1.7535047232687295</v>
          </cell>
        </row>
        <row r="143">
          <cell r="A143">
            <v>149000000</v>
          </cell>
          <cell r="B143">
            <v>149999999</v>
          </cell>
          <cell r="C143">
            <v>4.3919720017440968E-2</v>
          </cell>
          <cell r="D143">
            <v>4.5237311617964195</v>
          </cell>
          <cell r="E143">
            <v>3.3829236085004641E-2</v>
          </cell>
          <cell r="F143">
            <v>3.484411316755478</v>
          </cell>
          <cell r="G143">
            <v>2.5371927063753477E-2</v>
          </cell>
          <cell r="H143">
            <v>2.6133084875666084</v>
          </cell>
          <cell r="I143">
            <v>1.691461804250232E-2</v>
          </cell>
          <cell r="J143">
            <v>1.742205658377739</v>
          </cell>
        </row>
        <row r="144">
          <cell r="A144">
            <v>150000000</v>
          </cell>
          <cell r="B144">
            <v>150999999</v>
          </cell>
          <cell r="C144">
            <v>4.3848923585541072E-2</v>
          </cell>
          <cell r="D144">
            <v>4.5164391293107311</v>
          </cell>
          <cell r="E144">
            <v>3.377989967106463E-2</v>
          </cell>
          <cell r="F144">
            <v>3.4793296661196571</v>
          </cell>
          <cell r="G144">
            <v>2.5334924753298193E-2</v>
          </cell>
          <cell r="H144">
            <v>2.609497249589714</v>
          </cell>
          <cell r="I144">
            <v>1.6889949835531763E-2</v>
          </cell>
          <cell r="J144">
            <v>1.7396648330597717</v>
          </cell>
        </row>
        <row r="145">
          <cell r="A145">
            <v>151000000</v>
          </cell>
          <cell r="B145">
            <v>151999999</v>
          </cell>
          <cell r="C145">
            <v>4.3768322120750269E-2</v>
          </cell>
          <cell r="D145">
            <v>4.5081371784372779</v>
          </cell>
          <cell r="E145">
            <v>3.3722690740214646E-2</v>
          </cell>
          <cell r="F145">
            <v>3.4734371462421088</v>
          </cell>
          <cell r="G145">
            <v>2.5292018055160709E-2</v>
          </cell>
          <cell r="H145">
            <v>2.6050778596815531</v>
          </cell>
          <cell r="I145">
            <v>1.6861345370107875E-2</v>
          </cell>
          <cell r="J145">
            <v>1.736718573121111</v>
          </cell>
        </row>
        <row r="146">
          <cell r="A146">
            <v>152000000</v>
          </cell>
          <cell r="B146">
            <v>152999999</v>
          </cell>
          <cell r="C146">
            <v>4.3688781201548788E-2</v>
          </cell>
          <cell r="D146">
            <v>4.4999444637595252</v>
          </cell>
          <cell r="E146">
            <v>3.3666234558455209E-2</v>
          </cell>
          <cell r="F146">
            <v>3.4676221595208867</v>
          </cell>
          <cell r="G146">
            <v>2.5249675918841953E-2</v>
          </cell>
          <cell r="H146">
            <v>2.6007166196407212</v>
          </cell>
          <cell r="I146">
            <v>1.6833117279227604E-2</v>
          </cell>
          <cell r="J146">
            <v>1.7338110797604434</v>
          </cell>
        </row>
        <row r="147">
          <cell r="A147">
            <v>153000000</v>
          </cell>
          <cell r="B147">
            <v>153999999</v>
          </cell>
          <cell r="C147">
            <v>4.3610280032924872E-2</v>
          </cell>
          <cell r="D147">
            <v>4.4918588433912614</v>
          </cell>
          <cell r="E147">
            <v>3.36105163660003E-2</v>
          </cell>
          <cell r="F147">
            <v>3.461883185698031</v>
          </cell>
          <cell r="G147">
            <v>2.5207887274499945E-2</v>
          </cell>
          <cell r="H147">
            <v>2.5964123892734943</v>
          </cell>
          <cell r="I147">
            <v>1.6805258183000701E-2</v>
          </cell>
          <cell r="J147">
            <v>1.7309415928490723</v>
          </cell>
        </row>
        <row r="148">
          <cell r="A148">
            <v>154000000</v>
          </cell>
          <cell r="B148">
            <v>154999999</v>
          </cell>
          <cell r="C148">
            <v>4.3532798359998404E-2</v>
          </cell>
          <cell r="D148">
            <v>4.4838782310798351</v>
          </cell>
          <cell r="E148">
            <v>3.3555521786434041E-2</v>
          </cell>
          <cell r="F148">
            <v>3.4562187440027063</v>
          </cell>
          <cell r="G148">
            <v>2.5166641339825806E-2</v>
          </cell>
          <cell r="H148">
            <v>2.5921640580020577</v>
          </cell>
          <cell r="I148">
            <v>1.6777760893217575E-2</v>
          </cell>
          <cell r="J148">
            <v>1.72810937200141</v>
          </cell>
        </row>
        <row r="149">
          <cell r="A149">
            <v>155000000</v>
          </cell>
          <cell r="B149">
            <v>155999999</v>
          </cell>
          <cell r="C149">
            <v>4.3456316450592843E-2</v>
          </cell>
          <cell r="D149">
            <v>4.4760005944110626</v>
          </cell>
          <cell r="E149">
            <v>3.3501236814346136E-2</v>
          </cell>
          <cell r="F149">
            <v>3.4506273918776516</v>
          </cell>
          <cell r="G149">
            <v>2.5125927610759605E-2</v>
          </cell>
          <cell r="H149">
            <v>2.5879705439082397</v>
          </cell>
          <cell r="I149">
            <v>1.6750618407173068E-2</v>
          </cell>
          <cell r="J149">
            <v>1.7253136959388258</v>
          </cell>
        </row>
        <row r="150">
          <cell r="A150">
            <v>156000000</v>
          </cell>
          <cell r="B150">
            <v>156999999</v>
          </cell>
          <cell r="C150">
            <v>4.3380815078486706E-2</v>
          </cell>
          <cell r="D150">
            <v>4.4682239530841308</v>
          </cell>
          <cell r="E150">
            <v>3.3447647803439201E-2</v>
          </cell>
          <cell r="F150">
            <v>3.445107723754238</v>
          </cell>
          <cell r="G150">
            <v>2.5085735852578856E-2</v>
          </cell>
          <cell r="H150">
            <v>2.5838307928156223</v>
          </cell>
          <cell r="I150">
            <v>1.6723823901719601E-2</v>
          </cell>
          <cell r="J150">
            <v>1.722553861877119</v>
          </cell>
        </row>
        <row r="151">
          <cell r="A151">
            <v>157000000</v>
          </cell>
          <cell r="B151">
            <v>157999999</v>
          </cell>
          <cell r="C151">
            <v>4.3306275507299402E-2</v>
          </cell>
          <cell r="D151">
            <v>4.4605463772518386</v>
          </cell>
          <cell r="E151">
            <v>3.3394741455091428E-2</v>
          </cell>
          <cell r="F151">
            <v>3.439658369874417</v>
          </cell>
          <cell r="G151">
            <v>2.5046056091317746E-2</v>
          </cell>
          <cell r="H151">
            <v>2.5797437774057279</v>
          </cell>
          <cell r="I151">
            <v>1.6697370727545166E-2</v>
          </cell>
          <cell r="J151">
            <v>1.7198291849371521</v>
          </cell>
        </row>
        <row r="152">
          <cell r="A152">
            <v>158000000</v>
          </cell>
          <cell r="B152">
            <v>158999999</v>
          </cell>
          <cell r="C152">
            <v>4.3232679474988378E-2</v>
          </cell>
          <cell r="D152">
            <v>4.4529659859238029</v>
          </cell>
          <cell r="E152">
            <v>3.3342504807354754E-2</v>
          </cell>
          <cell r="F152">
            <v>3.4342779951575397</v>
          </cell>
          <cell r="G152">
            <v>2.5006878605516061E-2</v>
          </cell>
          <cell r="H152">
            <v>2.5757084963681542</v>
          </cell>
          <cell r="I152">
            <v>1.6671252403677377E-2</v>
          </cell>
          <cell r="J152">
            <v>1.7171389975787699</v>
          </cell>
        </row>
        <row r="153">
          <cell r="A153">
            <v>159000000</v>
          </cell>
          <cell r="B153">
            <v>159999999</v>
          </cell>
          <cell r="C153">
            <v>4.3160009178933055E-2</v>
          </cell>
          <cell r="D153">
            <v>4.4454809454301047</v>
          </cell>
          <cell r="E153">
            <v>3.3290925224370813E-2</v>
          </cell>
          <cell r="F153">
            <v>3.4289652981101941</v>
          </cell>
          <cell r="G153">
            <v>2.4968193918277839E-2</v>
          </cell>
          <cell r="H153">
            <v>2.5717239735826172</v>
          </cell>
          <cell r="I153">
            <v>1.6645462612184858E-2</v>
          </cell>
          <cell r="J153">
            <v>1.7144826490550404</v>
          </cell>
        </row>
        <row r="154">
          <cell r="A154">
            <v>160000000</v>
          </cell>
          <cell r="B154">
            <v>160999999</v>
          </cell>
          <cell r="C154">
            <v>4.3088247261578005E-2</v>
          </cell>
          <cell r="D154">
            <v>4.4380894679425342</v>
          </cell>
          <cell r="E154">
            <v>3.3239990386172903E-2</v>
          </cell>
          <cell r="F154">
            <v>3.4237190097758088</v>
          </cell>
          <cell r="G154">
            <v>2.4929992789629953E-2</v>
          </cell>
          <cell r="H154">
            <v>2.567789257331885</v>
          </cell>
          <cell r="I154">
            <v>1.6619995193087003E-2</v>
          </cell>
          <cell r="J154">
            <v>1.7118595048879612</v>
          </cell>
        </row>
        <row r="155">
          <cell r="A155">
            <v>161000000</v>
          </cell>
          <cell r="B155">
            <v>161999999</v>
          </cell>
          <cell r="C155">
            <v>4.3017376796613216E-2</v>
          </cell>
          <cell r="D155">
            <v>4.4307898100511611</v>
          </cell>
          <cell r="E155">
            <v>3.3189688278884653E-2</v>
          </cell>
          <cell r="F155">
            <v>3.4185378927251193</v>
          </cell>
          <cell r="G155">
            <v>2.489226620916404E-2</v>
          </cell>
          <cell r="H155">
            <v>2.5639034195438963</v>
          </cell>
          <cell r="I155">
            <v>1.6594844139442327E-2</v>
          </cell>
          <cell r="J155">
            <v>1.7092689463625597</v>
          </cell>
        </row>
        <row r="156">
          <cell r="A156">
            <v>162000000</v>
          </cell>
          <cell r="B156">
            <v>162999999</v>
          </cell>
          <cell r="C156">
            <v>4.2947381275659051E-2</v>
          </cell>
          <cell r="D156">
            <v>4.4235802713928827</v>
          </cell>
          <cell r="E156">
            <v>3.3140007185267273E-2</v>
          </cell>
          <cell r="F156">
            <v>3.4134207400825289</v>
          </cell>
          <cell r="G156">
            <v>2.4855005388950729E-2</v>
          </cell>
          <cell r="H156">
            <v>2.5600655550619251</v>
          </cell>
          <cell r="I156">
            <v>1.6570003592634188E-2</v>
          </cell>
          <cell r="J156">
            <v>1.7067103700413213</v>
          </cell>
        </row>
        <row r="157">
          <cell r="A157">
            <v>163000000</v>
          </cell>
          <cell r="B157">
            <v>163999999</v>
          </cell>
          <cell r="C157">
            <v>4.2878244595453738E-2</v>
          </cell>
          <cell r="D157">
            <v>4.4164591933317352</v>
          </cell>
          <cell r="E157">
            <v>3.3090935675620568E-2</v>
          </cell>
          <cell r="F157">
            <v>3.4083663745889186</v>
          </cell>
          <cell r="G157">
            <v>2.481820175671515E-2</v>
          </cell>
          <cell r="H157">
            <v>2.5562747809416604</v>
          </cell>
          <cell r="I157">
            <v>1.6545467837809736E-2</v>
          </cell>
          <cell r="J157">
            <v>1.7041831872944027</v>
          </cell>
        </row>
        <row r="158">
          <cell r="A158">
            <v>164000000</v>
          </cell>
          <cell r="B158">
            <v>164999999</v>
          </cell>
          <cell r="C158">
            <v>4.2809951045494475E-2</v>
          </cell>
          <cell r="D158">
            <v>4.409424957685931</v>
          </cell>
          <cell r="E158">
            <v>3.3042462599018094E-2</v>
          </cell>
          <cell r="F158">
            <v>3.4033736476988636</v>
          </cell>
          <cell r="G158">
            <v>2.4781846949263844E-2</v>
          </cell>
          <cell r="H158">
            <v>2.5525302357741761</v>
          </cell>
          <cell r="I158">
            <v>1.6521231299508495E-2</v>
          </cell>
          <cell r="J158">
            <v>1.701686823849375</v>
          </cell>
        </row>
        <row r="159">
          <cell r="A159">
            <v>165000000</v>
          </cell>
          <cell r="B159">
            <v>165999999</v>
          </cell>
          <cell r="C159">
            <v>4.2742485296140574E-2</v>
          </cell>
          <cell r="D159">
            <v>4.4024759855024787</v>
          </cell>
          <cell r="E159">
            <v>3.2994577074858686E-2</v>
          </cell>
          <cell r="F159">
            <v>3.3984414387104445</v>
          </cell>
          <cell r="G159">
            <v>2.4745932806144288E-2</v>
          </cell>
          <cell r="H159">
            <v>2.5488310790328619</v>
          </cell>
          <cell r="I159">
            <v>1.6497288537429891E-2</v>
          </cell>
          <cell r="J159">
            <v>1.6992207193552786</v>
          </cell>
        </row>
        <row r="160">
          <cell r="A160">
            <v>166000000</v>
          </cell>
          <cell r="B160">
            <v>166999999</v>
          </cell>
          <cell r="C160">
            <v>4.2675832387140213E-2</v>
          </cell>
          <cell r="D160">
            <v>4.3956107358754419</v>
          </cell>
          <cell r="E160">
            <v>3.2947268484725595E-2</v>
          </cell>
          <cell r="F160">
            <v>3.393568653926736</v>
          </cell>
          <cell r="G160">
            <v>2.4710451363544748E-2</v>
          </cell>
          <cell r="H160">
            <v>2.5451764904451091</v>
          </cell>
          <cell r="I160">
            <v>1.6473634242362797E-2</v>
          </cell>
          <cell r="J160">
            <v>1.696784326963368</v>
          </cell>
        </row>
        <row r="161">
          <cell r="A161">
            <v>167000000</v>
          </cell>
          <cell r="B161">
            <v>167999999</v>
          </cell>
          <cell r="C161">
            <v>4.2609977716571691E-2</v>
          </cell>
          <cell r="D161">
            <v>4.388827704806884</v>
          </cell>
          <cell r="E161">
            <v>3.2900526464534501E-2</v>
          </cell>
          <cell r="F161">
            <v>3.3887542258470535</v>
          </cell>
          <cell r="G161">
            <v>2.4675394848401429E-2</v>
          </cell>
          <cell r="H161">
            <v>2.5415656693853474</v>
          </cell>
          <cell r="I161">
            <v>1.645026323226725E-2</v>
          </cell>
          <cell r="J161">
            <v>1.6943771129235268</v>
          </cell>
        </row>
        <row r="162">
          <cell r="A162">
            <v>168000000</v>
          </cell>
          <cell r="B162">
            <v>168999999</v>
          </cell>
          <cell r="C162">
            <v>4.2544907030175827E-2</v>
          </cell>
          <cell r="D162">
            <v>4.3821254241081107</v>
          </cell>
          <cell r="E162">
            <v>3.2854340896964845E-2</v>
          </cell>
          <cell r="F162">
            <v>3.3839971123873789</v>
          </cell>
          <cell r="G162">
            <v>2.4640755672723908E-2</v>
          </cell>
          <cell r="H162">
            <v>2.5379978342905627</v>
          </cell>
          <cell r="I162">
            <v>1.6427170448482974E-2</v>
          </cell>
          <cell r="J162">
            <v>1.6919985561937463</v>
          </cell>
        </row>
        <row r="163">
          <cell r="A163">
            <v>169000000</v>
          </cell>
          <cell r="B163">
            <v>169999999</v>
          </cell>
          <cell r="C163">
            <v>4.2480606411075171E-2</v>
          </cell>
          <cell r="D163">
            <v>4.3755024603407424</v>
          </cell>
          <cell r="E163">
            <v>3.2808701904159035E-2</v>
          </cell>
          <cell r="F163">
            <v>3.3792962961283806</v>
          </cell>
          <cell r="G163">
            <v>2.4606526428120105E-2</v>
          </cell>
          <cell r="H163">
            <v>2.5344722220963711</v>
          </cell>
          <cell r="I163">
            <v>1.6404350952080069E-2</v>
          </cell>
          <cell r="J163">
            <v>1.6896481480642471</v>
          </cell>
        </row>
        <row r="164">
          <cell r="A164">
            <v>170000000</v>
          </cell>
          <cell r="B164">
            <v>170999999</v>
          </cell>
          <cell r="C164">
            <v>4.2417062269846172E-2</v>
          </cell>
          <cell r="D164">
            <v>4.3689574137941554</v>
          </cell>
          <cell r="E164">
            <v>3.2763599840680856E-2</v>
          </cell>
          <cell r="F164">
            <v>3.3746507835901283</v>
          </cell>
          <cell r="G164">
            <v>2.4572699880510914E-2</v>
          </cell>
          <cell r="H164">
            <v>2.5309880876926241</v>
          </cell>
          <cell r="I164">
            <v>1.6381799920340976E-2</v>
          </cell>
          <cell r="J164">
            <v>1.6873253917951205</v>
          </cell>
        </row>
        <row r="165">
          <cell r="A165">
            <v>171000000</v>
          </cell>
          <cell r="B165">
            <v>171999999</v>
          </cell>
          <cell r="C165">
            <v>4.2354261334946811E-2</v>
          </cell>
          <cell r="D165">
            <v>4.3624889174995216</v>
          </cell>
          <cell r="E165">
            <v>3.2719025286716268E-2</v>
          </cell>
          <cell r="F165">
            <v>3.3700596045317757</v>
          </cell>
          <cell r="G165">
            <v>2.4539268965037751E-2</v>
          </cell>
          <cell r="H165">
            <v>2.5275447033988883</v>
          </cell>
          <cell r="I165">
            <v>1.6359512643358134E-2</v>
          </cell>
          <cell r="J165">
            <v>1.6850298022658878</v>
          </cell>
        </row>
        <row r="166">
          <cell r="A166">
            <v>172000000</v>
          </cell>
          <cell r="B166">
            <v>172999999</v>
          </cell>
          <cell r="C166">
            <v>4.2292190643477542E-2</v>
          </cell>
          <cell r="D166">
            <v>4.3560956362781873</v>
          </cell>
          <cell r="E166">
            <v>3.2674969041519106E-2</v>
          </cell>
          <cell r="F166">
            <v>3.365521811276468</v>
          </cell>
          <cell r="G166">
            <v>2.4506226781139881E-2</v>
          </cell>
          <cell r="H166">
            <v>2.5241413584574079</v>
          </cell>
          <cell r="I166">
            <v>1.6337484520759553E-2</v>
          </cell>
          <cell r="J166">
            <v>1.682760905638234</v>
          </cell>
        </row>
        <row r="167">
          <cell r="A167">
            <v>173000000</v>
          </cell>
          <cell r="B167">
            <v>173999999</v>
          </cell>
          <cell r="C167">
            <v>4.2230837532256059E-2</v>
          </cell>
          <cell r="D167">
            <v>4.3497762658223742</v>
          </cell>
          <cell r="E167">
            <v>3.2631422117076092E-2</v>
          </cell>
          <cell r="F167">
            <v>3.3610364780588373</v>
          </cell>
          <cell r="G167">
            <v>2.4473566587807069E-2</v>
          </cell>
          <cell r="H167">
            <v>2.520777358544128</v>
          </cell>
          <cell r="I167">
            <v>1.6315711058538046E-2</v>
          </cell>
          <cell r="J167">
            <v>1.6805182390294187</v>
          </cell>
        </row>
        <row r="168">
          <cell r="A168">
            <v>174000000</v>
          </cell>
          <cell r="B168">
            <v>174999999</v>
          </cell>
          <cell r="C168">
            <v>4.2170189629209161E-2</v>
          </cell>
          <cell r="D168">
            <v>4.3435295318085441</v>
          </cell>
          <cell r="E168">
            <v>3.2588375731994565E-2</v>
          </cell>
          <cell r="F168">
            <v>3.3566027003954404</v>
          </cell>
          <cell r="G168">
            <v>2.4441281798995376E-2</v>
          </cell>
          <cell r="H168">
            <v>2.5174520252965236</v>
          </cell>
          <cell r="I168">
            <v>1.6294187865997282E-2</v>
          </cell>
          <cell r="J168">
            <v>1.6783013501977202</v>
          </cell>
        </row>
        <row r="169">
          <cell r="A169">
            <v>175000000</v>
          </cell>
          <cell r="B169">
            <v>175999999</v>
          </cell>
          <cell r="C169">
            <v>4.2110234845054086E-2</v>
          </cell>
          <cell r="D169">
            <v>4.3373541890405711</v>
          </cell>
          <cell r="E169">
            <v>3.2545821305598618E-2</v>
          </cell>
          <cell r="F169">
            <v>3.3522195944766575</v>
          </cell>
          <cell r="G169">
            <v>2.4409365979199512E-2</v>
          </cell>
          <cell r="H169">
            <v>2.5141646958575499</v>
          </cell>
          <cell r="I169">
            <v>1.6272910652799309E-2</v>
          </cell>
          <cell r="J169">
            <v>1.6761097972383288</v>
          </cell>
        </row>
        <row r="170">
          <cell r="A170">
            <v>176000000</v>
          </cell>
          <cell r="B170">
            <v>176999999</v>
          </cell>
          <cell r="C170">
            <v>4.2050961365265691E-2</v>
          </cell>
          <cell r="D170">
            <v>4.3312490206223657</v>
          </cell>
          <cell r="E170">
            <v>3.2503750452230244E-2</v>
          </cell>
          <cell r="F170">
            <v>3.3478862965797149</v>
          </cell>
          <cell r="G170">
            <v>2.4377812839172956E-2</v>
          </cell>
          <cell r="H170">
            <v>2.5109147224348143</v>
          </cell>
          <cell r="I170">
            <v>1.6251875226115674E-2</v>
          </cell>
          <cell r="J170">
            <v>1.6739431482899143</v>
          </cell>
        </row>
        <row r="171">
          <cell r="A171">
            <v>177000000</v>
          </cell>
          <cell r="B171">
            <v>177999999</v>
          </cell>
          <cell r="C171">
            <v>4.1992357642310067E-2</v>
          </cell>
          <cell r="D171">
            <v>4.3252128371579373</v>
          </cell>
          <cell r="E171">
            <v>3.2462154975736866E-2</v>
          </cell>
          <cell r="F171">
            <v>3.3436019625008973</v>
          </cell>
          <cell r="G171">
            <v>2.4346616231802374E-2</v>
          </cell>
          <cell r="H171">
            <v>2.5077014718756443</v>
          </cell>
          <cell r="I171">
            <v>1.6231077487867882E-2</v>
          </cell>
          <cell r="J171">
            <v>1.6718009812503918</v>
          </cell>
        </row>
        <row r="172">
          <cell r="A172">
            <v>178000000</v>
          </cell>
          <cell r="B172">
            <v>178999999</v>
          </cell>
          <cell r="C172">
            <v>4.1934412388151071E-2</v>
          </cell>
          <cell r="D172">
            <v>4.3192444759795601</v>
          </cell>
          <cell r="E172">
            <v>3.2421026864147356E-2</v>
          </cell>
          <cell r="F172">
            <v>3.3393657670071777</v>
          </cell>
          <cell r="G172">
            <v>2.4315770148109962E-2</v>
          </cell>
          <cell r="H172">
            <v>2.5045243252553262</v>
          </cell>
          <cell r="I172">
            <v>1.6210513432073678E-2</v>
          </cell>
          <cell r="J172">
            <v>1.6696828835035888</v>
          </cell>
        </row>
        <row r="173">
          <cell r="A173">
            <v>179000000</v>
          </cell>
          <cell r="B173">
            <v>179999999</v>
          </cell>
          <cell r="C173">
            <v>4.1877114567000266E-2</v>
          </cell>
          <cell r="D173">
            <v>4.3133428004010277</v>
          </cell>
          <cell r="E173">
            <v>3.2380358284531063E-2</v>
          </cell>
          <cell r="F173">
            <v>3.3351769033066998</v>
          </cell>
          <cell r="G173">
            <v>2.4285268713398016E-2</v>
          </cell>
          <cell r="H173">
            <v>2.5013826774799957</v>
          </cell>
          <cell r="I173">
            <v>1.6190179142264977E-2</v>
          </cell>
          <cell r="J173">
            <v>1.6675884516532926</v>
          </cell>
        </row>
        <row r="174">
          <cell r="A174">
            <v>180000000</v>
          </cell>
          <cell r="B174">
            <v>180999999</v>
          </cell>
          <cell r="C174">
            <v>4.1820453388306242E-2</v>
          </cell>
          <cell r="D174">
            <v>4.3075066989955433</v>
          </cell>
          <cell r="E174">
            <v>3.2340141578021134E-2</v>
          </cell>
          <cell r="F174">
            <v>3.3310345825361769</v>
          </cell>
          <cell r="G174">
            <v>2.4255106183515847E-2</v>
          </cell>
          <cell r="H174">
            <v>2.4982759369021319</v>
          </cell>
          <cell r="I174">
            <v>1.6170070789010567E-2</v>
          </cell>
          <cell r="J174">
            <v>1.6655172912680885</v>
          </cell>
        </row>
        <row r="175">
          <cell r="A175">
            <v>181000000</v>
          </cell>
          <cell r="B175">
            <v>181999999</v>
          </cell>
          <cell r="C175">
            <v>4.1764418299984916E-2</v>
          </cell>
          <cell r="D175">
            <v>4.3017350848984464</v>
          </cell>
          <cell r="E175">
            <v>3.2300369255008732E-2</v>
          </cell>
          <cell r="F175">
            <v>3.3269380332658991</v>
          </cell>
          <cell r="G175">
            <v>2.4225276941256826E-2</v>
          </cell>
          <cell r="H175">
            <v>2.4952035249494529</v>
          </cell>
          <cell r="I175">
            <v>1.6150184627504918E-2</v>
          </cell>
          <cell r="J175">
            <v>1.6634690166330064</v>
          </cell>
        </row>
        <row r="176">
          <cell r="A176">
            <v>182000000</v>
          </cell>
          <cell r="B176">
            <v>182999999</v>
          </cell>
          <cell r="C176">
            <v>4.1708998981864961E-2</v>
          </cell>
          <cell r="D176">
            <v>4.2960268951320906</v>
          </cell>
          <cell r="E176">
            <v>3.2261033990491586E-2</v>
          </cell>
          <cell r="F176">
            <v>3.3228865010206334</v>
          </cell>
          <cell r="G176">
            <v>2.4195775492868964E-2</v>
          </cell>
          <cell r="H176">
            <v>2.4921648757655035</v>
          </cell>
          <cell r="I176">
            <v>1.6130516995245241E-2</v>
          </cell>
          <cell r="J176">
            <v>1.6614432505102597</v>
          </cell>
        </row>
        <row r="177">
          <cell r="A177">
            <v>183000000</v>
          </cell>
          <cell r="B177">
            <v>183999999</v>
          </cell>
          <cell r="C177">
            <v>4.1654185339353333E-2</v>
          </cell>
          <cell r="D177">
            <v>4.2903810899533932</v>
          </cell>
          <cell r="E177">
            <v>3.2222128619574651E-2</v>
          </cell>
          <cell r="F177">
            <v>3.3188792478161893</v>
          </cell>
          <cell r="G177">
            <v>2.4166596464681264E-2</v>
          </cell>
          <cell r="H177">
            <v>2.4891594358621703</v>
          </cell>
          <cell r="I177">
            <v>1.6111064309787877E-2</v>
          </cell>
          <cell r="J177">
            <v>1.6594396239081513</v>
          </cell>
        </row>
        <row r="178">
          <cell r="A178">
            <v>184000000</v>
          </cell>
          <cell r="B178">
            <v>184999999</v>
          </cell>
          <cell r="C178">
            <v>4.1599967497303367E-2</v>
          </cell>
          <cell r="D178">
            <v>4.2847966522222469</v>
          </cell>
          <cell r="E178">
            <v>3.2183646133125222E-2</v>
          </cell>
          <cell r="F178">
            <v>3.314915551711898</v>
          </cell>
          <cell r="G178">
            <v>2.4137734599843638E-2</v>
          </cell>
          <cell r="H178">
            <v>2.486186663783895</v>
          </cell>
          <cell r="I178">
            <v>1.6091823066563159E-2</v>
          </cell>
          <cell r="J178">
            <v>1.6574577758560056</v>
          </cell>
        </row>
        <row r="179">
          <cell r="A179">
            <v>185000000</v>
          </cell>
          <cell r="B179">
            <v>185999999</v>
          </cell>
          <cell r="C179">
            <v>4.1546335794085357E-2</v>
          </cell>
          <cell r="D179">
            <v>4.2792725867907917</v>
          </cell>
          <cell r="E179">
            <v>3.2145579673555795E-2</v>
          </cell>
          <cell r="F179">
            <v>3.3109947063762468</v>
          </cell>
          <cell r="G179">
            <v>2.4109184755167122E-2</v>
          </cell>
          <cell r="H179">
            <v>2.4832460297822134</v>
          </cell>
          <cell r="I179">
            <v>1.6072789836778449E-2</v>
          </cell>
          <cell r="J179">
            <v>1.6554973531881803</v>
          </cell>
        </row>
        <row r="180">
          <cell r="A180">
            <v>186000000</v>
          </cell>
          <cell r="B180">
            <v>186999999</v>
          </cell>
          <cell r="C180">
            <v>4.1493280775849392E-2</v>
          </cell>
          <cell r="D180">
            <v>4.2738079199124872</v>
          </cell>
          <cell r="E180">
            <v>3.2107922530755909E-2</v>
          </cell>
          <cell r="F180">
            <v>3.3071160206678587</v>
          </cell>
          <cell r="G180">
            <v>2.4080941898066654E-2</v>
          </cell>
          <cell r="H180">
            <v>2.4803370155008655</v>
          </cell>
          <cell r="I180">
            <v>1.6053961265378506E-2</v>
          </cell>
          <cell r="J180">
            <v>1.6535580103339862</v>
          </cell>
        </row>
        <row r="181">
          <cell r="A181">
            <v>187000000</v>
          </cell>
          <cell r="B181">
            <v>187999999</v>
          </cell>
          <cell r="C181">
            <v>4.1440793190962978E-2</v>
          </cell>
          <cell r="D181">
            <v>4.2684016986691864</v>
          </cell>
          <cell r="E181">
            <v>3.2070668138147365E-2</v>
          </cell>
          <cell r="F181">
            <v>3.3032788182291788</v>
          </cell>
          <cell r="G181">
            <v>2.4053001103609695E-2</v>
          </cell>
          <cell r="H181">
            <v>2.4774591136717987</v>
          </cell>
          <cell r="I181">
            <v>1.6035334069073131E-2</v>
          </cell>
          <cell r="J181">
            <v>1.6516394091145323</v>
          </cell>
        </row>
        <row r="182">
          <cell r="A182">
            <v>188000000</v>
          </cell>
          <cell r="B182">
            <v>188999999</v>
          </cell>
          <cell r="C182">
            <v>4.1388863984639632E-2</v>
          </cell>
          <cell r="D182">
            <v>4.263052990417882</v>
          </cell>
          <cell r="E182">
            <v>3.203381006886296E-2</v>
          </cell>
          <cell r="F182">
            <v>3.2994824370928848</v>
          </cell>
          <cell r="G182">
            <v>2.4025357551647496E-2</v>
          </cell>
          <cell r="H182">
            <v>2.4746118278196922</v>
          </cell>
          <cell r="I182">
            <v>1.6016905034432032E-2</v>
          </cell>
          <cell r="J182">
            <v>1.6497412185464992</v>
          </cell>
        </row>
        <row r="183">
          <cell r="A183">
            <v>189000000</v>
          </cell>
          <cell r="B183">
            <v>189999999</v>
          </cell>
          <cell r="C183">
            <v>4.13374842937273E-2</v>
          </cell>
          <cell r="D183">
            <v>4.2577608822539119</v>
          </cell>
          <cell r="E183">
            <v>3.1997342032058652E-2</v>
          </cell>
          <cell r="F183">
            <v>3.2957262293020415</v>
          </cell>
          <cell r="G183">
            <v>2.3998006524043439E-2</v>
          </cell>
          <cell r="H183">
            <v>2.4717946719764741</v>
          </cell>
          <cell r="I183">
            <v>1.5998671016029326E-2</v>
          </cell>
          <cell r="J183">
            <v>1.6478631146510208</v>
          </cell>
        </row>
        <row r="184">
          <cell r="A184">
            <v>190000000</v>
          </cell>
          <cell r="B184">
            <v>190999999</v>
          </cell>
          <cell r="C184">
            <v>4.1286645441665687E-2</v>
          </cell>
          <cell r="D184">
            <v>4.2525244804915658</v>
          </cell>
          <cell r="E184">
            <v>3.1961257869325993E-2</v>
          </cell>
          <cell r="F184">
            <v>3.2920095605405773</v>
          </cell>
          <cell r="G184">
            <v>2.3970943401993943E-2</v>
          </cell>
          <cell r="H184">
            <v>2.469007170405376</v>
          </cell>
          <cell r="I184">
            <v>1.5980628934662996E-2</v>
          </cell>
          <cell r="J184">
            <v>1.6460047802702886</v>
          </cell>
        </row>
        <row r="185">
          <cell r="A185">
            <v>191000000</v>
          </cell>
          <cell r="B185">
            <v>191999999</v>
          </cell>
          <cell r="C185">
            <v>4.1236338933605746E-2</v>
          </cell>
          <cell r="D185">
            <v>4.2473429101613922</v>
          </cell>
          <cell r="E185">
            <v>3.1925551551229191E-2</v>
          </cell>
          <cell r="F185">
            <v>3.288331809776607</v>
          </cell>
          <cell r="G185">
            <v>2.3944163663421066E-2</v>
          </cell>
          <cell r="H185">
            <v>2.4662488573323698</v>
          </cell>
          <cell r="I185">
            <v>1.5962775775614044E-2</v>
          </cell>
          <cell r="J185">
            <v>1.6441659048882464</v>
          </cell>
        </row>
        <row r="186">
          <cell r="A186">
            <v>192000000</v>
          </cell>
          <cell r="B186">
            <v>192999999</v>
          </cell>
          <cell r="C186">
            <v>4.1186556451671519E-2</v>
          </cell>
          <cell r="D186">
            <v>4.2422153145221664</v>
          </cell>
          <cell r="E186">
            <v>3.1890217173945801E-2</v>
          </cell>
          <cell r="F186">
            <v>3.2846923689164176</v>
          </cell>
          <cell r="G186">
            <v>2.3917662880458792E-2</v>
          </cell>
          <cell r="H186">
            <v>2.4635192766872556</v>
          </cell>
          <cell r="I186">
            <v>1.59451085869729E-2</v>
          </cell>
          <cell r="J186">
            <v>1.6423461844582088</v>
          </cell>
        </row>
        <row r="187">
          <cell r="A187">
            <v>193000000</v>
          </cell>
          <cell r="B187">
            <v>193999999</v>
          </cell>
          <cell r="C187">
            <v>4.1137289850378227E-2</v>
          </cell>
          <cell r="D187">
            <v>4.2371408545889579</v>
          </cell>
          <cell r="E187">
            <v>3.1855248956012105E-2</v>
          </cell>
          <cell r="F187">
            <v>3.281090642469247</v>
          </cell>
          <cell r="G187">
            <v>2.3891436717008805E-2</v>
          </cell>
          <cell r="H187">
            <v>2.4608179818519069</v>
          </cell>
          <cell r="I187">
            <v>1.5927624478005501E-2</v>
          </cell>
          <cell r="J187">
            <v>1.6405453212345666</v>
          </cell>
        </row>
        <row r="188">
          <cell r="A188">
            <v>194000000</v>
          </cell>
          <cell r="B188">
            <v>194999999</v>
          </cell>
          <cell r="C188">
            <v>4.1088531152191667E-2</v>
          </cell>
          <cell r="D188">
            <v>4.2321187086757419</v>
          </cell>
          <cell r="E188">
            <v>3.1820641235171143E-2</v>
          </cell>
          <cell r="F188">
            <v>3.277526047222628</v>
          </cell>
          <cell r="G188">
            <v>2.3865480926377809E-2</v>
          </cell>
          <cell r="H188">
            <v>2.4581445354169142</v>
          </cell>
          <cell r="I188">
            <v>1.5910320617585572E-2</v>
          </cell>
          <cell r="J188">
            <v>1.638763023611314</v>
          </cell>
        </row>
        <row r="189">
          <cell r="A189">
            <v>195000000</v>
          </cell>
          <cell r="B189">
            <v>195999999</v>
          </cell>
          <cell r="C189">
            <v>4.1040272543217175E-2</v>
          </cell>
          <cell r="D189">
            <v>4.227148071951369</v>
          </cell>
          <cell r="E189">
            <v>3.1786388465312093E-2</v>
          </cell>
          <cell r="F189">
            <v>3.2739980119271457</v>
          </cell>
          <cell r="G189">
            <v>2.3839791348984344E-2</v>
          </cell>
          <cell r="H189">
            <v>2.4554985089453871</v>
          </cell>
          <cell r="I189">
            <v>1.5893194232656598E-2</v>
          </cell>
          <cell r="J189">
            <v>1.6369990059636297</v>
          </cell>
        </row>
        <row r="190">
          <cell r="A190">
            <v>196000000</v>
          </cell>
          <cell r="B190">
            <v>196999999</v>
          </cell>
          <cell r="C190">
            <v>4.099250636902755E-2</v>
          </cell>
          <cell r="D190">
            <v>4.2222281560098374</v>
          </cell>
          <cell r="E190">
            <v>3.1752485213513398E-2</v>
          </cell>
          <cell r="F190">
            <v>3.2705059769918798</v>
          </cell>
          <cell r="G190">
            <v>2.3814363910135049E-2</v>
          </cell>
          <cell r="H190">
            <v>2.45287948274391</v>
          </cell>
          <cell r="I190">
            <v>1.5876242606756699E-2</v>
          </cell>
          <cell r="J190">
            <v>1.6352529884959399</v>
          </cell>
        </row>
        <row r="191">
          <cell r="A191">
            <v>197000000</v>
          </cell>
          <cell r="B191">
            <v>197999999</v>
          </cell>
          <cell r="C191">
            <v>4.0945225130617192E-2</v>
          </cell>
          <cell r="D191">
            <v>4.2173581884535709</v>
          </cell>
          <cell r="E191">
            <v>3.1718926157165254E-2</v>
          </cell>
          <cell r="F191">
            <v>3.2670493941880214</v>
          </cell>
          <cell r="G191">
            <v>2.3789194617873665E-2</v>
          </cell>
          <cell r="H191">
            <v>2.4502870456409873</v>
          </cell>
          <cell r="I191">
            <v>1.5859463078582079E-2</v>
          </cell>
          <cell r="J191">
            <v>1.6335246970939541</v>
          </cell>
        </row>
        <row r="192">
          <cell r="A192">
            <v>198000000</v>
          </cell>
          <cell r="B192">
            <v>198999999</v>
          </cell>
          <cell r="C192">
            <v>4.0898421480473075E-2</v>
          </cell>
          <cell r="D192">
            <v>4.2125374124887269</v>
          </cell>
          <cell r="E192">
            <v>3.1685706081183575E-2</v>
          </cell>
          <cell r="F192">
            <v>3.2636277263619085</v>
          </cell>
          <cell r="G192">
            <v>2.3764279560887409E-2</v>
          </cell>
          <cell r="H192">
            <v>2.4477207947714028</v>
          </cell>
          <cell r="I192">
            <v>1.5842853040591239E-2</v>
          </cell>
          <cell r="J192">
            <v>1.6318138631808976</v>
          </cell>
        </row>
        <row r="193">
          <cell r="A193">
            <v>199000000</v>
          </cell>
          <cell r="B193">
            <v>199999999</v>
          </cell>
          <cell r="C193">
            <v>4.0852088218773147E-2</v>
          </cell>
          <cell r="D193">
            <v>4.2077650865336338</v>
          </cell>
          <cell r="E193">
            <v>3.1652819875312176E-2</v>
          </cell>
          <cell r="F193">
            <v>3.260240447157154</v>
          </cell>
          <cell r="G193">
            <v>2.3739614906483856E-2</v>
          </cell>
          <cell r="H193">
            <v>2.4451803353678372</v>
          </cell>
          <cell r="I193">
            <v>1.5826409937656639E-2</v>
          </cell>
          <cell r="J193">
            <v>1.6301202235786338</v>
          </cell>
        </row>
        <row r="194">
          <cell r="A194">
            <v>200000000</v>
          </cell>
          <cell r="B194">
            <v>200999999</v>
          </cell>
          <cell r="C194">
            <v>4.0806218289689992E-2</v>
          </cell>
          <cell r="D194">
            <v>4.2030404838380688</v>
          </cell>
          <cell r="E194">
            <v>3.1620262531499937E-2</v>
          </cell>
          <cell r="F194">
            <v>3.2568870407444939</v>
          </cell>
          <cell r="G194">
            <v>2.3715196898625227E-2</v>
          </cell>
          <cell r="H194">
            <v>2.4426652805583986</v>
          </cell>
          <cell r="I194">
            <v>1.5810131265749414E-2</v>
          </cell>
          <cell r="J194">
            <v>1.6284435203721896</v>
          </cell>
        </row>
        <row r="195">
          <cell r="A195">
            <v>201000000</v>
          </cell>
          <cell r="B195">
            <v>201999999</v>
          </cell>
          <cell r="C195">
            <v>4.0760804777811493E-2</v>
          </cell>
          <cell r="D195">
            <v>4.1983628921145835</v>
          </cell>
          <cell r="E195">
            <v>3.1588029141357304E-2</v>
          </cell>
          <cell r="F195">
            <v>3.2535670015598024</v>
          </cell>
          <cell r="G195">
            <v>2.3691021856017704E-2</v>
          </cell>
          <cell r="H195">
            <v>2.4401752511698236</v>
          </cell>
          <cell r="I195">
            <v>1.5794014570678104E-2</v>
          </cell>
          <cell r="J195">
            <v>1.6267835007798448</v>
          </cell>
        </row>
        <row r="196">
          <cell r="A196">
            <v>202000000</v>
          </cell>
          <cell r="B196">
            <v>202999999</v>
          </cell>
          <cell r="C196">
            <v>4.0715840904664478E-2</v>
          </cell>
          <cell r="D196">
            <v>4.1937316131804412</v>
          </cell>
          <cell r="E196">
            <v>3.1556114893691166E-2</v>
          </cell>
          <cell r="F196">
            <v>3.2502798340501906</v>
          </cell>
          <cell r="G196">
            <v>2.3667086170268099E-2</v>
          </cell>
          <cell r="H196">
            <v>2.4377098755376139</v>
          </cell>
          <cell r="I196">
            <v>1.5778057446845031E-2</v>
          </cell>
          <cell r="J196">
            <v>1.6251399170250382</v>
          </cell>
        </row>
        <row r="197">
          <cell r="A197">
            <v>203000000</v>
          </cell>
          <cell r="B197">
            <v>203999999</v>
          </cell>
          <cell r="C197">
            <v>4.0671320025341337E-2</v>
          </cell>
          <cell r="D197">
            <v>4.1891459626101577</v>
          </cell>
          <cell r="E197">
            <v>3.1524515072110147E-2</v>
          </cell>
          <cell r="F197">
            <v>3.247025052427345</v>
          </cell>
          <cell r="G197">
            <v>2.3643386304082335E-2</v>
          </cell>
          <cell r="H197">
            <v>2.4352687893204803</v>
          </cell>
          <cell r="I197">
            <v>1.5762257536055625E-2</v>
          </cell>
          <cell r="J197">
            <v>1.6235125262137293</v>
          </cell>
        </row>
        <row r="198">
          <cell r="A198">
            <v>204000000</v>
          </cell>
          <cell r="B198">
            <v>204999999</v>
          </cell>
          <cell r="C198">
            <v>4.0627235625227555E-2</v>
          </cell>
          <cell r="D198">
            <v>4.1846052693984381</v>
          </cell>
          <cell r="E198">
            <v>3.1493225052701683E-2</v>
          </cell>
          <cell r="F198">
            <v>3.2438021804282737</v>
          </cell>
          <cell r="G198">
            <v>2.3619918789526816E-2</v>
          </cell>
          <cell r="H198">
            <v>2.4328516353212621</v>
          </cell>
          <cell r="I198">
            <v>1.5746612526350841E-2</v>
          </cell>
          <cell r="J198">
            <v>1.6219010902141369</v>
          </cell>
        </row>
        <row r="199">
          <cell r="A199">
            <v>205000000</v>
          </cell>
          <cell r="B199">
            <v>205999999</v>
          </cell>
          <cell r="C199">
            <v>4.0583581316822701E-2</v>
          </cell>
          <cell r="D199">
            <v>4.1801088756327385</v>
          </cell>
          <cell r="E199">
            <v>3.1462240301775204E-2</v>
          </cell>
          <cell r="F199">
            <v>3.2406107510828459</v>
          </cell>
          <cell r="G199">
            <v>2.3596680226331674E-2</v>
          </cell>
          <cell r="H199">
            <v>2.4304580633121624</v>
          </cell>
          <cell r="I199">
            <v>1.5731120150888154E-2</v>
          </cell>
          <cell r="J199">
            <v>1.6203053755414798</v>
          </cell>
        </row>
        <row r="200">
          <cell r="A200">
            <v>206000000</v>
          </cell>
          <cell r="B200">
            <v>206999999</v>
          </cell>
          <cell r="C200">
            <v>4.0540350836654339E-2</v>
          </cell>
          <cell r="D200">
            <v>4.1756561361753972</v>
          </cell>
          <cell r="E200">
            <v>3.1431556373673647E-2</v>
          </cell>
          <cell r="F200">
            <v>3.2374503064883853</v>
          </cell>
          <cell r="G200">
            <v>2.3573667280255787E-2</v>
          </cell>
          <cell r="H200">
            <v>2.4280877298663461</v>
          </cell>
          <cell r="I200">
            <v>1.5715778186836823E-2</v>
          </cell>
          <cell r="J200">
            <v>1.6187251532441926</v>
          </cell>
        </row>
        <row r="201">
          <cell r="A201">
            <v>207000000</v>
          </cell>
          <cell r="B201">
            <v>207999999</v>
          </cell>
          <cell r="C201">
            <v>4.0497538042284342E-2</v>
          </cell>
          <cell r="D201">
            <v>4.1712464183552873</v>
          </cell>
          <cell r="E201">
            <v>3.1401168908645652E-2</v>
          </cell>
          <cell r="F201">
            <v>3.2343203975905026</v>
          </cell>
          <cell r="G201">
            <v>2.3550876681483687E-2</v>
          </cell>
          <cell r="H201">
            <v>2.42574029819282</v>
          </cell>
          <cell r="I201">
            <v>1.5700584454322826E-2</v>
          </cell>
          <cell r="J201">
            <v>1.6171601987952513</v>
          </cell>
        </row>
        <row r="202">
          <cell r="A202">
            <v>208000000</v>
          </cell>
          <cell r="B202">
            <v>208999999</v>
          </cell>
          <cell r="C202">
            <v>4.0455136909398642E-2</v>
          </cell>
          <cell r="D202">
            <v>4.1668791016680604</v>
          </cell>
          <cell r="E202">
            <v>3.1371073630780587E-2</v>
          </cell>
          <cell r="F202">
            <v>3.2312205839704005</v>
          </cell>
          <cell r="G202">
            <v>2.3528305223085445E-2</v>
          </cell>
          <cell r="H202">
            <v>2.423415437977801</v>
          </cell>
          <cell r="I202">
            <v>1.5685536815390293E-2</v>
          </cell>
          <cell r="J202">
            <v>1.6156102919852002</v>
          </cell>
        </row>
        <row r="203">
          <cell r="A203">
            <v>209000000</v>
          </cell>
          <cell r="B203">
            <v>209999999</v>
          </cell>
          <cell r="C203">
            <v>4.0413141528981456E-2</v>
          </cell>
          <cell r="D203">
            <v>4.1625535774850899</v>
          </cell>
          <cell r="E203">
            <v>3.134126634600528E-2</v>
          </cell>
          <cell r="F203">
            <v>3.2281504336385436</v>
          </cell>
          <cell r="G203">
            <v>2.3505949759503958E-2</v>
          </cell>
          <cell r="H203">
            <v>2.4211128252289078</v>
          </cell>
          <cell r="I203">
            <v>1.567063317300264E-2</v>
          </cell>
          <cell r="J203">
            <v>1.6140752168192718</v>
          </cell>
        </row>
        <row r="204">
          <cell r="A204">
            <v>210000000</v>
          </cell>
          <cell r="B204">
            <v>210999999</v>
          </cell>
          <cell r="C204">
            <v>4.0371546104568237E-2</v>
          </cell>
          <cell r="D204">
            <v>4.1582692487705284</v>
          </cell>
          <cell r="E204">
            <v>3.1311742940133704E-2</v>
          </cell>
          <cell r="F204">
            <v>3.2251095228337716</v>
          </cell>
          <cell r="G204">
            <v>2.3483807205099724E-2</v>
          </cell>
          <cell r="H204">
            <v>2.4188321421252716</v>
          </cell>
          <cell r="I204">
            <v>1.5655871470066852E-2</v>
          </cell>
          <cell r="J204">
            <v>1.6125547614168858</v>
          </cell>
        </row>
        <row r="205">
          <cell r="A205">
            <v>211000000</v>
          </cell>
          <cell r="B205">
            <v>211999999</v>
          </cell>
          <cell r="C205">
            <v>4.0330344949579731E-2</v>
          </cell>
          <cell r="D205">
            <v>4.1540255298067121</v>
          </cell>
          <cell r="E205">
            <v>3.1282499376970696E-2</v>
          </cell>
          <cell r="F205">
            <v>3.2220974358279815</v>
          </cell>
          <cell r="G205">
            <v>2.346187453272747E-2</v>
          </cell>
          <cell r="H205">
            <v>2.4165730768709293</v>
          </cell>
          <cell r="I205">
            <v>1.5641249688485348E-2</v>
          </cell>
          <cell r="J205">
            <v>1.6110487179139907</v>
          </cell>
        </row>
        <row r="206">
          <cell r="A206">
            <v>212000000</v>
          </cell>
          <cell r="B206">
            <v>212999999</v>
          </cell>
          <cell r="C206">
            <v>4.0289532484733402E-2</v>
          </cell>
          <cell r="D206">
            <v>4.1498218459275407</v>
          </cell>
          <cell r="E206">
            <v>3.1253531696479576E-2</v>
          </cell>
          <cell r="F206">
            <v>3.2191137647373962</v>
          </cell>
          <cell r="G206">
            <v>2.3440148772359129E-2</v>
          </cell>
          <cell r="H206">
            <v>2.4143353235529905</v>
          </cell>
          <cell r="I206">
            <v>1.5626765848239788E-2</v>
          </cell>
          <cell r="J206">
            <v>1.6095568823686981</v>
          </cell>
        </row>
        <row r="207">
          <cell r="A207">
            <v>213000000</v>
          </cell>
          <cell r="B207">
            <v>213999999</v>
          </cell>
          <cell r="C207">
            <v>4.0249103235519924E-2</v>
          </cell>
          <cell r="D207">
            <v>4.1456576332585522</v>
          </cell>
          <cell r="E207">
            <v>3.1224836012987294E-2</v>
          </cell>
          <cell r="F207">
            <v>3.216158109337691</v>
          </cell>
          <cell r="G207">
            <v>2.3418627009741025E-2</v>
          </cell>
          <cell r="H207">
            <v>2.4121185820033255</v>
          </cell>
          <cell r="I207">
            <v>1.5612418006493647E-2</v>
          </cell>
          <cell r="J207">
            <v>1.6080790546688455</v>
          </cell>
        </row>
        <row r="208">
          <cell r="A208">
            <v>214000000</v>
          </cell>
          <cell r="B208">
            <v>214999999</v>
          </cell>
          <cell r="C208">
            <v>4.0209051829755912E-2</v>
          </cell>
          <cell r="D208">
            <v>4.1415323384648586</v>
          </cell>
          <cell r="E208">
            <v>3.1196408513454607E-2</v>
          </cell>
          <cell r="F208">
            <v>3.2132300768858242</v>
          </cell>
          <cell r="G208">
            <v>2.3397306385090678E-2</v>
          </cell>
          <cell r="H208">
            <v>2.4099225576643399</v>
          </cell>
          <cell r="I208">
            <v>1.5598204256726752E-2</v>
          </cell>
          <cell r="J208">
            <v>1.6066150384428552</v>
          </cell>
        </row>
        <row r="209">
          <cell r="A209">
            <v>215000000</v>
          </cell>
          <cell r="B209">
            <v>215999999</v>
          </cell>
          <cell r="C209">
            <v>4.0169372995209618E-2</v>
          </cell>
          <cell r="D209">
            <v>4.1374454185065908</v>
          </cell>
          <cell r="E209">
            <v>3.1168245455777115E-2</v>
          </cell>
          <cell r="F209">
            <v>3.2103292819450431</v>
          </cell>
          <cell r="G209">
            <v>2.3376184091832286E-2</v>
          </cell>
          <cell r="H209">
            <v>2.4077469614587255</v>
          </cell>
          <cell r="I209">
            <v>1.5584122727888557E-2</v>
          </cell>
          <cell r="J209">
            <v>1.6051646409725215</v>
          </cell>
        </row>
        <row r="210">
          <cell r="A210">
            <v>216000000</v>
          </cell>
          <cell r="B210">
            <v>216999999</v>
          </cell>
          <cell r="C210">
            <v>4.0130061557277615E-2</v>
          </cell>
          <cell r="D210">
            <v>4.1333963403995941</v>
          </cell>
          <cell r="E210">
            <v>3.114034316715247E-2</v>
          </cell>
          <cell r="F210">
            <v>3.2074553462167046</v>
          </cell>
          <cell r="G210">
            <v>2.3355257375364074E-2</v>
          </cell>
          <cell r="H210">
            <v>2.4055915096624996</v>
          </cell>
          <cell r="I210">
            <v>1.5570171583575683E-2</v>
          </cell>
          <cell r="J210">
            <v>1.6037276731082954</v>
          </cell>
        </row>
        <row r="211">
          <cell r="A211">
            <v>217000000</v>
          </cell>
          <cell r="B211">
            <v>217999999</v>
          </cell>
          <cell r="C211">
            <v>4.0091112436747088E-2</v>
          </cell>
          <cell r="D211">
            <v>4.1293845809849499</v>
          </cell>
          <cell r="E211">
            <v>3.1112698042477328E-2</v>
          </cell>
          <cell r="F211">
            <v>3.2046078983751647</v>
          </cell>
          <cell r="G211">
            <v>2.3334523531857724E-2</v>
          </cell>
          <cell r="H211">
            <v>2.4034559237813458</v>
          </cell>
          <cell r="I211">
            <v>1.5556349021239216E-2</v>
          </cell>
          <cell r="J211">
            <v>1.6023039491876394</v>
          </cell>
        </row>
        <row r="212">
          <cell r="A212">
            <v>218000000</v>
          </cell>
          <cell r="B212">
            <v>218999999</v>
          </cell>
          <cell r="C212">
            <v>4.0052520647597518E-2</v>
          </cell>
          <cell r="D212">
            <v>4.1254096267025444</v>
          </cell>
          <cell r="E212">
            <v>3.1085306542800561E-2</v>
          </cell>
          <cell r="F212">
            <v>3.2017865739084579</v>
          </cell>
          <cell r="G212">
            <v>2.3313979907100695E-2</v>
          </cell>
          <cell r="H212">
            <v>2.4013399304313716</v>
          </cell>
          <cell r="I212">
            <v>1.5542653271399729E-2</v>
          </cell>
          <cell r="J212">
            <v>1.6008932869541721</v>
          </cell>
        </row>
        <row r="213">
          <cell r="A213">
            <v>219000000</v>
          </cell>
          <cell r="B213">
            <v>219999999</v>
          </cell>
          <cell r="C213">
            <v>4.0014281294878724E-2</v>
          </cell>
          <cell r="D213">
            <v>4.1214709733725083</v>
          </cell>
          <cell r="E213">
            <v>3.1058165193805103E-2</v>
          </cell>
          <cell r="F213">
            <v>3.1989910149619258</v>
          </cell>
          <cell r="G213">
            <v>2.3293623895354103E-2</v>
          </cell>
          <cell r="H213">
            <v>2.3992432612214722</v>
          </cell>
          <cell r="I213">
            <v>1.5529082596902E-2</v>
          </cell>
          <cell r="J213">
            <v>1.5994955074809061</v>
          </cell>
        </row>
        <row r="214">
          <cell r="A214">
            <v>220000000</v>
          </cell>
          <cell r="B214">
            <v>220999999</v>
          </cell>
          <cell r="C214">
            <v>3.997638957263875E-2</v>
          </cell>
          <cell r="D214">
            <v>4.1175681259817916</v>
          </cell>
          <cell r="E214">
            <v>3.1031270584346026E-2</v>
          </cell>
          <cell r="F214">
            <v>3.1962208701876409</v>
          </cell>
          <cell r="G214">
            <v>2.3273452938258964E-2</v>
          </cell>
          <cell r="H214">
            <v>2.3971656526406733</v>
          </cell>
          <cell r="I214">
            <v>1.5515635292173013E-2</v>
          </cell>
          <cell r="J214">
            <v>1.5981104350938204</v>
          </cell>
        </row>
        <row r="215">
          <cell r="A215">
            <v>221000000</v>
          </cell>
          <cell r="B215">
            <v>221999999</v>
          </cell>
          <cell r="C215">
            <v>3.993884076191305E-2</v>
          </cell>
          <cell r="D215">
            <v>4.1137005984770445</v>
          </cell>
          <cell r="E215">
            <v>3.1004619365017305E-2</v>
          </cell>
          <cell r="F215">
            <v>3.1934757945967824</v>
          </cell>
          <cell r="G215">
            <v>2.3253464523763531E-2</v>
          </cell>
          <cell r="H215">
            <v>2.3951068459476437</v>
          </cell>
          <cell r="I215">
            <v>1.5502309682508653E-2</v>
          </cell>
          <cell r="J215">
            <v>1.5967378972983912</v>
          </cell>
        </row>
        <row r="216">
          <cell r="A216">
            <v>222000000</v>
          </cell>
          <cell r="B216">
            <v>222999999</v>
          </cell>
          <cell r="C216">
            <v>3.990163022876117E-2</v>
          </cell>
          <cell r="D216">
            <v>4.1098679135624003</v>
          </cell>
          <cell r="E216">
            <v>3.0978208246763766E-2</v>
          </cell>
          <cell r="F216">
            <v>3.1907554494166677</v>
          </cell>
          <cell r="G216">
            <v>2.3233656185073653E-2</v>
          </cell>
          <cell r="H216">
            <v>2.3930665870625862</v>
          </cell>
          <cell r="I216">
            <v>1.5489104123382436E-2</v>
          </cell>
          <cell r="J216">
            <v>1.5953777247083907</v>
          </cell>
        </row>
        <row r="217">
          <cell r="A217">
            <v>223000000</v>
          </cell>
          <cell r="B217">
            <v>223999999</v>
          </cell>
          <cell r="C217">
            <v>3.9864753422363584E-2</v>
          </cell>
          <cell r="D217">
            <v>4.1060696025034487</v>
          </cell>
          <cell r="E217">
            <v>3.0952033999527218E-2</v>
          </cell>
          <cell r="F217">
            <v>3.1880595019513036</v>
          </cell>
          <cell r="G217">
            <v>2.3214025499645137E-2</v>
          </cell>
          <cell r="H217">
            <v>2.3910446264634491</v>
          </cell>
          <cell r="I217">
            <v>1.5476016999763057E-2</v>
          </cell>
          <cell r="J217">
            <v>1.5940297509755947</v>
          </cell>
        </row>
        <row r="218">
          <cell r="A218">
            <v>224000000</v>
          </cell>
          <cell r="B218">
            <v>224999999</v>
          </cell>
          <cell r="C218">
            <v>3.9828205873166059E-2</v>
          </cell>
          <cell r="D218">
            <v>4.102305204936104</v>
          </cell>
          <cell r="E218">
            <v>3.0926093450925642E-2</v>
          </cell>
          <cell r="F218">
            <v>3.1853876254453413</v>
          </cell>
          <cell r="G218">
            <v>2.3194570088193683E-2</v>
          </cell>
          <cell r="H218">
            <v>2.3890407190839493</v>
          </cell>
          <cell r="I218">
            <v>1.5463046725462821E-2</v>
          </cell>
          <cell r="J218">
            <v>1.5926938127226706</v>
          </cell>
        </row>
        <row r="219">
          <cell r="A219">
            <v>225000000</v>
          </cell>
          <cell r="B219">
            <v>225999999</v>
          </cell>
          <cell r="C219">
            <v>3.9791983191072584E-2</v>
          </cell>
          <cell r="D219">
            <v>4.0985742686804763</v>
          </cell>
          <cell r="E219">
            <v>3.0900383484977634E-2</v>
          </cell>
          <cell r="F219">
            <v>3.1827394989526963</v>
          </cell>
          <cell r="G219">
            <v>2.3175287613733497E-2</v>
          </cell>
          <cell r="H219">
            <v>2.3870546242145503</v>
          </cell>
          <cell r="I219">
            <v>1.5450191742489367E-2</v>
          </cell>
          <cell r="J219">
            <v>1.5913697494764047</v>
          </cell>
        </row>
        <row r="220">
          <cell r="A220">
            <v>226000000</v>
          </cell>
          <cell r="B220">
            <v>226999999</v>
          </cell>
          <cell r="C220">
            <v>3.9756081063688081E-2</v>
          </cell>
          <cell r="D220">
            <v>4.0948763495598719</v>
          </cell>
          <cell r="E220">
            <v>3.0874901040853223E-2</v>
          </cell>
          <cell r="F220">
            <v>3.1801148072078824</v>
          </cell>
          <cell r="G220">
            <v>2.3156175780640189E-2</v>
          </cell>
          <cell r="H220">
            <v>2.3850861054059393</v>
          </cell>
          <cell r="I220">
            <v>1.5437450520427163E-2</v>
          </cell>
          <cell r="J220">
            <v>1.5900574036039976</v>
          </cell>
        </row>
        <row r="221">
          <cell r="A221">
            <v>227000000</v>
          </cell>
          <cell r="B221">
            <v>227999999</v>
          </cell>
          <cell r="C221">
            <v>3.9720495254606303E-2</v>
          </cell>
          <cell r="D221">
            <v>4.0912110112244493</v>
          </cell>
          <cell r="E221">
            <v>3.084964311165455E-2</v>
          </cell>
          <cell r="F221">
            <v>3.1775132405004189</v>
          </cell>
          <cell r="G221">
            <v>2.3137232333741188E-2</v>
          </cell>
          <cell r="H221">
            <v>2.3831349303753422</v>
          </cell>
          <cell r="I221">
            <v>1.5424821555827826E-2</v>
          </cell>
          <cell r="J221">
            <v>1.5887566202502663</v>
          </cell>
        </row>
        <row r="222">
          <cell r="A222">
            <v>228000000</v>
          </cell>
          <cell r="B222">
            <v>228999999</v>
          </cell>
          <cell r="C222">
            <v>3.9685221601744008E-2</v>
          </cell>
          <cell r="D222">
            <v>4.0875778249796335</v>
          </cell>
          <cell r="E222">
            <v>3.0824606743239488E-2</v>
          </cell>
          <cell r="F222">
            <v>3.1749344945536677</v>
          </cell>
          <cell r="G222">
            <v>2.3118455057429342E-2</v>
          </cell>
          <cell r="H222">
            <v>2.3812008709152224</v>
          </cell>
          <cell r="I222">
            <v>1.5412303371619192E-2</v>
          </cell>
          <cell r="J222">
            <v>1.5874672472767768</v>
          </cell>
        </row>
        <row r="223">
          <cell r="A223">
            <v>229000000</v>
          </cell>
          <cell r="B223">
            <v>229999999</v>
          </cell>
          <cell r="C223">
            <v>3.9650256015720253E-2</v>
          </cell>
          <cell r="D223">
            <v>4.0839763696191866</v>
          </cell>
          <cell r="E223">
            <v>3.0799789033062894E-2</v>
          </cell>
          <cell r="F223">
            <v>3.1723782704054777</v>
          </cell>
          <cell r="G223">
            <v>2.3099841774796341E-2</v>
          </cell>
          <cell r="H223">
            <v>2.379283702804023</v>
          </cell>
          <cell r="I223">
            <v>1.5399894516530895E-2</v>
          </cell>
          <cell r="J223">
            <v>1.586189135202682</v>
          </cell>
        </row>
        <row r="224">
          <cell r="A224">
            <v>230000000</v>
          </cell>
          <cell r="B224">
            <v>230999999</v>
          </cell>
          <cell r="C224">
            <v>3.9615594478269345E-2</v>
          </cell>
          <cell r="D224">
            <v>4.0804062312617431</v>
          </cell>
          <cell r="E224">
            <v>3.0775187129060903E-2</v>
          </cell>
          <cell r="F224">
            <v>3.1698442742932729</v>
          </cell>
          <cell r="G224">
            <v>2.3081390346795953E-2</v>
          </cell>
          <cell r="H224">
            <v>2.3773832057199833</v>
          </cell>
          <cell r="I224">
            <v>1.5387593564531002E-2</v>
          </cell>
          <cell r="J224">
            <v>1.5849221371466931</v>
          </cell>
        </row>
        <row r="225">
          <cell r="A225">
            <v>231000000</v>
          </cell>
          <cell r="B225">
            <v>231999999</v>
          </cell>
          <cell r="C225">
            <v>3.9581233040710422E-2</v>
          </cell>
          <cell r="D225">
            <v>4.0768670031931737</v>
          </cell>
          <cell r="E225">
            <v>3.0750798228558345E-2</v>
          </cell>
          <cell r="F225">
            <v>3.1673322175415097</v>
          </cell>
          <cell r="G225">
            <v>2.3063098671418206E-2</v>
          </cell>
          <cell r="H225">
            <v>2.3754991631560749</v>
          </cell>
          <cell r="I225">
            <v>1.5375399114279173E-2</v>
          </cell>
          <cell r="J225">
            <v>1.5836661087707549</v>
          </cell>
        </row>
        <row r="226">
          <cell r="A226">
            <v>232000000</v>
          </cell>
          <cell r="B226">
            <v>232999999</v>
          </cell>
          <cell r="C226">
            <v>3.9547167822440187E-2</v>
          </cell>
          <cell r="D226">
            <v>4.0733582857113388</v>
          </cell>
          <cell r="E226">
            <v>3.0726619577197106E-2</v>
          </cell>
          <cell r="F226">
            <v>3.1648418164513017</v>
          </cell>
          <cell r="G226">
            <v>2.3044964682897833E-2</v>
          </cell>
          <cell r="H226">
            <v>2.373631362338477</v>
          </cell>
          <cell r="I226">
            <v>1.5363309788598553E-2</v>
          </cell>
          <cell r="J226">
            <v>1.5824209082256508</v>
          </cell>
        </row>
        <row r="227">
          <cell r="A227">
            <v>233000000</v>
          </cell>
          <cell r="B227">
            <v>233999999</v>
          </cell>
          <cell r="C227">
            <v>3.9513395009477904E-2</v>
          </cell>
          <cell r="D227">
            <v>4.0698796859762245</v>
          </cell>
          <cell r="E227">
            <v>3.0702648467907521E-2</v>
          </cell>
          <cell r="F227">
            <v>3.1623727921944749</v>
          </cell>
          <cell r="G227">
            <v>2.302698635093036E-2</v>
          </cell>
          <cell r="H227">
            <v>2.3717795941458273</v>
          </cell>
          <cell r="I227">
            <v>1.535132423395431E-2</v>
          </cell>
          <cell r="J227">
            <v>1.5811863960972938</v>
          </cell>
        </row>
        <row r="228">
          <cell r="A228">
            <v>234000000</v>
          </cell>
          <cell r="B228">
            <v>234999999</v>
          </cell>
          <cell r="C228">
            <v>3.9479910853036718E-2</v>
          </cell>
          <cell r="D228">
            <v>4.0664308178627815</v>
          </cell>
          <cell r="E228">
            <v>3.0678882239895122E-2</v>
          </cell>
          <cell r="F228">
            <v>3.1599248707091978</v>
          </cell>
          <cell r="G228">
            <v>2.3009161679921342E-2</v>
          </cell>
          <cell r="H228">
            <v>2.369943653031898</v>
          </cell>
          <cell r="I228">
            <v>1.5339441119947561E-2</v>
          </cell>
          <cell r="J228">
            <v>1.5799624353545989</v>
          </cell>
        </row>
        <row r="229">
          <cell r="A229">
            <v>235000000</v>
          </cell>
          <cell r="B229">
            <v>235999999</v>
          </cell>
          <cell r="C229">
            <v>3.9446711668139289E-2</v>
          </cell>
          <cell r="D229">
            <v>4.0630113018183467</v>
          </cell>
          <cell r="E229">
            <v>3.0655318277651764E-2</v>
          </cell>
          <cell r="F229">
            <v>3.1574977825981314</v>
          </cell>
          <cell r="G229">
            <v>2.2991488708238819E-2</v>
          </cell>
          <cell r="H229">
            <v>2.3681233369485981</v>
          </cell>
          <cell r="I229">
            <v>1.5327659138825882E-2</v>
          </cell>
          <cell r="J229">
            <v>1.5787488912990657</v>
          </cell>
        </row>
        <row r="230">
          <cell r="A230">
            <v>236000000</v>
          </cell>
          <cell r="B230">
            <v>236999999</v>
          </cell>
          <cell r="C230">
            <v>3.9413793832265578E-2</v>
          </cell>
          <cell r="D230">
            <v>4.0596207647233546</v>
          </cell>
          <cell r="E230">
            <v>3.0631954010004115E-2</v>
          </cell>
          <cell r="F230">
            <v>3.1550912630304238</v>
          </cell>
          <cell r="G230">
            <v>2.2973965507503358E-2</v>
          </cell>
          <cell r="H230">
            <v>2.3663184472728456</v>
          </cell>
          <cell r="I230">
            <v>1.5315977005001504E-2</v>
          </cell>
          <cell r="J230">
            <v>1.577545631515155</v>
          </cell>
        </row>
        <row r="231">
          <cell r="A231">
            <v>237000000</v>
          </cell>
          <cell r="B231">
            <v>237999999</v>
          </cell>
          <cell r="C231">
            <v>3.9381153784037844E-2</v>
          </cell>
          <cell r="D231">
            <v>4.0562588397558983</v>
          </cell>
          <cell r="E231">
            <v>3.0608786909172153E-2</v>
          </cell>
          <cell r="F231">
            <v>3.1527050516447317</v>
          </cell>
          <cell r="G231">
            <v>2.2956590181879111E-2</v>
          </cell>
          <cell r="H231">
            <v>2.3645287887335482</v>
          </cell>
          <cell r="I231">
            <v>1.5304393454586077E-2</v>
          </cell>
          <cell r="J231">
            <v>1.5763525258223658</v>
          </cell>
        </row>
        <row r="232">
          <cell r="A232">
            <v>238000000</v>
          </cell>
          <cell r="B232">
            <v>238999999</v>
          </cell>
          <cell r="C232">
            <v>3.9348788021928705E-2</v>
          </cell>
          <cell r="D232">
            <v>4.0529251662586567</v>
          </cell>
          <cell r="E232">
            <v>3.0585814489859579E-2</v>
          </cell>
          <cell r="F232">
            <v>3.1503388924555371</v>
          </cell>
          <cell r="G232">
            <v>2.2939360867394683E-2</v>
          </cell>
          <cell r="H232">
            <v>2.3627541693416525</v>
          </cell>
          <cell r="I232">
            <v>1.529290724492979E-2</v>
          </cell>
          <cell r="J232">
            <v>1.5751694462277686</v>
          </cell>
        </row>
        <row r="233">
          <cell r="A233">
            <v>239000000</v>
          </cell>
          <cell r="B233">
            <v>239999999</v>
          </cell>
          <cell r="C233">
            <v>3.9316693103017858E-2</v>
          </cell>
          <cell r="D233">
            <v>4.0496193896108394</v>
          </cell>
          <cell r="E233">
            <v>3.0563034308365229E-2</v>
          </cell>
          <cell r="F233">
            <v>3.1479925337616184</v>
          </cell>
          <cell r="G233">
            <v>2.2922275731273926E-2</v>
          </cell>
          <cell r="H233">
            <v>2.3609944003212142</v>
          </cell>
          <cell r="I233">
            <v>1.5281517154182614E-2</v>
          </cell>
          <cell r="J233">
            <v>1.5739962668808092</v>
          </cell>
        </row>
        <row r="234">
          <cell r="A234">
            <v>240000000</v>
          </cell>
          <cell r="B234">
            <v>240999999</v>
          </cell>
          <cell r="C234">
            <v>3.9284865641763873E-2</v>
          </cell>
          <cell r="D234">
            <v>4.0463411611016786</v>
          </cell>
          <cell r="E234">
            <v>3.0540443961717588E-2</v>
          </cell>
          <cell r="F234">
            <v>3.1456657280569114</v>
          </cell>
          <cell r="G234">
            <v>2.2905332971287638E-2</v>
          </cell>
          <cell r="H234">
            <v>2.3592492960426266</v>
          </cell>
          <cell r="I234">
            <v>1.5270221980858794E-2</v>
          </cell>
          <cell r="J234">
            <v>1.5728328640284557</v>
          </cell>
        </row>
        <row r="235">
          <cell r="A235">
            <v>241000000</v>
          </cell>
          <cell r="B235">
            <v>241999999</v>
          </cell>
          <cell r="C235">
            <v>3.9253302308819869E-2</v>
          </cell>
          <cell r="D235">
            <v>4.0430901378084467</v>
          </cell>
          <cell r="E235">
            <v>3.0518041086825865E-2</v>
          </cell>
          <cell r="F235">
            <v>3.1433582319430644</v>
          </cell>
          <cell r="G235">
            <v>2.288853081511967E-2</v>
          </cell>
          <cell r="H235">
            <v>2.3575186739573262</v>
          </cell>
          <cell r="I235">
            <v>1.5259020543412381E-2</v>
          </cell>
          <cell r="J235">
            <v>1.5716791159714754</v>
          </cell>
        </row>
        <row r="236">
          <cell r="A236">
            <v>242000000</v>
          </cell>
          <cell r="B236">
            <v>242999999</v>
          </cell>
          <cell r="C236">
            <v>3.9221999829866683E-2</v>
          </cell>
          <cell r="D236">
            <v>4.0398659824762682</v>
          </cell>
          <cell r="E236">
            <v>3.0495823359659752E-2</v>
          </cell>
          <cell r="F236">
            <v>3.1410698060449542</v>
          </cell>
          <cell r="G236">
            <v>2.2871867519745088E-2</v>
          </cell>
          <cell r="H236">
            <v>2.3558023545337439</v>
          </cell>
          <cell r="I236">
            <v>1.5247911679830426E-2</v>
          </cell>
          <cell r="J236">
            <v>1.570534903022534</v>
          </cell>
        </row>
        <row r="237">
          <cell r="A237">
            <v>243000000</v>
          </cell>
          <cell r="B237">
            <v>243999999</v>
          </cell>
          <cell r="C237">
            <v>3.9190954984484189E-2</v>
          </cell>
          <cell r="D237">
            <v>4.036668363401871</v>
          </cell>
          <cell r="E237">
            <v>3.0473788494446798E-2</v>
          </cell>
          <cell r="F237">
            <v>3.1388002149280205</v>
          </cell>
          <cell r="G237">
            <v>2.2855341370834822E-2</v>
          </cell>
          <cell r="H237">
            <v>2.3541001611959866</v>
          </cell>
          <cell r="I237">
            <v>1.5236894247223949E-2</v>
          </cell>
          <cell r="J237">
            <v>1.5694001074640669</v>
          </cell>
        </row>
        <row r="238">
          <cell r="A238">
            <v>244000000</v>
          </cell>
          <cell r="B238">
            <v>244999999</v>
          </cell>
          <cell r="C238">
            <v>3.9160164605049189E-2</v>
          </cell>
          <cell r="D238">
            <v>4.0334969543200661</v>
          </cell>
          <cell r="E238">
            <v>3.0451934242883002E-2</v>
          </cell>
          <cell r="F238">
            <v>3.1365492270169493</v>
          </cell>
          <cell r="G238">
            <v>2.2838950682162525E-2</v>
          </cell>
          <cell r="H238">
            <v>2.3524119202627403</v>
          </cell>
          <cell r="I238">
            <v>1.5225967121440949E-2</v>
          </cell>
          <cell r="J238">
            <v>1.5682746135084178</v>
          </cell>
        </row>
        <row r="239">
          <cell r="A239">
            <v>245000000</v>
          </cell>
          <cell r="B239">
            <v>245999999</v>
          </cell>
          <cell r="C239">
            <v>3.9129625575648468E-2</v>
          </cell>
          <cell r="D239">
            <v>4.0303514342917923</v>
          </cell>
          <cell r="E239">
            <v>3.0430258393372107E-2</v>
          </cell>
          <cell r="F239">
            <v>3.1343166145173269</v>
          </cell>
          <cell r="G239">
            <v>2.2822693795029082E-2</v>
          </cell>
          <cell r="H239">
            <v>2.3507374608879954</v>
          </cell>
          <cell r="I239">
            <v>1.5215129196686054E-2</v>
          </cell>
          <cell r="J239">
            <v>1.5671583072586635</v>
          </cell>
        </row>
        <row r="240">
          <cell r="A240">
            <v>246000000</v>
          </cell>
          <cell r="B240">
            <v>246999999</v>
          </cell>
          <cell r="C240">
            <v>3.909933483104152E-2</v>
          </cell>
          <cell r="D240">
            <v>4.0272314875972759</v>
          </cell>
          <cell r="E240">
            <v>3.0408758770280313E-2</v>
          </cell>
          <cell r="F240">
            <v>3.132102153338872</v>
          </cell>
          <cell r="G240">
            <v>2.2806569077710233E-2</v>
          </cell>
          <cell r="H240">
            <v>2.349076615004154</v>
          </cell>
          <cell r="I240">
            <v>1.5204379385140156E-2</v>
          </cell>
          <cell r="J240">
            <v>1.566051076669436</v>
          </cell>
        </row>
        <row r="241">
          <cell r="A241">
            <v>247000000</v>
          </cell>
          <cell r="B241">
            <v>247999999</v>
          </cell>
          <cell r="C241">
            <v>3.9069289355620991E-2</v>
          </cell>
          <cell r="D241">
            <v>4.024136803628962</v>
          </cell>
          <cell r="E241">
            <v>3.038743323320528E-2</v>
          </cell>
          <cell r="F241">
            <v>3.1299056230201439</v>
          </cell>
          <cell r="G241">
            <v>2.2790574924904237E-2</v>
          </cell>
          <cell r="H241">
            <v>2.3474292172651365</v>
          </cell>
          <cell r="I241">
            <v>1.5193716616603193E-2</v>
          </cell>
          <cell r="J241">
            <v>1.564952811510129</v>
          </cell>
        </row>
        <row r="242">
          <cell r="A242">
            <v>248000000</v>
          </cell>
          <cell r="B242">
            <v>248999999</v>
          </cell>
          <cell r="C242">
            <v>3.9039486182420653E-2</v>
          </cell>
          <cell r="D242">
            <v>4.0210670767893273</v>
          </cell>
          <cell r="E242">
            <v>3.0366279676268391E-2</v>
          </cell>
          <cell r="F242">
            <v>3.1277268066556445</v>
          </cell>
          <cell r="G242">
            <v>2.2774709757201566E-2</v>
          </cell>
          <cell r="H242">
            <v>2.3457951049917614</v>
          </cell>
          <cell r="I242">
            <v>1.5183139838134747E-2</v>
          </cell>
          <cell r="J242">
            <v>1.5638634033278791</v>
          </cell>
        </row>
        <row r="243">
          <cell r="A243">
            <v>249000000</v>
          </cell>
          <cell r="B243">
            <v>249999999</v>
          </cell>
          <cell r="C243">
            <v>3.9009922392138296E-2</v>
          </cell>
          <cell r="D243">
            <v>4.018022006390245</v>
          </cell>
          <cell r="E243">
            <v>3.0345296027419012E-2</v>
          </cell>
          <cell r="F243">
            <v>3.1255654908241581</v>
          </cell>
          <cell r="G243">
            <v>2.2758972020564535E-2</v>
          </cell>
          <cell r="H243">
            <v>2.344174118118147</v>
          </cell>
          <cell r="I243">
            <v>1.5172648013710058E-2</v>
          </cell>
          <cell r="J243">
            <v>1.5627827454121359</v>
          </cell>
        </row>
        <row r="244">
          <cell r="A244">
            <v>250000000</v>
          </cell>
          <cell r="B244">
            <v>250999999</v>
          </cell>
          <cell r="C244">
            <v>3.8980595112178419E-2</v>
          </cell>
          <cell r="D244">
            <v>4.0150012965543773</v>
          </cell>
          <cell r="E244">
            <v>3.0324480247760896E-2</v>
          </cell>
          <cell r="F244">
            <v>3.1234214655193724</v>
          </cell>
          <cell r="G244">
            <v>2.274336018582012E-2</v>
          </cell>
          <cell r="H244">
            <v>2.3425660991394723</v>
          </cell>
          <cell r="I244">
            <v>1.5162240123880448E-2</v>
          </cell>
          <cell r="J244">
            <v>1.5617107327596862</v>
          </cell>
        </row>
        <row r="245">
          <cell r="A245">
            <v>251000000</v>
          </cell>
          <cell r="B245">
            <v>251999999</v>
          </cell>
          <cell r="C245"/>
          <cell r="D245">
            <v>4.0150012965543773</v>
          </cell>
          <cell r="E245">
            <v>3.0324480247760896E-2</v>
          </cell>
          <cell r="F245">
            <v>3.1234214655193724</v>
          </cell>
          <cell r="G245">
            <v>2.274336018582012E-2</v>
          </cell>
          <cell r="H245">
            <v>2.3425660991394723</v>
          </cell>
          <cell r="I245">
            <v>1.5162240123880448E-2</v>
          </cell>
          <cell r="J245">
            <v>1.5617107327596862</v>
          </cell>
        </row>
        <row r="246">
          <cell r="A246">
            <v>252000000</v>
          </cell>
          <cell r="B246">
            <v>252999999</v>
          </cell>
          <cell r="C246"/>
          <cell r="D246">
            <v>4.0150012965543773</v>
          </cell>
          <cell r="E246">
            <v>3.0324480247760896E-2</v>
          </cell>
          <cell r="F246">
            <v>3.1234214655193724</v>
          </cell>
          <cell r="G246">
            <v>2.274336018582012E-2</v>
          </cell>
          <cell r="H246">
            <v>2.3425660991394723</v>
          </cell>
          <cell r="I246">
            <v>1.5162240123880448E-2</v>
          </cell>
          <cell r="J246">
            <v>1.5617107327596862</v>
          </cell>
        </row>
        <row r="247">
          <cell r="A247">
            <v>253000000</v>
          </cell>
          <cell r="B247">
            <v>253999999</v>
          </cell>
          <cell r="C247"/>
          <cell r="D247">
            <v>4.0150012965543773</v>
          </cell>
          <cell r="E247">
            <v>3.0324480247760896E-2</v>
          </cell>
          <cell r="F247">
            <v>3.1234214655193724</v>
          </cell>
          <cell r="G247">
            <v>2.274336018582012E-2</v>
          </cell>
          <cell r="H247">
            <v>2.3425660991394723</v>
          </cell>
          <cell r="I247">
            <v>1.5162240123880448E-2</v>
          </cell>
          <cell r="J247">
            <v>1.5617107327596862</v>
          </cell>
        </row>
        <row r="248">
          <cell r="A248">
            <v>254000000</v>
          </cell>
          <cell r="B248">
            <v>254999999</v>
          </cell>
          <cell r="C248"/>
          <cell r="D248">
            <v>4.0150012965543773</v>
          </cell>
          <cell r="E248">
            <v>3.0324480247760896E-2</v>
          </cell>
          <cell r="F248">
            <v>3.1234214655193724</v>
          </cell>
          <cell r="G248">
            <v>2.274336018582012E-2</v>
          </cell>
          <cell r="H248">
            <v>2.3425660991394723</v>
          </cell>
          <cell r="I248">
            <v>1.5162240123880448E-2</v>
          </cell>
          <cell r="J248">
            <v>1.5617107327596862</v>
          </cell>
        </row>
        <row r="249">
          <cell r="A249">
            <v>255000000</v>
          </cell>
          <cell r="B249">
            <v>255999999</v>
          </cell>
          <cell r="C249"/>
          <cell r="D249">
            <v>4.0150012965543773</v>
          </cell>
          <cell r="E249">
            <v>3.0324480247760896E-2</v>
          </cell>
          <cell r="F249">
            <v>3.1234214655193724</v>
          </cell>
          <cell r="G249">
            <v>2.274336018582012E-2</v>
          </cell>
          <cell r="H249">
            <v>2.3425660991394723</v>
          </cell>
          <cell r="I249">
            <v>1.5162240123880448E-2</v>
          </cell>
          <cell r="J249">
            <v>1.5617107327596862</v>
          </cell>
        </row>
        <row r="250">
          <cell r="A250">
            <v>256000000</v>
          </cell>
          <cell r="B250">
            <v>256999999</v>
          </cell>
          <cell r="C250"/>
          <cell r="D250">
            <v>4.0150012965543773</v>
          </cell>
          <cell r="E250">
            <v>3.0324480247760896E-2</v>
          </cell>
          <cell r="F250">
            <v>3.1234214655193724</v>
          </cell>
          <cell r="G250">
            <v>2.274336018582012E-2</v>
          </cell>
          <cell r="H250">
            <v>2.3425660991394723</v>
          </cell>
          <cell r="I250">
            <v>1.5162240123880448E-2</v>
          </cell>
          <cell r="J250">
            <v>1.5617107327596862</v>
          </cell>
        </row>
        <row r="251">
          <cell r="A251">
            <v>257000000</v>
          </cell>
          <cell r="B251">
            <v>257999999</v>
          </cell>
          <cell r="C251"/>
          <cell r="D251">
            <v>4.0150012965543773</v>
          </cell>
          <cell r="E251">
            <v>3.0324480247760896E-2</v>
          </cell>
          <cell r="F251">
            <v>3.1234214655193724</v>
          </cell>
          <cell r="G251">
            <v>2.274336018582012E-2</v>
          </cell>
          <cell r="H251">
            <v>2.3425660991394723</v>
          </cell>
          <cell r="I251">
            <v>1.5162240123880448E-2</v>
          </cell>
          <cell r="J251">
            <v>1.5617107327596862</v>
          </cell>
        </row>
        <row r="252">
          <cell r="A252">
            <v>258000000</v>
          </cell>
          <cell r="B252">
            <v>258999999</v>
          </cell>
          <cell r="C252"/>
          <cell r="D252">
            <v>4.0150012965543773</v>
          </cell>
          <cell r="E252">
            <v>3.0324480247760896E-2</v>
          </cell>
          <cell r="F252">
            <v>3.1234214655193724</v>
          </cell>
          <cell r="G252">
            <v>2.274336018582012E-2</v>
          </cell>
          <cell r="H252">
            <v>2.3425660991394723</v>
          </cell>
          <cell r="I252">
            <v>1.5162240123880448E-2</v>
          </cell>
          <cell r="J252">
            <v>1.5617107327596862</v>
          </cell>
        </row>
        <row r="253">
          <cell r="A253">
            <v>259000000</v>
          </cell>
          <cell r="B253">
            <v>259999999</v>
          </cell>
          <cell r="C253"/>
          <cell r="D253">
            <v>4.0150012965543773</v>
          </cell>
          <cell r="E253">
            <v>3.0324480247760896E-2</v>
          </cell>
          <cell r="F253">
            <v>3.1234214655193724</v>
          </cell>
          <cell r="G253">
            <v>2.274336018582012E-2</v>
          </cell>
          <cell r="H253">
            <v>2.3425660991394723</v>
          </cell>
          <cell r="I253">
            <v>1.5162240123880448E-2</v>
          </cell>
          <cell r="J253">
            <v>1.5617107327596862</v>
          </cell>
        </row>
        <row r="254">
          <cell r="A254">
            <v>260000000</v>
          </cell>
          <cell r="B254">
            <v>260999999</v>
          </cell>
          <cell r="C254"/>
          <cell r="D254">
            <v>4.0150012965543773</v>
          </cell>
          <cell r="E254">
            <v>3.0324480247760896E-2</v>
          </cell>
          <cell r="F254">
            <v>3.1234214655193724</v>
          </cell>
          <cell r="G254">
            <v>2.274336018582012E-2</v>
          </cell>
          <cell r="H254">
            <v>2.3425660991394723</v>
          </cell>
          <cell r="I254">
            <v>1.5162240123880448E-2</v>
          </cell>
          <cell r="J254">
            <v>1.5617107327596862</v>
          </cell>
        </row>
        <row r="255">
          <cell r="A255">
            <v>261000000</v>
          </cell>
          <cell r="B255">
            <v>261999999</v>
          </cell>
          <cell r="C255"/>
          <cell r="D255">
            <v>4.0150012965543773</v>
          </cell>
          <cell r="E255">
            <v>3.0324480247760896E-2</v>
          </cell>
          <cell r="F255">
            <v>3.1234214655193724</v>
          </cell>
          <cell r="G255">
            <v>2.274336018582012E-2</v>
          </cell>
          <cell r="H255">
            <v>2.3425660991394723</v>
          </cell>
          <cell r="I255">
            <v>1.5162240123880448E-2</v>
          </cell>
          <cell r="J255">
            <v>1.5617107327596862</v>
          </cell>
        </row>
        <row r="256">
          <cell r="A256">
            <v>262000000</v>
          </cell>
          <cell r="B256">
            <v>262999999</v>
          </cell>
          <cell r="C256"/>
          <cell r="D256">
            <v>4.0150012965543773</v>
          </cell>
          <cell r="E256">
            <v>3.0324480247760896E-2</v>
          </cell>
          <cell r="F256">
            <v>3.1234214655193724</v>
          </cell>
          <cell r="G256">
            <v>2.274336018582012E-2</v>
          </cell>
          <cell r="H256">
            <v>2.3425660991394723</v>
          </cell>
          <cell r="I256">
            <v>1.5162240123880448E-2</v>
          </cell>
          <cell r="J256">
            <v>1.5617107327596862</v>
          </cell>
        </row>
        <row r="257">
          <cell r="A257">
            <v>263000000</v>
          </cell>
          <cell r="B257">
            <v>263999999</v>
          </cell>
          <cell r="C257"/>
          <cell r="D257">
            <v>4.0150012965543773</v>
          </cell>
          <cell r="E257">
            <v>3.0324480247760896E-2</v>
          </cell>
          <cell r="F257">
            <v>3.1234214655193724</v>
          </cell>
          <cell r="G257">
            <v>2.274336018582012E-2</v>
          </cell>
          <cell r="H257">
            <v>2.3425660991394723</v>
          </cell>
          <cell r="I257">
            <v>1.5162240123880448E-2</v>
          </cell>
          <cell r="J257">
            <v>1.5617107327596862</v>
          </cell>
        </row>
        <row r="258">
          <cell r="A258">
            <v>264000000</v>
          </cell>
          <cell r="B258">
            <v>264999999</v>
          </cell>
          <cell r="C258"/>
          <cell r="D258">
            <v>4.0150012965543773</v>
          </cell>
          <cell r="E258">
            <v>3.0324480247760896E-2</v>
          </cell>
          <cell r="F258">
            <v>3.1234214655193724</v>
          </cell>
          <cell r="G258">
            <v>2.274336018582012E-2</v>
          </cell>
          <cell r="H258">
            <v>2.3425660991394723</v>
          </cell>
          <cell r="I258">
            <v>1.5162240123880448E-2</v>
          </cell>
          <cell r="J258">
            <v>1.5617107327596862</v>
          </cell>
        </row>
        <row r="259">
          <cell r="A259">
            <v>265000000</v>
          </cell>
          <cell r="B259">
            <v>265999999</v>
          </cell>
          <cell r="C259"/>
          <cell r="D259">
            <v>4.0150012965543773</v>
          </cell>
          <cell r="E259">
            <v>3.0324480247760896E-2</v>
          </cell>
          <cell r="F259">
            <v>3.1234214655193724</v>
          </cell>
          <cell r="G259">
            <v>2.274336018582012E-2</v>
          </cell>
          <cell r="H259">
            <v>2.3425660991394723</v>
          </cell>
          <cell r="I259">
            <v>1.5162240123880448E-2</v>
          </cell>
          <cell r="J259">
            <v>1.5617107327596862</v>
          </cell>
        </row>
        <row r="260">
          <cell r="A260">
            <v>266000000</v>
          </cell>
          <cell r="B260">
            <v>266999999</v>
          </cell>
          <cell r="C260"/>
          <cell r="D260">
            <v>4.0150012965543773</v>
          </cell>
          <cell r="E260">
            <v>3.0324480247760896E-2</v>
          </cell>
          <cell r="F260">
            <v>3.1234214655193724</v>
          </cell>
          <cell r="G260">
            <v>2.274336018582012E-2</v>
          </cell>
          <cell r="H260">
            <v>2.3425660991394723</v>
          </cell>
          <cell r="I260">
            <v>1.5162240123880448E-2</v>
          </cell>
          <cell r="J260">
            <v>1.5617107327596862</v>
          </cell>
        </row>
        <row r="261">
          <cell r="A261">
            <v>267000000</v>
          </cell>
          <cell r="B261">
            <v>267999999</v>
          </cell>
          <cell r="C261"/>
          <cell r="D261">
            <v>4.0150012965543773</v>
          </cell>
          <cell r="E261">
            <v>3.0324480247760896E-2</v>
          </cell>
          <cell r="F261">
            <v>3.1234214655193724</v>
          </cell>
          <cell r="G261">
            <v>2.274336018582012E-2</v>
          </cell>
          <cell r="H261">
            <v>2.3425660991394723</v>
          </cell>
          <cell r="I261">
            <v>1.5162240123880448E-2</v>
          </cell>
          <cell r="J261">
            <v>1.5617107327596862</v>
          </cell>
        </row>
        <row r="262">
          <cell r="A262">
            <v>268000000</v>
          </cell>
          <cell r="B262">
            <v>268999999</v>
          </cell>
          <cell r="C262"/>
          <cell r="D262">
            <v>4.0150012965543773</v>
          </cell>
          <cell r="E262">
            <v>3.0324480247760896E-2</v>
          </cell>
          <cell r="F262">
            <v>3.1234214655193724</v>
          </cell>
          <cell r="G262">
            <v>2.274336018582012E-2</v>
          </cell>
          <cell r="H262">
            <v>2.3425660991394723</v>
          </cell>
          <cell r="I262">
            <v>1.5162240123880448E-2</v>
          </cell>
          <cell r="J262">
            <v>1.5617107327596862</v>
          </cell>
        </row>
        <row r="263">
          <cell r="A263">
            <v>269000000</v>
          </cell>
          <cell r="B263">
            <v>269999999</v>
          </cell>
          <cell r="C263"/>
          <cell r="D263">
            <v>4.0150012965543773</v>
          </cell>
          <cell r="E263">
            <v>3.0324480247760896E-2</v>
          </cell>
          <cell r="F263">
            <v>3.1234214655193724</v>
          </cell>
          <cell r="G263">
            <v>2.274336018582012E-2</v>
          </cell>
          <cell r="H263">
            <v>2.3425660991394723</v>
          </cell>
          <cell r="I263">
            <v>1.5162240123880448E-2</v>
          </cell>
          <cell r="J263">
            <v>1.5617107327596862</v>
          </cell>
        </row>
        <row r="264">
          <cell r="A264">
            <v>270000000</v>
          </cell>
          <cell r="B264">
            <v>270999999</v>
          </cell>
          <cell r="C264"/>
          <cell r="D264">
            <v>4.0150012965543773</v>
          </cell>
          <cell r="E264">
            <v>3.0324480247760896E-2</v>
          </cell>
          <cell r="F264">
            <v>3.1234214655193724</v>
          </cell>
          <cell r="G264">
            <v>2.274336018582012E-2</v>
          </cell>
          <cell r="H264">
            <v>2.3425660991394723</v>
          </cell>
          <cell r="I264">
            <v>1.5162240123880448E-2</v>
          </cell>
          <cell r="J264">
            <v>1.5617107327596862</v>
          </cell>
        </row>
        <row r="265">
          <cell r="A265">
            <v>271000000</v>
          </cell>
          <cell r="B265">
            <v>271999999</v>
          </cell>
          <cell r="C265"/>
          <cell r="D265">
            <v>4.0150012965543773</v>
          </cell>
          <cell r="E265">
            <v>3.0324480247760896E-2</v>
          </cell>
          <cell r="F265">
            <v>3.1234214655193724</v>
          </cell>
          <cell r="G265">
            <v>2.274336018582012E-2</v>
          </cell>
          <cell r="H265">
            <v>2.3425660991394723</v>
          </cell>
          <cell r="I265">
            <v>1.5162240123880448E-2</v>
          </cell>
          <cell r="J265">
            <v>1.5617107327596862</v>
          </cell>
        </row>
        <row r="266">
          <cell r="A266">
            <v>272000000</v>
          </cell>
          <cell r="B266">
            <v>272999999</v>
          </cell>
          <cell r="C266"/>
          <cell r="D266">
            <v>4.0150012965543773</v>
          </cell>
          <cell r="E266">
            <v>3.0324480247760896E-2</v>
          </cell>
          <cell r="F266">
            <v>3.1234214655193724</v>
          </cell>
          <cell r="G266">
            <v>2.274336018582012E-2</v>
          </cell>
          <cell r="H266">
            <v>2.3425660991394723</v>
          </cell>
          <cell r="I266">
            <v>1.5162240123880448E-2</v>
          </cell>
          <cell r="J266">
            <v>1.5617107327596862</v>
          </cell>
        </row>
        <row r="267">
          <cell r="A267">
            <v>273000000</v>
          </cell>
          <cell r="B267">
            <v>273999999</v>
          </cell>
          <cell r="C267"/>
          <cell r="D267">
            <v>4.0150012965543773</v>
          </cell>
          <cell r="E267">
            <v>3.0324480247760896E-2</v>
          </cell>
          <cell r="F267">
            <v>3.1234214655193724</v>
          </cell>
          <cell r="G267">
            <v>2.274336018582012E-2</v>
          </cell>
          <cell r="H267">
            <v>2.3425660991394723</v>
          </cell>
          <cell r="I267">
            <v>1.5162240123880448E-2</v>
          </cell>
          <cell r="J267">
            <v>1.5617107327596862</v>
          </cell>
        </row>
        <row r="268">
          <cell r="A268">
            <v>274000000</v>
          </cell>
          <cell r="B268">
            <v>274999999</v>
          </cell>
          <cell r="C268"/>
          <cell r="D268">
            <v>4.0150012965543773</v>
          </cell>
          <cell r="E268">
            <v>3.0324480247760896E-2</v>
          </cell>
          <cell r="F268">
            <v>3.1234214655193724</v>
          </cell>
          <cell r="G268">
            <v>2.274336018582012E-2</v>
          </cell>
          <cell r="H268">
            <v>2.3425660991394723</v>
          </cell>
          <cell r="I268">
            <v>1.5162240123880448E-2</v>
          </cell>
          <cell r="J268">
            <v>1.5617107327596862</v>
          </cell>
        </row>
        <row r="269">
          <cell r="A269">
            <v>275000000</v>
          </cell>
          <cell r="B269">
            <v>275999999</v>
          </cell>
          <cell r="C269"/>
          <cell r="D269">
            <v>4.0150012965543773</v>
          </cell>
          <cell r="E269">
            <v>3.0324480247760896E-2</v>
          </cell>
          <cell r="F269">
            <v>3.1234214655193724</v>
          </cell>
          <cell r="G269">
            <v>2.274336018582012E-2</v>
          </cell>
          <cell r="H269">
            <v>2.3425660991394723</v>
          </cell>
          <cell r="I269">
            <v>1.5162240123880448E-2</v>
          </cell>
          <cell r="J269">
            <v>1.5617107327596862</v>
          </cell>
        </row>
        <row r="270">
          <cell r="A270">
            <v>276000000</v>
          </cell>
          <cell r="B270">
            <v>276999999</v>
          </cell>
          <cell r="C270"/>
          <cell r="D270">
            <v>4.0150012965543773</v>
          </cell>
          <cell r="E270">
            <v>3.0324480247760896E-2</v>
          </cell>
          <cell r="F270">
            <v>3.1234214655193724</v>
          </cell>
          <cell r="G270">
            <v>2.274336018582012E-2</v>
          </cell>
          <cell r="H270">
            <v>2.3425660991394723</v>
          </cell>
          <cell r="I270">
            <v>1.5162240123880448E-2</v>
          </cell>
          <cell r="J270">
            <v>1.5617107327596862</v>
          </cell>
        </row>
        <row r="271">
          <cell r="A271">
            <v>277000000</v>
          </cell>
          <cell r="B271">
            <v>277999999</v>
          </cell>
          <cell r="C271"/>
          <cell r="D271">
            <v>4.0150012965543773</v>
          </cell>
          <cell r="E271">
            <v>3.0324480247760896E-2</v>
          </cell>
          <cell r="F271">
            <v>3.1234214655193724</v>
          </cell>
          <cell r="G271">
            <v>2.274336018582012E-2</v>
          </cell>
          <cell r="H271">
            <v>2.3425660991394723</v>
          </cell>
          <cell r="I271">
            <v>1.5162240123880448E-2</v>
          </cell>
          <cell r="J271">
            <v>1.5617107327596862</v>
          </cell>
        </row>
        <row r="272">
          <cell r="A272">
            <v>278000000</v>
          </cell>
          <cell r="B272">
            <v>278999999</v>
          </cell>
          <cell r="C272"/>
          <cell r="D272">
            <v>4.0150012965543773</v>
          </cell>
          <cell r="E272">
            <v>3.0324480247760896E-2</v>
          </cell>
          <cell r="F272">
            <v>3.1234214655193724</v>
          </cell>
          <cell r="G272">
            <v>2.274336018582012E-2</v>
          </cell>
          <cell r="H272">
            <v>2.3425660991394723</v>
          </cell>
          <cell r="I272">
            <v>1.5162240123880448E-2</v>
          </cell>
          <cell r="J272">
            <v>1.5617107327596862</v>
          </cell>
        </row>
        <row r="273">
          <cell r="A273">
            <v>279000000</v>
          </cell>
          <cell r="B273">
            <v>279999999</v>
          </cell>
          <cell r="C273"/>
          <cell r="D273">
            <v>4.0150012965543773</v>
          </cell>
          <cell r="E273">
            <v>3.0324480247760896E-2</v>
          </cell>
          <cell r="F273">
            <v>3.1234214655193724</v>
          </cell>
          <cell r="G273">
            <v>2.274336018582012E-2</v>
          </cell>
          <cell r="H273">
            <v>2.3425660991394723</v>
          </cell>
          <cell r="I273">
            <v>1.5162240123880448E-2</v>
          </cell>
          <cell r="J273">
            <v>1.5617107327596862</v>
          </cell>
        </row>
        <row r="274">
          <cell r="A274">
            <v>280000000</v>
          </cell>
          <cell r="B274">
            <v>280999999</v>
          </cell>
          <cell r="C274"/>
          <cell r="D274">
            <v>4.0150012965543773</v>
          </cell>
          <cell r="E274">
            <v>3.0324480247760896E-2</v>
          </cell>
          <cell r="F274">
            <v>3.1234214655193724</v>
          </cell>
          <cell r="G274">
            <v>2.274336018582012E-2</v>
          </cell>
          <cell r="H274">
            <v>2.3425660991394723</v>
          </cell>
          <cell r="I274">
            <v>1.5162240123880448E-2</v>
          </cell>
          <cell r="J274">
            <v>1.5617107327596862</v>
          </cell>
        </row>
        <row r="275">
          <cell r="A275">
            <v>281000000</v>
          </cell>
          <cell r="B275">
            <v>281999999</v>
          </cell>
          <cell r="C275"/>
          <cell r="D275">
            <v>4.0150012965543773</v>
          </cell>
          <cell r="E275">
            <v>3.0324480247760896E-2</v>
          </cell>
          <cell r="F275">
            <v>3.1234214655193724</v>
          </cell>
          <cell r="G275">
            <v>2.274336018582012E-2</v>
          </cell>
          <cell r="H275">
            <v>2.3425660991394723</v>
          </cell>
          <cell r="I275">
            <v>1.5162240123880448E-2</v>
          </cell>
          <cell r="J275">
            <v>1.5617107327596862</v>
          </cell>
        </row>
        <row r="276">
          <cell r="A276">
            <v>282000000</v>
          </cell>
          <cell r="B276">
            <v>282999999</v>
          </cell>
          <cell r="C276"/>
          <cell r="D276">
            <v>4.0150012965543773</v>
          </cell>
          <cell r="E276">
            <v>3.0324480247760896E-2</v>
          </cell>
          <cell r="F276">
            <v>3.1234214655193724</v>
          </cell>
          <cell r="G276">
            <v>2.274336018582012E-2</v>
          </cell>
          <cell r="H276">
            <v>2.3425660991394723</v>
          </cell>
          <cell r="I276">
            <v>1.5162240123880448E-2</v>
          </cell>
          <cell r="J276">
            <v>1.5617107327596862</v>
          </cell>
        </row>
        <row r="277">
          <cell r="A277">
            <v>283000000</v>
          </cell>
          <cell r="B277">
            <v>283999999</v>
          </cell>
          <cell r="C277"/>
          <cell r="D277">
            <v>4.0150012965543773</v>
          </cell>
          <cell r="E277">
            <v>3.0324480247760896E-2</v>
          </cell>
          <cell r="F277">
            <v>3.1234214655193724</v>
          </cell>
          <cell r="G277">
            <v>2.274336018582012E-2</v>
          </cell>
          <cell r="H277">
            <v>2.3425660991394723</v>
          </cell>
          <cell r="I277">
            <v>1.5162240123880448E-2</v>
          </cell>
          <cell r="J277">
            <v>1.5617107327596862</v>
          </cell>
        </row>
        <row r="278">
          <cell r="A278">
            <v>284000000</v>
          </cell>
          <cell r="B278">
            <v>284999999</v>
          </cell>
          <cell r="C278"/>
          <cell r="D278">
            <v>4.0150012965543773</v>
          </cell>
          <cell r="E278">
            <v>3.0324480247760896E-2</v>
          </cell>
          <cell r="F278">
            <v>3.1234214655193724</v>
          </cell>
          <cell r="G278">
            <v>2.274336018582012E-2</v>
          </cell>
          <cell r="H278">
            <v>2.3425660991394723</v>
          </cell>
          <cell r="I278">
            <v>1.5162240123880448E-2</v>
          </cell>
          <cell r="J278">
            <v>1.5617107327596862</v>
          </cell>
        </row>
        <row r="279">
          <cell r="A279">
            <v>285000000</v>
          </cell>
          <cell r="B279">
            <v>285999999</v>
          </cell>
          <cell r="C279"/>
          <cell r="D279">
            <v>4.0150012965543773</v>
          </cell>
          <cell r="E279">
            <v>3.0324480247760896E-2</v>
          </cell>
          <cell r="F279">
            <v>3.1234214655193724</v>
          </cell>
          <cell r="G279">
            <v>2.274336018582012E-2</v>
          </cell>
          <cell r="H279">
            <v>2.3425660991394723</v>
          </cell>
          <cell r="I279">
            <v>1.5162240123880448E-2</v>
          </cell>
          <cell r="J279">
            <v>1.5617107327596862</v>
          </cell>
        </row>
        <row r="280">
          <cell r="A280">
            <v>286000000</v>
          </cell>
          <cell r="B280">
            <v>286999999</v>
          </cell>
          <cell r="C280"/>
          <cell r="D280">
            <v>4.0150012965543773</v>
          </cell>
          <cell r="E280">
            <v>3.0324480247760896E-2</v>
          </cell>
          <cell r="F280">
            <v>3.1234214655193724</v>
          </cell>
          <cell r="G280">
            <v>2.274336018582012E-2</v>
          </cell>
          <cell r="H280">
            <v>2.3425660991394723</v>
          </cell>
          <cell r="I280">
            <v>1.5162240123880448E-2</v>
          </cell>
          <cell r="J280">
            <v>1.5617107327596862</v>
          </cell>
        </row>
        <row r="281">
          <cell r="A281">
            <v>287000000</v>
          </cell>
          <cell r="B281">
            <v>287999999</v>
          </cell>
          <cell r="C281"/>
          <cell r="D281">
            <v>4.0150012965543773</v>
          </cell>
          <cell r="E281">
            <v>3.0324480247760896E-2</v>
          </cell>
          <cell r="F281">
            <v>3.1234214655193724</v>
          </cell>
          <cell r="G281">
            <v>2.274336018582012E-2</v>
          </cell>
          <cell r="H281">
            <v>2.3425660991394723</v>
          </cell>
          <cell r="I281">
            <v>1.5162240123880448E-2</v>
          </cell>
          <cell r="J281">
            <v>1.5617107327596862</v>
          </cell>
        </row>
        <row r="282">
          <cell r="A282">
            <v>288000000</v>
          </cell>
          <cell r="B282">
            <v>288999999</v>
          </cell>
          <cell r="C282"/>
          <cell r="D282">
            <v>4.0150012965543773</v>
          </cell>
          <cell r="E282">
            <v>3.0324480247760896E-2</v>
          </cell>
          <cell r="F282">
            <v>3.1234214655193724</v>
          </cell>
          <cell r="G282">
            <v>2.274336018582012E-2</v>
          </cell>
          <cell r="H282">
            <v>2.3425660991394723</v>
          </cell>
          <cell r="I282">
            <v>1.5162240123880448E-2</v>
          </cell>
          <cell r="J282">
            <v>1.5617107327596862</v>
          </cell>
        </row>
        <row r="283">
          <cell r="A283">
            <v>289000000</v>
          </cell>
          <cell r="B283">
            <v>289999999</v>
          </cell>
          <cell r="C283"/>
          <cell r="D283">
            <v>4.0150012965543773</v>
          </cell>
          <cell r="E283">
            <v>3.0324480247760896E-2</v>
          </cell>
          <cell r="F283">
            <v>3.1234214655193724</v>
          </cell>
          <cell r="G283">
            <v>2.274336018582012E-2</v>
          </cell>
          <cell r="H283">
            <v>2.3425660991394723</v>
          </cell>
          <cell r="I283">
            <v>1.5162240123880448E-2</v>
          </cell>
          <cell r="J283">
            <v>1.5617107327596862</v>
          </cell>
        </row>
        <row r="284">
          <cell r="A284">
            <v>290000000</v>
          </cell>
          <cell r="B284">
            <v>290999999</v>
          </cell>
          <cell r="C284"/>
          <cell r="D284">
            <v>4.0150012965543773</v>
          </cell>
          <cell r="E284">
            <v>3.0324480247760896E-2</v>
          </cell>
          <cell r="F284">
            <v>3.1234214655193724</v>
          </cell>
          <cell r="G284">
            <v>2.274336018582012E-2</v>
          </cell>
          <cell r="H284">
            <v>2.3425660991394723</v>
          </cell>
          <cell r="I284">
            <v>1.5162240123880448E-2</v>
          </cell>
          <cell r="J284">
            <v>1.5617107327596862</v>
          </cell>
        </row>
        <row r="285">
          <cell r="A285">
            <v>291000000</v>
          </cell>
          <cell r="B285">
            <v>291999999</v>
          </cell>
          <cell r="C285"/>
          <cell r="D285">
            <v>4.0150012965543773</v>
          </cell>
          <cell r="E285">
            <v>3.0324480247760896E-2</v>
          </cell>
          <cell r="F285">
            <v>3.1234214655193724</v>
          </cell>
          <cell r="G285">
            <v>2.274336018582012E-2</v>
          </cell>
          <cell r="H285">
            <v>2.3425660991394723</v>
          </cell>
          <cell r="I285">
            <v>1.5162240123880448E-2</v>
          </cell>
          <cell r="J285">
            <v>1.5617107327596862</v>
          </cell>
        </row>
        <row r="286">
          <cell r="A286">
            <v>292000000</v>
          </cell>
          <cell r="B286">
            <v>292999999</v>
          </cell>
          <cell r="C286"/>
          <cell r="D286">
            <v>4.0150012965543773</v>
          </cell>
          <cell r="E286">
            <v>3.0324480247760896E-2</v>
          </cell>
          <cell r="F286">
            <v>3.1234214655193724</v>
          </cell>
          <cell r="G286">
            <v>2.274336018582012E-2</v>
          </cell>
          <cell r="H286">
            <v>2.3425660991394723</v>
          </cell>
          <cell r="I286">
            <v>1.5162240123880448E-2</v>
          </cell>
          <cell r="J286">
            <v>1.5617107327596862</v>
          </cell>
        </row>
        <row r="287">
          <cell r="A287">
            <v>293000000</v>
          </cell>
          <cell r="B287">
            <v>293999999</v>
          </cell>
          <cell r="C287"/>
          <cell r="D287">
            <v>4.0150012965543773</v>
          </cell>
          <cell r="E287">
            <v>3.0324480247760896E-2</v>
          </cell>
          <cell r="F287">
            <v>3.1234214655193724</v>
          </cell>
          <cell r="G287">
            <v>2.274336018582012E-2</v>
          </cell>
          <cell r="H287">
            <v>2.3425660991394723</v>
          </cell>
          <cell r="I287">
            <v>1.5162240123880448E-2</v>
          </cell>
          <cell r="J287">
            <v>1.5617107327596862</v>
          </cell>
        </row>
        <row r="288">
          <cell r="A288">
            <v>294000000</v>
          </cell>
          <cell r="B288">
            <v>294999999</v>
          </cell>
          <cell r="C288"/>
          <cell r="D288">
            <v>4.0150012965543773</v>
          </cell>
          <cell r="E288">
            <v>3.0324480247760896E-2</v>
          </cell>
          <cell r="F288">
            <v>3.1234214655193724</v>
          </cell>
          <cell r="G288">
            <v>2.274336018582012E-2</v>
          </cell>
          <cell r="H288">
            <v>2.3425660991394723</v>
          </cell>
          <cell r="I288">
            <v>1.5162240123880448E-2</v>
          </cell>
          <cell r="J288">
            <v>1.5617107327596862</v>
          </cell>
        </row>
        <row r="289">
          <cell r="A289">
            <v>295000000</v>
          </cell>
          <cell r="B289">
            <v>295999999</v>
          </cell>
          <cell r="C289"/>
          <cell r="D289">
            <v>4.0150012965543773</v>
          </cell>
          <cell r="E289">
            <v>3.0324480247760896E-2</v>
          </cell>
          <cell r="F289">
            <v>3.1234214655193724</v>
          </cell>
          <cell r="G289">
            <v>2.274336018582012E-2</v>
          </cell>
          <cell r="H289">
            <v>2.3425660991394723</v>
          </cell>
          <cell r="I289">
            <v>1.5162240123880448E-2</v>
          </cell>
          <cell r="J289">
            <v>1.5617107327596862</v>
          </cell>
        </row>
        <row r="290">
          <cell r="A290">
            <v>296000000</v>
          </cell>
          <cell r="B290">
            <v>296999999</v>
          </cell>
          <cell r="C290"/>
          <cell r="D290">
            <v>4.0150012965543773</v>
          </cell>
          <cell r="E290">
            <v>3.0324480247760896E-2</v>
          </cell>
          <cell r="F290">
            <v>3.1234214655193724</v>
          </cell>
          <cell r="G290">
            <v>2.274336018582012E-2</v>
          </cell>
          <cell r="H290">
            <v>2.3425660991394723</v>
          </cell>
          <cell r="I290">
            <v>1.5162240123880448E-2</v>
          </cell>
          <cell r="J290">
            <v>1.5617107327596862</v>
          </cell>
        </row>
        <row r="291">
          <cell r="A291">
            <v>297000000</v>
          </cell>
          <cell r="B291">
            <v>297999999</v>
          </cell>
          <cell r="C291"/>
          <cell r="D291">
            <v>4.0150012965543773</v>
          </cell>
          <cell r="E291">
            <v>3.0324480247760896E-2</v>
          </cell>
          <cell r="F291">
            <v>3.1234214655193724</v>
          </cell>
          <cell r="G291">
            <v>2.274336018582012E-2</v>
          </cell>
          <cell r="H291">
            <v>2.3425660991394723</v>
          </cell>
          <cell r="I291">
            <v>1.5162240123880448E-2</v>
          </cell>
          <cell r="J291">
            <v>1.5617107327596862</v>
          </cell>
        </row>
        <row r="292">
          <cell r="A292">
            <v>298000000</v>
          </cell>
          <cell r="B292">
            <v>298999999</v>
          </cell>
          <cell r="C292"/>
          <cell r="D292">
            <v>4.0150012965543773</v>
          </cell>
          <cell r="E292">
            <v>3.0324480247760896E-2</v>
          </cell>
          <cell r="F292">
            <v>3.1234214655193724</v>
          </cell>
          <cell r="G292">
            <v>2.274336018582012E-2</v>
          </cell>
          <cell r="H292">
            <v>2.3425660991394723</v>
          </cell>
          <cell r="I292">
            <v>1.5162240123880448E-2</v>
          </cell>
          <cell r="J292">
            <v>1.5617107327596862</v>
          </cell>
        </row>
        <row r="293">
          <cell r="A293">
            <v>299000000</v>
          </cell>
          <cell r="B293">
            <v>299999999</v>
          </cell>
          <cell r="C293"/>
          <cell r="D293">
            <v>4.0150012965543773</v>
          </cell>
          <cell r="E293">
            <v>3.0324480247760896E-2</v>
          </cell>
          <cell r="F293">
            <v>3.1234214655193724</v>
          </cell>
          <cell r="G293">
            <v>2.274336018582012E-2</v>
          </cell>
          <cell r="H293">
            <v>2.3425660991394723</v>
          </cell>
          <cell r="I293">
            <v>1.5162240123880448E-2</v>
          </cell>
          <cell r="J293">
            <v>1.5617107327596862</v>
          </cell>
        </row>
        <row r="294">
          <cell r="A294">
            <v>300000000</v>
          </cell>
          <cell r="B294">
            <v>300999999</v>
          </cell>
          <cell r="C294"/>
          <cell r="D294">
            <v>4.0150012965543773</v>
          </cell>
          <cell r="E294">
            <v>3.0324480247760896E-2</v>
          </cell>
          <cell r="F294">
            <v>3.1234214655193724</v>
          </cell>
          <cell r="G294">
            <v>2.274336018582012E-2</v>
          </cell>
          <cell r="H294">
            <v>2.3425660991394723</v>
          </cell>
          <cell r="I294">
            <v>1.5162240123880448E-2</v>
          </cell>
          <cell r="J294">
            <v>1.5617107327596862</v>
          </cell>
        </row>
        <row r="295">
          <cell r="A295">
            <v>301000000</v>
          </cell>
          <cell r="B295">
            <v>301999999</v>
          </cell>
          <cell r="C295"/>
          <cell r="D295">
            <v>4.0150012965543773</v>
          </cell>
          <cell r="E295">
            <v>3.0324480247760896E-2</v>
          </cell>
          <cell r="F295">
            <v>3.1234214655193724</v>
          </cell>
          <cell r="G295">
            <v>2.274336018582012E-2</v>
          </cell>
          <cell r="H295">
            <v>2.3425660991394723</v>
          </cell>
          <cell r="I295">
            <v>1.5162240123880448E-2</v>
          </cell>
          <cell r="J295">
            <v>1.5617107327596862</v>
          </cell>
        </row>
        <row r="296">
          <cell r="A296">
            <v>302000000</v>
          </cell>
          <cell r="B296">
            <v>302999999</v>
          </cell>
          <cell r="C296"/>
          <cell r="D296">
            <v>4.0150012965543773</v>
          </cell>
          <cell r="E296">
            <v>3.0324480247760896E-2</v>
          </cell>
          <cell r="F296">
            <v>3.1234214655193724</v>
          </cell>
          <cell r="G296">
            <v>2.274336018582012E-2</v>
          </cell>
          <cell r="H296">
            <v>2.3425660991394723</v>
          </cell>
          <cell r="I296">
            <v>1.5162240123880448E-2</v>
          </cell>
          <cell r="J296">
            <v>1.5617107327596862</v>
          </cell>
        </row>
        <row r="297">
          <cell r="A297">
            <v>303000000</v>
          </cell>
          <cell r="B297">
            <v>303999999</v>
          </cell>
          <cell r="C297"/>
          <cell r="D297">
            <v>4.0150012965543773</v>
          </cell>
          <cell r="E297">
            <v>3.0324480247760896E-2</v>
          </cell>
          <cell r="F297">
            <v>3.1234214655193724</v>
          </cell>
          <cell r="G297">
            <v>2.274336018582012E-2</v>
          </cell>
          <cell r="H297">
            <v>2.3425660991394723</v>
          </cell>
          <cell r="I297">
            <v>1.5162240123880448E-2</v>
          </cell>
          <cell r="J297">
            <v>1.5617107327596862</v>
          </cell>
        </row>
        <row r="298">
          <cell r="A298">
            <v>304000000</v>
          </cell>
          <cell r="B298">
            <v>304999999</v>
          </cell>
          <cell r="C298"/>
          <cell r="D298">
            <v>4.0150012965543773</v>
          </cell>
          <cell r="E298">
            <v>3.0324480247760896E-2</v>
          </cell>
          <cell r="F298">
            <v>3.1234214655193724</v>
          </cell>
          <cell r="G298">
            <v>2.274336018582012E-2</v>
          </cell>
          <cell r="H298">
            <v>2.3425660991394723</v>
          </cell>
          <cell r="I298">
            <v>1.5162240123880448E-2</v>
          </cell>
          <cell r="J298">
            <v>1.5617107327596862</v>
          </cell>
        </row>
        <row r="299">
          <cell r="A299">
            <v>305000000</v>
          </cell>
          <cell r="B299">
            <v>305999999</v>
          </cell>
          <cell r="C299"/>
          <cell r="D299">
            <v>4.0150012965543773</v>
          </cell>
          <cell r="E299">
            <v>3.0324480247760896E-2</v>
          </cell>
          <cell r="F299">
            <v>3.1234214655193724</v>
          </cell>
          <cell r="G299">
            <v>2.274336018582012E-2</v>
          </cell>
          <cell r="H299">
            <v>2.3425660991394723</v>
          </cell>
          <cell r="I299">
            <v>1.5162240123880448E-2</v>
          </cell>
          <cell r="J299">
            <v>1.5617107327596862</v>
          </cell>
        </row>
        <row r="300">
          <cell r="A300">
            <v>306000000</v>
          </cell>
          <cell r="B300">
            <v>306999999</v>
          </cell>
          <cell r="C300"/>
          <cell r="D300">
            <v>4.0150012965543773</v>
          </cell>
          <cell r="E300">
            <v>3.0324480247760896E-2</v>
          </cell>
          <cell r="F300">
            <v>3.1234214655193724</v>
          </cell>
          <cell r="G300">
            <v>2.274336018582012E-2</v>
          </cell>
          <cell r="H300">
            <v>2.3425660991394723</v>
          </cell>
          <cell r="I300">
            <v>1.5162240123880448E-2</v>
          </cell>
          <cell r="J300">
            <v>1.5617107327596862</v>
          </cell>
        </row>
        <row r="301">
          <cell r="A301">
            <v>307000000</v>
          </cell>
          <cell r="B301">
            <v>307999999</v>
          </cell>
          <cell r="C301"/>
          <cell r="D301">
            <v>4.0150012965543773</v>
          </cell>
          <cell r="E301">
            <v>3.0324480247760896E-2</v>
          </cell>
          <cell r="F301">
            <v>3.1234214655193724</v>
          </cell>
          <cell r="G301">
            <v>2.274336018582012E-2</v>
          </cell>
          <cell r="H301">
            <v>2.3425660991394723</v>
          </cell>
          <cell r="I301">
            <v>1.5162240123880448E-2</v>
          </cell>
          <cell r="J301">
            <v>1.5617107327596862</v>
          </cell>
        </row>
        <row r="302">
          <cell r="A302">
            <v>308000000</v>
          </cell>
          <cell r="B302">
            <v>308999999</v>
          </cell>
          <cell r="C302"/>
          <cell r="D302">
            <v>4.0150012965543773</v>
          </cell>
          <cell r="E302">
            <v>3.0324480247760896E-2</v>
          </cell>
          <cell r="F302">
            <v>3.1234214655193724</v>
          </cell>
          <cell r="G302">
            <v>2.274336018582012E-2</v>
          </cell>
          <cell r="H302">
            <v>2.3425660991394723</v>
          </cell>
          <cell r="I302">
            <v>1.5162240123880448E-2</v>
          </cell>
          <cell r="J302">
            <v>1.5617107327596862</v>
          </cell>
        </row>
        <row r="303">
          <cell r="A303">
            <v>309000000</v>
          </cell>
          <cell r="B303">
            <v>309999999</v>
          </cell>
          <cell r="C303"/>
          <cell r="D303">
            <v>4.0150012965543773</v>
          </cell>
          <cell r="E303">
            <v>3.0324480247760896E-2</v>
          </cell>
          <cell r="F303">
            <v>3.1234214655193724</v>
          </cell>
          <cell r="G303">
            <v>2.274336018582012E-2</v>
          </cell>
          <cell r="H303">
            <v>2.3425660991394723</v>
          </cell>
          <cell r="I303">
            <v>1.5162240123880448E-2</v>
          </cell>
          <cell r="J303">
            <v>1.5617107327596862</v>
          </cell>
        </row>
        <row r="304">
          <cell r="A304">
            <v>310000000</v>
          </cell>
          <cell r="B304">
            <v>310999999</v>
          </cell>
          <cell r="C304"/>
          <cell r="D304">
            <v>4.0150012965543773</v>
          </cell>
          <cell r="E304">
            <v>3.0324480247760896E-2</v>
          </cell>
          <cell r="F304">
            <v>3.1234214655193724</v>
          </cell>
          <cell r="G304">
            <v>2.274336018582012E-2</v>
          </cell>
          <cell r="H304">
            <v>2.3425660991394723</v>
          </cell>
          <cell r="I304">
            <v>1.5162240123880448E-2</v>
          </cell>
          <cell r="J304">
            <v>1.5617107327596862</v>
          </cell>
        </row>
        <row r="305">
          <cell r="A305">
            <v>311000000</v>
          </cell>
          <cell r="B305">
            <v>311999999</v>
          </cell>
          <cell r="C305"/>
          <cell r="D305">
            <v>4.0150012965543773</v>
          </cell>
          <cell r="E305">
            <v>3.0324480247760896E-2</v>
          </cell>
          <cell r="F305">
            <v>3.1234214655193724</v>
          </cell>
          <cell r="G305">
            <v>2.274336018582012E-2</v>
          </cell>
          <cell r="H305">
            <v>2.3425660991394723</v>
          </cell>
          <cell r="I305">
            <v>1.5162240123880448E-2</v>
          </cell>
          <cell r="J305">
            <v>1.5617107327596862</v>
          </cell>
        </row>
        <row r="306">
          <cell r="A306">
            <v>312000000</v>
          </cell>
          <cell r="B306">
            <v>312999999</v>
          </cell>
          <cell r="C306"/>
          <cell r="D306">
            <v>4.0150012965543773</v>
          </cell>
          <cell r="E306">
            <v>3.0324480247760896E-2</v>
          </cell>
          <cell r="F306">
            <v>3.1234214655193724</v>
          </cell>
          <cell r="G306">
            <v>2.274336018582012E-2</v>
          </cell>
          <cell r="H306">
            <v>2.3425660991394723</v>
          </cell>
          <cell r="I306">
            <v>1.5162240123880448E-2</v>
          </cell>
          <cell r="J306">
            <v>1.5617107327596862</v>
          </cell>
        </row>
        <row r="307">
          <cell r="A307">
            <v>313000000</v>
          </cell>
          <cell r="B307">
            <v>313999999</v>
          </cell>
          <cell r="C307"/>
          <cell r="D307">
            <v>4.0150012965543773</v>
          </cell>
          <cell r="E307">
            <v>3.0324480247760896E-2</v>
          </cell>
          <cell r="F307">
            <v>3.1234214655193724</v>
          </cell>
          <cell r="G307">
            <v>2.274336018582012E-2</v>
          </cell>
          <cell r="H307">
            <v>2.3425660991394723</v>
          </cell>
          <cell r="I307">
            <v>1.5162240123880448E-2</v>
          </cell>
          <cell r="J307">
            <v>1.5617107327596862</v>
          </cell>
        </row>
        <row r="308">
          <cell r="A308">
            <v>314000000</v>
          </cell>
          <cell r="B308">
            <v>314999999</v>
          </cell>
          <cell r="C308"/>
          <cell r="D308">
            <v>4.0150012965543773</v>
          </cell>
          <cell r="E308">
            <v>3.0324480247760896E-2</v>
          </cell>
          <cell r="F308">
            <v>3.1234214655193724</v>
          </cell>
          <cell r="G308">
            <v>2.274336018582012E-2</v>
          </cell>
          <cell r="H308">
            <v>2.3425660991394723</v>
          </cell>
          <cell r="I308">
            <v>1.5162240123880448E-2</v>
          </cell>
          <cell r="J308">
            <v>1.5617107327596862</v>
          </cell>
        </row>
        <row r="309">
          <cell r="A309">
            <v>315000000</v>
          </cell>
          <cell r="B309">
            <v>315999999</v>
          </cell>
          <cell r="C309"/>
          <cell r="D309">
            <v>4.0150012965543773</v>
          </cell>
          <cell r="E309">
            <v>3.0324480247760896E-2</v>
          </cell>
          <cell r="F309">
            <v>3.1234214655193724</v>
          </cell>
          <cell r="G309">
            <v>2.274336018582012E-2</v>
          </cell>
          <cell r="H309">
            <v>2.3425660991394723</v>
          </cell>
          <cell r="I309">
            <v>1.5162240123880448E-2</v>
          </cell>
          <cell r="J309">
            <v>1.5617107327596862</v>
          </cell>
        </row>
        <row r="310">
          <cell r="A310">
            <v>316000000</v>
          </cell>
          <cell r="B310">
            <v>316999999</v>
          </cell>
          <cell r="C310"/>
          <cell r="D310">
            <v>4.0150012965543773</v>
          </cell>
          <cell r="E310">
            <v>3.0324480247760896E-2</v>
          </cell>
          <cell r="F310">
            <v>3.1234214655193724</v>
          </cell>
          <cell r="G310">
            <v>2.274336018582012E-2</v>
          </cell>
          <cell r="H310">
            <v>2.3425660991394723</v>
          </cell>
          <cell r="I310">
            <v>1.5162240123880448E-2</v>
          </cell>
          <cell r="J310">
            <v>1.5617107327596862</v>
          </cell>
        </row>
        <row r="311">
          <cell r="A311">
            <v>317000000</v>
          </cell>
          <cell r="B311">
            <v>317999999</v>
          </cell>
          <cell r="C311"/>
          <cell r="D311">
            <v>4.0150012965543773</v>
          </cell>
          <cell r="E311">
            <v>3.0324480247760896E-2</v>
          </cell>
          <cell r="F311">
            <v>3.1234214655193724</v>
          </cell>
          <cell r="G311">
            <v>2.274336018582012E-2</v>
          </cell>
          <cell r="H311">
            <v>2.3425660991394723</v>
          </cell>
          <cell r="I311">
            <v>1.5162240123880448E-2</v>
          </cell>
          <cell r="J311">
            <v>1.5617107327596862</v>
          </cell>
        </row>
        <row r="312">
          <cell r="A312">
            <v>318000000</v>
          </cell>
          <cell r="B312">
            <v>318999999</v>
          </cell>
          <cell r="C312"/>
          <cell r="D312">
            <v>4.0150012965543773</v>
          </cell>
          <cell r="E312">
            <v>3.0324480247760896E-2</v>
          </cell>
          <cell r="F312">
            <v>3.1234214655193724</v>
          </cell>
          <cell r="G312">
            <v>2.274336018582012E-2</v>
          </cell>
          <cell r="H312">
            <v>2.3425660991394723</v>
          </cell>
          <cell r="I312">
            <v>1.5162240123880448E-2</v>
          </cell>
          <cell r="J312">
            <v>1.5617107327596862</v>
          </cell>
        </row>
        <row r="313">
          <cell r="A313">
            <v>319000000</v>
          </cell>
          <cell r="B313">
            <v>319999999</v>
          </cell>
          <cell r="C313"/>
          <cell r="D313">
            <v>4.0150012965543773</v>
          </cell>
          <cell r="E313">
            <v>3.0324480247760896E-2</v>
          </cell>
          <cell r="F313">
            <v>3.1234214655193724</v>
          </cell>
          <cell r="G313">
            <v>2.274336018582012E-2</v>
          </cell>
          <cell r="H313">
            <v>2.3425660991394723</v>
          </cell>
          <cell r="I313">
            <v>1.5162240123880448E-2</v>
          </cell>
          <cell r="J313">
            <v>1.5617107327596862</v>
          </cell>
        </row>
        <row r="314">
          <cell r="A314">
            <v>320000000</v>
          </cell>
          <cell r="B314">
            <v>320999999</v>
          </cell>
          <cell r="C314"/>
          <cell r="D314">
            <v>4.0150012965543773</v>
          </cell>
          <cell r="E314">
            <v>3.0324480247760896E-2</v>
          </cell>
          <cell r="F314">
            <v>3.1234214655193724</v>
          </cell>
          <cell r="G314">
            <v>2.274336018582012E-2</v>
          </cell>
          <cell r="H314">
            <v>2.3425660991394723</v>
          </cell>
          <cell r="I314">
            <v>1.5162240123880448E-2</v>
          </cell>
          <cell r="J314">
            <v>1.5617107327596862</v>
          </cell>
        </row>
        <row r="315">
          <cell r="A315">
            <v>321000000</v>
          </cell>
          <cell r="B315">
            <v>321999999</v>
          </cell>
          <cell r="C315"/>
          <cell r="D315">
            <v>4.0150012965543773</v>
          </cell>
          <cell r="E315">
            <v>3.0324480247760896E-2</v>
          </cell>
          <cell r="F315">
            <v>3.1234214655193724</v>
          </cell>
          <cell r="G315">
            <v>2.274336018582012E-2</v>
          </cell>
          <cell r="H315">
            <v>2.3425660991394723</v>
          </cell>
          <cell r="I315">
            <v>1.5162240123880448E-2</v>
          </cell>
          <cell r="J315">
            <v>1.5617107327596862</v>
          </cell>
        </row>
        <row r="316">
          <cell r="A316">
            <v>322000000</v>
          </cell>
          <cell r="B316">
            <v>322999999</v>
          </cell>
          <cell r="C316"/>
          <cell r="D316">
            <v>4.0150012965543773</v>
          </cell>
          <cell r="E316">
            <v>3.0324480247760896E-2</v>
          </cell>
          <cell r="F316">
            <v>3.1234214655193724</v>
          </cell>
          <cell r="G316">
            <v>2.274336018582012E-2</v>
          </cell>
          <cell r="H316">
            <v>2.3425660991394723</v>
          </cell>
          <cell r="I316">
            <v>1.5162240123880448E-2</v>
          </cell>
          <cell r="J316">
            <v>1.5617107327596862</v>
          </cell>
        </row>
        <row r="317">
          <cell r="A317">
            <v>323000000</v>
          </cell>
          <cell r="B317">
            <v>323999999</v>
          </cell>
          <cell r="C317"/>
          <cell r="D317">
            <v>4.0150012965543773</v>
          </cell>
          <cell r="E317">
            <v>3.0324480247760896E-2</v>
          </cell>
          <cell r="F317">
            <v>3.1234214655193724</v>
          </cell>
          <cell r="G317">
            <v>2.274336018582012E-2</v>
          </cell>
          <cell r="H317">
            <v>2.3425660991394723</v>
          </cell>
          <cell r="I317">
            <v>1.5162240123880448E-2</v>
          </cell>
          <cell r="J317">
            <v>1.5617107327596862</v>
          </cell>
        </row>
        <row r="318">
          <cell r="A318">
            <v>324000000</v>
          </cell>
          <cell r="B318">
            <v>324999999</v>
          </cell>
          <cell r="C318"/>
          <cell r="D318">
            <v>4.0150012965543773</v>
          </cell>
          <cell r="E318">
            <v>3.0324480247760896E-2</v>
          </cell>
          <cell r="F318">
            <v>3.1234214655193724</v>
          </cell>
          <cell r="G318">
            <v>2.274336018582012E-2</v>
          </cell>
          <cell r="H318">
            <v>2.3425660991394723</v>
          </cell>
          <cell r="I318">
            <v>1.5162240123880448E-2</v>
          </cell>
          <cell r="J318">
            <v>1.5617107327596862</v>
          </cell>
        </row>
        <row r="319">
          <cell r="A319">
            <v>325000000</v>
          </cell>
          <cell r="B319">
            <v>325999999</v>
          </cell>
          <cell r="C319"/>
          <cell r="D319">
            <v>4.0150012965543773</v>
          </cell>
          <cell r="E319">
            <v>3.0324480247760896E-2</v>
          </cell>
          <cell r="F319">
            <v>3.1234214655193724</v>
          </cell>
          <cell r="G319">
            <v>2.274336018582012E-2</v>
          </cell>
          <cell r="H319">
            <v>2.3425660991394723</v>
          </cell>
          <cell r="I319">
            <v>1.5162240123880448E-2</v>
          </cell>
          <cell r="J319">
            <v>1.5617107327596862</v>
          </cell>
        </row>
        <row r="320">
          <cell r="A320">
            <v>326000000</v>
          </cell>
          <cell r="B320">
            <v>326999999</v>
          </cell>
          <cell r="C320"/>
          <cell r="D320">
            <v>4.0150012965543773</v>
          </cell>
          <cell r="E320">
            <v>3.0324480247760896E-2</v>
          </cell>
          <cell r="F320">
            <v>3.1234214655193724</v>
          </cell>
          <cell r="G320">
            <v>2.274336018582012E-2</v>
          </cell>
          <cell r="H320">
            <v>2.3425660991394723</v>
          </cell>
          <cell r="I320">
            <v>1.5162240123880448E-2</v>
          </cell>
          <cell r="J320">
            <v>1.5617107327596862</v>
          </cell>
        </row>
        <row r="321">
          <cell r="A321">
            <v>327000000</v>
          </cell>
          <cell r="B321">
            <v>327999999</v>
          </cell>
          <cell r="C321"/>
          <cell r="D321">
            <v>4.0150012965543773</v>
          </cell>
          <cell r="E321">
            <v>3.0324480247760896E-2</v>
          </cell>
          <cell r="F321">
            <v>3.1234214655193724</v>
          </cell>
          <cell r="G321">
            <v>2.274336018582012E-2</v>
          </cell>
          <cell r="H321">
            <v>2.3425660991394723</v>
          </cell>
          <cell r="I321">
            <v>1.5162240123880448E-2</v>
          </cell>
          <cell r="J321">
            <v>1.5617107327596862</v>
          </cell>
        </row>
        <row r="322">
          <cell r="A322">
            <v>328000000</v>
          </cell>
          <cell r="B322">
            <v>328999999</v>
          </cell>
          <cell r="C322"/>
          <cell r="D322">
            <v>4.0150012965543773</v>
          </cell>
          <cell r="E322">
            <v>3.0324480247760896E-2</v>
          </cell>
          <cell r="F322">
            <v>3.1234214655193724</v>
          </cell>
          <cell r="G322">
            <v>2.274336018582012E-2</v>
          </cell>
          <cell r="H322">
            <v>2.3425660991394723</v>
          </cell>
          <cell r="I322">
            <v>1.5162240123880448E-2</v>
          </cell>
          <cell r="J322">
            <v>1.5617107327596862</v>
          </cell>
        </row>
        <row r="323">
          <cell r="A323">
            <v>329000000</v>
          </cell>
          <cell r="B323">
            <v>329999999</v>
          </cell>
          <cell r="C323"/>
          <cell r="D323">
            <v>4.0150012965543773</v>
          </cell>
          <cell r="E323">
            <v>3.0324480247760896E-2</v>
          </cell>
          <cell r="F323">
            <v>3.1234214655193724</v>
          </cell>
          <cell r="G323">
            <v>2.274336018582012E-2</v>
          </cell>
          <cell r="H323">
            <v>2.3425660991394723</v>
          </cell>
          <cell r="I323">
            <v>1.5162240123880448E-2</v>
          </cell>
          <cell r="J323">
            <v>1.5617107327596862</v>
          </cell>
        </row>
        <row r="324">
          <cell r="A324">
            <v>330000000</v>
          </cell>
          <cell r="B324">
            <v>330999999</v>
          </cell>
          <cell r="C324"/>
          <cell r="D324">
            <v>4.0150012965543773</v>
          </cell>
          <cell r="E324">
            <v>3.0324480247760896E-2</v>
          </cell>
          <cell r="F324">
            <v>3.1234214655193724</v>
          </cell>
          <cell r="G324">
            <v>2.274336018582012E-2</v>
          </cell>
          <cell r="H324">
            <v>2.3425660991394723</v>
          </cell>
          <cell r="I324">
            <v>1.5162240123880448E-2</v>
          </cell>
          <cell r="J324">
            <v>1.5617107327596862</v>
          </cell>
        </row>
        <row r="325">
          <cell r="A325">
            <v>331000000</v>
          </cell>
          <cell r="B325">
            <v>331999999</v>
          </cell>
          <cell r="C325"/>
          <cell r="D325">
            <v>4.0150012965543773</v>
          </cell>
          <cell r="E325">
            <v>3.0324480247760896E-2</v>
          </cell>
          <cell r="F325">
            <v>3.1234214655193724</v>
          </cell>
          <cell r="G325">
            <v>2.274336018582012E-2</v>
          </cell>
          <cell r="H325">
            <v>2.3425660991394723</v>
          </cell>
          <cell r="I325">
            <v>1.5162240123880448E-2</v>
          </cell>
          <cell r="J325">
            <v>1.5617107327596862</v>
          </cell>
        </row>
        <row r="326">
          <cell r="A326">
            <v>332000000</v>
          </cell>
          <cell r="B326">
            <v>332999999</v>
          </cell>
          <cell r="C326"/>
          <cell r="D326">
            <v>4.0150012965543773</v>
          </cell>
          <cell r="E326">
            <v>3.0324480247760896E-2</v>
          </cell>
          <cell r="F326">
            <v>3.1234214655193724</v>
          </cell>
          <cell r="G326">
            <v>2.274336018582012E-2</v>
          </cell>
          <cell r="H326">
            <v>2.3425660991394723</v>
          </cell>
          <cell r="I326">
            <v>1.5162240123880448E-2</v>
          </cell>
          <cell r="J326">
            <v>1.5617107327596862</v>
          </cell>
        </row>
        <row r="327">
          <cell r="A327">
            <v>333000000</v>
          </cell>
          <cell r="B327">
            <v>333999999</v>
          </cell>
          <cell r="C327"/>
          <cell r="D327">
            <v>4.0150012965543773</v>
          </cell>
          <cell r="E327">
            <v>3.0324480247760896E-2</v>
          </cell>
          <cell r="F327">
            <v>3.1234214655193724</v>
          </cell>
          <cell r="G327">
            <v>2.274336018582012E-2</v>
          </cell>
          <cell r="H327">
            <v>2.3425660991394723</v>
          </cell>
          <cell r="I327">
            <v>1.5162240123880448E-2</v>
          </cell>
          <cell r="J327">
            <v>1.5617107327596862</v>
          </cell>
        </row>
        <row r="328">
          <cell r="A328">
            <v>334000000</v>
          </cell>
          <cell r="B328">
            <v>334999999</v>
          </cell>
          <cell r="C328"/>
          <cell r="D328">
            <v>4.0150012965543773</v>
          </cell>
          <cell r="E328">
            <v>3.0324480247760896E-2</v>
          </cell>
          <cell r="F328">
            <v>3.1234214655193724</v>
          </cell>
          <cell r="G328">
            <v>2.274336018582012E-2</v>
          </cell>
          <cell r="H328">
            <v>2.3425660991394723</v>
          </cell>
          <cell r="I328">
            <v>1.5162240123880448E-2</v>
          </cell>
          <cell r="J328">
            <v>1.5617107327596862</v>
          </cell>
        </row>
        <row r="329">
          <cell r="A329">
            <v>335000000</v>
          </cell>
          <cell r="B329">
            <v>335999999</v>
          </cell>
          <cell r="C329"/>
          <cell r="D329">
            <v>4.0150012965543773</v>
          </cell>
          <cell r="E329">
            <v>3.0324480247760896E-2</v>
          </cell>
          <cell r="F329">
            <v>3.1234214655193724</v>
          </cell>
          <cell r="G329">
            <v>2.274336018582012E-2</v>
          </cell>
          <cell r="H329">
            <v>2.3425660991394723</v>
          </cell>
          <cell r="I329">
            <v>1.5162240123880448E-2</v>
          </cell>
          <cell r="J329">
            <v>1.5617107327596862</v>
          </cell>
        </row>
        <row r="330">
          <cell r="A330">
            <v>336000000</v>
          </cell>
          <cell r="B330">
            <v>336999999</v>
          </cell>
          <cell r="C330"/>
          <cell r="D330">
            <v>4.0150012965543773</v>
          </cell>
          <cell r="E330">
            <v>3.0324480247760896E-2</v>
          </cell>
          <cell r="F330">
            <v>3.1234214655193724</v>
          </cell>
          <cell r="G330">
            <v>2.274336018582012E-2</v>
          </cell>
          <cell r="H330">
            <v>2.3425660991394723</v>
          </cell>
          <cell r="I330">
            <v>1.5162240123880448E-2</v>
          </cell>
          <cell r="J330">
            <v>1.5617107327596862</v>
          </cell>
        </row>
        <row r="331">
          <cell r="A331">
            <v>337000000</v>
          </cell>
          <cell r="B331">
            <v>337999999</v>
          </cell>
          <cell r="C331"/>
          <cell r="D331">
            <v>4.0150012965543773</v>
          </cell>
          <cell r="E331">
            <v>3.0324480247760896E-2</v>
          </cell>
          <cell r="F331">
            <v>3.1234214655193724</v>
          </cell>
          <cell r="G331">
            <v>2.274336018582012E-2</v>
          </cell>
          <cell r="H331">
            <v>2.3425660991394723</v>
          </cell>
          <cell r="I331">
            <v>1.5162240123880448E-2</v>
          </cell>
          <cell r="J331">
            <v>1.5617107327596862</v>
          </cell>
        </row>
        <row r="332">
          <cell r="A332">
            <v>338000000</v>
          </cell>
          <cell r="B332">
            <v>338999999</v>
          </cell>
          <cell r="C332"/>
          <cell r="D332">
            <v>4.0150012965543773</v>
          </cell>
          <cell r="E332">
            <v>3.0324480247760896E-2</v>
          </cell>
          <cell r="F332">
            <v>3.1234214655193724</v>
          </cell>
          <cell r="G332">
            <v>2.274336018582012E-2</v>
          </cell>
          <cell r="H332">
            <v>2.3425660991394723</v>
          </cell>
          <cell r="I332">
            <v>1.5162240123880448E-2</v>
          </cell>
          <cell r="J332">
            <v>1.5617107327596862</v>
          </cell>
        </row>
        <row r="333">
          <cell r="A333">
            <v>339000000</v>
          </cell>
          <cell r="B333">
            <v>339999999</v>
          </cell>
          <cell r="C333"/>
          <cell r="D333">
            <v>4.0150012965543773</v>
          </cell>
          <cell r="E333">
            <v>3.0324480247760896E-2</v>
          </cell>
          <cell r="F333">
            <v>3.1234214655193724</v>
          </cell>
          <cell r="G333">
            <v>2.274336018582012E-2</v>
          </cell>
          <cell r="H333">
            <v>2.3425660991394723</v>
          </cell>
          <cell r="I333">
            <v>1.5162240123880448E-2</v>
          </cell>
          <cell r="J333">
            <v>1.5617107327596862</v>
          </cell>
        </row>
        <row r="334">
          <cell r="A334">
            <v>340000000</v>
          </cell>
          <cell r="B334">
            <v>340999999</v>
          </cell>
          <cell r="C334"/>
          <cell r="D334">
            <v>4.0150012965543773</v>
          </cell>
          <cell r="E334">
            <v>3.0324480247760896E-2</v>
          </cell>
          <cell r="F334">
            <v>3.1234214655193724</v>
          </cell>
          <cell r="G334">
            <v>2.274336018582012E-2</v>
          </cell>
          <cell r="H334">
            <v>2.3425660991394723</v>
          </cell>
          <cell r="I334">
            <v>1.5162240123880448E-2</v>
          </cell>
          <cell r="J334">
            <v>1.5617107327596862</v>
          </cell>
        </row>
        <row r="335">
          <cell r="A335">
            <v>341000000</v>
          </cell>
          <cell r="B335">
            <v>341999999</v>
          </cell>
          <cell r="C335"/>
          <cell r="D335">
            <v>4.0150012965543773</v>
          </cell>
          <cell r="E335">
            <v>3.0324480247760896E-2</v>
          </cell>
          <cell r="F335">
            <v>3.1234214655193724</v>
          </cell>
          <cell r="G335">
            <v>2.274336018582012E-2</v>
          </cell>
          <cell r="H335">
            <v>2.3425660991394723</v>
          </cell>
          <cell r="I335">
            <v>1.5162240123880448E-2</v>
          </cell>
          <cell r="J335">
            <v>1.5617107327596862</v>
          </cell>
        </row>
        <row r="336">
          <cell r="A336">
            <v>342000000</v>
          </cell>
          <cell r="B336">
            <v>342999999</v>
          </cell>
          <cell r="C336"/>
          <cell r="D336">
            <v>4.0150012965543773</v>
          </cell>
          <cell r="E336">
            <v>3.0324480247760896E-2</v>
          </cell>
          <cell r="F336">
            <v>3.1234214655193724</v>
          </cell>
          <cell r="G336">
            <v>2.274336018582012E-2</v>
          </cell>
          <cell r="H336">
            <v>2.3425660991394723</v>
          </cell>
          <cell r="I336">
            <v>1.5162240123880448E-2</v>
          </cell>
          <cell r="J336">
            <v>1.5617107327596862</v>
          </cell>
        </row>
        <row r="337">
          <cell r="A337">
            <v>343000000</v>
          </cell>
          <cell r="B337">
            <v>343999999</v>
          </cell>
          <cell r="C337"/>
          <cell r="D337">
            <v>4.0150012965543773</v>
          </cell>
          <cell r="E337">
            <v>3.0324480247760896E-2</v>
          </cell>
          <cell r="F337">
            <v>3.1234214655193724</v>
          </cell>
          <cell r="G337">
            <v>2.274336018582012E-2</v>
          </cell>
          <cell r="H337">
            <v>2.3425660991394723</v>
          </cell>
          <cell r="I337">
            <v>1.5162240123880448E-2</v>
          </cell>
          <cell r="J337">
            <v>1.5617107327596862</v>
          </cell>
        </row>
        <row r="338">
          <cell r="A338">
            <v>344000000</v>
          </cell>
          <cell r="B338">
            <v>344999999</v>
          </cell>
          <cell r="C338"/>
          <cell r="D338">
            <v>4.0150012965543773</v>
          </cell>
          <cell r="E338">
            <v>3.0324480247760896E-2</v>
          </cell>
          <cell r="F338">
            <v>3.1234214655193724</v>
          </cell>
          <cell r="G338">
            <v>2.274336018582012E-2</v>
          </cell>
          <cell r="H338">
            <v>2.3425660991394723</v>
          </cell>
          <cell r="I338">
            <v>1.5162240123880448E-2</v>
          </cell>
          <cell r="J338">
            <v>1.5617107327596862</v>
          </cell>
        </row>
        <row r="339">
          <cell r="A339">
            <v>345000000</v>
          </cell>
          <cell r="B339">
            <v>345999999</v>
          </cell>
          <cell r="C339"/>
          <cell r="D339">
            <v>4.0150012965543773</v>
          </cell>
          <cell r="E339">
            <v>3.0324480247760896E-2</v>
          </cell>
          <cell r="F339">
            <v>3.1234214655193724</v>
          </cell>
          <cell r="G339">
            <v>2.274336018582012E-2</v>
          </cell>
          <cell r="H339">
            <v>2.3425660991394723</v>
          </cell>
          <cell r="I339">
            <v>1.5162240123880448E-2</v>
          </cell>
          <cell r="J339">
            <v>1.5617107327596862</v>
          </cell>
        </row>
        <row r="340">
          <cell r="A340">
            <v>346000000</v>
          </cell>
          <cell r="B340">
            <v>346999999</v>
          </cell>
          <cell r="C340"/>
          <cell r="D340">
            <v>4.0150012965543773</v>
          </cell>
          <cell r="E340">
            <v>3.0324480247760896E-2</v>
          </cell>
          <cell r="F340">
            <v>3.1234214655193724</v>
          </cell>
          <cell r="G340">
            <v>2.274336018582012E-2</v>
          </cell>
          <cell r="H340">
            <v>2.3425660991394723</v>
          </cell>
          <cell r="I340">
            <v>1.5162240123880448E-2</v>
          </cell>
          <cell r="J340">
            <v>1.5617107327596862</v>
          </cell>
        </row>
        <row r="341">
          <cell r="A341">
            <v>347000000</v>
          </cell>
          <cell r="B341">
            <v>347999999</v>
          </cell>
          <cell r="C341"/>
          <cell r="D341">
            <v>4.0150012965543773</v>
          </cell>
          <cell r="E341">
            <v>3.0324480247760896E-2</v>
          </cell>
          <cell r="F341">
            <v>3.1234214655193724</v>
          </cell>
          <cell r="G341">
            <v>2.274336018582012E-2</v>
          </cell>
          <cell r="H341">
            <v>2.3425660991394723</v>
          </cell>
          <cell r="I341">
            <v>1.5162240123880448E-2</v>
          </cell>
          <cell r="J341">
            <v>1.5617107327596862</v>
          </cell>
        </row>
        <row r="342">
          <cell r="A342">
            <v>348000000</v>
          </cell>
          <cell r="B342">
            <v>348999999</v>
          </cell>
          <cell r="C342"/>
          <cell r="D342">
            <v>4.0150012965543773</v>
          </cell>
          <cell r="E342">
            <v>3.0324480247760896E-2</v>
          </cell>
          <cell r="F342">
            <v>3.1234214655193724</v>
          </cell>
          <cell r="G342">
            <v>2.274336018582012E-2</v>
          </cell>
          <cell r="H342">
            <v>2.3425660991394723</v>
          </cell>
          <cell r="I342">
            <v>1.5162240123880448E-2</v>
          </cell>
          <cell r="J342">
            <v>1.5617107327596862</v>
          </cell>
        </row>
        <row r="343">
          <cell r="A343">
            <v>349000000</v>
          </cell>
          <cell r="B343">
            <v>349999999</v>
          </cell>
          <cell r="C343"/>
          <cell r="D343">
            <v>4.0150012965543773</v>
          </cell>
          <cell r="E343">
            <v>3.0324480247760896E-2</v>
          </cell>
          <cell r="F343">
            <v>3.1234214655193724</v>
          </cell>
          <cell r="G343">
            <v>2.274336018582012E-2</v>
          </cell>
          <cell r="H343">
            <v>2.3425660991394723</v>
          </cell>
          <cell r="I343">
            <v>1.5162240123880448E-2</v>
          </cell>
          <cell r="J343">
            <v>1.5617107327596862</v>
          </cell>
        </row>
        <row r="344">
          <cell r="A344">
            <v>350000000</v>
          </cell>
          <cell r="B344">
            <v>350999999</v>
          </cell>
          <cell r="C344"/>
          <cell r="D344">
            <v>4.0150012965543773</v>
          </cell>
          <cell r="E344">
            <v>3.0324480247760896E-2</v>
          </cell>
          <cell r="F344">
            <v>3.1234214655193724</v>
          </cell>
          <cell r="G344">
            <v>2.274336018582012E-2</v>
          </cell>
          <cell r="H344">
            <v>2.3425660991394723</v>
          </cell>
          <cell r="I344">
            <v>1.5162240123880448E-2</v>
          </cell>
          <cell r="J344">
            <v>1.5617107327596862</v>
          </cell>
        </row>
        <row r="345">
          <cell r="A345">
            <v>351000000</v>
          </cell>
          <cell r="B345">
            <v>351999999</v>
          </cell>
          <cell r="C345"/>
          <cell r="D345">
            <v>4.0150012965543773</v>
          </cell>
          <cell r="E345">
            <v>3.0324480247760896E-2</v>
          </cell>
          <cell r="F345">
            <v>3.1234214655193724</v>
          </cell>
          <cell r="G345">
            <v>2.274336018582012E-2</v>
          </cell>
          <cell r="H345">
            <v>2.3425660991394723</v>
          </cell>
          <cell r="I345">
            <v>1.5162240123880448E-2</v>
          </cell>
          <cell r="J345">
            <v>1.5617107327596862</v>
          </cell>
        </row>
        <row r="346">
          <cell r="A346">
            <v>352000000</v>
          </cell>
          <cell r="B346">
            <v>352999999</v>
          </cell>
          <cell r="C346"/>
          <cell r="D346">
            <v>4.0150012965543773</v>
          </cell>
          <cell r="E346">
            <v>3.0324480247760896E-2</v>
          </cell>
          <cell r="F346">
            <v>3.1234214655193724</v>
          </cell>
          <cell r="G346">
            <v>2.274336018582012E-2</v>
          </cell>
          <cell r="H346">
            <v>2.3425660991394723</v>
          </cell>
          <cell r="I346">
            <v>1.5162240123880448E-2</v>
          </cell>
          <cell r="J346">
            <v>1.5617107327596862</v>
          </cell>
        </row>
        <row r="347">
          <cell r="A347">
            <v>353000000</v>
          </cell>
          <cell r="B347">
            <v>353999999</v>
          </cell>
          <cell r="C347"/>
          <cell r="D347">
            <v>4.0150012965543773</v>
          </cell>
          <cell r="E347">
            <v>3.0324480247760896E-2</v>
          </cell>
          <cell r="F347">
            <v>3.1234214655193724</v>
          </cell>
          <cell r="G347">
            <v>2.274336018582012E-2</v>
          </cell>
          <cell r="H347">
            <v>2.3425660991394723</v>
          </cell>
          <cell r="I347">
            <v>1.5162240123880448E-2</v>
          </cell>
          <cell r="J347">
            <v>1.5617107327596862</v>
          </cell>
        </row>
        <row r="348">
          <cell r="A348">
            <v>354000000</v>
          </cell>
          <cell r="B348">
            <v>354999999</v>
          </cell>
          <cell r="C348"/>
          <cell r="D348">
            <v>4.0150012965543773</v>
          </cell>
          <cell r="E348">
            <v>3.0324480247760896E-2</v>
          </cell>
          <cell r="F348">
            <v>3.1234214655193724</v>
          </cell>
          <cell r="G348">
            <v>2.274336018582012E-2</v>
          </cell>
          <cell r="H348">
            <v>2.3425660991394723</v>
          </cell>
          <cell r="I348">
            <v>1.5162240123880448E-2</v>
          </cell>
          <cell r="J348">
            <v>1.5617107327596862</v>
          </cell>
        </row>
        <row r="349">
          <cell r="A349">
            <v>355000000</v>
          </cell>
          <cell r="B349">
            <v>355999999</v>
          </cell>
          <cell r="C349"/>
          <cell r="D349">
            <v>4.0150012965543773</v>
          </cell>
          <cell r="E349">
            <v>3.0324480247760896E-2</v>
          </cell>
          <cell r="F349">
            <v>3.1234214655193724</v>
          </cell>
          <cell r="G349">
            <v>2.274336018582012E-2</v>
          </cell>
          <cell r="H349">
            <v>2.3425660991394723</v>
          </cell>
          <cell r="I349">
            <v>1.5162240123880448E-2</v>
          </cell>
          <cell r="J349">
            <v>1.5617107327596862</v>
          </cell>
        </row>
        <row r="350">
          <cell r="A350">
            <v>356000000</v>
          </cell>
          <cell r="B350">
            <v>356999999</v>
          </cell>
          <cell r="C350"/>
          <cell r="D350">
            <v>4.0150012965543773</v>
          </cell>
          <cell r="E350">
            <v>3.0324480247760896E-2</v>
          </cell>
          <cell r="F350">
            <v>3.1234214655193724</v>
          </cell>
          <cell r="G350">
            <v>2.274336018582012E-2</v>
          </cell>
          <cell r="H350">
            <v>2.3425660991394723</v>
          </cell>
          <cell r="I350">
            <v>1.5162240123880448E-2</v>
          </cell>
          <cell r="J350">
            <v>1.5617107327596862</v>
          </cell>
        </row>
        <row r="351">
          <cell r="A351">
            <v>357000000</v>
          </cell>
          <cell r="B351">
            <v>357999999</v>
          </cell>
          <cell r="C351"/>
          <cell r="D351">
            <v>4.0150012965543773</v>
          </cell>
          <cell r="E351">
            <v>3.0324480247760896E-2</v>
          </cell>
          <cell r="F351">
            <v>3.1234214655193724</v>
          </cell>
          <cell r="G351">
            <v>2.274336018582012E-2</v>
          </cell>
          <cell r="H351">
            <v>2.3425660991394723</v>
          </cell>
          <cell r="I351">
            <v>1.5162240123880448E-2</v>
          </cell>
          <cell r="J351">
            <v>1.5617107327596862</v>
          </cell>
        </row>
        <row r="352">
          <cell r="A352">
            <v>358000000</v>
          </cell>
          <cell r="B352">
            <v>358999999</v>
          </cell>
          <cell r="C352"/>
          <cell r="D352">
            <v>4.0150012965543773</v>
          </cell>
          <cell r="E352">
            <v>3.0324480247760896E-2</v>
          </cell>
          <cell r="F352">
            <v>3.1234214655193724</v>
          </cell>
          <cell r="G352">
            <v>2.274336018582012E-2</v>
          </cell>
          <cell r="H352">
            <v>2.3425660991394723</v>
          </cell>
          <cell r="I352">
            <v>1.5162240123880448E-2</v>
          </cell>
          <cell r="J352">
            <v>1.5617107327596862</v>
          </cell>
        </row>
        <row r="353">
          <cell r="A353">
            <v>359000000</v>
          </cell>
          <cell r="B353">
            <v>359999999</v>
          </cell>
          <cell r="C353"/>
          <cell r="D353">
            <v>4.0150012965543773</v>
          </cell>
          <cell r="E353">
            <v>3.0324480247760896E-2</v>
          </cell>
          <cell r="F353">
            <v>3.1234214655193724</v>
          </cell>
          <cell r="G353">
            <v>2.274336018582012E-2</v>
          </cell>
          <cell r="H353">
            <v>2.3425660991394723</v>
          </cell>
          <cell r="I353">
            <v>1.5162240123880448E-2</v>
          </cell>
          <cell r="J353">
            <v>1.5617107327596862</v>
          </cell>
        </row>
        <row r="354">
          <cell r="A354">
            <v>360000000</v>
          </cell>
          <cell r="B354">
            <v>99999999999</v>
          </cell>
          <cell r="C354"/>
          <cell r="D354">
            <v>4.0150012965543773</v>
          </cell>
          <cell r="E354">
            <v>3.0324480247760896E-2</v>
          </cell>
          <cell r="F354">
            <v>3.1234214655193724</v>
          </cell>
          <cell r="G354">
            <v>2.274336018582012E-2</v>
          </cell>
          <cell r="H354">
            <v>2.3425660991394723</v>
          </cell>
          <cell r="I354">
            <v>1.5162240123880448E-2</v>
          </cell>
          <cell r="J354">
            <v>1.5617107327596862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76"/>
  <sheetViews>
    <sheetView workbookViewId="0">
      <selection activeCell="A4" sqref="A4"/>
    </sheetView>
  </sheetViews>
  <sheetFormatPr baseColWidth="10" defaultRowHeight="15" x14ac:dyDescent="0.25"/>
  <cols>
    <col min="1" max="1" width="31.28515625" bestFit="1" customWidth="1"/>
    <col min="2" max="2" width="48.28515625" bestFit="1" customWidth="1"/>
    <col min="3" max="3" width="11" bestFit="1" customWidth="1"/>
    <col min="4" max="4" width="13.7109375" bestFit="1" customWidth="1"/>
    <col min="5" max="5" width="17.7109375" bestFit="1" customWidth="1"/>
    <col min="6" max="6" width="42.5703125" bestFit="1" customWidth="1"/>
    <col min="7" max="7" width="18.42578125" bestFit="1" customWidth="1"/>
  </cols>
  <sheetData>
    <row r="2" spans="1:10" ht="22.5" x14ac:dyDescent="0.25">
      <c r="A2" s="25" t="s">
        <v>0</v>
      </c>
      <c r="B2" s="25" t="s">
        <v>1</v>
      </c>
      <c r="C2" s="25" t="s">
        <v>120</v>
      </c>
      <c r="D2" s="25" t="s">
        <v>121</v>
      </c>
      <c r="E2" s="25" t="s">
        <v>129</v>
      </c>
      <c r="F2" s="25" t="s">
        <v>3</v>
      </c>
      <c r="G2" s="15" t="s">
        <v>36</v>
      </c>
      <c r="H2" s="15" t="s">
        <v>103</v>
      </c>
      <c r="I2" s="45" t="s">
        <v>117</v>
      </c>
      <c r="J2" s="45" t="s">
        <v>151</v>
      </c>
    </row>
    <row r="4" spans="1:10" x14ac:dyDescent="0.25">
      <c r="A4" s="71" t="s">
        <v>6</v>
      </c>
      <c r="B4" s="27" t="s">
        <v>109</v>
      </c>
      <c r="C4" s="59">
        <v>1</v>
      </c>
      <c r="D4" s="61">
        <v>2</v>
      </c>
      <c r="E4" s="61">
        <v>2</v>
      </c>
      <c r="F4" s="26" t="s">
        <v>7</v>
      </c>
      <c r="G4" s="36" t="s">
        <v>98</v>
      </c>
      <c r="H4" s="36">
        <v>3190000</v>
      </c>
      <c r="I4" s="36" t="s">
        <v>96</v>
      </c>
      <c r="J4" s="36" t="s">
        <v>152</v>
      </c>
    </row>
    <row r="5" spans="1:10" x14ac:dyDescent="0.25">
      <c r="A5" s="72" t="s">
        <v>91</v>
      </c>
      <c r="B5" s="27" t="s">
        <v>110</v>
      </c>
      <c r="C5" s="59">
        <v>2</v>
      </c>
      <c r="D5" s="61">
        <v>3</v>
      </c>
      <c r="E5" s="61">
        <v>3</v>
      </c>
      <c r="F5" s="36" t="s">
        <v>8</v>
      </c>
      <c r="G5" s="36" t="s">
        <v>99</v>
      </c>
      <c r="H5" s="36">
        <v>2695000</v>
      </c>
      <c r="I5" s="36" t="s">
        <v>118</v>
      </c>
      <c r="J5" s="36" t="s">
        <v>153</v>
      </c>
    </row>
    <row r="6" spans="1:10" ht="15" customHeight="1" x14ac:dyDescent="0.25">
      <c r="B6" s="27" t="s">
        <v>111</v>
      </c>
      <c r="C6" s="59">
        <v>0.65</v>
      </c>
      <c r="D6" s="61">
        <v>3</v>
      </c>
      <c r="E6" s="61">
        <v>3</v>
      </c>
      <c r="F6" s="36" t="s">
        <v>93</v>
      </c>
      <c r="G6" s="36" t="s">
        <v>100</v>
      </c>
      <c r="H6" s="36">
        <v>2365000</v>
      </c>
      <c r="I6" s="30"/>
      <c r="J6" s="36" t="s">
        <v>154</v>
      </c>
    </row>
    <row r="7" spans="1:10" x14ac:dyDescent="0.25">
      <c r="B7" s="29" t="s">
        <v>112</v>
      </c>
      <c r="C7" s="59">
        <v>8</v>
      </c>
      <c r="D7" s="62">
        <v>12</v>
      </c>
      <c r="E7" s="62">
        <v>5</v>
      </c>
      <c r="F7" s="36" t="s">
        <v>94</v>
      </c>
      <c r="G7" s="36" t="s">
        <v>101</v>
      </c>
      <c r="H7" s="36">
        <v>1661000</v>
      </c>
      <c r="I7" s="30"/>
      <c r="J7" s="36"/>
    </row>
    <row r="8" spans="1:10" x14ac:dyDescent="0.25">
      <c r="B8" s="73" t="s">
        <v>113</v>
      </c>
      <c r="C8" s="59">
        <v>8</v>
      </c>
      <c r="D8" s="62">
        <v>12</v>
      </c>
      <c r="E8" s="62">
        <v>5</v>
      </c>
      <c r="F8" s="36" t="s">
        <v>97</v>
      </c>
      <c r="G8" s="36" t="s">
        <v>102</v>
      </c>
      <c r="H8" s="30"/>
      <c r="I8" s="30"/>
      <c r="J8" s="30"/>
    </row>
    <row r="9" spans="1:10" x14ac:dyDescent="0.25">
      <c r="B9" s="29" t="s">
        <v>114</v>
      </c>
      <c r="C9" s="59">
        <v>10</v>
      </c>
      <c r="D9" s="62">
        <v>18</v>
      </c>
      <c r="E9" s="62">
        <v>8</v>
      </c>
      <c r="F9" s="36" t="s">
        <v>95</v>
      </c>
      <c r="G9" s="75" t="s">
        <v>130</v>
      </c>
      <c r="H9" s="75">
        <v>450000</v>
      </c>
      <c r="I9" s="30"/>
      <c r="J9" s="30"/>
    </row>
    <row r="10" spans="1:10" ht="45" x14ac:dyDescent="0.25">
      <c r="B10" s="48" t="s">
        <v>119</v>
      </c>
      <c r="C10" s="59">
        <v>10</v>
      </c>
      <c r="D10" s="62">
        <v>15</v>
      </c>
      <c r="E10" s="62">
        <v>8</v>
      </c>
      <c r="G10" s="36" t="s">
        <v>174</v>
      </c>
      <c r="H10" s="36">
        <v>600000</v>
      </c>
    </row>
    <row r="11" spans="1:10" x14ac:dyDescent="0.25">
      <c r="B11" s="29" t="s">
        <v>115</v>
      </c>
      <c r="C11" s="59">
        <v>10</v>
      </c>
      <c r="D11" s="62">
        <v>12</v>
      </c>
      <c r="E11" s="62">
        <v>8</v>
      </c>
      <c r="G11" s="36" t="s">
        <v>176</v>
      </c>
      <c r="H11" s="36">
        <v>1000000</v>
      </c>
    </row>
    <row r="12" spans="1:10" x14ac:dyDescent="0.25">
      <c r="B12" s="29" t="s">
        <v>122</v>
      </c>
      <c r="C12" s="59">
        <v>15</v>
      </c>
      <c r="D12" s="61">
        <v>15</v>
      </c>
      <c r="E12" s="61">
        <v>8</v>
      </c>
      <c r="G12" s="36" t="s">
        <v>175</v>
      </c>
      <c r="H12" s="36">
        <v>800000</v>
      </c>
    </row>
    <row r="13" spans="1:10" x14ac:dyDescent="0.25">
      <c r="B13" s="74" t="s">
        <v>123</v>
      </c>
      <c r="C13" s="30"/>
      <c r="D13" s="30"/>
      <c r="E13" s="30"/>
    </row>
    <row r="14" spans="1:10" x14ac:dyDescent="0.25">
      <c r="B14" s="30" t="s">
        <v>124</v>
      </c>
      <c r="C14" s="63">
        <v>22</v>
      </c>
      <c r="D14" s="30"/>
      <c r="E14" s="30"/>
    </row>
    <row r="15" spans="1:10" x14ac:dyDescent="0.25">
      <c r="B15" s="30" t="s">
        <v>125</v>
      </c>
      <c r="C15" s="63">
        <v>22</v>
      </c>
      <c r="D15" s="30"/>
      <c r="E15" s="30"/>
    </row>
    <row r="16" spans="1:10" x14ac:dyDescent="0.25">
      <c r="B16" s="30" t="s">
        <v>126</v>
      </c>
      <c r="C16" s="63">
        <v>22</v>
      </c>
      <c r="D16" s="30"/>
      <c r="E16" s="30"/>
    </row>
    <row r="17" spans="2:7" x14ac:dyDescent="0.25">
      <c r="B17" s="30" t="s">
        <v>127</v>
      </c>
      <c r="C17" s="63">
        <v>16</v>
      </c>
      <c r="D17" s="30"/>
      <c r="E17" s="30"/>
    </row>
    <row r="20" spans="2:7" x14ac:dyDescent="0.25">
      <c r="B20" s="25" t="s">
        <v>133</v>
      </c>
      <c r="C20" s="25" t="s">
        <v>131</v>
      </c>
      <c r="D20" s="25" t="s">
        <v>132</v>
      </c>
      <c r="E20" s="25" t="s">
        <v>137</v>
      </c>
    </row>
    <row r="21" spans="2:7" x14ac:dyDescent="0.25">
      <c r="B21" s="22" t="s">
        <v>136</v>
      </c>
      <c r="C21">
        <v>0.9</v>
      </c>
      <c r="D21">
        <f t="shared" ref="D21:D52" si="0">C21*60%+C21</f>
        <v>1.44</v>
      </c>
      <c r="E21" t="s">
        <v>140</v>
      </c>
      <c r="G21" t="str">
        <f>INCENDIO!B11</f>
        <v>NEGOCIO - VIVIENDA</v>
      </c>
    </row>
    <row r="22" spans="2:7" x14ac:dyDescent="0.25">
      <c r="B22" s="22" t="s">
        <v>67</v>
      </c>
      <c r="C22">
        <v>1.2</v>
      </c>
      <c r="D22" s="5">
        <f t="shared" si="0"/>
        <v>1.92</v>
      </c>
      <c r="E22" t="s">
        <v>141</v>
      </c>
      <c r="F22" s="27" t="s">
        <v>109</v>
      </c>
      <c r="G22">
        <f>VLOOKUP(G21,$B$21:$D$69,2,0)</f>
        <v>1.8</v>
      </c>
    </row>
    <row r="23" spans="2:7" x14ac:dyDescent="0.25">
      <c r="B23" s="22" t="s">
        <v>68</v>
      </c>
      <c r="C23">
        <v>1.2</v>
      </c>
      <c r="D23" s="5">
        <f t="shared" si="0"/>
        <v>1.92</v>
      </c>
      <c r="E23" t="s">
        <v>141</v>
      </c>
      <c r="F23" s="27" t="s">
        <v>110</v>
      </c>
      <c r="G23">
        <f>VLOOKUP(G21,$B$21:$D$69,3,0)</f>
        <v>2.88</v>
      </c>
    </row>
    <row r="24" spans="2:7" x14ac:dyDescent="0.25">
      <c r="B24" s="22" t="s">
        <v>69</v>
      </c>
      <c r="C24">
        <v>1.2</v>
      </c>
      <c r="D24" s="5">
        <f t="shared" si="0"/>
        <v>1.92</v>
      </c>
      <c r="E24" t="s">
        <v>141</v>
      </c>
    </row>
    <row r="25" spans="2:7" x14ac:dyDescent="0.25">
      <c r="B25" s="22" t="s">
        <v>138</v>
      </c>
      <c r="C25">
        <v>1.2</v>
      </c>
      <c r="D25" s="5">
        <f t="shared" si="0"/>
        <v>1.92</v>
      </c>
      <c r="E25" t="s">
        <v>141</v>
      </c>
    </row>
    <row r="26" spans="2:7" x14ac:dyDescent="0.25">
      <c r="B26" s="22" t="s">
        <v>70</v>
      </c>
      <c r="C26">
        <v>1.2</v>
      </c>
      <c r="D26" s="5">
        <f t="shared" si="0"/>
        <v>1.92</v>
      </c>
      <c r="E26" t="s">
        <v>141</v>
      </c>
    </row>
    <row r="27" spans="2:7" x14ac:dyDescent="0.25">
      <c r="B27" s="22" t="s">
        <v>83</v>
      </c>
      <c r="C27">
        <v>1.2</v>
      </c>
      <c r="D27" s="5">
        <f t="shared" si="0"/>
        <v>1.92</v>
      </c>
      <c r="E27" t="s">
        <v>141</v>
      </c>
    </row>
    <row r="28" spans="2:7" x14ac:dyDescent="0.25">
      <c r="B28" s="22" t="s">
        <v>71</v>
      </c>
      <c r="C28">
        <v>1.2</v>
      </c>
      <c r="D28" s="5">
        <f t="shared" si="0"/>
        <v>1.92</v>
      </c>
      <c r="E28" t="s">
        <v>141</v>
      </c>
    </row>
    <row r="29" spans="2:7" x14ac:dyDescent="0.25">
      <c r="B29" s="22" t="s">
        <v>74</v>
      </c>
      <c r="C29">
        <v>1.2</v>
      </c>
      <c r="D29" s="5">
        <f t="shared" si="0"/>
        <v>1.92</v>
      </c>
      <c r="E29" t="s">
        <v>141</v>
      </c>
    </row>
    <row r="30" spans="2:7" x14ac:dyDescent="0.25">
      <c r="B30" s="22" t="s">
        <v>73</v>
      </c>
      <c r="C30">
        <v>1.2</v>
      </c>
      <c r="D30" s="5">
        <f t="shared" si="0"/>
        <v>1.92</v>
      </c>
      <c r="E30" t="s">
        <v>141</v>
      </c>
    </row>
    <row r="31" spans="2:7" x14ac:dyDescent="0.25">
      <c r="B31" s="22" t="s">
        <v>75</v>
      </c>
      <c r="C31">
        <v>1.2</v>
      </c>
      <c r="D31" s="5">
        <f t="shared" si="0"/>
        <v>1.92</v>
      </c>
      <c r="E31" t="s">
        <v>141</v>
      </c>
    </row>
    <row r="32" spans="2:7" x14ac:dyDescent="0.25">
      <c r="B32" s="22" t="s">
        <v>76</v>
      </c>
      <c r="C32">
        <v>1.2</v>
      </c>
      <c r="D32" s="5">
        <f t="shared" si="0"/>
        <v>1.92</v>
      </c>
      <c r="E32" t="s">
        <v>141</v>
      </c>
    </row>
    <row r="33" spans="2:5" x14ac:dyDescent="0.25">
      <c r="B33" s="22" t="s">
        <v>139</v>
      </c>
      <c r="C33">
        <v>1.2</v>
      </c>
      <c r="D33" s="5">
        <f t="shared" si="0"/>
        <v>1.92</v>
      </c>
      <c r="E33" t="s">
        <v>141</v>
      </c>
    </row>
    <row r="34" spans="2:5" x14ac:dyDescent="0.25">
      <c r="B34" s="22" t="s">
        <v>78</v>
      </c>
      <c r="C34">
        <v>1.5</v>
      </c>
      <c r="D34" s="5">
        <f t="shared" si="0"/>
        <v>2.4</v>
      </c>
      <c r="E34" t="s">
        <v>142</v>
      </c>
    </row>
    <row r="35" spans="2:5" x14ac:dyDescent="0.25">
      <c r="B35" s="22" t="s">
        <v>79</v>
      </c>
      <c r="C35">
        <v>1.5</v>
      </c>
      <c r="D35" s="5">
        <f t="shared" si="0"/>
        <v>2.4</v>
      </c>
      <c r="E35" t="s">
        <v>142</v>
      </c>
    </row>
    <row r="36" spans="2:5" x14ac:dyDescent="0.25">
      <c r="B36" s="22" t="s">
        <v>80</v>
      </c>
      <c r="C36">
        <v>1.5</v>
      </c>
      <c r="D36" s="5">
        <f t="shared" si="0"/>
        <v>2.4</v>
      </c>
      <c r="E36" t="s">
        <v>142</v>
      </c>
    </row>
    <row r="37" spans="2:5" x14ac:dyDescent="0.25">
      <c r="B37" s="22" t="s">
        <v>135</v>
      </c>
      <c r="C37">
        <v>1.5</v>
      </c>
      <c r="D37" s="5">
        <f t="shared" si="0"/>
        <v>2.4</v>
      </c>
      <c r="E37" t="s">
        <v>142</v>
      </c>
    </row>
    <row r="38" spans="2:5" x14ac:dyDescent="0.25">
      <c r="B38" s="22" t="s">
        <v>39</v>
      </c>
      <c r="C38">
        <v>1.8</v>
      </c>
      <c r="D38" s="5">
        <f t="shared" si="0"/>
        <v>2.88</v>
      </c>
      <c r="E38" t="s">
        <v>143</v>
      </c>
    </row>
    <row r="39" spans="2:5" x14ac:dyDescent="0.25">
      <c r="B39" s="22" t="s">
        <v>49</v>
      </c>
      <c r="C39">
        <v>1.8</v>
      </c>
      <c r="D39" s="5">
        <f t="shared" si="0"/>
        <v>2.88</v>
      </c>
      <c r="E39" t="s">
        <v>143</v>
      </c>
    </row>
    <row r="40" spans="2:5" x14ac:dyDescent="0.25">
      <c r="B40" s="22" t="s">
        <v>51</v>
      </c>
      <c r="C40">
        <v>1.8</v>
      </c>
      <c r="D40" s="5">
        <f t="shared" si="0"/>
        <v>2.88</v>
      </c>
      <c r="E40" t="s">
        <v>143</v>
      </c>
    </row>
    <row r="41" spans="2:5" x14ac:dyDescent="0.25">
      <c r="B41" s="22" t="s">
        <v>65</v>
      </c>
      <c r="C41">
        <v>1.8</v>
      </c>
      <c r="D41">
        <f t="shared" si="0"/>
        <v>2.88</v>
      </c>
      <c r="E41" t="s">
        <v>143</v>
      </c>
    </row>
    <row r="42" spans="2:5" x14ac:dyDescent="0.25">
      <c r="B42" s="22" t="s">
        <v>50</v>
      </c>
      <c r="C42">
        <v>1.8</v>
      </c>
      <c r="D42">
        <f t="shared" si="0"/>
        <v>2.88</v>
      </c>
      <c r="E42" t="s">
        <v>143</v>
      </c>
    </row>
    <row r="43" spans="2:5" x14ac:dyDescent="0.25">
      <c r="B43" s="22" t="s">
        <v>52</v>
      </c>
      <c r="C43">
        <v>1.8</v>
      </c>
      <c r="D43">
        <f t="shared" si="0"/>
        <v>2.88</v>
      </c>
      <c r="E43" t="s">
        <v>143</v>
      </c>
    </row>
    <row r="44" spans="2:5" x14ac:dyDescent="0.25">
      <c r="B44" s="22" t="s">
        <v>54</v>
      </c>
      <c r="C44">
        <v>1.8</v>
      </c>
      <c r="D44">
        <f t="shared" si="0"/>
        <v>2.88</v>
      </c>
      <c r="E44" t="s">
        <v>143</v>
      </c>
    </row>
    <row r="45" spans="2:5" x14ac:dyDescent="0.25">
      <c r="B45" s="22" t="s">
        <v>55</v>
      </c>
      <c r="C45">
        <v>2</v>
      </c>
      <c r="D45" s="5">
        <f t="shared" si="0"/>
        <v>3.2</v>
      </c>
      <c r="E45" t="s">
        <v>144</v>
      </c>
    </row>
    <row r="46" spans="2:5" x14ac:dyDescent="0.25">
      <c r="B46" s="22" t="s">
        <v>57</v>
      </c>
      <c r="C46">
        <v>2</v>
      </c>
      <c r="D46" s="5">
        <f t="shared" si="0"/>
        <v>3.2</v>
      </c>
      <c r="E46" t="s">
        <v>144</v>
      </c>
    </row>
    <row r="47" spans="2:5" x14ac:dyDescent="0.25">
      <c r="B47" s="22" t="s">
        <v>66</v>
      </c>
      <c r="C47">
        <v>2</v>
      </c>
      <c r="D47">
        <f t="shared" si="0"/>
        <v>3.2</v>
      </c>
      <c r="E47" t="s">
        <v>144</v>
      </c>
    </row>
    <row r="48" spans="2:5" x14ac:dyDescent="0.25">
      <c r="B48" s="22" t="s">
        <v>42</v>
      </c>
      <c r="C48">
        <v>2</v>
      </c>
      <c r="D48">
        <f t="shared" si="0"/>
        <v>3.2</v>
      </c>
      <c r="E48" t="s">
        <v>144</v>
      </c>
    </row>
    <row r="49" spans="2:5" x14ac:dyDescent="0.25">
      <c r="B49" s="22" t="s">
        <v>44</v>
      </c>
      <c r="C49">
        <v>2</v>
      </c>
      <c r="D49">
        <f t="shared" si="0"/>
        <v>3.2</v>
      </c>
      <c r="E49" t="s">
        <v>144</v>
      </c>
    </row>
    <row r="50" spans="2:5" x14ac:dyDescent="0.25">
      <c r="B50" s="22" t="s">
        <v>56</v>
      </c>
      <c r="C50">
        <v>2</v>
      </c>
      <c r="D50">
        <f t="shared" si="0"/>
        <v>3.2</v>
      </c>
      <c r="E50" t="s">
        <v>144</v>
      </c>
    </row>
    <row r="51" spans="2:5" x14ac:dyDescent="0.25">
      <c r="B51" s="22" t="s">
        <v>58</v>
      </c>
      <c r="C51">
        <v>2</v>
      </c>
      <c r="D51">
        <f t="shared" si="0"/>
        <v>3.2</v>
      </c>
      <c r="E51" t="s">
        <v>144</v>
      </c>
    </row>
    <row r="52" spans="2:5" x14ac:dyDescent="0.25">
      <c r="B52" s="22" t="s">
        <v>46</v>
      </c>
      <c r="C52">
        <v>2.2999999999999998</v>
      </c>
      <c r="D52">
        <f t="shared" si="0"/>
        <v>3.6799999999999997</v>
      </c>
      <c r="E52" t="s">
        <v>145</v>
      </c>
    </row>
    <row r="53" spans="2:5" x14ac:dyDescent="0.25">
      <c r="B53" s="22" t="s">
        <v>48</v>
      </c>
      <c r="C53">
        <v>2.2999999999999998</v>
      </c>
      <c r="D53">
        <f t="shared" ref="D53:D69" si="1">C53*60%+C53</f>
        <v>3.6799999999999997</v>
      </c>
      <c r="E53" t="s">
        <v>145</v>
      </c>
    </row>
    <row r="54" spans="2:5" x14ac:dyDescent="0.25">
      <c r="B54" s="22" t="s">
        <v>62</v>
      </c>
      <c r="C54">
        <v>2.2999999999999998</v>
      </c>
      <c r="D54">
        <f t="shared" si="1"/>
        <v>3.6799999999999997</v>
      </c>
      <c r="E54" t="s">
        <v>145</v>
      </c>
    </row>
    <row r="55" spans="2:5" x14ac:dyDescent="0.25">
      <c r="B55" s="22" t="s">
        <v>64</v>
      </c>
      <c r="C55">
        <v>2.2999999999999998</v>
      </c>
      <c r="D55">
        <f t="shared" si="1"/>
        <v>3.6799999999999997</v>
      </c>
      <c r="E55" t="s">
        <v>145</v>
      </c>
    </row>
    <row r="56" spans="2:5" x14ac:dyDescent="0.25">
      <c r="B56" s="22" t="s">
        <v>43</v>
      </c>
      <c r="C56">
        <v>2.2999999999999998</v>
      </c>
      <c r="D56" s="5">
        <f t="shared" si="1"/>
        <v>3.6799999999999997</v>
      </c>
      <c r="E56" t="s">
        <v>145</v>
      </c>
    </row>
    <row r="57" spans="2:5" x14ac:dyDescent="0.25">
      <c r="B57" s="22" t="s">
        <v>45</v>
      </c>
      <c r="C57">
        <v>2.2999999999999998</v>
      </c>
      <c r="D57" s="5">
        <f t="shared" si="1"/>
        <v>3.6799999999999997</v>
      </c>
      <c r="E57" t="s">
        <v>145</v>
      </c>
    </row>
    <row r="58" spans="2:5" x14ac:dyDescent="0.25">
      <c r="B58" s="22" t="s">
        <v>47</v>
      </c>
      <c r="C58">
        <v>2.2999999999999998</v>
      </c>
      <c r="D58" s="5">
        <f t="shared" si="1"/>
        <v>3.6799999999999997</v>
      </c>
      <c r="E58" t="s">
        <v>145</v>
      </c>
    </row>
    <row r="59" spans="2:5" x14ac:dyDescent="0.25">
      <c r="B59" s="22" t="s">
        <v>53</v>
      </c>
      <c r="C59">
        <v>2.5</v>
      </c>
      <c r="D59" s="5">
        <f t="shared" si="1"/>
        <v>4</v>
      </c>
      <c r="E59" t="s">
        <v>146</v>
      </c>
    </row>
    <row r="60" spans="2:5" x14ac:dyDescent="0.25">
      <c r="B60" s="22" t="s">
        <v>59</v>
      </c>
      <c r="C60">
        <v>2.5</v>
      </c>
      <c r="D60" s="5">
        <f t="shared" si="1"/>
        <v>4</v>
      </c>
      <c r="E60" t="s">
        <v>146</v>
      </c>
    </row>
    <row r="61" spans="2:5" x14ac:dyDescent="0.25">
      <c r="B61" s="22" t="s">
        <v>61</v>
      </c>
      <c r="C61">
        <v>2.5</v>
      </c>
      <c r="D61" s="5">
        <f t="shared" si="1"/>
        <v>4</v>
      </c>
      <c r="E61" t="s">
        <v>146</v>
      </c>
    </row>
    <row r="62" spans="2:5" x14ac:dyDescent="0.25">
      <c r="B62" s="22" t="s">
        <v>63</v>
      </c>
      <c r="C62">
        <v>2.5</v>
      </c>
      <c r="D62" s="5">
        <f t="shared" si="1"/>
        <v>4</v>
      </c>
      <c r="E62" t="s">
        <v>146</v>
      </c>
    </row>
    <row r="63" spans="2:5" x14ac:dyDescent="0.25">
      <c r="B63" s="22" t="s">
        <v>40</v>
      </c>
      <c r="C63">
        <v>2.5</v>
      </c>
      <c r="D63">
        <f t="shared" si="1"/>
        <v>4</v>
      </c>
      <c r="E63" t="s">
        <v>146</v>
      </c>
    </row>
    <row r="64" spans="2:5" x14ac:dyDescent="0.25">
      <c r="B64" s="22" t="s">
        <v>60</v>
      </c>
      <c r="C64">
        <v>2.5</v>
      </c>
      <c r="D64">
        <f t="shared" si="1"/>
        <v>4</v>
      </c>
      <c r="E64" t="s">
        <v>146</v>
      </c>
    </row>
    <row r="65" spans="1:5" x14ac:dyDescent="0.25">
      <c r="B65" s="22" t="s">
        <v>89</v>
      </c>
      <c r="C65">
        <v>2.5</v>
      </c>
      <c r="D65">
        <f t="shared" si="1"/>
        <v>4</v>
      </c>
      <c r="E65" t="s">
        <v>146</v>
      </c>
    </row>
    <row r="66" spans="1:5" x14ac:dyDescent="0.25">
      <c r="B66" s="22" t="s">
        <v>88</v>
      </c>
      <c r="C66">
        <v>2.5</v>
      </c>
      <c r="D66">
        <f t="shared" si="1"/>
        <v>4</v>
      </c>
      <c r="E66" t="s">
        <v>146</v>
      </c>
    </row>
    <row r="67" spans="1:5" x14ac:dyDescent="0.25">
      <c r="B67" s="22" t="s">
        <v>87</v>
      </c>
      <c r="C67">
        <v>2.5</v>
      </c>
      <c r="D67">
        <f t="shared" si="1"/>
        <v>4</v>
      </c>
      <c r="E67" t="s">
        <v>146</v>
      </c>
    </row>
    <row r="68" spans="1:5" x14ac:dyDescent="0.25">
      <c r="B68" s="22" t="s">
        <v>134</v>
      </c>
      <c r="C68">
        <v>3.5</v>
      </c>
      <c r="D68">
        <f t="shared" si="1"/>
        <v>5.6</v>
      </c>
      <c r="E68" t="s">
        <v>147</v>
      </c>
    </row>
    <row r="69" spans="1:5" x14ac:dyDescent="0.25">
      <c r="B69" s="22" t="s">
        <v>148</v>
      </c>
      <c r="C69">
        <v>3.5</v>
      </c>
      <c r="D69">
        <f t="shared" si="1"/>
        <v>5.6</v>
      </c>
      <c r="E69" t="s">
        <v>147</v>
      </c>
    </row>
    <row r="71" spans="1:5" x14ac:dyDescent="0.25">
      <c r="A71" s="45" t="s">
        <v>155</v>
      </c>
      <c r="B71" s="45" t="s">
        <v>151</v>
      </c>
    </row>
    <row r="73" spans="1:5" x14ac:dyDescent="0.25">
      <c r="A73" t="s">
        <v>156</v>
      </c>
      <c r="B73" t="s">
        <v>160</v>
      </c>
    </row>
    <row r="74" spans="1:5" x14ac:dyDescent="0.25">
      <c r="A74" t="s">
        <v>157</v>
      </c>
      <c r="B74" s="36" t="s">
        <v>168</v>
      </c>
      <c r="C74">
        <v>1.2</v>
      </c>
    </row>
    <row r="75" spans="1:5" x14ac:dyDescent="0.25">
      <c r="A75" t="s">
        <v>158</v>
      </c>
      <c r="B75" s="36" t="s">
        <v>166</v>
      </c>
      <c r="C75">
        <v>2</v>
      </c>
    </row>
    <row r="76" spans="1:5" x14ac:dyDescent="0.25">
      <c r="A76" t="s">
        <v>159</v>
      </c>
      <c r="B76" s="36" t="s">
        <v>167</v>
      </c>
      <c r="C76">
        <v>4.5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B33"/>
  <sheetViews>
    <sheetView workbookViewId="0">
      <selection sqref="A1:A20"/>
    </sheetView>
  </sheetViews>
  <sheetFormatPr baseColWidth="10" defaultRowHeight="15" x14ac:dyDescent="0.25"/>
  <cols>
    <col min="1" max="1" width="48.85546875" bestFit="1" customWidth="1"/>
    <col min="2" max="2" width="36.42578125" bestFit="1" customWidth="1"/>
  </cols>
  <sheetData>
    <row r="1" spans="1:2" x14ac:dyDescent="0.25">
      <c r="A1" s="23" t="s">
        <v>82</v>
      </c>
      <c r="B1" s="23" t="s">
        <v>81</v>
      </c>
    </row>
    <row r="2" spans="1:2" x14ac:dyDescent="0.25">
      <c r="A2" s="22" t="s">
        <v>67</v>
      </c>
      <c r="B2" s="22" t="s">
        <v>39</v>
      </c>
    </row>
    <row r="3" spans="1:2" x14ac:dyDescent="0.25">
      <c r="A3" s="22" t="s">
        <v>68</v>
      </c>
      <c r="B3" s="22" t="s">
        <v>41</v>
      </c>
    </row>
    <row r="4" spans="1:2" x14ac:dyDescent="0.25">
      <c r="A4" s="22" t="s">
        <v>69</v>
      </c>
      <c r="B4" s="22" t="s">
        <v>43</v>
      </c>
    </row>
    <row r="5" spans="1:2" x14ac:dyDescent="0.25">
      <c r="A5" s="22" t="s">
        <v>138</v>
      </c>
      <c r="B5" s="22" t="s">
        <v>45</v>
      </c>
    </row>
    <row r="6" spans="1:2" x14ac:dyDescent="0.25">
      <c r="A6" s="22" t="s">
        <v>70</v>
      </c>
      <c r="B6" s="22" t="s">
        <v>47</v>
      </c>
    </row>
    <row r="7" spans="1:2" x14ac:dyDescent="0.25">
      <c r="A7" s="22" t="s">
        <v>83</v>
      </c>
      <c r="B7" s="22" t="s">
        <v>49</v>
      </c>
    </row>
    <row r="8" spans="1:2" x14ac:dyDescent="0.25">
      <c r="A8" s="22" t="s">
        <v>71</v>
      </c>
      <c r="B8" s="22" t="s">
        <v>51</v>
      </c>
    </row>
    <row r="9" spans="1:2" x14ac:dyDescent="0.25">
      <c r="A9" s="22" t="s">
        <v>72</v>
      </c>
      <c r="B9" s="22" t="s">
        <v>53</v>
      </c>
    </row>
    <row r="10" spans="1:2" x14ac:dyDescent="0.25">
      <c r="A10" s="22" t="s">
        <v>73</v>
      </c>
      <c r="B10" s="22" t="s">
        <v>57</v>
      </c>
    </row>
    <row r="11" spans="1:2" x14ac:dyDescent="0.25">
      <c r="A11" s="22" t="s">
        <v>74</v>
      </c>
      <c r="B11" s="22" t="s">
        <v>59</v>
      </c>
    </row>
    <row r="12" spans="1:2" x14ac:dyDescent="0.25">
      <c r="A12" s="22" t="s">
        <v>75</v>
      </c>
      <c r="B12" s="22" t="s">
        <v>61</v>
      </c>
    </row>
    <row r="13" spans="1:2" x14ac:dyDescent="0.25">
      <c r="A13" s="22" t="s">
        <v>76</v>
      </c>
      <c r="B13" s="22" t="s">
        <v>63</v>
      </c>
    </row>
    <row r="14" spans="1:2" x14ac:dyDescent="0.25">
      <c r="A14" s="22" t="s">
        <v>150</v>
      </c>
      <c r="B14" s="22" t="s">
        <v>65</v>
      </c>
    </row>
    <row r="15" spans="1:2" x14ac:dyDescent="0.25">
      <c r="A15" s="22" t="s">
        <v>77</v>
      </c>
      <c r="B15" s="22" t="s">
        <v>66</v>
      </c>
    </row>
    <row r="16" spans="1:2" x14ac:dyDescent="0.25">
      <c r="A16" s="22" t="s">
        <v>78</v>
      </c>
      <c r="B16" s="22" t="s">
        <v>40</v>
      </c>
    </row>
    <row r="17" spans="1:2" x14ac:dyDescent="0.25">
      <c r="A17" s="22" t="s">
        <v>79</v>
      </c>
      <c r="B17" s="22" t="s">
        <v>42</v>
      </c>
    </row>
    <row r="18" spans="1:2" x14ac:dyDescent="0.25">
      <c r="A18" s="22" t="s">
        <v>80</v>
      </c>
      <c r="B18" s="22" t="s">
        <v>44</v>
      </c>
    </row>
    <row r="19" spans="1:2" x14ac:dyDescent="0.25">
      <c r="A19" s="22" t="s">
        <v>90</v>
      </c>
      <c r="B19" s="22" t="s">
        <v>46</v>
      </c>
    </row>
    <row r="20" spans="1:2" x14ac:dyDescent="0.25">
      <c r="A20" s="24" t="s">
        <v>84</v>
      </c>
      <c r="B20" s="22" t="s">
        <v>48</v>
      </c>
    </row>
    <row r="21" spans="1:2" x14ac:dyDescent="0.25">
      <c r="B21" s="22" t="s">
        <v>50</v>
      </c>
    </row>
    <row r="22" spans="1:2" x14ac:dyDescent="0.25">
      <c r="B22" s="22" t="s">
        <v>52</v>
      </c>
    </row>
    <row r="23" spans="1:2" x14ac:dyDescent="0.25">
      <c r="B23" s="22" t="s">
        <v>54</v>
      </c>
    </row>
    <row r="24" spans="1:2" x14ac:dyDescent="0.25">
      <c r="B24" s="22" t="s">
        <v>56</v>
      </c>
    </row>
    <row r="25" spans="1:2" x14ac:dyDescent="0.25">
      <c r="B25" s="22" t="s">
        <v>58</v>
      </c>
    </row>
    <row r="26" spans="1:2" x14ac:dyDescent="0.25">
      <c r="B26" s="22" t="s">
        <v>60</v>
      </c>
    </row>
    <row r="27" spans="1:2" x14ac:dyDescent="0.25">
      <c r="B27" s="22" t="s">
        <v>62</v>
      </c>
    </row>
    <row r="28" spans="1:2" x14ac:dyDescent="0.25">
      <c r="B28" s="22" t="s">
        <v>64</v>
      </c>
    </row>
    <row r="29" spans="1:2" x14ac:dyDescent="0.25">
      <c r="B29" s="22" t="s">
        <v>89</v>
      </c>
    </row>
    <row r="30" spans="1:2" x14ac:dyDescent="0.25">
      <c r="B30" s="22" t="s">
        <v>88</v>
      </c>
    </row>
    <row r="31" spans="1:2" x14ac:dyDescent="0.25">
      <c r="B31" s="22" t="s">
        <v>87</v>
      </c>
    </row>
    <row r="32" spans="1:2" x14ac:dyDescent="0.25">
      <c r="B32" s="22" t="s">
        <v>86</v>
      </c>
    </row>
    <row r="33" spans="2:2" x14ac:dyDescent="0.25">
      <c r="B33" s="24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/>
  </sheetViews>
  <sheetFormatPr baseColWidth="10" defaultRowHeight="15" x14ac:dyDescent="0.25"/>
  <cols>
    <col min="1" max="1" width="102.140625" bestFit="1" customWidth="1"/>
  </cols>
  <sheetData>
    <row r="1" spans="1:1" ht="18" customHeight="1" x14ac:dyDescent="0.25">
      <c r="A1" s="83" t="s">
        <v>179</v>
      </c>
    </row>
    <row r="2" spans="1:1" x14ac:dyDescent="0.25">
      <c r="A2" s="81"/>
    </row>
    <row r="3" spans="1:1" x14ac:dyDescent="0.25">
      <c r="A3" s="81" t="s">
        <v>180</v>
      </c>
    </row>
    <row r="4" spans="1:1" x14ac:dyDescent="0.25">
      <c r="A4" s="84" t="s">
        <v>181</v>
      </c>
    </row>
    <row r="5" spans="1:1" x14ac:dyDescent="0.25">
      <c r="A5" s="84" t="s">
        <v>182</v>
      </c>
    </row>
    <row r="6" spans="1:1" x14ac:dyDescent="0.25">
      <c r="A6" s="84" t="s">
        <v>183</v>
      </c>
    </row>
    <row r="7" spans="1:1" x14ac:dyDescent="0.25">
      <c r="A7" s="84" t="s">
        <v>184</v>
      </c>
    </row>
    <row r="8" spans="1:1" x14ac:dyDescent="0.25">
      <c r="A8" s="84" t="s">
        <v>185</v>
      </c>
    </row>
    <row r="9" spans="1:1" x14ac:dyDescent="0.25">
      <c r="A9" s="84" t="s">
        <v>186</v>
      </c>
    </row>
    <row r="10" spans="1:1" x14ac:dyDescent="0.25">
      <c r="A10" s="81"/>
    </row>
    <row r="11" spans="1:1" x14ac:dyDescent="0.25">
      <c r="A11" s="81" t="s">
        <v>187</v>
      </c>
    </row>
    <row r="12" spans="1:1" x14ac:dyDescent="0.25">
      <c r="A12" s="84" t="s">
        <v>188</v>
      </c>
    </row>
    <row r="13" spans="1:1" x14ac:dyDescent="0.25">
      <c r="A13" s="84" t="s">
        <v>189</v>
      </c>
    </row>
    <row r="14" spans="1:1" x14ac:dyDescent="0.25">
      <c r="A14" s="82" t="s">
        <v>190</v>
      </c>
    </row>
    <row r="15" spans="1:1" x14ac:dyDescent="0.25">
      <c r="A15" s="85" t="s">
        <v>191</v>
      </c>
    </row>
    <row r="16" spans="1:1" x14ac:dyDescent="0.25">
      <c r="A16" s="85" t="s">
        <v>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6"/>
  <sheetViews>
    <sheetView showGridLines="0" view="pageBreakPreview" topLeftCell="A4" zoomScale="98" zoomScaleNormal="98" zoomScaleSheetLayoutView="98" workbookViewId="0">
      <selection activeCell="F19" sqref="F19"/>
    </sheetView>
  </sheetViews>
  <sheetFormatPr baseColWidth="10" defaultRowHeight="15" x14ac:dyDescent="0.25"/>
  <cols>
    <col min="1" max="1" width="11.140625" bestFit="1" customWidth="1"/>
    <col min="2" max="2" width="46.28515625" bestFit="1" customWidth="1"/>
    <col min="3" max="3" width="8.7109375" bestFit="1" customWidth="1"/>
    <col min="4" max="4" width="14.42578125" bestFit="1" customWidth="1"/>
    <col min="5" max="5" width="12.7109375" bestFit="1" customWidth="1"/>
    <col min="6" max="6" width="35.5703125" customWidth="1"/>
    <col min="7" max="7" width="5.5703125" bestFit="1" customWidth="1"/>
    <col min="8" max="8" width="8.5703125" bestFit="1" customWidth="1"/>
    <col min="9" max="9" width="15.85546875" bestFit="1" customWidth="1"/>
  </cols>
  <sheetData>
    <row r="4" spans="1:9" x14ac:dyDescent="0.25">
      <c r="I4" s="80"/>
    </row>
    <row r="5" spans="1:9" x14ac:dyDescent="0.25">
      <c r="I5" s="81"/>
    </row>
    <row r="10" spans="1:9" ht="21" x14ac:dyDescent="0.35">
      <c r="E10" s="66"/>
      <c r="F10" s="66" t="s">
        <v>169</v>
      </c>
    </row>
    <row r="11" spans="1:9" x14ac:dyDescent="0.25">
      <c r="A11" s="2" t="s">
        <v>12</v>
      </c>
      <c r="B11" t="s">
        <v>54</v>
      </c>
    </row>
    <row r="12" spans="1:9" x14ac:dyDescent="0.25">
      <c r="A12" s="2" t="s">
        <v>149</v>
      </c>
      <c r="B12" t="str">
        <f>VLOOKUP(B11,DATOS!$B$21:$E$69,4,0)</f>
        <v>CATEGORIA E</v>
      </c>
    </row>
    <row r="13" spans="1:9" x14ac:dyDescent="0.25">
      <c r="A13" s="25" t="s">
        <v>0</v>
      </c>
      <c r="B13" s="25" t="s">
        <v>1</v>
      </c>
      <c r="C13" s="25" t="s">
        <v>116</v>
      </c>
      <c r="D13" s="25" t="s">
        <v>2</v>
      </c>
      <c r="E13" s="25" t="s">
        <v>3</v>
      </c>
      <c r="F13" s="25" t="s">
        <v>165</v>
      </c>
      <c r="G13" s="3" t="s">
        <v>4</v>
      </c>
      <c r="H13" s="3" t="s">
        <v>5</v>
      </c>
      <c r="I13" s="81" t="s">
        <v>178</v>
      </c>
    </row>
    <row r="14" spans="1:9" x14ac:dyDescent="0.25">
      <c r="A14" s="26" t="s">
        <v>6</v>
      </c>
      <c r="B14" s="46" t="s">
        <v>109</v>
      </c>
      <c r="C14" s="27" t="s">
        <v>96</v>
      </c>
      <c r="D14" s="35">
        <v>50000000</v>
      </c>
      <c r="E14" s="43" t="s">
        <v>7</v>
      </c>
      <c r="F14" s="43"/>
      <c r="G14" s="5">
        <f>IFERROR(VLOOKUP(B14,DATOS!$F$22:$G$23,2,0)," ")</f>
        <v>1.8</v>
      </c>
      <c r="H14" s="8">
        <f t="shared" ref="H14:H32" si="0">IFERROR(D14*G14/1000," ")</f>
        <v>90000</v>
      </c>
    </row>
    <row r="15" spans="1:9" x14ac:dyDescent="0.25">
      <c r="A15" s="26" t="s">
        <v>6</v>
      </c>
      <c r="B15" s="46" t="s">
        <v>110</v>
      </c>
      <c r="C15" s="27" t="s">
        <v>96</v>
      </c>
      <c r="D15" s="35">
        <v>100000000</v>
      </c>
      <c r="E15" s="43" t="s">
        <v>7</v>
      </c>
      <c r="F15" s="43"/>
      <c r="G15" s="5">
        <f>IFERROR(VLOOKUP(B15,DATOS!$F$22:$G$23,2,0)," ")</f>
        <v>2.88</v>
      </c>
      <c r="H15" s="8">
        <f t="shared" si="0"/>
        <v>288000</v>
      </c>
    </row>
    <row r="16" spans="1:9" x14ac:dyDescent="0.25">
      <c r="A16" s="26"/>
      <c r="B16" s="46"/>
      <c r="C16" s="27"/>
      <c r="D16" s="35"/>
      <c r="E16" s="43"/>
      <c r="F16" s="43"/>
      <c r="G16" s="5" t="str">
        <f>IFERROR(VLOOKUP(B16,DATOS!$F$22:$G$23,2,0)," ")</f>
        <v xml:space="preserve"> </v>
      </c>
      <c r="H16" s="8"/>
    </row>
    <row r="17" spans="1:8" x14ac:dyDescent="0.25">
      <c r="A17" s="26"/>
      <c r="B17" s="46"/>
      <c r="C17" s="27"/>
      <c r="D17" s="35"/>
      <c r="E17" s="43"/>
      <c r="F17" s="43"/>
      <c r="G17" s="5" t="str">
        <f>IFERROR(VLOOKUP(B17,DATOS!$F$22:$G$23,2,0)," ")</f>
        <v xml:space="preserve"> </v>
      </c>
      <c r="H17" s="8"/>
    </row>
    <row r="18" spans="1:8" x14ac:dyDescent="0.25">
      <c r="A18" s="26"/>
      <c r="B18" s="46"/>
      <c r="C18" s="27"/>
      <c r="D18" s="35"/>
      <c r="E18" s="43"/>
      <c r="F18" s="43"/>
      <c r="G18" s="5" t="str">
        <f>IFERROR(VLOOKUP(B18,DATOS!$F$22:$G$23,2,0)," ")</f>
        <v xml:space="preserve"> </v>
      </c>
      <c r="H18" s="8"/>
    </row>
    <row r="19" spans="1:8" x14ac:dyDescent="0.25">
      <c r="A19" s="26"/>
      <c r="B19" s="46"/>
      <c r="C19" s="27"/>
      <c r="D19" s="35"/>
      <c r="E19" s="43"/>
      <c r="F19" s="43"/>
      <c r="G19" s="5" t="str">
        <f>IFERROR(VLOOKUP(B19,DATOS!$F$22:$G$23,2,0)," ")</f>
        <v xml:space="preserve"> </v>
      </c>
      <c r="H19" s="8"/>
    </row>
    <row r="20" spans="1:8" x14ac:dyDescent="0.25">
      <c r="A20" s="26"/>
      <c r="B20" s="46"/>
      <c r="C20" s="27"/>
      <c r="D20" s="35"/>
      <c r="E20" s="43"/>
      <c r="F20" s="43"/>
      <c r="G20" s="5" t="str">
        <f>IFERROR(VLOOKUP(B20,DATOS!$F$22:$G$23,2,0)," ")</f>
        <v xml:space="preserve"> </v>
      </c>
      <c r="H20" s="8"/>
    </row>
    <row r="21" spans="1:8" x14ac:dyDescent="0.25">
      <c r="A21" s="26"/>
      <c r="B21" s="46"/>
      <c r="C21" s="27"/>
      <c r="D21" s="35"/>
      <c r="E21" s="43"/>
      <c r="F21" s="43"/>
      <c r="G21" s="5" t="str">
        <f>IFERROR(VLOOKUP(B21,DATOS!$F$22:$G$23,2,0)," ")</f>
        <v xml:space="preserve"> </v>
      </c>
      <c r="H21" s="8"/>
    </row>
    <row r="22" spans="1:8" x14ac:dyDescent="0.25">
      <c r="A22" s="26"/>
      <c r="B22" s="46"/>
      <c r="C22" s="27"/>
      <c r="D22" s="35"/>
      <c r="E22" s="43"/>
      <c r="F22" s="43"/>
      <c r="G22" s="5" t="str">
        <f>IFERROR(VLOOKUP(B22,DATOS!$F$22:$G$23,2,0)," ")</f>
        <v xml:space="preserve"> </v>
      </c>
      <c r="H22" s="8"/>
    </row>
    <row r="23" spans="1:8" x14ac:dyDescent="0.25">
      <c r="A23" s="26"/>
      <c r="B23" s="46"/>
      <c r="C23" s="27"/>
      <c r="D23" s="35"/>
      <c r="E23" s="43"/>
      <c r="F23" s="43"/>
      <c r="G23" s="5" t="str">
        <f>IFERROR(VLOOKUP(B23,DATOS!$F$22:$G$23,2,0)," ")</f>
        <v xml:space="preserve"> </v>
      </c>
      <c r="H23" s="8"/>
    </row>
    <row r="24" spans="1:8" x14ac:dyDescent="0.25">
      <c r="A24" s="26"/>
      <c r="B24" s="46"/>
      <c r="C24" s="27"/>
      <c r="D24" s="35"/>
      <c r="E24" s="43"/>
      <c r="F24" s="43"/>
      <c r="G24" s="5" t="str">
        <f>IFERROR(VLOOKUP(B24,DATOS!$F$22:$G$23,2,0)," ")</f>
        <v xml:space="preserve"> </v>
      </c>
      <c r="H24" s="8"/>
    </row>
    <row r="25" spans="1:8" x14ac:dyDescent="0.25">
      <c r="A25" s="26"/>
      <c r="B25" s="46"/>
      <c r="C25" s="27"/>
      <c r="D25" s="35"/>
      <c r="E25" s="43"/>
      <c r="F25" s="43"/>
      <c r="G25" s="5" t="str">
        <f>IFERROR(VLOOKUP(B25,DATOS!$F$22:$G$23,2,0)," ")</f>
        <v xml:space="preserve"> </v>
      </c>
      <c r="H25" s="8"/>
    </row>
    <row r="26" spans="1:8" x14ac:dyDescent="0.25">
      <c r="A26" s="26"/>
      <c r="B26" s="46"/>
      <c r="C26" s="27"/>
      <c r="D26" s="35"/>
      <c r="E26" s="43"/>
      <c r="F26" s="43"/>
      <c r="G26" s="5" t="str">
        <f>IFERROR(VLOOKUP(B26,DATOS!$F$22:$G$23,2,0)," ")</f>
        <v xml:space="preserve"> </v>
      </c>
      <c r="H26" s="8"/>
    </row>
    <row r="27" spans="1:8" x14ac:dyDescent="0.25">
      <c r="A27" s="26"/>
      <c r="B27" s="46"/>
      <c r="C27" s="27"/>
      <c r="D27" s="35"/>
      <c r="E27" s="43"/>
      <c r="F27" s="43"/>
      <c r="G27" s="5" t="str">
        <f>IFERROR(VLOOKUP(B27,DATOS!$F$22:$G$23,2,0)," ")</f>
        <v xml:space="preserve"> </v>
      </c>
      <c r="H27" s="8"/>
    </row>
    <row r="28" spans="1:8" x14ac:dyDescent="0.25">
      <c r="A28" s="26"/>
      <c r="B28" s="46"/>
      <c r="C28" s="27"/>
      <c r="D28" s="35"/>
      <c r="E28" s="43"/>
      <c r="F28" s="43"/>
      <c r="G28" s="5" t="str">
        <f>IFERROR(VLOOKUP(B28,DATOS!$F$22:$G$23,2,0)," ")</f>
        <v xml:space="preserve"> </v>
      </c>
      <c r="H28" s="8"/>
    </row>
    <row r="29" spans="1:8" x14ac:dyDescent="0.25">
      <c r="A29" s="26"/>
      <c r="B29" s="46"/>
      <c r="C29" s="27"/>
      <c r="D29" s="35"/>
      <c r="E29" s="43"/>
      <c r="F29" s="43"/>
      <c r="G29" s="5" t="str">
        <f>IFERROR(VLOOKUP(B29,DATOS!$F$22:$G$23,2,0)," ")</f>
        <v xml:space="preserve"> </v>
      </c>
      <c r="H29" s="8"/>
    </row>
    <row r="30" spans="1:8" x14ac:dyDescent="0.25">
      <c r="A30" s="26"/>
      <c r="B30" s="46"/>
      <c r="C30" s="27"/>
      <c r="D30" s="35"/>
      <c r="E30" s="43"/>
      <c r="F30" s="43"/>
      <c r="G30" s="5" t="str">
        <f>IFERROR(VLOOKUP(B30,DATOS!$F$22:$G$23,2,0)," ")</f>
        <v xml:space="preserve"> </v>
      </c>
      <c r="H30" s="8"/>
    </row>
    <row r="31" spans="1:8" x14ac:dyDescent="0.25">
      <c r="A31" s="26"/>
      <c r="B31" s="46"/>
      <c r="C31" s="27"/>
      <c r="D31" s="35"/>
      <c r="E31" s="43"/>
      <c r="F31" s="43"/>
      <c r="G31" s="5" t="str">
        <f>IFERROR(VLOOKUP(B31,DATOS!$F$22:$G$23,2,0)," ")</f>
        <v xml:space="preserve"> </v>
      </c>
      <c r="H31" s="8"/>
    </row>
    <row r="32" spans="1:8" x14ac:dyDescent="0.25">
      <c r="A32" s="26"/>
      <c r="B32" s="46"/>
      <c r="C32" s="27"/>
      <c r="D32" s="35"/>
      <c r="E32" s="43"/>
      <c r="F32" s="43"/>
      <c r="G32" s="5" t="str">
        <f>IFERROR(VLOOKUP(B32,DATOS!$F$22:$G$23,2,0)," ")</f>
        <v xml:space="preserve"> </v>
      </c>
      <c r="H32" s="8" t="str">
        <f t="shared" si="0"/>
        <v xml:space="preserve"> </v>
      </c>
    </row>
    <row r="33" spans="1:8" x14ac:dyDescent="0.25">
      <c r="A33" s="26"/>
      <c r="B33" s="46"/>
      <c r="C33" s="27"/>
      <c r="D33" s="35"/>
      <c r="E33" s="43"/>
      <c r="F33" s="43"/>
      <c r="G33" s="5" t="str">
        <f>IFERROR(VLOOKUP(B33,DATOS!$F$22:$G$23,2,0)," ")</f>
        <v xml:space="preserve"> </v>
      </c>
      <c r="H33" s="8"/>
    </row>
    <row r="34" spans="1:8" ht="15.75" x14ac:dyDescent="0.25">
      <c r="A34" s="26"/>
      <c r="B34" s="34" t="s">
        <v>9</v>
      </c>
      <c r="C34" s="34"/>
      <c r="D34" s="32">
        <f>SUM(D14:D32)</f>
        <v>150000000</v>
      </c>
      <c r="E34" s="33"/>
      <c r="F34" s="43"/>
      <c r="G34" s="5">
        <f>H34/D34*1000</f>
        <v>3</v>
      </c>
      <c r="H34" s="1">
        <f>IF(SUM(H14:H32)&lt;=DATOS!$H$9,DATOS!$H$9,(SUM(H14:H32)))</f>
        <v>450000</v>
      </c>
    </row>
    <row r="35" spans="1:8" ht="15.75" x14ac:dyDescent="0.25">
      <c r="A35" s="30"/>
      <c r="B35" s="34" t="s">
        <v>10</v>
      </c>
      <c r="C35" s="34"/>
      <c r="D35" s="1">
        <f>H34</f>
        <v>450000</v>
      </c>
      <c r="E35" s="33"/>
      <c r="F35" s="33"/>
      <c r="G35" s="5"/>
    </row>
    <row r="36" spans="1:8" ht="15.75" x14ac:dyDescent="0.25">
      <c r="A36" s="30"/>
      <c r="B36" s="34" t="s">
        <v>11</v>
      </c>
      <c r="C36" s="34"/>
      <c r="D36" s="32">
        <f>ROUNDUP(D35*1.1/12,-3)</f>
        <v>42000</v>
      </c>
      <c r="E36" s="33"/>
      <c r="F36" s="33"/>
      <c r="G36" s="5"/>
      <c r="H36" s="1"/>
    </row>
  </sheetData>
  <protectedRanges>
    <protectedRange sqref="B15 B14 B11 C14 C15 D14 D15 E14 E15 A14:F33" name="Rango1"/>
  </protectedRanges>
  <pageMargins left="0.7" right="0.7" top="0.75" bottom="0.75" header="0.3" footer="0.3"/>
  <pageSetup paperSize="9" scale="68" orientation="portrait" r:id="rId1"/>
  <colBreaks count="1" manualBreakCount="1">
    <brk id="6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DATOS!$A$4:$A$5</xm:f>
          </x14:formula1>
          <xm:sqref>A34</xm:sqref>
        </x14:dataValidation>
        <x14:dataValidation type="list" allowBlank="1" showInputMessage="1" showErrorMessage="1">
          <x14:formula1>
            <xm:f>DATOS!$I$4:$I$5</xm:f>
          </x14:formula1>
          <xm:sqref>C14:C33</xm:sqref>
        </x14:dataValidation>
        <x14:dataValidation type="list" allowBlank="1" showInputMessage="1" showErrorMessage="1">
          <x14:formula1>
            <xm:f>DATOS!$F$4:$F$9</xm:f>
          </x14:formula1>
          <xm:sqref>E14:E33</xm:sqref>
        </x14:dataValidation>
        <x14:dataValidation type="list" allowBlank="1" showInputMessage="1" showErrorMessage="1">
          <x14:formula1>
            <xm:f>DATOS!$B$21:$B$67</xm:f>
          </x14:formula1>
          <xm:sqref>B11</xm:sqref>
        </x14:dataValidation>
        <x14:dataValidation type="list" allowBlank="1" showInputMessage="1" showErrorMessage="1">
          <x14:formula1>
            <xm:f>DATOS!$B$4:$B$5</xm:f>
          </x14:formula1>
          <xm:sqref>B14:B33</xm:sqref>
        </x14:dataValidation>
        <x14:dataValidation type="list" allowBlank="1" showInputMessage="1" showErrorMessage="1">
          <x14:formula1>
            <xm:f>DATOS!$A$3:$A$5</xm:f>
          </x14:formula1>
          <xm:sqref>A16:A33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G16"/>
  <sheetViews>
    <sheetView view="pageBreakPreview" zoomScale="95" zoomScaleNormal="98" zoomScaleSheetLayoutView="95" workbookViewId="0">
      <selection activeCell="B14" sqref="B14"/>
    </sheetView>
  </sheetViews>
  <sheetFormatPr baseColWidth="10" defaultRowHeight="15" x14ac:dyDescent="0.25"/>
  <cols>
    <col min="1" max="1" width="24.5703125" bestFit="1" customWidth="1"/>
    <col min="2" max="2" width="49.5703125" bestFit="1" customWidth="1"/>
    <col min="3" max="3" width="8.7109375" bestFit="1" customWidth="1"/>
    <col min="4" max="4" width="14.42578125" bestFit="1" customWidth="1"/>
    <col min="5" max="5" width="43.7109375" bestFit="1" customWidth="1"/>
    <col min="6" max="6" width="5.7109375" bestFit="1" customWidth="1"/>
    <col min="7" max="7" width="10.5703125" bestFit="1" customWidth="1"/>
  </cols>
  <sheetData>
    <row r="10" spans="1:7" ht="21" x14ac:dyDescent="0.35">
      <c r="E10" s="66" t="s">
        <v>169</v>
      </c>
    </row>
    <row r="11" spans="1:7" x14ac:dyDescent="0.25">
      <c r="A11" s="79" t="s">
        <v>170</v>
      </c>
      <c r="B11" t="s">
        <v>171</v>
      </c>
    </row>
    <row r="12" spans="1:7" x14ac:dyDescent="0.25">
      <c r="A12" s="25" t="s">
        <v>151</v>
      </c>
      <c r="B12" s="25" t="s">
        <v>1</v>
      </c>
      <c r="C12" s="25" t="s">
        <v>116</v>
      </c>
      <c r="D12" s="25" t="s">
        <v>2</v>
      </c>
      <c r="E12" s="25" t="s">
        <v>3</v>
      </c>
      <c r="F12" s="3" t="s">
        <v>4</v>
      </c>
      <c r="G12" s="3" t="s">
        <v>5</v>
      </c>
    </row>
    <row r="13" spans="1:7" x14ac:dyDescent="0.25">
      <c r="A13" s="20" t="s">
        <v>167</v>
      </c>
      <c r="B13" s="46" t="str">
        <f>CONCATENATE(DATOS!B73,"  ",B11)</f>
        <v>Transporte de Mercaderia   Electrodomesticos en Gral.</v>
      </c>
      <c r="C13" s="27" t="s">
        <v>96</v>
      </c>
      <c r="D13" s="35">
        <v>100000000</v>
      </c>
      <c r="E13" s="43" t="s">
        <v>8</v>
      </c>
      <c r="F13" s="5">
        <f>IFERROR(VLOOKUP(A13,DATOS!$B$74:$C$76,2,0)," ")</f>
        <v>4.5</v>
      </c>
      <c r="G13" s="8">
        <f>IFERROR(D13*F13/100," ")</f>
        <v>4500000</v>
      </c>
    </row>
    <row r="14" spans="1:7" ht="15.75" x14ac:dyDescent="0.25">
      <c r="A14" s="30"/>
      <c r="B14" s="34" t="s">
        <v>9</v>
      </c>
      <c r="C14" s="34"/>
      <c r="D14" s="32">
        <f>SUM(D13:D13)</f>
        <v>100000000</v>
      </c>
      <c r="E14" s="33"/>
      <c r="F14" s="5">
        <f>G14/D14*100</f>
        <v>4.5</v>
      </c>
      <c r="G14" s="1">
        <f>IF(SUM(G13:G13)&lt;=DATOS!$H$9,DATOS!$H$9,(SUM(G13:G13)))</f>
        <v>4500000</v>
      </c>
    </row>
    <row r="15" spans="1:7" ht="15.75" x14ac:dyDescent="0.25">
      <c r="A15" s="30"/>
      <c r="B15" s="34" t="s">
        <v>10</v>
      </c>
      <c r="C15" s="34"/>
      <c r="D15" s="32">
        <f>G14</f>
        <v>4500000</v>
      </c>
      <c r="E15" s="33"/>
      <c r="F15" s="5"/>
    </row>
    <row r="16" spans="1:7" ht="15.75" x14ac:dyDescent="0.25">
      <c r="A16" s="30"/>
      <c r="B16" s="34" t="s">
        <v>11</v>
      </c>
      <c r="C16" s="34"/>
      <c r="D16" s="32">
        <f>ROUNDUP(D15*1.1/12,-3)</f>
        <v>413000</v>
      </c>
      <c r="E16" s="33"/>
      <c r="F16" s="5"/>
      <c r="G16" s="1"/>
    </row>
  </sheetData>
  <protectedRanges>
    <protectedRange sqref="A13 C13 D13 E13 B11" name="Rango1"/>
  </protectedRanges>
  <pageMargins left="0.70866141732283472" right="0.70866141732283472" top="0.74803149606299213" bottom="0.74803149606299213" header="0.31496062992125984" footer="0.31496062992125984"/>
  <pageSetup paperSize="9" scale="63" orientation="portrait" r:id="rId1"/>
  <headerFooter>
    <oddFooter>&amp;RPreparado por Nestor Zorrilla &amp;D</oddFooter>
  </headerFooter>
  <colBreaks count="1" manualBreakCount="1">
    <brk id="5" max="1048575" man="1"/>
  </colBreak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DATOS!$F$4:$F$9</xm:f>
          </x14:formula1>
          <xm:sqref>E13</xm:sqref>
        </x14:dataValidation>
        <x14:dataValidation type="list" allowBlank="1" showInputMessage="1" showErrorMessage="1">
          <x14:formula1>
            <xm:f>DATOS!$I$4:$I$5</xm:f>
          </x14:formula1>
          <xm:sqref>C13</xm:sqref>
        </x14:dataValidation>
        <x14:dataValidation type="list" allowBlank="1" showInputMessage="1" showErrorMessage="1">
          <x14:formula1>
            <xm:f>DATOS!$B$74:$B$76</xm:f>
          </x14:formula1>
          <xm:sqref>A13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I28"/>
  <sheetViews>
    <sheetView showGridLines="0" view="pageBreakPreview" topLeftCell="A8" zoomScale="97" zoomScaleNormal="90" zoomScaleSheetLayoutView="93" zoomScalePageLayoutView="46" workbookViewId="0">
      <selection activeCell="F16" sqref="F16"/>
    </sheetView>
  </sheetViews>
  <sheetFormatPr baseColWidth="10" defaultRowHeight="15" x14ac:dyDescent="0.25"/>
  <cols>
    <col min="1" max="1" width="11.140625" bestFit="1" customWidth="1"/>
    <col min="2" max="2" width="71.28515625" customWidth="1"/>
    <col min="3" max="3" width="8.7109375" customWidth="1"/>
    <col min="4" max="4" width="14.42578125" bestFit="1" customWidth="1"/>
    <col min="5" max="5" width="51.85546875" bestFit="1" customWidth="1"/>
    <col min="6" max="6" width="6.5703125" bestFit="1" customWidth="1"/>
    <col min="7" max="7" width="10.28515625" bestFit="1" customWidth="1"/>
    <col min="8" max="8" width="4.7109375" customWidth="1"/>
  </cols>
  <sheetData>
    <row r="9" spans="1:9" x14ac:dyDescent="0.25">
      <c r="I9" s="82"/>
    </row>
    <row r="10" spans="1:9" x14ac:dyDescent="0.25">
      <c r="I10" s="81"/>
    </row>
    <row r="11" spans="1:9" ht="21" x14ac:dyDescent="0.35">
      <c r="A11" s="2" t="s">
        <v>12</v>
      </c>
      <c r="B11" t="s">
        <v>67</v>
      </c>
      <c r="E11" s="66" t="s">
        <v>169</v>
      </c>
    </row>
    <row r="12" spans="1:9" ht="21" x14ac:dyDescent="0.35">
      <c r="A12" s="2" t="s">
        <v>172</v>
      </c>
      <c r="E12" s="66"/>
    </row>
    <row r="13" spans="1:9" hidden="1" x14ac:dyDescent="0.25">
      <c r="A13" s="2" t="s">
        <v>92</v>
      </c>
      <c r="B13" s="64">
        <f>F26</f>
        <v>3.9659793814432995</v>
      </c>
      <c r="D13" s="1"/>
      <c r="E13" s="1"/>
      <c r="F13" s="1"/>
      <c r="G13" s="1"/>
    </row>
    <row r="14" spans="1:9" x14ac:dyDescent="0.25">
      <c r="A14" s="25" t="s">
        <v>0</v>
      </c>
      <c r="B14" s="25" t="s">
        <v>1</v>
      </c>
      <c r="C14" s="25" t="s">
        <v>116</v>
      </c>
      <c r="D14" s="25" t="s">
        <v>2</v>
      </c>
      <c r="E14" s="25" t="s">
        <v>3</v>
      </c>
      <c r="F14" s="3" t="s">
        <v>4</v>
      </c>
      <c r="G14" s="3" t="s">
        <v>5</v>
      </c>
      <c r="I14" s="81" t="s">
        <v>177</v>
      </c>
    </row>
    <row r="15" spans="1:9" x14ac:dyDescent="0.25">
      <c r="A15" s="26" t="s">
        <v>6</v>
      </c>
      <c r="B15" s="46" t="s">
        <v>109</v>
      </c>
      <c r="C15" s="27" t="s">
        <v>96</v>
      </c>
      <c r="D15" s="35">
        <v>200000000</v>
      </c>
      <c r="E15" s="43" t="s">
        <v>7</v>
      </c>
      <c r="F15" s="5">
        <f>IFERROR(VLOOKUP(B15,DATOS!$B$4:$D$17,2,0)," ")</f>
        <v>1</v>
      </c>
      <c r="G15" s="8">
        <f t="shared" ref="G15:G18" si="0">IFERROR(D15*F15/1000," ")</f>
        <v>200000</v>
      </c>
    </row>
    <row r="16" spans="1:9" x14ac:dyDescent="0.25">
      <c r="A16" s="26" t="s">
        <v>6</v>
      </c>
      <c r="B16" s="46" t="s">
        <v>110</v>
      </c>
      <c r="C16" s="27" t="s">
        <v>96</v>
      </c>
      <c r="D16" s="35">
        <v>500000000</v>
      </c>
      <c r="E16" s="43" t="s">
        <v>7</v>
      </c>
      <c r="F16" s="5">
        <f>IFERROR(VLOOKUP(B16,DATOS!$B$4:$D$17,2,0)," ")</f>
        <v>2</v>
      </c>
      <c r="G16" s="8">
        <f t="shared" si="0"/>
        <v>1000000</v>
      </c>
    </row>
    <row r="17" spans="1:7" x14ac:dyDescent="0.25">
      <c r="A17" s="26" t="s">
        <v>6</v>
      </c>
      <c r="B17" s="46" t="s">
        <v>112</v>
      </c>
      <c r="C17" s="27" t="s">
        <v>96</v>
      </c>
      <c r="D17" s="35">
        <v>50000000</v>
      </c>
      <c r="E17" s="44" t="s">
        <v>8</v>
      </c>
      <c r="F17" s="5">
        <f>IFERROR(VLOOKUP(B17,DATOS!$B$4:$D$17,2,0)," ")</f>
        <v>8</v>
      </c>
      <c r="G17" s="8">
        <f t="shared" si="0"/>
        <v>400000</v>
      </c>
    </row>
    <row r="18" spans="1:7" x14ac:dyDescent="0.25">
      <c r="A18" s="26" t="s">
        <v>6</v>
      </c>
      <c r="B18" s="46" t="s">
        <v>113</v>
      </c>
      <c r="C18" s="27" t="s">
        <v>96</v>
      </c>
      <c r="D18" s="35">
        <v>100000000</v>
      </c>
      <c r="E18" s="44" t="s">
        <v>8</v>
      </c>
      <c r="F18" s="5">
        <f>IFERROR(VLOOKUP(B18,DATOS!$B$4:$D$17,2,0)," ")</f>
        <v>8</v>
      </c>
      <c r="G18" s="8">
        <f t="shared" si="0"/>
        <v>800000</v>
      </c>
    </row>
    <row r="19" spans="1:7" x14ac:dyDescent="0.25">
      <c r="A19" s="26" t="s">
        <v>6</v>
      </c>
      <c r="B19" s="46" t="s">
        <v>112</v>
      </c>
      <c r="C19" s="27" t="s">
        <v>96</v>
      </c>
      <c r="D19" s="35">
        <v>10000000</v>
      </c>
      <c r="E19" s="44" t="s">
        <v>8</v>
      </c>
      <c r="F19" s="5">
        <f>IFERROR(VLOOKUP(B19,DATOS!$B$4:$D$17,2,0)," ")</f>
        <v>8</v>
      </c>
      <c r="G19" s="8">
        <f>IFERROR(D19*F19/1000," ")</f>
        <v>80000</v>
      </c>
    </row>
    <row r="20" spans="1:7" ht="30" x14ac:dyDescent="0.25">
      <c r="A20" s="26" t="s">
        <v>6</v>
      </c>
      <c r="B20" s="49" t="s">
        <v>128</v>
      </c>
      <c r="C20" s="27" t="s">
        <v>96</v>
      </c>
      <c r="D20" s="35">
        <v>10000000</v>
      </c>
      <c r="E20" s="44" t="s">
        <v>8</v>
      </c>
      <c r="F20" s="5">
        <f>IFERROR(VLOOKUP(B20,DATOS!$B$4:$D$17,2,0)," ")</f>
        <v>10</v>
      </c>
      <c r="G20" s="8">
        <f t="shared" ref="G20:G25" si="1">IFERROR(D20*F20/1000," ")</f>
        <v>100000</v>
      </c>
    </row>
    <row r="21" spans="1:7" x14ac:dyDescent="0.25">
      <c r="A21" s="26" t="s">
        <v>6</v>
      </c>
      <c r="B21" s="46" t="s">
        <v>115</v>
      </c>
      <c r="C21" s="27" t="s">
        <v>96</v>
      </c>
      <c r="D21" s="35">
        <v>100000000</v>
      </c>
      <c r="E21" s="44" t="s">
        <v>8</v>
      </c>
      <c r="F21" s="5">
        <f>IFERROR(VLOOKUP(B21,DATOS!$B$4:$D$17,2,0)," ")</f>
        <v>10</v>
      </c>
      <c r="G21" s="8">
        <f t="shared" si="1"/>
        <v>1000000</v>
      </c>
    </row>
    <row r="22" spans="1:7" x14ac:dyDescent="0.25">
      <c r="A22" s="60" t="s">
        <v>91</v>
      </c>
      <c r="B22" s="67" t="s">
        <v>124</v>
      </c>
      <c r="C22" s="57" t="s">
        <v>96</v>
      </c>
      <c r="D22" s="68">
        <v>1000000</v>
      </c>
      <c r="E22" s="69" t="s">
        <v>8</v>
      </c>
      <c r="F22" s="5">
        <f>IFERROR(VLOOKUP(B22,DATOS!$B$4:$D$17,2,0)," ")</f>
        <v>22</v>
      </c>
      <c r="G22" s="8">
        <f t="shared" si="1"/>
        <v>22000</v>
      </c>
    </row>
    <row r="23" spans="1:7" x14ac:dyDescent="0.25">
      <c r="A23" s="60" t="s">
        <v>91</v>
      </c>
      <c r="B23" s="67" t="s">
        <v>125</v>
      </c>
      <c r="C23" s="57" t="s">
        <v>96</v>
      </c>
      <c r="D23" s="68">
        <v>5000000</v>
      </c>
      <c r="E23" s="69" t="s">
        <v>8</v>
      </c>
      <c r="F23" s="5">
        <f>IFERROR(VLOOKUP(B23,DATOS!$B$4:$D$17,2,0)," ")</f>
        <v>22</v>
      </c>
      <c r="G23" s="8">
        <f t="shared" si="1"/>
        <v>110000</v>
      </c>
    </row>
    <row r="24" spans="1:7" x14ac:dyDescent="0.25">
      <c r="A24" s="60" t="s">
        <v>91</v>
      </c>
      <c r="B24" s="67" t="s">
        <v>126</v>
      </c>
      <c r="C24" s="57" t="s">
        <v>96</v>
      </c>
      <c r="D24" s="68">
        <v>2500000</v>
      </c>
      <c r="E24" s="69" t="s">
        <v>8</v>
      </c>
      <c r="F24" s="5">
        <f>IFERROR(VLOOKUP(B24,DATOS!$B$4:$D$17,2,0)," ")</f>
        <v>22</v>
      </c>
      <c r="G24" s="8">
        <f t="shared" si="1"/>
        <v>55000</v>
      </c>
    </row>
    <row r="25" spans="1:7" x14ac:dyDescent="0.25">
      <c r="A25" s="60" t="s">
        <v>91</v>
      </c>
      <c r="B25" s="67" t="s">
        <v>127</v>
      </c>
      <c r="C25" s="57" t="s">
        <v>96</v>
      </c>
      <c r="D25" s="68">
        <v>5000000</v>
      </c>
      <c r="E25" s="69" t="s">
        <v>8</v>
      </c>
      <c r="F25" s="5">
        <f>IFERROR(VLOOKUP(B25,DATOS!$B$4:$D$17,2,0)," ")</f>
        <v>16</v>
      </c>
      <c r="G25" s="8">
        <f t="shared" si="1"/>
        <v>80000</v>
      </c>
    </row>
    <row r="26" spans="1:7" ht="15.75" x14ac:dyDescent="0.25">
      <c r="A26" s="26"/>
      <c r="B26" s="34" t="s">
        <v>9</v>
      </c>
      <c r="C26" s="34"/>
      <c r="D26" s="32">
        <f>SUM(D15:D21)</f>
        <v>970000000</v>
      </c>
      <c r="E26" s="33"/>
      <c r="F26" s="5">
        <f>G26/D26*1000</f>
        <v>3.9659793814432995</v>
      </c>
      <c r="G26" s="1">
        <f>IF(SUM(G15:G25)&lt;=DATOS!$H$9,DATOS!$H$9,(SUM(G15:G25)))</f>
        <v>3847000</v>
      </c>
    </row>
    <row r="27" spans="1:7" ht="15.75" x14ac:dyDescent="0.25">
      <c r="A27" s="30"/>
      <c r="B27" s="34" t="s">
        <v>10</v>
      </c>
      <c r="C27" s="34"/>
      <c r="D27" s="32">
        <f>G26</f>
        <v>3847000</v>
      </c>
      <c r="E27" s="33"/>
      <c r="F27" s="5"/>
    </row>
    <row r="28" spans="1:7" ht="15.75" x14ac:dyDescent="0.25">
      <c r="A28" s="30"/>
      <c r="B28" s="34" t="s">
        <v>11</v>
      </c>
      <c r="C28" s="34"/>
      <c r="D28" s="32">
        <f>ROUNDUP(D27*1.1/12,-3)</f>
        <v>353000</v>
      </c>
      <c r="E28" s="33"/>
      <c r="F28" s="5"/>
      <c r="G28" s="1"/>
    </row>
  </sheetData>
  <protectedRanges>
    <protectedRange sqref="B11:B12 B15:E21" name="Rango1"/>
  </protectedRanges>
  <pageMargins left="0.70866141732283472" right="0.70866141732283472" top="0.74803149606299213" bottom="0.74803149606299213" header="0.31496062992125984" footer="0.31496062992125984"/>
  <pageSetup paperSize="9" scale="48" orientation="portrait" r:id="rId1"/>
  <headerFooter>
    <oddFooter>&amp;RPreparado por Nestor Zorrilla &amp;D</oddFooter>
  </headerFooter>
  <ignoredErrors>
    <ignoredError sqref="D26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DATOS!$F$4:$F$9</xm:f>
          </x14:formula1>
          <xm:sqref>E15:E16</xm:sqref>
        </x14:dataValidation>
        <x14:dataValidation type="list" allowBlank="1" showInputMessage="1" showErrorMessage="1">
          <x14:formula1>
            <xm:f>DATOS!$I$4:$I$5</xm:f>
          </x14:formula1>
          <xm:sqref>C15:C25</xm:sqref>
        </x14:dataValidation>
        <x14:dataValidation type="list" allowBlank="1" showInputMessage="1" showErrorMessage="1">
          <x14:formula1>
            <xm:f>DATOS!$A$4:$A$5</xm:f>
          </x14:formula1>
          <xm:sqref>A26</xm:sqref>
        </x14:dataValidation>
        <x14:dataValidation type="list" allowBlank="1" showInputMessage="1" showErrorMessage="1">
          <x14:formula1>
            <xm:f>DATOS!$B$14:$B$18</xm:f>
          </x14:formula1>
          <xm:sqref>B22:B25</xm:sqref>
        </x14:dataValidation>
        <x14:dataValidation type="list" allowBlank="1" showInputMessage="1" showErrorMessage="1">
          <x14:formula1>
            <xm:f>DATOS!$B$3:$B$11</xm:f>
          </x14:formula1>
          <xm:sqref>B15:B21</xm:sqref>
        </x14:dataValidation>
        <x14:dataValidation type="list" allowBlank="1" showInputMessage="1" showErrorMessage="1">
          <x14:formula1>
            <xm:f>DATOS!$F$5:$F$9</xm:f>
          </x14:formula1>
          <xm:sqref>E17:E25</xm:sqref>
        </x14:dataValidation>
        <x14:dataValidation type="list" allowBlank="1" showInputMessage="1" showErrorMessage="1">
          <x14:formula1>
            <xm:f>'TIPOS DE RIESGOS'!$A$2:$A$20</xm:f>
          </x14:formula1>
          <xm:sqref>B11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H41"/>
  <sheetViews>
    <sheetView view="pageBreakPreview" topLeftCell="A27" zoomScale="80" zoomScaleNormal="90" zoomScaleSheetLayoutView="100" workbookViewId="0">
      <selection activeCell="B27" sqref="B27"/>
    </sheetView>
  </sheetViews>
  <sheetFormatPr baseColWidth="10" defaultRowHeight="15" x14ac:dyDescent="0.25"/>
  <cols>
    <col min="1" max="1" width="11.140625" bestFit="1" customWidth="1"/>
    <col min="2" max="2" width="69.42578125" customWidth="1"/>
    <col min="3" max="3" width="8.7109375" bestFit="1" customWidth="1"/>
    <col min="4" max="4" width="17.140625" bestFit="1" customWidth="1"/>
    <col min="5" max="5" width="44.42578125" bestFit="1" customWidth="1"/>
    <col min="6" max="6" width="7.140625" bestFit="1" customWidth="1"/>
    <col min="7" max="7" width="14.5703125" bestFit="1" customWidth="1"/>
    <col min="8" max="8" width="55.28515625" bestFit="1" customWidth="1"/>
  </cols>
  <sheetData>
    <row r="10" spans="1:8" ht="21" x14ac:dyDescent="0.35">
      <c r="E10" s="66" t="s">
        <v>169</v>
      </c>
    </row>
    <row r="11" spans="1:8" ht="21" x14ac:dyDescent="0.35">
      <c r="A11" s="2" t="s">
        <v>12</v>
      </c>
      <c r="B11" t="s">
        <v>59</v>
      </c>
      <c r="E11" s="66"/>
    </row>
    <row r="12" spans="1:8" ht="21" x14ac:dyDescent="0.35">
      <c r="A12" s="2" t="s">
        <v>172</v>
      </c>
      <c r="E12" s="66"/>
    </row>
    <row r="13" spans="1:8" hidden="1" x14ac:dyDescent="0.25">
      <c r="A13" s="2" t="s">
        <v>92</v>
      </c>
      <c r="B13" s="64">
        <f>F24</f>
        <v>4.4454545454545462</v>
      </c>
    </row>
    <row r="14" spans="1:8" x14ac:dyDescent="0.25">
      <c r="A14" s="25" t="s">
        <v>0</v>
      </c>
      <c r="B14" s="25" t="s">
        <v>1</v>
      </c>
      <c r="C14" s="25" t="s">
        <v>116</v>
      </c>
      <c r="D14" s="25" t="s">
        <v>2</v>
      </c>
      <c r="E14" s="25" t="s">
        <v>3</v>
      </c>
      <c r="F14" s="25" t="s">
        <v>4</v>
      </c>
      <c r="G14" s="25" t="s">
        <v>5</v>
      </c>
      <c r="H14" s="81" t="s">
        <v>177</v>
      </c>
    </row>
    <row r="15" spans="1:8" x14ac:dyDescent="0.25">
      <c r="A15" s="26" t="s">
        <v>6</v>
      </c>
      <c r="B15" s="56" t="s">
        <v>109</v>
      </c>
      <c r="C15" s="57" t="s">
        <v>96</v>
      </c>
      <c r="D15" s="52">
        <v>200000000</v>
      </c>
      <c r="E15" s="26" t="s">
        <v>7</v>
      </c>
      <c r="F15" s="5">
        <f>IFERROR(VLOOKUP(B15,DATOS!$B$4:$E$12,4,0)," ")</f>
        <v>2</v>
      </c>
      <c r="G15" s="1">
        <f>IFERROR(D15*F15/1000," ")</f>
        <v>400000</v>
      </c>
    </row>
    <row r="16" spans="1:8" x14ac:dyDescent="0.25">
      <c r="A16" s="26" t="s">
        <v>6</v>
      </c>
      <c r="B16" s="56" t="s">
        <v>110</v>
      </c>
      <c r="C16" s="57" t="s">
        <v>96</v>
      </c>
      <c r="D16" s="52">
        <v>500000000</v>
      </c>
      <c r="E16" s="26" t="s">
        <v>7</v>
      </c>
      <c r="F16" s="5">
        <f>IFERROR(VLOOKUP(B16,DATOS!$B$4:$E$12,4,0)," ")</f>
        <v>3</v>
      </c>
      <c r="G16" s="1">
        <f t="shared" ref="G16:G22" si="0">IFERROR(D16*F16/1000," ")</f>
        <v>1500000</v>
      </c>
    </row>
    <row r="17" spans="1:7" ht="15" customHeight="1" x14ac:dyDescent="0.25">
      <c r="A17" s="28" t="s">
        <v>91</v>
      </c>
      <c r="B17" s="50" t="s">
        <v>112</v>
      </c>
      <c r="C17" s="29" t="s">
        <v>96</v>
      </c>
      <c r="D17" s="53">
        <v>50000000</v>
      </c>
      <c r="E17" s="44" t="s">
        <v>8</v>
      </c>
      <c r="F17" s="5">
        <f>IFERROR(VLOOKUP(B17,DATOS!$B$4:$E$12,4,0)," ")</f>
        <v>5</v>
      </c>
      <c r="G17" s="1">
        <f t="shared" si="0"/>
        <v>250000</v>
      </c>
    </row>
    <row r="18" spans="1:7" x14ac:dyDescent="0.25">
      <c r="A18" s="28" t="s">
        <v>91</v>
      </c>
      <c r="B18" s="50" t="s">
        <v>113</v>
      </c>
      <c r="C18" s="29" t="s">
        <v>96</v>
      </c>
      <c r="D18" s="53">
        <v>20000000</v>
      </c>
      <c r="E18" s="44" t="s">
        <v>8</v>
      </c>
      <c r="F18" s="5">
        <f>IFERROR(VLOOKUP(B18,DATOS!$B$4:$E$12,4,0)," ")</f>
        <v>5</v>
      </c>
      <c r="G18" s="1">
        <f t="shared" si="0"/>
        <v>100000</v>
      </c>
    </row>
    <row r="19" spans="1:7" x14ac:dyDescent="0.25">
      <c r="A19" s="28" t="s">
        <v>91</v>
      </c>
      <c r="B19" s="50" t="s">
        <v>114</v>
      </c>
      <c r="C19" s="29" t="s">
        <v>96</v>
      </c>
      <c r="D19" s="53">
        <v>50000000</v>
      </c>
      <c r="E19" s="55" t="s">
        <v>8</v>
      </c>
      <c r="F19" s="5">
        <f>IFERROR(VLOOKUP(B19,DATOS!$B$4:$E$12,4,0)," ")</f>
        <v>8</v>
      </c>
      <c r="G19" s="1">
        <f t="shared" si="0"/>
        <v>400000</v>
      </c>
    </row>
    <row r="20" spans="1:7" ht="45" x14ac:dyDescent="0.25">
      <c r="A20" s="28" t="s">
        <v>91</v>
      </c>
      <c r="B20" s="51" t="s">
        <v>119</v>
      </c>
      <c r="C20" s="29" t="s">
        <v>96</v>
      </c>
      <c r="D20" s="53">
        <v>30000000</v>
      </c>
      <c r="E20" s="55" t="s">
        <v>8</v>
      </c>
      <c r="F20" s="5">
        <f>IFERROR(VLOOKUP(B20,DATOS!$B$4:$E$12,4,0)," ")</f>
        <v>8</v>
      </c>
      <c r="G20" s="1">
        <f t="shared" si="0"/>
        <v>240000</v>
      </c>
    </row>
    <row r="21" spans="1:7" x14ac:dyDescent="0.25">
      <c r="A21" s="28" t="s">
        <v>91</v>
      </c>
      <c r="B21" s="50" t="s">
        <v>115</v>
      </c>
      <c r="C21" s="29" t="s">
        <v>96</v>
      </c>
      <c r="D21" s="53">
        <v>100000000</v>
      </c>
      <c r="E21" s="55" t="s">
        <v>8</v>
      </c>
      <c r="F21" s="5">
        <f>IFERROR(VLOOKUP(B21,DATOS!$B$4:$E$12,4,0)," ")</f>
        <v>8</v>
      </c>
      <c r="G21" s="1">
        <f t="shared" si="0"/>
        <v>800000</v>
      </c>
    </row>
    <row r="22" spans="1:7" x14ac:dyDescent="0.25">
      <c r="A22" s="28" t="s">
        <v>91</v>
      </c>
      <c r="B22" s="50" t="s">
        <v>122</v>
      </c>
      <c r="C22" s="29"/>
      <c r="D22" s="53">
        <v>150000000</v>
      </c>
      <c r="E22" s="55" t="s">
        <v>8</v>
      </c>
      <c r="F22" s="5">
        <f>IFERROR(VLOOKUP(B22,DATOS!$B$4:$E$12,4,0)," ")</f>
        <v>8</v>
      </c>
      <c r="G22" s="1">
        <f t="shared" si="0"/>
        <v>1200000</v>
      </c>
    </row>
    <row r="23" spans="1:7" ht="15.75" x14ac:dyDescent="0.25">
      <c r="A23" s="30"/>
      <c r="B23" s="31" t="s">
        <v>9</v>
      </c>
      <c r="C23" s="31"/>
      <c r="D23" s="54">
        <f>SUM(D15:D16)</f>
        <v>700000000</v>
      </c>
      <c r="E23" s="33"/>
      <c r="F23" s="65" t="str">
        <f>IFERROR(VLOOKUP(B23,DATOS!$B$4:$E$12,4,0)," ")</f>
        <v xml:space="preserve"> </v>
      </c>
      <c r="G23" s="70">
        <f>SUM(D15:D22)</f>
        <v>1100000000</v>
      </c>
    </row>
    <row r="24" spans="1:7" ht="15.75" x14ac:dyDescent="0.25">
      <c r="A24" s="30"/>
      <c r="B24" s="34" t="s">
        <v>10</v>
      </c>
      <c r="C24" s="47"/>
      <c r="D24" s="54">
        <f>G24</f>
        <v>4890000</v>
      </c>
      <c r="E24" s="33"/>
      <c r="F24" s="65">
        <f>G24/G23*1000</f>
        <v>4.4454545454545462</v>
      </c>
      <c r="G24" s="4">
        <f>IF(SUM(G15:G22)&lt;=DATOS!$H$9,DATOS!$H$9,(SUM(G15:G22)))</f>
        <v>4890000</v>
      </c>
    </row>
    <row r="25" spans="1:7" ht="15.75" x14ac:dyDescent="0.25">
      <c r="A25" s="30"/>
      <c r="B25" s="34" t="s">
        <v>11</v>
      </c>
      <c r="C25" s="34"/>
      <c r="D25" s="54">
        <f>ROUNDUP(D24*1.1/12,-3)</f>
        <v>449000</v>
      </c>
      <c r="E25" s="33"/>
      <c r="F25" s="5"/>
      <c r="G25" s="1"/>
    </row>
    <row r="27" spans="1:7" x14ac:dyDescent="0.25">
      <c r="A27" s="2" t="s">
        <v>12</v>
      </c>
      <c r="B27" t="s">
        <v>59</v>
      </c>
    </row>
    <row r="28" spans="1:7" x14ac:dyDescent="0.25">
      <c r="A28" s="2" t="s">
        <v>165</v>
      </c>
    </row>
    <row r="29" spans="1:7" hidden="1" x14ac:dyDescent="0.25">
      <c r="A29" s="2" t="s">
        <v>92</v>
      </c>
      <c r="B29" s="64">
        <f>F39</f>
        <v>8.384615384615385</v>
      </c>
    </row>
    <row r="30" spans="1:7" x14ac:dyDescent="0.25">
      <c r="A30" s="25" t="s">
        <v>0</v>
      </c>
      <c r="B30" s="25" t="s">
        <v>1</v>
      </c>
      <c r="C30" s="25" t="s">
        <v>116</v>
      </c>
      <c r="D30" s="25" t="s">
        <v>2</v>
      </c>
      <c r="E30" s="25" t="s">
        <v>3</v>
      </c>
      <c r="F30" s="25" t="s">
        <v>4</v>
      </c>
      <c r="G30" s="25" t="s">
        <v>5</v>
      </c>
    </row>
    <row r="31" spans="1:7" x14ac:dyDescent="0.25">
      <c r="A31" s="26" t="s">
        <v>6</v>
      </c>
      <c r="B31" s="46" t="s">
        <v>109</v>
      </c>
      <c r="C31" s="27" t="s">
        <v>96</v>
      </c>
      <c r="D31" s="58">
        <v>200000000</v>
      </c>
      <c r="E31" s="26" t="s">
        <v>7</v>
      </c>
      <c r="F31" s="5">
        <f>IFERROR(VLOOKUP(B31,DATOS!$B$4:$E$12,3,0)," ")</f>
        <v>2</v>
      </c>
      <c r="G31" s="1">
        <f t="shared" ref="G31:G38" si="1">IFERROR(D31*F31/1000," ")</f>
        <v>400000</v>
      </c>
    </row>
    <row r="32" spans="1:7" x14ac:dyDescent="0.25">
      <c r="A32" s="26" t="s">
        <v>6</v>
      </c>
      <c r="B32" s="46" t="s">
        <v>110</v>
      </c>
      <c r="C32" s="27" t="s">
        <v>96</v>
      </c>
      <c r="D32" s="58">
        <v>500000000</v>
      </c>
      <c r="E32" s="26" t="s">
        <v>7</v>
      </c>
      <c r="F32" s="5">
        <f>IFERROR(VLOOKUP(B32,DATOS!$B$4:$E$12,3,0)," ")</f>
        <v>3</v>
      </c>
      <c r="G32" s="1">
        <f t="shared" si="1"/>
        <v>1500000</v>
      </c>
    </row>
    <row r="33" spans="1:7" ht="15" customHeight="1" x14ac:dyDescent="0.25">
      <c r="A33" s="26" t="s">
        <v>6</v>
      </c>
      <c r="B33" s="46" t="s">
        <v>112</v>
      </c>
      <c r="C33" s="27" t="s">
        <v>96</v>
      </c>
      <c r="D33" s="58">
        <v>50000000</v>
      </c>
      <c r="E33" s="55" t="s">
        <v>8</v>
      </c>
      <c r="F33" s="5">
        <f>IFERROR(VLOOKUP(B33,DATOS!$B$4:$E$12,3,0)," ")</f>
        <v>12</v>
      </c>
      <c r="G33" s="1">
        <f t="shared" si="1"/>
        <v>600000</v>
      </c>
    </row>
    <row r="34" spans="1:7" x14ac:dyDescent="0.25">
      <c r="A34" s="26" t="s">
        <v>6</v>
      </c>
      <c r="B34" s="46" t="s">
        <v>113</v>
      </c>
      <c r="C34" s="27" t="s">
        <v>96</v>
      </c>
      <c r="D34" s="58">
        <v>100000000</v>
      </c>
      <c r="E34" s="55" t="s">
        <v>8</v>
      </c>
      <c r="F34" s="5">
        <f>IFERROR(VLOOKUP(B34,DATOS!$B$4:$E$12,3,0)," ")</f>
        <v>12</v>
      </c>
      <c r="G34" s="1">
        <f t="shared" si="1"/>
        <v>1200000</v>
      </c>
    </row>
    <row r="35" spans="1:7" x14ac:dyDescent="0.25">
      <c r="A35" s="26" t="s">
        <v>6</v>
      </c>
      <c r="B35" s="46" t="s">
        <v>114</v>
      </c>
      <c r="C35" s="27" t="s">
        <v>96</v>
      </c>
      <c r="D35" s="58">
        <v>250000000</v>
      </c>
      <c r="E35" s="55" t="s">
        <v>8</v>
      </c>
      <c r="F35" s="5">
        <f>IFERROR(VLOOKUP(B35,DATOS!$B$4:$E$12,3,0)," ")</f>
        <v>18</v>
      </c>
      <c r="G35" s="1">
        <f t="shared" si="1"/>
        <v>4500000</v>
      </c>
    </row>
    <row r="36" spans="1:7" ht="45" x14ac:dyDescent="0.25">
      <c r="A36" s="26" t="s">
        <v>6</v>
      </c>
      <c r="B36" s="49" t="s">
        <v>128</v>
      </c>
      <c r="C36" s="27" t="s">
        <v>96</v>
      </c>
      <c r="D36" s="58">
        <v>100000000</v>
      </c>
      <c r="E36" s="55" t="s">
        <v>8</v>
      </c>
      <c r="F36" s="5">
        <f>IFERROR(VLOOKUP(B36,DATOS!$B$4:$E$12,3,0)," ")</f>
        <v>15</v>
      </c>
      <c r="G36" s="1">
        <f t="shared" si="1"/>
        <v>1500000</v>
      </c>
    </row>
    <row r="37" spans="1:7" x14ac:dyDescent="0.25">
      <c r="A37" s="26" t="s">
        <v>6</v>
      </c>
      <c r="B37" s="46" t="s">
        <v>115</v>
      </c>
      <c r="C37" s="27" t="s">
        <v>96</v>
      </c>
      <c r="D37" s="58">
        <v>100000000</v>
      </c>
      <c r="E37" s="55" t="s">
        <v>8</v>
      </c>
      <c r="F37" s="5">
        <f>IFERROR(VLOOKUP(B37,DATOS!$B$4:$E$12,3,0)," ")</f>
        <v>12</v>
      </c>
      <c r="G37" s="1">
        <f t="shared" si="1"/>
        <v>1200000</v>
      </c>
    </row>
    <row r="38" spans="1:7" x14ac:dyDescent="0.25">
      <c r="A38" s="26" t="s">
        <v>6</v>
      </c>
      <c r="B38" s="46" t="s">
        <v>122</v>
      </c>
      <c r="C38" s="27" t="s">
        <v>96</v>
      </c>
      <c r="D38" s="58">
        <v>100000000</v>
      </c>
      <c r="E38" s="55" t="s">
        <v>8</v>
      </c>
      <c r="F38" s="5">
        <f>IFERROR(VLOOKUP(B38,DATOS!$B$4:$E$12,3,0)," ")</f>
        <v>15</v>
      </c>
      <c r="G38" s="1">
        <f t="shared" si="1"/>
        <v>1500000</v>
      </c>
    </row>
    <row r="39" spans="1:7" ht="15.75" x14ac:dyDescent="0.25">
      <c r="A39" s="30"/>
      <c r="B39" s="31" t="s">
        <v>9</v>
      </c>
      <c r="C39" s="31"/>
      <c r="D39" s="32">
        <f>SUM(D31:D37)</f>
        <v>1300000000</v>
      </c>
      <c r="E39" s="33"/>
      <c r="F39" s="65">
        <f>G39/D39*1000</f>
        <v>8.384615384615385</v>
      </c>
      <c r="G39" s="4">
        <f>IF(SUM(G30:G37)&lt;=DATOS!$H$9,DATOS!$H$9,(SUM(G30:G37)))</f>
        <v>10900000</v>
      </c>
    </row>
    <row r="40" spans="1:7" ht="15.75" x14ac:dyDescent="0.25">
      <c r="A40" s="30"/>
      <c r="B40" s="34" t="s">
        <v>10</v>
      </c>
      <c r="C40" s="34"/>
      <c r="D40" s="32">
        <f>G39</f>
        <v>10900000</v>
      </c>
      <c r="E40" s="33"/>
      <c r="F40" s="5"/>
    </row>
    <row r="41" spans="1:7" ht="15.75" x14ac:dyDescent="0.25">
      <c r="A41" s="30"/>
      <c r="B41" s="34" t="s">
        <v>11</v>
      </c>
      <c r="C41" s="34"/>
      <c r="D41" s="32">
        <f>ROUNDUP(D40*1.1/12,-3)</f>
        <v>1000000</v>
      </c>
      <c r="E41" s="33"/>
      <c r="F41" s="5"/>
      <c r="G41" s="1"/>
    </row>
  </sheetData>
  <protectedRanges>
    <protectedRange sqref="B31:E38 B15:E22 B12" name="Rango1"/>
  </protectedRanges>
  <dataValidations count="2">
    <dataValidation type="list" allowBlank="1" showInputMessage="1" showErrorMessage="1" sqref="E31:E38">
      <formula1>$D$14:$D$19</formula1>
    </dataValidation>
    <dataValidation type="list" allowBlank="1" showInputMessage="1" showErrorMessage="1" sqref="C15:C22">
      <formula1>$G$14:$G$15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Footer>&amp;RPreparado por Nestor Zorrilla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DATOS!$A$4:$A$5</xm:f>
          </x14:formula1>
          <xm:sqref>A15:A22</xm:sqref>
        </x14:dataValidation>
        <x14:dataValidation type="list" allowBlank="1" showInputMessage="1" showErrorMessage="1">
          <x14:formula1>
            <xm:f>DATOS!$I$4:$I$5</xm:f>
          </x14:formula1>
          <xm:sqref>C31:C38</xm:sqref>
        </x14:dataValidation>
        <x14:dataValidation type="list" allowBlank="1" showInputMessage="1" showErrorMessage="1">
          <x14:formula1>
            <xm:f>DATOS!$F$4:$F$9</xm:f>
          </x14:formula1>
          <xm:sqref>E15:E16 E19:E22</xm:sqref>
        </x14:dataValidation>
        <x14:dataValidation type="list" allowBlank="1" showInputMessage="1" showErrorMessage="1">
          <x14:formula1>
            <xm:f>DATOS!$B$3:$B$12</xm:f>
          </x14:formula1>
          <xm:sqref>B15:B22 B31:B38</xm:sqref>
        </x14:dataValidation>
        <x14:dataValidation type="list" allowBlank="1" showInputMessage="1" showErrorMessage="1">
          <x14:formula1>
            <xm:f>DATOS!$F$5:$F$9</xm:f>
          </x14:formula1>
          <xm:sqref>E17:E18</xm:sqref>
        </x14:dataValidation>
        <x14:dataValidation type="list" allowBlank="1" showInputMessage="1" showErrorMessage="1">
          <x14:formula1>
            <xm:f>'TIPOS DE RIESGOS'!$B$2:$B$33</xm:f>
          </x14:formula1>
          <xm:sqref>B27 B11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9:P34"/>
  <sheetViews>
    <sheetView showGridLines="0" tabSelected="1" view="pageBreakPreview" topLeftCell="A9" zoomScale="87" zoomScaleNormal="90" zoomScaleSheetLayoutView="87" workbookViewId="0">
      <selection activeCell="H20" sqref="H20"/>
    </sheetView>
  </sheetViews>
  <sheetFormatPr baseColWidth="10" defaultRowHeight="15" x14ac:dyDescent="0.25"/>
  <cols>
    <col min="1" max="1" width="19" customWidth="1"/>
    <col min="2" max="2" width="20.28515625" customWidth="1"/>
    <col min="3" max="3" width="9.85546875" bestFit="1" customWidth="1"/>
    <col min="4" max="4" width="5" bestFit="1" customWidth="1"/>
    <col min="5" max="5" width="16.85546875" bestFit="1" customWidth="1"/>
    <col min="6" max="6" width="20.42578125" customWidth="1"/>
    <col min="7" max="7" width="20.42578125" hidden="1" customWidth="1"/>
    <col min="8" max="8" width="23.140625" customWidth="1"/>
    <col min="9" max="9" width="7.140625" style="1" bestFit="1" customWidth="1"/>
    <col min="10" max="11" width="6.28515625" bestFit="1" customWidth="1"/>
    <col min="12" max="12" width="10.7109375" bestFit="1" customWidth="1"/>
    <col min="13" max="13" width="10.7109375" customWidth="1"/>
    <col min="14" max="14" width="11.140625" bestFit="1" customWidth="1"/>
    <col min="15" max="15" width="26.42578125" bestFit="1" customWidth="1"/>
    <col min="16" max="16" width="8.5703125" bestFit="1" customWidth="1"/>
  </cols>
  <sheetData>
    <row r="9" spans="1:16" ht="21" x14ac:dyDescent="0.35">
      <c r="A9" s="2" t="s">
        <v>13</v>
      </c>
      <c r="B9" s="76">
        <v>0.15</v>
      </c>
      <c r="C9" s="1"/>
      <c r="D9" s="1"/>
      <c r="E9" s="1"/>
      <c r="F9" s="1"/>
      <c r="G9" s="1"/>
      <c r="H9" s="66" t="s">
        <v>169</v>
      </c>
      <c r="K9" s="9"/>
      <c r="L9" s="1"/>
      <c r="M9" s="1"/>
    </row>
    <row r="10" spans="1:16" hidden="1" x14ac:dyDescent="0.25">
      <c r="A10" s="2" t="s">
        <v>104</v>
      </c>
      <c r="B10" s="77">
        <f>B9+10%</f>
        <v>0.25</v>
      </c>
      <c r="C10" s="1"/>
      <c r="D10" s="1"/>
      <c r="E10" s="1"/>
      <c r="F10" s="1"/>
      <c r="G10" s="1"/>
      <c r="J10" s="86" t="s">
        <v>37</v>
      </c>
      <c r="K10" s="86"/>
      <c r="L10" s="86"/>
      <c r="M10" s="78"/>
    </row>
    <row r="11" spans="1:16" x14ac:dyDescent="0.25">
      <c r="A11" s="2" t="s">
        <v>161</v>
      </c>
      <c r="B11" s="77" t="s">
        <v>96</v>
      </c>
      <c r="C11" s="1"/>
      <c r="D11" s="1"/>
      <c r="E11" s="1"/>
      <c r="F11" s="1"/>
      <c r="G11" s="1"/>
      <c r="J11" s="6"/>
      <c r="K11" s="6"/>
      <c r="L11" s="6"/>
      <c r="M11" s="78"/>
    </row>
    <row r="12" spans="1:16" x14ac:dyDescent="0.25">
      <c r="A12" s="2" t="s">
        <v>162</v>
      </c>
      <c r="B12" s="64">
        <v>7800</v>
      </c>
      <c r="C12" s="1"/>
      <c r="D12" s="1"/>
      <c r="E12" s="1"/>
      <c r="F12" s="1"/>
      <c r="G12" s="1"/>
      <c r="J12" s="6"/>
      <c r="K12" s="6"/>
      <c r="L12" s="6"/>
      <c r="M12" s="78"/>
    </row>
    <row r="13" spans="1:16" ht="39" customHeight="1" x14ac:dyDescent="0.25">
      <c r="A13" s="10" t="s">
        <v>14</v>
      </c>
      <c r="B13" s="10" t="s">
        <v>107</v>
      </c>
      <c r="C13" s="10" t="s">
        <v>15</v>
      </c>
      <c r="D13" s="10" t="s">
        <v>16</v>
      </c>
      <c r="E13" s="10" t="s">
        <v>163</v>
      </c>
      <c r="F13" s="10" t="s">
        <v>164</v>
      </c>
      <c r="G13" s="15" t="s">
        <v>173</v>
      </c>
      <c r="H13" s="15" t="s">
        <v>36</v>
      </c>
      <c r="I13" s="38" t="s">
        <v>106</v>
      </c>
      <c r="J13" s="15" t="s">
        <v>108</v>
      </c>
      <c r="K13" s="15" t="s">
        <v>38</v>
      </c>
      <c r="L13" s="15" t="s">
        <v>105</v>
      </c>
      <c r="M13" s="15" t="s">
        <v>105</v>
      </c>
      <c r="N13" s="2" t="s">
        <v>17</v>
      </c>
      <c r="O13" s="15" t="s">
        <v>36</v>
      </c>
      <c r="P13" s="37" t="s">
        <v>106</v>
      </c>
    </row>
    <row r="14" spans="1:16" x14ac:dyDescent="0.25">
      <c r="A14" s="11">
        <v>1</v>
      </c>
      <c r="B14" s="12" t="s">
        <v>18</v>
      </c>
      <c r="C14" s="12" t="s">
        <v>19</v>
      </c>
      <c r="D14" s="13">
        <v>2004</v>
      </c>
      <c r="E14" s="14">
        <v>100000000</v>
      </c>
      <c r="F14" s="17">
        <f t="shared" ref="F14:F30" si="0">E14/$B$12</f>
        <v>12820.51282051282</v>
      </c>
      <c r="G14" s="14">
        <f>VLOOKUP(H14,DATOS!$G$4:$H$12,2,0)</f>
        <v>3190000</v>
      </c>
      <c r="H14" s="14" t="s">
        <v>98</v>
      </c>
      <c r="I14" s="14">
        <f>IFERROR(VLOOKUP(H14,$O$14:$P$17,2,0)," ")</f>
        <v>4</v>
      </c>
      <c r="J14" s="17">
        <f>IFERROR(VLOOKUP(E14,[1]Hoja1!$A$4:$J$354,I14,1)," ")</f>
        <v>6.2506331809960649</v>
      </c>
      <c r="K14" s="17">
        <f>IFERROR(-J14*$B$9+J14," ")</f>
        <v>5.3130382038466557</v>
      </c>
      <c r="L14" s="14">
        <f t="shared" ref="L14:L30" si="1">IF(H14=$O$18,G14,IF(H14=O19,G14,IF(H14=O20,G14,IFERROR(IF(E14*K14/100&lt;=$G$14,$G$14,E14*K14/100),"  "))))</f>
        <v>5313038.2038466558</v>
      </c>
      <c r="M14" s="17">
        <f>L14/$B$12</f>
        <v>681.1587440829046</v>
      </c>
      <c r="N14" s="4"/>
      <c r="O14" s="4" t="s">
        <v>98</v>
      </c>
      <c r="P14" s="21">
        <v>4</v>
      </c>
    </row>
    <row r="15" spans="1:16" x14ac:dyDescent="0.25">
      <c r="A15" s="11">
        <v>2</v>
      </c>
      <c r="B15" s="12" t="s">
        <v>20</v>
      </c>
      <c r="C15" s="12" t="s">
        <v>21</v>
      </c>
      <c r="D15" s="13">
        <v>2016</v>
      </c>
      <c r="E15" s="14">
        <v>200000000</v>
      </c>
      <c r="F15" s="17">
        <f t="shared" si="0"/>
        <v>25641.025641025641</v>
      </c>
      <c r="G15" s="14">
        <f>VLOOKUP(H15,DATOS!$G$4:$H$12,2,0)</f>
        <v>3190000</v>
      </c>
      <c r="H15" s="14" t="s">
        <v>98</v>
      </c>
      <c r="I15" s="14">
        <f t="shared" ref="I15:I30" si="2">IFERROR(VLOOKUP(H15,$O$14:$P$17,2,0)," ")</f>
        <v>4</v>
      </c>
      <c r="J15" s="17">
        <f>IFERROR(VLOOKUP(E15,[1]Hoja1!$A$4:$J$354,I15,1)," ")</f>
        <v>4.2030404838380688</v>
      </c>
      <c r="K15" s="17">
        <f t="shared" ref="K15:K30" si="3">IFERROR(-J15*$B$9+J15," ")</f>
        <v>3.5725844112623584</v>
      </c>
      <c r="L15" s="14">
        <f t="shared" si="1"/>
        <v>7145168.8225247171</v>
      </c>
      <c r="M15" s="17">
        <f t="shared" ref="M15:M30" si="4">L15/$B$12</f>
        <v>916.04728493906634</v>
      </c>
      <c r="N15" s="4"/>
      <c r="O15" s="4" t="s">
        <v>99</v>
      </c>
      <c r="P15" s="21">
        <v>6</v>
      </c>
    </row>
    <row r="16" spans="1:16" x14ac:dyDescent="0.25">
      <c r="A16" s="11">
        <v>3</v>
      </c>
      <c r="B16" s="12" t="s">
        <v>18</v>
      </c>
      <c r="C16" s="12" t="s">
        <v>22</v>
      </c>
      <c r="D16" s="13">
        <v>2004</v>
      </c>
      <c r="E16" s="14">
        <v>450000000</v>
      </c>
      <c r="F16" s="17">
        <f t="shared" si="0"/>
        <v>57692.307692307695</v>
      </c>
      <c r="G16" s="14">
        <f>VLOOKUP(H16,DATOS!$G$4:$H$12,2,0)</f>
        <v>3190000</v>
      </c>
      <c r="H16" s="14" t="s">
        <v>98</v>
      </c>
      <c r="I16" s="14">
        <f t="shared" si="2"/>
        <v>4</v>
      </c>
      <c r="J16" s="17">
        <f>IFERROR(VLOOKUP(E16,[1]Hoja1!$A$4:$J$354,I16,1)," ")</f>
        <v>4.0150012965543773</v>
      </c>
      <c r="K16" s="17">
        <f t="shared" si="3"/>
        <v>3.4127511020712209</v>
      </c>
      <c r="L16" s="14">
        <f t="shared" si="1"/>
        <v>15357379.959320495</v>
      </c>
      <c r="M16" s="17">
        <f t="shared" si="4"/>
        <v>1968.8948665795506</v>
      </c>
      <c r="N16" s="4"/>
      <c r="O16" s="4" t="s">
        <v>100</v>
      </c>
      <c r="P16" s="21">
        <v>8</v>
      </c>
    </row>
    <row r="17" spans="1:16" x14ac:dyDescent="0.25">
      <c r="A17" s="11">
        <v>4</v>
      </c>
      <c r="B17" s="12" t="s">
        <v>23</v>
      </c>
      <c r="C17" s="12" t="s">
        <v>24</v>
      </c>
      <c r="D17" s="13">
        <v>2018</v>
      </c>
      <c r="E17" s="14">
        <v>50000000</v>
      </c>
      <c r="F17" s="17">
        <f t="shared" si="0"/>
        <v>6410.2564102564102</v>
      </c>
      <c r="G17" s="14">
        <f>VLOOKUP(H17,DATOS!$G$4:$H$12,2,0)</f>
        <v>3190000</v>
      </c>
      <c r="H17" s="14" t="s">
        <v>98</v>
      </c>
      <c r="I17" s="14">
        <f t="shared" si="2"/>
        <v>4</v>
      </c>
      <c r="J17" s="17">
        <f>IFERROR(VLOOKUP(E17,[1]Hoja1!$A$4:$J$354,I17,1)," ")</f>
        <v>9.1259358723987418</v>
      </c>
      <c r="K17" s="17">
        <f t="shared" si="3"/>
        <v>7.7570454915389302</v>
      </c>
      <c r="L17" s="14">
        <f t="shared" si="1"/>
        <v>3878522.7457694649</v>
      </c>
      <c r="M17" s="17">
        <f t="shared" si="4"/>
        <v>497.2465058678801</v>
      </c>
      <c r="N17" s="4"/>
      <c r="O17" s="4" t="s">
        <v>101</v>
      </c>
      <c r="P17" s="21">
        <v>10</v>
      </c>
    </row>
    <row r="18" spans="1:16" x14ac:dyDescent="0.25">
      <c r="A18" s="11">
        <v>5</v>
      </c>
      <c r="B18" s="12" t="s">
        <v>25</v>
      </c>
      <c r="C18" s="12" t="s">
        <v>26</v>
      </c>
      <c r="D18" s="13">
        <v>2021</v>
      </c>
      <c r="E18" s="14">
        <v>10000000</v>
      </c>
      <c r="F18" s="17">
        <f t="shared" si="0"/>
        <v>1282.051282051282</v>
      </c>
      <c r="G18" s="14">
        <f>VLOOKUP(H18,DATOS!$G$4:$H$12,2,0)</f>
        <v>3190000</v>
      </c>
      <c r="H18" s="14" t="s">
        <v>98</v>
      </c>
      <c r="I18" s="14">
        <f t="shared" si="2"/>
        <v>4</v>
      </c>
      <c r="J18" s="17">
        <f>IFERROR(VLOOKUP(E18,[1]Hoja1!$A$4:$J$354,I18,1)," ")</f>
        <v>28.828119397035444</v>
      </c>
      <c r="K18" s="17">
        <f t="shared" si="3"/>
        <v>24.503901487480128</v>
      </c>
      <c r="L18" s="14">
        <f t="shared" si="1"/>
        <v>3190000</v>
      </c>
      <c r="M18" s="17">
        <f t="shared" si="4"/>
        <v>408.97435897435895</v>
      </c>
      <c r="N18" s="4">
        <v>600000</v>
      </c>
      <c r="O18" s="4" t="s">
        <v>174</v>
      </c>
    </row>
    <row r="19" spans="1:16" x14ac:dyDescent="0.25">
      <c r="A19" s="11">
        <v>6</v>
      </c>
      <c r="B19" s="12" t="s">
        <v>27</v>
      </c>
      <c r="C19" s="12" t="s">
        <v>28</v>
      </c>
      <c r="D19" s="13">
        <v>2001</v>
      </c>
      <c r="E19" s="14">
        <v>25000000</v>
      </c>
      <c r="F19" s="17">
        <f t="shared" si="0"/>
        <v>3205.1282051282051</v>
      </c>
      <c r="G19" s="14">
        <f>VLOOKUP(H19,DATOS!$G$4:$H$12,2,0)</f>
        <v>3190000</v>
      </c>
      <c r="H19" s="14" t="s">
        <v>98</v>
      </c>
      <c r="I19" s="14">
        <f t="shared" si="2"/>
        <v>4</v>
      </c>
      <c r="J19" s="17">
        <f>IFERROR(VLOOKUP(E19,[1]Hoja1!$A$4:$J$354,I19,1)," ")</f>
        <v>12.217879311998567</v>
      </c>
      <c r="K19" s="17">
        <f t="shared" si="3"/>
        <v>10.385197415198782</v>
      </c>
      <c r="L19" s="14">
        <f t="shared" si="1"/>
        <v>3190000</v>
      </c>
      <c r="M19" s="17">
        <f t="shared" si="4"/>
        <v>408.97435897435895</v>
      </c>
      <c r="N19" s="4">
        <v>1000000</v>
      </c>
      <c r="O19" s="4" t="s">
        <v>176</v>
      </c>
    </row>
    <row r="20" spans="1:16" x14ac:dyDescent="0.25">
      <c r="A20" s="11">
        <v>7</v>
      </c>
      <c r="B20" s="12" t="s">
        <v>29</v>
      </c>
      <c r="C20" s="12" t="s">
        <v>30</v>
      </c>
      <c r="D20" s="13">
        <v>2021</v>
      </c>
      <c r="E20" s="14">
        <v>35000000</v>
      </c>
      <c r="F20" s="17">
        <f t="shared" si="0"/>
        <v>4487.1794871794873</v>
      </c>
      <c r="G20" s="14">
        <f>VLOOKUP(H20,DATOS!$G$4:$H$12,2,0)</f>
        <v>3190000</v>
      </c>
      <c r="H20" s="14" t="s">
        <v>98</v>
      </c>
      <c r="I20" s="14">
        <f t="shared" si="2"/>
        <v>4</v>
      </c>
      <c r="J20" s="17">
        <f>IFERROR(VLOOKUP(E20,[1]Hoja1!$A$4:$J$354,I20,1)," ")</f>
        <v>10.094366706559272</v>
      </c>
      <c r="K20" s="17">
        <f t="shared" si="3"/>
        <v>8.5802117005753811</v>
      </c>
      <c r="L20" s="14">
        <f t="shared" si="1"/>
        <v>3190000</v>
      </c>
      <c r="M20" s="17">
        <f t="shared" si="4"/>
        <v>408.97435897435895</v>
      </c>
      <c r="N20" s="4">
        <v>800000</v>
      </c>
      <c r="O20" s="4" t="s">
        <v>175</v>
      </c>
    </row>
    <row r="21" spans="1:16" x14ac:dyDescent="0.25">
      <c r="A21" s="11">
        <v>8</v>
      </c>
      <c r="B21" s="12" t="s">
        <v>31</v>
      </c>
      <c r="C21" s="12" t="s">
        <v>32</v>
      </c>
      <c r="D21" s="13">
        <v>2018</v>
      </c>
      <c r="E21" s="14">
        <v>45000000</v>
      </c>
      <c r="F21" s="17">
        <f t="shared" si="0"/>
        <v>5769.2307692307695</v>
      </c>
      <c r="G21" s="14">
        <f>VLOOKUP(H21,DATOS!$G$4:$H$12,2,0)</f>
        <v>3190000</v>
      </c>
      <c r="H21" s="14" t="s">
        <v>98</v>
      </c>
      <c r="I21" s="14">
        <f t="shared" si="2"/>
        <v>4</v>
      </c>
      <c r="J21" s="17">
        <f>IFERROR(VLOOKUP(E21,[1]Hoja1!$A$4:$J$354,I21,1)," ")</f>
        <v>9.6141516813151124</v>
      </c>
      <c r="K21" s="17">
        <f t="shared" si="3"/>
        <v>8.172028929117845</v>
      </c>
      <c r="L21" s="14">
        <f t="shared" si="1"/>
        <v>3677413.0181030305</v>
      </c>
      <c r="M21" s="17">
        <f t="shared" si="4"/>
        <v>471.46320744910645</v>
      </c>
    </row>
    <row r="22" spans="1:16" x14ac:dyDescent="0.25">
      <c r="A22" s="11">
        <v>9</v>
      </c>
      <c r="B22" s="12" t="s">
        <v>18</v>
      </c>
      <c r="C22" s="12" t="s">
        <v>33</v>
      </c>
      <c r="D22" s="13">
        <v>2008</v>
      </c>
      <c r="E22" s="14">
        <v>55000000</v>
      </c>
      <c r="F22" s="17">
        <f t="shared" si="0"/>
        <v>7051.2820512820517</v>
      </c>
      <c r="G22" s="14">
        <f>VLOOKUP(H22,DATOS!$G$4:$H$12,2,0)</f>
        <v>3190000</v>
      </c>
      <c r="H22" s="14" t="s">
        <v>98</v>
      </c>
      <c r="I22" s="14">
        <f t="shared" si="2"/>
        <v>4</v>
      </c>
      <c r="J22" s="17">
        <f>IFERROR(VLOOKUP(E22,[1]Hoja1!$A$4:$J$354,I22,1)," ")</f>
        <v>8.5828829953446739</v>
      </c>
      <c r="K22" s="17">
        <f t="shared" si="3"/>
        <v>7.2954505460429733</v>
      </c>
      <c r="L22" s="14">
        <f t="shared" si="1"/>
        <v>4012497.8003236353</v>
      </c>
      <c r="M22" s="17">
        <f t="shared" si="4"/>
        <v>514.42279491328657</v>
      </c>
    </row>
    <row r="23" spans="1:16" x14ac:dyDescent="0.25">
      <c r="A23" s="11">
        <v>10</v>
      </c>
      <c r="B23" s="12" t="s">
        <v>18</v>
      </c>
      <c r="C23" s="12" t="s">
        <v>33</v>
      </c>
      <c r="D23" s="13">
        <v>2008</v>
      </c>
      <c r="E23" s="14">
        <v>65000000</v>
      </c>
      <c r="F23" s="17">
        <f t="shared" si="0"/>
        <v>8333.3333333333339</v>
      </c>
      <c r="G23" s="14">
        <f>VLOOKUP(H23,DATOS!$G$4:$H$12,2,0)</f>
        <v>3190000</v>
      </c>
      <c r="H23" s="14" t="s">
        <v>98</v>
      </c>
      <c r="I23" s="14">
        <f t="shared" si="2"/>
        <v>4</v>
      </c>
      <c r="J23" s="17">
        <f>IFERROR(VLOOKUP(E23,[1]Hoja1!$A$4:$J$354,I23,1)," ")</f>
        <v>7.8850379606743379</v>
      </c>
      <c r="K23" s="17">
        <f t="shared" si="3"/>
        <v>6.7022822665731869</v>
      </c>
      <c r="L23" s="14">
        <f t="shared" si="1"/>
        <v>4356483.4732725713</v>
      </c>
      <c r="M23" s="17">
        <f t="shared" si="4"/>
        <v>558.52352221443221</v>
      </c>
    </row>
    <row r="24" spans="1:16" x14ac:dyDescent="0.25">
      <c r="A24" s="11">
        <v>11</v>
      </c>
      <c r="B24" s="12" t="s">
        <v>18</v>
      </c>
      <c r="C24" s="12" t="s">
        <v>33</v>
      </c>
      <c r="D24" s="13">
        <v>2008</v>
      </c>
      <c r="E24" s="14">
        <v>45000000</v>
      </c>
      <c r="F24" s="17">
        <f t="shared" si="0"/>
        <v>5769.2307692307695</v>
      </c>
      <c r="G24" s="14">
        <f>VLOOKUP(H24,DATOS!$G$4:$H$12,2,0)</f>
        <v>3190000</v>
      </c>
      <c r="H24" s="14" t="s">
        <v>98</v>
      </c>
      <c r="I24" s="14">
        <f t="shared" si="2"/>
        <v>4</v>
      </c>
      <c r="J24" s="17">
        <f>IFERROR(VLOOKUP(E24,[1]Hoja1!$A$4:$J$354,I24,1)," ")</f>
        <v>9.6141516813151124</v>
      </c>
      <c r="K24" s="17">
        <f t="shared" si="3"/>
        <v>8.172028929117845</v>
      </c>
      <c r="L24" s="14">
        <f t="shared" si="1"/>
        <v>3677413.0181030305</v>
      </c>
      <c r="M24" s="17">
        <f t="shared" si="4"/>
        <v>471.46320744910645</v>
      </c>
    </row>
    <row r="25" spans="1:16" x14ac:dyDescent="0.25">
      <c r="A25" s="11">
        <v>12</v>
      </c>
      <c r="B25" s="12" t="s">
        <v>18</v>
      </c>
      <c r="C25" s="12" t="s">
        <v>33</v>
      </c>
      <c r="D25" s="13">
        <v>2008</v>
      </c>
      <c r="E25" s="14">
        <v>60000000</v>
      </c>
      <c r="F25" s="17">
        <f t="shared" si="0"/>
        <v>7692.3076923076924</v>
      </c>
      <c r="G25" s="14">
        <f>VLOOKUP(H25,DATOS!$G$4:$H$12,2,0)</f>
        <v>3190000</v>
      </c>
      <c r="H25" s="14" t="s">
        <v>98</v>
      </c>
      <c r="I25" s="14">
        <f t="shared" si="2"/>
        <v>4</v>
      </c>
      <c r="J25" s="17">
        <f>IFERROR(VLOOKUP(E25,[1]Hoja1!$A$4:$J$354,I25,1)," ")</f>
        <v>8.1303389311330694</v>
      </c>
      <c r="K25" s="17">
        <f t="shared" si="3"/>
        <v>6.9107880914631092</v>
      </c>
      <c r="L25" s="14">
        <f t="shared" si="1"/>
        <v>4146472.8548778654</v>
      </c>
      <c r="M25" s="17">
        <f t="shared" si="4"/>
        <v>531.5990839587007</v>
      </c>
    </row>
    <row r="26" spans="1:16" x14ac:dyDescent="0.25">
      <c r="A26" s="11">
        <v>13</v>
      </c>
      <c r="B26" s="12" t="s">
        <v>18</v>
      </c>
      <c r="C26" s="12" t="s">
        <v>33</v>
      </c>
      <c r="D26" s="13">
        <v>2008</v>
      </c>
      <c r="E26" s="14">
        <v>105000000</v>
      </c>
      <c r="F26" s="17">
        <f t="shared" si="0"/>
        <v>13461.538461538461</v>
      </c>
      <c r="G26" s="14">
        <f>VLOOKUP(H26,DATOS!$G$4:$H$12,2,0)</f>
        <v>3190000</v>
      </c>
      <c r="H26" s="14" t="s">
        <v>98</v>
      </c>
      <c r="I26" s="14">
        <f t="shared" si="2"/>
        <v>4</v>
      </c>
      <c r="J26" s="17">
        <f>IFERROR(VLOOKUP(E26,[1]Hoja1!$A$4:$J$354,I26,1)," ")</f>
        <v>6.0365089871516009</v>
      </c>
      <c r="K26" s="17">
        <f t="shared" si="3"/>
        <v>5.1310326390788603</v>
      </c>
      <c r="L26" s="14">
        <f t="shared" si="1"/>
        <v>5387584.2710328028</v>
      </c>
      <c r="M26" s="17">
        <f t="shared" si="4"/>
        <v>690.71593218369264</v>
      </c>
    </row>
    <row r="27" spans="1:16" x14ac:dyDescent="0.25">
      <c r="A27" s="11">
        <v>14</v>
      </c>
      <c r="B27" s="12" t="s">
        <v>18</v>
      </c>
      <c r="C27" s="12" t="s">
        <v>33</v>
      </c>
      <c r="D27" s="13">
        <v>2008</v>
      </c>
      <c r="E27" s="14">
        <v>105000000</v>
      </c>
      <c r="F27" s="17">
        <f t="shared" si="0"/>
        <v>13461.538461538461</v>
      </c>
      <c r="G27" s="14">
        <f>VLOOKUP(H27,DATOS!$G$4:$H$12,2,0)</f>
        <v>3190000</v>
      </c>
      <c r="H27" s="14" t="s">
        <v>98</v>
      </c>
      <c r="I27" s="14">
        <f t="shared" si="2"/>
        <v>4</v>
      </c>
      <c r="J27" s="17">
        <f>IFERROR(VLOOKUP(E27,[1]Hoja1!$A$4:$J$354,I27,1)," ")</f>
        <v>6.0365089871516009</v>
      </c>
      <c r="K27" s="17">
        <f t="shared" si="3"/>
        <v>5.1310326390788603</v>
      </c>
      <c r="L27" s="14">
        <f t="shared" si="1"/>
        <v>5387584.2710328028</v>
      </c>
      <c r="M27" s="17">
        <f t="shared" si="4"/>
        <v>690.71593218369264</v>
      </c>
    </row>
    <row r="28" spans="1:16" x14ac:dyDescent="0.25">
      <c r="A28" s="11">
        <v>15</v>
      </c>
      <c r="B28" s="12" t="s">
        <v>18</v>
      </c>
      <c r="C28" s="12" t="s">
        <v>33</v>
      </c>
      <c r="D28" s="13">
        <v>2008</v>
      </c>
      <c r="E28" s="14">
        <v>105000000</v>
      </c>
      <c r="F28" s="17">
        <f t="shared" si="0"/>
        <v>13461.538461538461</v>
      </c>
      <c r="G28" s="14">
        <f>VLOOKUP(H28,DATOS!$G$4:$H$12,2,0)</f>
        <v>3190000</v>
      </c>
      <c r="H28" s="14" t="s">
        <v>98</v>
      </c>
      <c r="I28" s="14">
        <f t="shared" si="2"/>
        <v>4</v>
      </c>
      <c r="J28" s="17">
        <f>IFERROR(VLOOKUP(E28,[1]Hoja1!$A$4:$J$354,I28,1)," ")</f>
        <v>6.0365089871516009</v>
      </c>
      <c r="K28" s="17">
        <f t="shared" si="3"/>
        <v>5.1310326390788603</v>
      </c>
      <c r="L28" s="14">
        <f t="shared" si="1"/>
        <v>5387584.2710328028</v>
      </c>
      <c r="M28" s="17">
        <f t="shared" si="4"/>
        <v>690.71593218369264</v>
      </c>
    </row>
    <row r="29" spans="1:16" x14ac:dyDescent="0.25">
      <c r="A29" s="11">
        <v>16</v>
      </c>
      <c r="B29" s="12" t="s">
        <v>18</v>
      </c>
      <c r="C29" s="12" t="s">
        <v>33</v>
      </c>
      <c r="D29" s="13">
        <v>2008</v>
      </c>
      <c r="E29" s="14">
        <v>105000000</v>
      </c>
      <c r="F29" s="17">
        <f t="shared" si="0"/>
        <v>13461.538461538461</v>
      </c>
      <c r="G29" s="14">
        <f>VLOOKUP(H29,DATOS!$G$4:$H$12,2,0)</f>
        <v>3190000</v>
      </c>
      <c r="H29" s="14" t="s">
        <v>98</v>
      </c>
      <c r="I29" s="14">
        <f t="shared" si="2"/>
        <v>4</v>
      </c>
      <c r="J29" s="17">
        <f>IFERROR(VLOOKUP(E29,[1]Hoja1!$A$4:$J$354,I29,1)," ")</f>
        <v>6.0365089871516009</v>
      </c>
      <c r="K29" s="17">
        <f t="shared" si="3"/>
        <v>5.1310326390788603</v>
      </c>
      <c r="L29" s="14">
        <f t="shared" si="1"/>
        <v>5387584.2710328028</v>
      </c>
      <c r="M29" s="17">
        <f t="shared" si="4"/>
        <v>690.71593218369264</v>
      </c>
    </row>
    <row r="30" spans="1:16" x14ac:dyDescent="0.25">
      <c r="A30" s="11">
        <v>17</v>
      </c>
      <c r="B30" s="12" t="s">
        <v>34</v>
      </c>
      <c r="C30" s="12" t="s">
        <v>35</v>
      </c>
      <c r="D30" s="13">
        <v>2024</v>
      </c>
      <c r="E30" s="14">
        <v>105000000</v>
      </c>
      <c r="F30" s="17">
        <f t="shared" si="0"/>
        <v>13461.538461538461</v>
      </c>
      <c r="G30" s="14">
        <f>VLOOKUP(H30,DATOS!$G$4:$H$12,2,0)</f>
        <v>3190000</v>
      </c>
      <c r="H30" s="14" t="s">
        <v>98</v>
      </c>
      <c r="I30" s="14">
        <f t="shared" si="2"/>
        <v>4</v>
      </c>
      <c r="J30" s="17">
        <f>IFERROR(VLOOKUP(E30,[1]Hoja1!$A$4:$J$354,I30,1)," ")</f>
        <v>6.0365089871516009</v>
      </c>
      <c r="K30" s="17">
        <f t="shared" si="3"/>
        <v>5.1310326390788603</v>
      </c>
      <c r="L30" s="14">
        <f t="shared" si="1"/>
        <v>5387584.2710328028</v>
      </c>
      <c r="M30" s="17">
        <f t="shared" si="4"/>
        <v>690.71593218369264</v>
      </c>
    </row>
    <row r="31" spans="1:16" x14ac:dyDescent="0.25">
      <c r="A31" s="39"/>
      <c r="B31" s="40"/>
      <c r="C31" s="40"/>
      <c r="D31" s="41"/>
      <c r="E31" s="16"/>
      <c r="F31" s="42"/>
      <c r="G31" s="42"/>
      <c r="H31" s="16"/>
      <c r="I31" s="16"/>
      <c r="J31" s="42"/>
      <c r="K31" s="42"/>
      <c r="L31" s="14"/>
      <c r="M31" s="16"/>
    </row>
    <row r="32" spans="1:16" x14ac:dyDescent="0.25">
      <c r="A32" s="7"/>
      <c r="B32" s="7"/>
      <c r="C32" s="7"/>
      <c r="D32" s="7" t="s">
        <v>9</v>
      </c>
      <c r="E32" s="19">
        <f>SUM(E14:E30)</f>
        <v>1665000000</v>
      </c>
      <c r="F32" s="18">
        <f>SUM(F14:F30)</f>
        <v>213461.5384615385</v>
      </c>
      <c r="G32" s="18"/>
      <c r="L32" s="14">
        <f>SUM(L14:L30)</f>
        <v>88072311.251305491</v>
      </c>
      <c r="M32" s="14">
        <f>SUM(M14:M30)</f>
        <v>11291.321955295578</v>
      </c>
    </row>
    <row r="33" spans="1:13" x14ac:dyDescent="0.25">
      <c r="A33" s="7"/>
      <c r="B33" s="7"/>
      <c r="C33" s="7"/>
      <c r="D33" s="7" t="s">
        <v>10</v>
      </c>
      <c r="E33" s="19">
        <f>ROUNDUP(L32,-3)</f>
        <v>88073000</v>
      </c>
      <c r="F33" s="18">
        <f>E33/B12</f>
        <v>11291.410256410256</v>
      </c>
      <c r="G33" s="18"/>
      <c r="L33" s="14">
        <f>L32*1.1/12</f>
        <v>8073295.1980363382</v>
      </c>
      <c r="M33" s="14">
        <f>M32*1.1/12</f>
        <v>1035.0378459020947</v>
      </c>
    </row>
    <row r="34" spans="1:13" x14ac:dyDescent="0.25">
      <c r="A34" s="7"/>
      <c r="B34" s="7"/>
      <c r="C34" s="7"/>
      <c r="D34" s="7" t="s">
        <v>11</v>
      </c>
      <c r="E34" s="19">
        <f>ROUNDUP(E33*1.1/12,-3)</f>
        <v>8074000</v>
      </c>
      <c r="F34" s="18">
        <f>(F33*1.1/12)</f>
        <v>1035.0459401709402</v>
      </c>
      <c r="G34" s="18"/>
    </row>
  </sheetData>
  <mergeCells count="1">
    <mergeCell ref="J10:L10"/>
  </mergeCells>
  <dataValidations count="1">
    <dataValidation type="list" allowBlank="1" showInputMessage="1" showErrorMessage="1" sqref="H14:H30">
      <formula1>$O$14:$O$20</formula1>
    </dataValidation>
  </dataValidations>
  <pageMargins left="0.70866141732283472" right="0.70866141732283472" top="0.74803149606299213" bottom="0.74803149606299213" header="0.31496062992125984" footer="0.31496062992125984"/>
  <pageSetup paperSize="9" scale="76" orientation="portrait" r:id="rId1"/>
  <headerFooter>
    <oddFooter>&amp;RPreparado por Nestor Zorrilla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DATOS!$G$4:$G$8</xm:f>
          </x14:formula1>
          <xm:sqref>H31</xm:sqref>
        </x14:dataValidation>
        <x14:dataValidation type="list" allowBlank="1" showInputMessage="1" showErrorMessage="1">
          <x14:formula1>
            <xm:f>DATOS!$I$4:$I$5</xm:f>
          </x14:formula1>
          <xm:sqref>B11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5</vt:i4>
      </vt:variant>
    </vt:vector>
  </HeadingPairs>
  <TitlesOfParts>
    <vt:vector size="13" baseType="lpstr">
      <vt:lpstr>DATOS</vt:lpstr>
      <vt:lpstr>TIPOS DE RIESGOS</vt:lpstr>
      <vt:lpstr>Requisitos Minimos</vt:lpstr>
      <vt:lpstr>INCENDIO</vt:lpstr>
      <vt:lpstr>TM</vt:lpstr>
      <vt:lpstr>MRC</vt:lpstr>
      <vt:lpstr>TRO</vt:lpstr>
      <vt:lpstr>AUTO - FLOTA</vt:lpstr>
      <vt:lpstr>'AUTO - FLOTA'!Área_de_impresión</vt:lpstr>
      <vt:lpstr>INCENDIO!Área_de_impresión</vt:lpstr>
      <vt:lpstr>MRC!Área_de_impresión</vt:lpstr>
      <vt:lpstr>TM!Área_de_impresión</vt:lpstr>
      <vt:lpstr>TRO!Área_de_impresión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Nestor Zorrilla</dc:creator>
  <cp:lastModifiedBy>Nestor Zorrilla</cp:lastModifiedBy>
  <cp:lastPrinted>2025-08-06T23:39:07Z</cp:lastPrinted>
  <dcterms:created xsi:type="dcterms:W3CDTF">2025-08-04T19:34:41Z</dcterms:created>
  <dcterms:modified xsi:type="dcterms:W3CDTF">2026-07-08T18:54:59Z</dcterms:modified>
</cp:coreProperties>
</file>