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BA2BC6BC-4BC1-44AE-82A8-E5D69CAE69DC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PrepareTable" sheetId="1" r:id="rId1"/>
    <sheet name="OrganizedTable" sheetId="2" r:id="rId2"/>
    <sheet name="PrepareTable_2020data" sheetId="4" r:id="rId3"/>
    <sheet name="OrganizedTable_2020data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D20" i="4"/>
  <c r="C19" i="4"/>
  <c r="C20" i="4"/>
  <c r="C22" i="4"/>
  <c r="C23" i="4"/>
  <c r="C24" i="4"/>
  <c r="C25" i="4"/>
  <c r="C26" i="4"/>
  <c r="D23" i="4" l="1"/>
  <c r="D24" i="4"/>
  <c r="D26" i="4"/>
  <c r="D27" i="4"/>
  <c r="D28" i="4"/>
  <c r="D29" i="4"/>
  <c r="D22" i="4"/>
  <c r="C27" i="4"/>
  <c r="C28" i="4"/>
  <c r="C29" i="4"/>
  <c r="C17" i="4"/>
  <c r="D13" i="1" l="1"/>
  <c r="D14" i="1"/>
  <c r="D12" i="1"/>
  <c r="D11" i="1"/>
  <c r="D9" i="1"/>
  <c r="D8" i="1"/>
  <c r="D7" i="1"/>
  <c r="D5" i="1"/>
  <c r="D4" i="1"/>
</calcChain>
</file>

<file path=xl/sharedStrings.xml><?xml version="1.0" encoding="utf-8"?>
<sst xmlns="http://schemas.openxmlformats.org/spreadsheetml/2006/main" count="251" uniqueCount="93">
  <si>
    <t xml:space="preserve">            </t>
  </si>
  <si>
    <t xml:space="preserve">    Girl</t>
  </si>
  <si>
    <t xml:space="preserve">    Boy</t>
  </si>
  <si>
    <t xml:space="preserve">    Primary Education</t>
  </si>
  <si>
    <t xml:space="preserve">    Junior Secondary Education</t>
  </si>
  <si>
    <t xml:space="preserve">    Senior Secondary Education</t>
  </si>
  <si>
    <t xml:space="preserve">    Eastern Region</t>
  </si>
  <si>
    <t xml:space="preserve">    Northeast Region</t>
  </si>
  <si>
    <t xml:space="preserve">    Western Region</t>
  </si>
  <si>
    <t xml:space="preserve">    Central Region</t>
  </si>
  <si>
    <t>N=150,665</t>
  </si>
  <si>
    <t>N=150,665</t>
    <phoneticPr fontId="1" type="noConversion"/>
  </si>
  <si>
    <t xml:space="preserve">74883 (49.7%) </t>
  </si>
  <si>
    <t xml:space="preserve">75782 (50.3%) </t>
  </si>
  <si>
    <t xml:space="preserve">              </t>
  </si>
  <si>
    <t xml:space="preserve">59450 (39.5%) </t>
  </si>
  <si>
    <t xml:space="preserve">56436 (37.5%) </t>
  </si>
  <si>
    <t xml:space="preserve">34779 (23.1%) </t>
  </si>
  <si>
    <t xml:space="preserve">69815 (46.3%) </t>
  </si>
  <si>
    <t xml:space="preserve">17201 (11.4%) </t>
  </si>
  <si>
    <t xml:space="preserve">31821 (21.1%) </t>
  </si>
  <si>
    <t xml:space="preserve">31828 (21.1%) </t>
  </si>
  <si>
    <t>Nation-Wise Data</t>
  </si>
  <si>
    <t>Nation-Wise Data</t>
    <phoneticPr fontId="1" type="noConversion"/>
  </si>
  <si>
    <t>Region</t>
  </si>
  <si>
    <t>Region</t>
    <phoneticPr fontId="1" type="noConversion"/>
  </si>
  <si>
    <t>StudyPhase</t>
  </si>
  <si>
    <t>StudyPhase</t>
    <phoneticPr fontId="1" type="noConversion"/>
  </si>
  <si>
    <t>Gender</t>
  </si>
  <si>
    <t>Gender</t>
    <phoneticPr fontId="1" type="noConversion"/>
  </si>
  <si>
    <t>N=179,667,944(2019)</t>
  </si>
  <si>
    <t>N=179,667,944(2019)</t>
    <phoneticPr fontId="1" type="noConversion"/>
  </si>
  <si>
    <t>N=181,338,954 (2020)</t>
  </si>
  <si>
    <t>N=181,338,954 (2020)</t>
    <phoneticPr fontId="1" type="noConversion"/>
  </si>
  <si>
    <t>Non-C/IER (Included Sample)</t>
  </si>
  <si>
    <t>Non-C/IER (Included Sample)</t>
    <phoneticPr fontId="1" type="noConversion"/>
  </si>
  <si>
    <t>85427402 (47.11%)</t>
  </si>
  <si>
    <t>95911552 (52.89%)</t>
  </si>
  <si>
    <t>24944529 (13.76%)</t>
  </si>
  <si>
    <t>49140893 (27.10%)</t>
  </si>
  <si>
    <t>107253532 (59.15%)</t>
  </si>
  <si>
    <t>66752545 (37.15%)</t>
  </si>
  <si>
    <t>51852807 (28.86%)</t>
  </si>
  <si>
    <t>52508670 (29.23%)</t>
  </si>
  <si>
    <t>8553922 (4.76%)</t>
  </si>
  <si>
    <t>N=181,338,954 (2020)</t>
    <phoneticPr fontId="1" type="noConversion"/>
  </si>
  <si>
    <t>从宏观数据中剔除小学一到三年级</t>
    <phoneticPr fontId="1" type="noConversion"/>
  </si>
  <si>
    <t>Non-C/IER
(Included Sample)
N=150,665</t>
    <phoneticPr fontId="1" type="noConversion"/>
  </si>
  <si>
    <t>Nation-wide
Survey
N=181,338,954</t>
    <phoneticPr fontId="1" type="noConversion"/>
  </si>
  <si>
    <t>Phase of Studying</t>
    <phoneticPr fontId="1" type="noConversion"/>
  </si>
  <si>
    <t>Geographic Area</t>
    <phoneticPr fontId="1" type="noConversion"/>
  </si>
  <si>
    <t>Biological Sex</t>
    <phoneticPr fontId="1" type="noConversion"/>
  </si>
  <si>
    <t>8553922 (4.76%)</t>
    <phoneticPr fontId="1" type="noConversion"/>
  </si>
  <si>
    <t>Primary Education</t>
    <phoneticPr fontId="1" type="noConversion"/>
  </si>
  <si>
    <t>Junior Secondary Education</t>
    <phoneticPr fontId="1" type="noConversion"/>
  </si>
  <si>
    <t>Senior Secondary Education</t>
    <phoneticPr fontId="1" type="noConversion"/>
  </si>
  <si>
    <t>Eastern</t>
    <phoneticPr fontId="1" type="noConversion"/>
  </si>
  <si>
    <t>Northeast</t>
    <phoneticPr fontId="1" type="noConversion"/>
  </si>
  <si>
    <t>Central</t>
    <phoneticPr fontId="1" type="noConversion"/>
  </si>
  <si>
    <t>Western</t>
    <phoneticPr fontId="1" type="noConversion"/>
  </si>
  <si>
    <t>《中国教育统计年鉴》2020</t>
    <phoneticPr fontId="1" type="noConversion"/>
  </si>
  <si>
    <t>数据来源</t>
    <phoneticPr fontId="1" type="noConversion"/>
  </si>
  <si>
    <t>总数N=</t>
    <phoneticPr fontId="1" type="noConversion"/>
  </si>
  <si>
    <t>未剔除小学一到三年级</t>
    <phoneticPr fontId="1" type="noConversion"/>
  </si>
  <si>
    <t>剔除小学一到三年级后</t>
    <phoneticPr fontId="1" type="noConversion"/>
  </si>
  <si>
    <t>分性别总计</t>
    <phoneticPr fontId="1" type="noConversion"/>
  </si>
  <si>
    <r>
      <rPr>
        <sz val="8"/>
        <color theme="1"/>
        <rFont val="等线"/>
        <family val="2"/>
      </rPr>
      <t>女性学生总数</t>
    </r>
    <phoneticPr fontId="1" type="noConversion"/>
  </si>
  <si>
    <r>
      <rPr>
        <sz val="8"/>
        <color theme="1"/>
        <rFont val="等线"/>
        <family val="2"/>
      </rPr>
      <t>男性学生总数</t>
    </r>
    <phoneticPr fontId="1" type="noConversion"/>
  </si>
  <si>
    <r>
      <rPr>
        <sz val="8"/>
        <color theme="1"/>
        <rFont val="等线"/>
        <family val="2"/>
      </rPr>
      <t>学生总数</t>
    </r>
    <phoneticPr fontId="1" type="noConversion"/>
  </si>
  <si>
    <t>Nation-wide
Survey
N=125,889,048</t>
    <phoneticPr fontId="1" type="noConversion"/>
  </si>
  <si>
    <t xml:space="preserve">74,883 (49.7%) </t>
    <phoneticPr fontId="1" type="noConversion"/>
  </si>
  <si>
    <t xml:space="preserve">75,782 (50.3%) </t>
    <phoneticPr fontId="1" type="noConversion"/>
  </si>
  <si>
    <t xml:space="preserve">59,450 (39.5%) </t>
    <phoneticPr fontId="1" type="noConversion"/>
  </si>
  <si>
    <t xml:space="preserve">56,436 (37.5%) </t>
    <phoneticPr fontId="1" type="noConversion"/>
  </si>
  <si>
    <t xml:space="preserve">34,779 (23.1%) </t>
    <phoneticPr fontId="1" type="noConversion"/>
  </si>
  <si>
    <t xml:space="preserve">69,815 (46.3%) </t>
    <phoneticPr fontId="1" type="noConversion"/>
  </si>
  <si>
    <t xml:space="preserve">17,201 (11.4%) </t>
    <phoneticPr fontId="1" type="noConversion"/>
  </si>
  <si>
    <t xml:space="preserve">31,821 (21.1%) </t>
    <phoneticPr fontId="1" type="noConversion"/>
  </si>
  <si>
    <t xml:space="preserve">31,828 (21.1%) </t>
    <phoneticPr fontId="1" type="noConversion"/>
  </si>
  <si>
    <t>36,754,471 (29.20%)</t>
    <phoneticPr fontId="1" type="noConversion"/>
  </si>
  <si>
    <t>36,924,705 (29.33%)</t>
    <phoneticPr fontId="1" type="noConversion"/>
  </si>
  <si>
    <t>6,210,804 (4.93%)</t>
    <phoneticPr fontId="1" type="noConversion"/>
  </si>
  <si>
    <t>45,999,068 (36.54%)</t>
    <phoneticPr fontId="1" type="noConversion"/>
  </si>
  <si>
    <t>24,944,529 (19.81%)</t>
    <phoneticPr fontId="1" type="noConversion"/>
  </si>
  <si>
    <t>49,140,893 (39.04%)</t>
    <phoneticPr fontId="1" type="noConversion"/>
  </si>
  <si>
    <t>51,803,626 (41.15%)</t>
    <phoneticPr fontId="1" type="noConversion"/>
  </si>
  <si>
    <t>66,399,805 (52.74%)</t>
    <phoneticPr fontId="1" type="noConversion"/>
  </si>
  <si>
    <t>59,489,243 (47.26%)</t>
    <phoneticPr fontId="1" type="noConversion"/>
  </si>
  <si>
    <t>Non-C/IER
N=150,665</t>
    <phoneticPr fontId="1" type="noConversion"/>
  </si>
  <si>
    <t>http://www.moe.gov.cn/jyb_sjzl/moe_560/2020/quanguo/</t>
    <phoneticPr fontId="1" type="noConversion"/>
  </si>
  <si>
    <r>
      <rPr>
        <sz val="11"/>
        <color theme="1"/>
        <rFont val="等线"/>
        <family val="3"/>
        <charset val="134"/>
      </rPr>
      <t>学段在校生数与地区数据来源</t>
    </r>
    <r>
      <rPr>
        <sz val="11"/>
        <color theme="1"/>
        <rFont val="Times New Roman"/>
        <family val="1"/>
      </rPr>
      <t>:</t>
    </r>
    <r>
      <rPr>
        <sz val="11"/>
        <color theme="1"/>
        <rFont val="等线"/>
        <family val="3"/>
        <charset val="134"/>
      </rPr>
      <t>中华人民共和国教育部</t>
    </r>
    <r>
      <rPr>
        <sz val="11"/>
        <color theme="1"/>
        <rFont val="Times New Roman"/>
        <family val="1"/>
      </rPr>
      <t>-</t>
    </r>
    <r>
      <rPr>
        <sz val="11"/>
        <color theme="1"/>
        <rFont val="等线"/>
        <family val="3"/>
        <charset val="134"/>
      </rPr>
      <t>教育统计数据</t>
    </r>
    <r>
      <rPr>
        <sz val="11"/>
        <color theme="1"/>
        <rFont val="Times New Roman"/>
        <family val="1"/>
      </rPr>
      <t>2020</t>
    </r>
    <phoneticPr fontId="1" type="noConversion"/>
  </si>
  <si>
    <r>
      <rPr>
        <sz val="11"/>
        <color theme="1"/>
        <rFont val="等线"/>
        <family val="2"/>
      </rPr>
      <t>参考链接：</t>
    </r>
    <r>
      <rPr>
        <sz val="11"/>
        <color theme="1"/>
        <rFont val="Times New Roman"/>
        <family val="1"/>
      </rPr>
      <t>http://www.moe.gov.cn/jyb_sjzl/moe_560/2020/quanguo/</t>
    </r>
    <phoneticPr fontId="1" type="noConversion"/>
  </si>
  <si>
    <r>
      <rPr>
        <sz val="11"/>
        <color theme="1"/>
        <rFont val="等线"/>
        <family val="2"/>
      </rPr>
      <t>小学女生数据来源：《中国教育统计年鉴</t>
    </r>
    <r>
      <rPr>
        <sz val="11"/>
        <color theme="1"/>
        <rFont val="Times New Roman"/>
        <family val="1"/>
      </rPr>
      <t>(2020)</t>
    </r>
    <r>
      <rPr>
        <sz val="11"/>
        <color theme="1"/>
        <rFont val="等线"/>
        <family val="2"/>
      </rPr>
      <t>》</t>
    </r>
    <r>
      <rPr>
        <sz val="11"/>
        <color theme="1"/>
        <rFont val="Times New Roman"/>
        <family val="1"/>
      </rPr>
      <t>&gt;&gt;</t>
    </r>
    <r>
      <rPr>
        <sz val="11"/>
        <color theme="1"/>
        <rFont val="等线"/>
        <family val="2"/>
      </rPr>
      <t>第一部分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</rPr>
      <t>教育事业发展</t>
    </r>
    <r>
      <rPr>
        <sz val="11"/>
        <color theme="1"/>
        <rFont val="Times New Roman"/>
        <family val="1"/>
      </rPr>
      <t>&gt;&gt;</t>
    </r>
    <r>
      <rPr>
        <sz val="11"/>
        <color theme="1"/>
        <rFont val="等线"/>
        <family val="2"/>
      </rPr>
      <t>八、各级各类学校分布情况</t>
    </r>
    <r>
      <rPr>
        <sz val="11"/>
        <color theme="1"/>
        <rFont val="Times New Roman"/>
        <family val="1"/>
      </rPr>
      <t>&gt;&gt;</t>
    </r>
    <r>
      <rPr>
        <sz val="11"/>
        <color theme="1"/>
        <rFont val="等线"/>
        <family val="2"/>
      </rPr>
      <t>小学女学生数</t>
    </r>
    <r>
      <rPr>
        <sz val="11"/>
        <color theme="1"/>
        <rFont val="Times New Roman"/>
        <family val="1"/>
      </rPr>
      <t>.</t>
    </r>
    <r>
      <rPr>
        <sz val="11"/>
        <color theme="1"/>
        <rFont val="等线"/>
        <family val="2"/>
      </rPr>
      <t>第</t>
    </r>
    <r>
      <rPr>
        <sz val="11"/>
        <color theme="1"/>
        <rFont val="Times New Roman"/>
        <family val="1"/>
      </rPr>
      <t>474-475</t>
    </r>
    <r>
      <rPr>
        <sz val="11"/>
        <color theme="1"/>
        <rFont val="等线"/>
        <family val="2"/>
      </rPr>
      <t>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</si>
</sst>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10"/>
      <color rgb="FF4A4A4A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Times New Roman"/>
      <family val="1"/>
    </font>
    <font>
      <sz val="8"/>
      <color theme="1"/>
      <name val="等线"/>
      <family val="2"/>
    </font>
    <font>
      <b/>
      <sz val="10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10" fontId="0" fillId="0" borderId="0" xfId="0" applyNumberFormat="1"/>
    <xf numFmtId="0" fontId="2" fillId="0" borderId="1" xfId="0" applyNumberFormat="1" applyFont="1" applyFill="1" applyBorder="1" applyAlignment="1" applyProtection="1">
      <alignment horizontal="right" vertical="center" wrapText="1"/>
    </xf>
    <xf numFmtId="49" fontId="0" fillId="0" borderId="0" xfId="0" applyNumberFormat="1"/>
    <xf numFmtId="0" fontId="3" fillId="0" borderId="2" xfId="0" applyFont="1" applyBorder="1"/>
    <xf numFmtId="0" fontId="3" fillId="0" borderId="2" xfId="0" applyFont="1" applyBorder="1" applyAlignment="1">
      <alignment vertical="center" wrapText="1"/>
    </xf>
    <xf numFmtId="0" fontId="3" fillId="0" borderId="0" xfId="0" applyFont="1"/>
    <xf numFmtId="0" fontId="3" fillId="0" borderId="4" xfId="0" applyFont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" fontId="6" fillId="0" borderId="3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11" fillId="0" borderId="3" xfId="0" applyNumberFormat="1" applyFont="1" applyBorder="1"/>
    <xf numFmtId="0" fontId="4" fillId="0" borderId="0" xfId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e.gov.cn/jyb_sjzl/moe_560/2020/quangu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>
      <selection activeCell="C7" sqref="C7"/>
    </sheetView>
  </sheetViews>
  <sheetFormatPr defaultRowHeight="14.25" x14ac:dyDescent="0.2"/>
  <cols>
    <col min="1" max="1" width="28.125" bestFit="1" customWidth="1"/>
    <col min="2" max="2" width="27.375" bestFit="1" customWidth="1"/>
    <col min="3" max="3" width="20.375" bestFit="1" customWidth="1"/>
    <col min="4" max="4" width="19.875" bestFit="1" customWidth="1"/>
    <col min="5" max="5" width="23.25" customWidth="1"/>
    <col min="6" max="6" width="18.125" bestFit="1" customWidth="1"/>
  </cols>
  <sheetData>
    <row r="1" spans="1:4" x14ac:dyDescent="0.2">
      <c r="B1" t="s">
        <v>35</v>
      </c>
      <c r="C1" t="s">
        <v>23</v>
      </c>
    </row>
    <row r="2" spans="1:4" x14ac:dyDescent="0.2">
      <c r="B2" t="s">
        <v>11</v>
      </c>
      <c r="C2" t="s">
        <v>33</v>
      </c>
      <c r="D2" t="s">
        <v>31</v>
      </c>
    </row>
    <row r="3" spans="1:4" x14ac:dyDescent="0.2">
      <c r="A3" t="s">
        <v>29</v>
      </c>
      <c r="B3" t="s">
        <v>0</v>
      </c>
      <c r="C3">
        <v>181338954</v>
      </c>
    </row>
    <row r="4" spans="1:4" x14ac:dyDescent="0.2">
      <c r="A4" t="s">
        <v>1</v>
      </c>
      <c r="B4" t="s">
        <v>12</v>
      </c>
      <c r="C4">
        <v>85427402</v>
      </c>
      <c r="D4">
        <f>C4/C3</f>
        <v>0.47109239419126681</v>
      </c>
    </row>
    <row r="5" spans="1:4" x14ac:dyDescent="0.2">
      <c r="A5" t="s">
        <v>2</v>
      </c>
      <c r="B5" t="s">
        <v>13</v>
      </c>
      <c r="C5">
        <v>95911552</v>
      </c>
      <c r="D5">
        <f>C5/C3</f>
        <v>0.52890760580873319</v>
      </c>
    </row>
    <row r="6" spans="1:4" x14ac:dyDescent="0.2">
      <c r="A6" t="s">
        <v>27</v>
      </c>
      <c r="B6" t="s">
        <v>14</v>
      </c>
      <c r="C6">
        <v>107253532</v>
      </c>
    </row>
    <row r="7" spans="1:4" x14ac:dyDescent="0.2">
      <c r="A7" t="s">
        <v>3</v>
      </c>
      <c r="B7" t="s">
        <v>15</v>
      </c>
      <c r="D7">
        <f>C9/C3</f>
        <v>0.13755747703276153</v>
      </c>
    </row>
    <row r="8" spans="1:4" x14ac:dyDescent="0.2">
      <c r="A8" t="s">
        <v>4</v>
      </c>
      <c r="B8" t="s">
        <v>16</v>
      </c>
      <c r="C8">
        <v>49140893</v>
      </c>
      <c r="D8">
        <f>C8/C3</f>
        <v>0.2709891720231275</v>
      </c>
    </row>
    <row r="9" spans="1:4" x14ac:dyDescent="0.2">
      <c r="A9" t="s">
        <v>5</v>
      </c>
      <c r="B9" t="s">
        <v>17</v>
      </c>
      <c r="C9">
        <v>24944529</v>
      </c>
      <c r="D9">
        <f>C6/C3</f>
        <v>0.591453350944111</v>
      </c>
    </row>
    <row r="10" spans="1:4" x14ac:dyDescent="0.2">
      <c r="A10" t="s">
        <v>25</v>
      </c>
      <c r="B10" t="s">
        <v>14</v>
      </c>
      <c r="C10" s="1">
        <v>179667944</v>
      </c>
    </row>
    <row r="11" spans="1:4" x14ac:dyDescent="0.2">
      <c r="A11" t="s">
        <v>6</v>
      </c>
      <c r="B11" t="s">
        <v>18</v>
      </c>
      <c r="C11">
        <v>66752545</v>
      </c>
      <c r="D11">
        <f>C11/179667944</f>
        <v>0.37153285952890963</v>
      </c>
    </row>
    <row r="12" spans="1:4" x14ac:dyDescent="0.2">
      <c r="A12" t="s">
        <v>7</v>
      </c>
      <c r="B12" t="s">
        <v>19</v>
      </c>
      <c r="C12">
        <v>8553922</v>
      </c>
      <c r="D12">
        <f>C12/179667944</f>
        <v>4.7609616994337065E-2</v>
      </c>
    </row>
    <row r="13" spans="1:4" x14ac:dyDescent="0.2">
      <c r="A13" t="s">
        <v>8</v>
      </c>
      <c r="B13" t="s">
        <v>20</v>
      </c>
      <c r="C13">
        <v>52508670</v>
      </c>
      <c r="D13">
        <f t="shared" ref="D13:D14" si="0">C13/179667944</f>
        <v>0.29225397046898915</v>
      </c>
    </row>
    <row r="14" spans="1:4" x14ac:dyDescent="0.2">
      <c r="A14" t="s">
        <v>9</v>
      </c>
      <c r="B14" t="s">
        <v>21</v>
      </c>
      <c r="C14">
        <v>51852807</v>
      </c>
      <c r="D14">
        <f t="shared" si="0"/>
        <v>0.28860355300776414</v>
      </c>
    </row>
    <row r="16" spans="1:4" x14ac:dyDescent="0.2">
      <c r="B16" t="s">
        <v>34</v>
      </c>
      <c r="C16" t="s">
        <v>22</v>
      </c>
    </row>
    <row r="17" spans="1:4" x14ac:dyDescent="0.2">
      <c r="B17" t="s">
        <v>10</v>
      </c>
      <c r="C17" t="s">
        <v>32</v>
      </c>
    </row>
    <row r="18" spans="1:4" x14ac:dyDescent="0.2">
      <c r="A18" t="s">
        <v>28</v>
      </c>
      <c r="B18" t="s">
        <v>0</v>
      </c>
    </row>
    <row r="19" spans="1:4" x14ac:dyDescent="0.2">
      <c r="A19" t="s">
        <v>1</v>
      </c>
      <c r="B19" t="s">
        <v>12</v>
      </c>
      <c r="C19">
        <v>85427402</v>
      </c>
      <c r="D19" s="2"/>
    </row>
    <row r="20" spans="1:4" x14ac:dyDescent="0.2">
      <c r="A20" t="s">
        <v>2</v>
      </c>
      <c r="B20" t="s">
        <v>13</v>
      </c>
      <c r="C20">
        <v>95911552</v>
      </c>
      <c r="D20" s="2"/>
    </row>
    <row r="21" spans="1:4" x14ac:dyDescent="0.2">
      <c r="A21" t="s">
        <v>26</v>
      </c>
      <c r="B21" t="s">
        <v>14</v>
      </c>
      <c r="D21" s="2"/>
    </row>
    <row r="22" spans="1:4" x14ac:dyDescent="0.2">
      <c r="A22" t="s">
        <v>3</v>
      </c>
      <c r="B22" t="s">
        <v>15</v>
      </c>
      <c r="C22">
        <v>107253532</v>
      </c>
      <c r="D22" s="2"/>
    </row>
    <row r="23" spans="1:4" x14ac:dyDescent="0.2">
      <c r="A23" t="s">
        <v>4</v>
      </c>
      <c r="B23" t="s">
        <v>16</v>
      </c>
      <c r="C23">
        <v>49140893</v>
      </c>
      <c r="D23" s="2"/>
    </row>
    <row r="24" spans="1:4" x14ac:dyDescent="0.2">
      <c r="A24" t="s">
        <v>5</v>
      </c>
      <c r="B24" t="s">
        <v>17</v>
      </c>
      <c r="C24">
        <v>24944529</v>
      </c>
      <c r="D24" s="2"/>
    </row>
    <row r="25" spans="1:4" x14ac:dyDescent="0.2">
      <c r="A25" t="s">
        <v>24</v>
      </c>
      <c r="B25" t="s">
        <v>14</v>
      </c>
      <c r="C25" t="s">
        <v>30</v>
      </c>
      <c r="D25" s="2"/>
    </row>
    <row r="26" spans="1:4" x14ac:dyDescent="0.2">
      <c r="A26" t="s">
        <v>6</v>
      </c>
      <c r="B26" t="s">
        <v>18</v>
      </c>
      <c r="C26">
        <v>66752545</v>
      </c>
      <c r="D26" s="2"/>
    </row>
    <row r="27" spans="1:4" x14ac:dyDescent="0.2">
      <c r="A27" t="s">
        <v>7</v>
      </c>
      <c r="B27" t="s">
        <v>19</v>
      </c>
      <c r="C27">
        <v>8553922</v>
      </c>
      <c r="D27" s="2"/>
    </row>
    <row r="28" spans="1:4" x14ac:dyDescent="0.2">
      <c r="A28" t="s">
        <v>8</v>
      </c>
      <c r="B28" t="s">
        <v>20</v>
      </c>
      <c r="C28">
        <v>52508670</v>
      </c>
      <c r="D28" s="2"/>
    </row>
    <row r="29" spans="1:4" x14ac:dyDescent="0.2">
      <c r="A29" t="s">
        <v>9</v>
      </c>
      <c r="B29" t="s">
        <v>21</v>
      </c>
      <c r="C29">
        <v>51852807</v>
      </c>
      <c r="D29" s="2"/>
    </row>
    <row r="35" spans="1:3" x14ac:dyDescent="0.2">
      <c r="B35" t="s">
        <v>34</v>
      </c>
      <c r="C35" t="s">
        <v>22</v>
      </c>
    </row>
    <row r="36" spans="1:3" x14ac:dyDescent="0.2">
      <c r="B36" t="s">
        <v>10</v>
      </c>
      <c r="C36" t="s">
        <v>32</v>
      </c>
    </row>
    <row r="37" spans="1:3" x14ac:dyDescent="0.2">
      <c r="A37" t="s">
        <v>28</v>
      </c>
      <c r="B37" t="s">
        <v>0</v>
      </c>
    </row>
    <row r="38" spans="1:3" x14ac:dyDescent="0.2">
      <c r="A38" t="s">
        <v>1</v>
      </c>
      <c r="B38">
        <v>74883</v>
      </c>
      <c r="C38">
        <v>85427402</v>
      </c>
    </row>
    <row r="39" spans="1:3" x14ac:dyDescent="0.2">
      <c r="A39" t="s">
        <v>2</v>
      </c>
      <c r="B39">
        <v>75782</v>
      </c>
      <c r="C39">
        <v>95911552</v>
      </c>
    </row>
    <row r="40" spans="1:3" x14ac:dyDescent="0.2">
      <c r="A40" t="s">
        <v>26</v>
      </c>
      <c r="B40" t="s">
        <v>14</v>
      </c>
    </row>
    <row r="41" spans="1:3" x14ac:dyDescent="0.2">
      <c r="A41" t="s">
        <v>3</v>
      </c>
      <c r="B41">
        <v>59450</v>
      </c>
      <c r="C41">
        <v>107253532</v>
      </c>
    </row>
    <row r="42" spans="1:3" x14ac:dyDescent="0.2">
      <c r="A42" t="s">
        <v>4</v>
      </c>
      <c r="B42">
        <v>56436</v>
      </c>
      <c r="C42">
        <v>49140893</v>
      </c>
    </row>
    <row r="43" spans="1:3" x14ac:dyDescent="0.2">
      <c r="A43" t="s">
        <v>5</v>
      </c>
      <c r="B43">
        <v>34779</v>
      </c>
      <c r="C43">
        <v>24944529</v>
      </c>
    </row>
    <row r="44" spans="1:3" x14ac:dyDescent="0.2">
      <c r="A44" t="s">
        <v>24</v>
      </c>
      <c r="B44" t="s">
        <v>14</v>
      </c>
      <c r="C44" t="s">
        <v>30</v>
      </c>
    </row>
    <row r="45" spans="1:3" x14ac:dyDescent="0.2">
      <c r="A45" t="s">
        <v>6</v>
      </c>
      <c r="B45">
        <v>69815</v>
      </c>
      <c r="C45">
        <v>66752545</v>
      </c>
    </row>
    <row r="46" spans="1:3" x14ac:dyDescent="0.2">
      <c r="A46" t="s">
        <v>7</v>
      </c>
      <c r="B46">
        <v>17201</v>
      </c>
      <c r="C46">
        <v>8553922</v>
      </c>
    </row>
    <row r="47" spans="1:3" x14ac:dyDescent="0.2">
      <c r="A47" t="s">
        <v>8</v>
      </c>
      <c r="B47">
        <v>31821</v>
      </c>
      <c r="C47">
        <v>52508670</v>
      </c>
    </row>
    <row r="48" spans="1:3" x14ac:dyDescent="0.2">
      <c r="A48" t="s">
        <v>9</v>
      </c>
      <c r="B48">
        <v>31828</v>
      </c>
      <c r="C48">
        <v>51852807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7536-7C4E-4A1A-8AA5-873976B7ED10}">
  <dimension ref="A1:I32"/>
  <sheetViews>
    <sheetView workbookViewId="0">
      <selection activeCell="G1" sqref="G1:I13"/>
    </sheetView>
  </sheetViews>
  <sheetFormatPr defaultRowHeight="14.25" x14ac:dyDescent="0.2"/>
  <cols>
    <col min="1" max="1" width="29.25" customWidth="1"/>
    <col min="2" max="2" width="27.375" bestFit="1" customWidth="1"/>
    <col min="3" max="3" width="20.375" bestFit="1" customWidth="1"/>
    <col min="4" max="4" width="19.875" bestFit="1" customWidth="1"/>
    <col min="6" max="6" width="9.5" bestFit="1" customWidth="1"/>
    <col min="7" max="7" width="28.125" bestFit="1" customWidth="1"/>
    <col min="8" max="8" width="16.75" bestFit="1" customWidth="1"/>
    <col min="9" max="9" width="18.125" bestFit="1" customWidth="1"/>
  </cols>
  <sheetData>
    <row r="1" spans="4:9" ht="45" x14ac:dyDescent="0.25">
      <c r="G1" s="5"/>
      <c r="H1" s="6" t="s">
        <v>47</v>
      </c>
      <c r="I1" s="6" t="s">
        <v>48</v>
      </c>
    </row>
    <row r="2" spans="4:9" ht="15" x14ac:dyDescent="0.25">
      <c r="G2" s="7" t="s">
        <v>51</v>
      </c>
      <c r="H2" s="7" t="s">
        <v>0</v>
      </c>
      <c r="I2" s="7"/>
    </row>
    <row r="3" spans="4:9" ht="15" x14ac:dyDescent="0.25">
      <c r="D3" s="2"/>
      <c r="G3" s="7" t="s">
        <v>1</v>
      </c>
      <c r="H3" s="7" t="s">
        <v>12</v>
      </c>
      <c r="I3" s="7" t="s">
        <v>36</v>
      </c>
    </row>
    <row r="4" spans="4:9" ht="15" x14ac:dyDescent="0.25">
      <c r="D4" s="2"/>
      <c r="G4" s="7" t="s">
        <v>2</v>
      </c>
      <c r="H4" s="7" t="s">
        <v>13</v>
      </c>
      <c r="I4" s="7" t="s">
        <v>37</v>
      </c>
    </row>
    <row r="5" spans="4:9" ht="15" x14ac:dyDescent="0.25">
      <c r="D5" s="2"/>
      <c r="G5" s="7" t="s">
        <v>49</v>
      </c>
      <c r="H5" s="7" t="s">
        <v>14</v>
      </c>
      <c r="I5" s="7"/>
    </row>
    <row r="6" spans="4:9" ht="15" x14ac:dyDescent="0.25">
      <c r="D6" s="2"/>
      <c r="G6" s="7" t="s">
        <v>3</v>
      </c>
      <c r="H6" s="7" t="s">
        <v>15</v>
      </c>
      <c r="I6" s="7" t="s">
        <v>40</v>
      </c>
    </row>
    <row r="7" spans="4:9" ht="15" x14ac:dyDescent="0.25">
      <c r="D7" s="2"/>
      <c r="G7" s="7" t="s">
        <v>4</v>
      </c>
      <c r="H7" s="7" t="s">
        <v>16</v>
      </c>
      <c r="I7" s="7" t="s">
        <v>39</v>
      </c>
    </row>
    <row r="8" spans="4:9" ht="15" x14ac:dyDescent="0.25">
      <c r="D8" s="2"/>
      <c r="G8" s="7" t="s">
        <v>5</v>
      </c>
      <c r="H8" s="7" t="s">
        <v>17</v>
      </c>
      <c r="I8" s="7" t="s">
        <v>38</v>
      </c>
    </row>
    <row r="9" spans="4:9" ht="15" x14ac:dyDescent="0.25">
      <c r="D9" s="2"/>
      <c r="G9" s="7" t="s">
        <v>50</v>
      </c>
      <c r="H9" s="7" t="s">
        <v>14</v>
      </c>
      <c r="I9" s="7"/>
    </row>
    <row r="10" spans="4:9" ht="15" x14ac:dyDescent="0.25">
      <c r="D10" s="2"/>
      <c r="G10" s="7" t="s">
        <v>6</v>
      </c>
      <c r="H10" s="7" t="s">
        <v>18</v>
      </c>
      <c r="I10" s="7" t="s">
        <v>41</v>
      </c>
    </row>
    <row r="11" spans="4:9" ht="15" x14ac:dyDescent="0.25">
      <c r="D11" s="2"/>
      <c r="G11" s="7" t="s">
        <v>7</v>
      </c>
      <c r="H11" s="7" t="s">
        <v>19</v>
      </c>
      <c r="I11" s="7" t="s">
        <v>52</v>
      </c>
    </row>
    <row r="12" spans="4:9" ht="15" x14ac:dyDescent="0.25">
      <c r="D12" s="2"/>
      <c r="G12" s="7" t="s">
        <v>8</v>
      </c>
      <c r="H12" s="7" t="s">
        <v>20</v>
      </c>
      <c r="I12" s="7" t="s">
        <v>43</v>
      </c>
    </row>
    <row r="13" spans="4:9" ht="15" x14ac:dyDescent="0.25">
      <c r="D13" s="2"/>
      <c r="G13" s="8" t="s">
        <v>9</v>
      </c>
      <c r="H13" s="8" t="s">
        <v>21</v>
      </c>
      <c r="I13" s="8" t="s">
        <v>42</v>
      </c>
    </row>
    <row r="14" spans="4:9" x14ac:dyDescent="0.2">
      <c r="D14" s="1"/>
      <c r="H14" s="1"/>
    </row>
    <row r="17" spans="1:8" ht="14.25" customHeight="1" x14ac:dyDescent="0.2">
      <c r="A17" t="s">
        <v>46</v>
      </c>
      <c r="B17">
        <v>55449906</v>
      </c>
    </row>
    <row r="19" spans="1:8" x14ac:dyDescent="0.2">
      <c r="B19" t="s">
        <v>34</v>
      </c>
      <c r="C19" t="s">
        <v>22</v>
      </c>
    </row>
    <row r="20" spans="1:8" x14ac:dyDescent="0.2">
      <c r="B20" t="s">
        <v>10</v>
      </c>
      <c r="C20" t="s">
        <v>45</v>
      </c>
    </row>
    <row r="21" spans="1:8" x14ac:dyDescent="0.2">
      <c r="A21" t="s">
        <v>28</v>
      </c>
      <c r="B21" t="s">
        <v>0</v>
      </c>
      <c r="D21" s="3"/>
      <c r="E21" s="3"/>
    </row>
    <row r="22" spans="1:8" x14ac:dyDescent="0.2">
      <c r="A22" t="s">
        <v>1</v>
      </c>
      <c r="B22" t="s">
        <v>12</v>
      </c>
      <c r="C22" t="s">
        <v>36</v>
      </c>
      <c r="D22" s="3"/>
      <c r="E22" s="3"/>
      <c r="H22" s="3"/>
    </row>
    <row r="23" spans="1:8" x14ac:dyDescent="0.2">
      <c r="A23" t="s">
        <v>2</v>
      </c>
      <c r="B23" t="s">
        <v>13</v>
      </c>
      <c r="C23" t="s">
        <v>37</v>
      </c>
      <c r="D23" s="3"/>
      <c r="E23" s="3"/>
      <c r="H23" s="3"/>
    </row>
    <row r="24" spans="1:8" x14ac:dyDescent="0.2">
      <c r="A24" t="s">
        <v>26</v>
      </c>
      <c r="B24" t="s">
        <v>14</v>
      </c>
      <c r="D24" s="4"/>
    </row>
    <row r="25" spans="1:8" x14ac:dyDescent="0.2">
      <c r="A25" t="s">
        <v>3</v>
      </c>
      <c r="B25" t="s">
        <v>15</v>
      </c>
      <c r="C25" t="s">
        <v>38</v>
      </c>
    </row>
    <row r="26" spans="1:8" x14ac:dyDescent="0.2">
      <c r="A26" t="s">
        <v>4</v>
      </c>
      <c r="B26" t="s">
        <v>16</v>
      </c>
      <c r="C26" t="s">
        <v>39</v>
      </c>
    </row>
    <row r="27" spans="1:8" x14ac:dyDescent="0.2">
      <c r="A27" t="s">
        <v>5</v>
      </c>
      <c r="B27" t="s">
        <v>17</v>
      </c>
      <c r="C27" t="s">
        <v>40</v>
      </c>
    </row>
    <row r="28" spans="1:8" x14ac:dyDescent="0.2">
      <c r="A28" t="s">
        <v>24</v>
      </c>
      <c r="B28" t="s">
        <v>14</v>
      </c>
      <c r="C28" t="s">
        <v>30</v>
      </c>
    </row>
    <row r="29" spans="1:8" x14ac:dyDescent="0.2">
      <c r="A29" t="s">
        <v>6</v>
      </c>
      <c r="B29" t="s">
        <v>18</v>
      </c>
      <c r="C29" t="s">
        <v>41</v>
      </c>
    </row>
    <row r="30" spans="1:8" x14ac:dyDescent="0.2">
      <c r="A30" t="s">
        <v>7</v>
      </c>
      <c r="B30" t="s">
        <v>19</v>
      </c>
      <c r="C30" t="s">
        <v>44</v>
      </c>
    </row>
    <row r="31" spans="1:8" x14ac:dyDescent="0.2">
      <c r="A31" t="s">
        <v>8</v>
      </c>
      <c r="B31" t="s">
        <v>20</v>
      </c>
      <c r="C31" t="s">
        <v>43</v>
      </c>
    </row>
    <row r="32" spans="1:8" x14ac:dyDescent="0.2">
      <c r="A32" t="s">
        <v>9</v>
      </c>
      <c r="B32" t="s">
        <v>21</v>
      </c>
      <c r="C32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E39-6325-42FD-8DC9-901BCB5A47C5}">
  <dimension ref="A1:L31"/>
  <sheetViews>
    <sheetView workbookViewId="0">
      <selection activeCell="B31" sqref="B31"/>
    </sheetView>
  </sheetViews>
  <sheetFormatPr defaultRowHeight="14.25" x14ac:dyDescent="0.2"/>
  <cols>
    <col min="1" max="1" width="25.625" bestFit="1" customWidth="1"/>
    <col min="2" max="2" width="13.125" bestFit="1" customWidth="1"/>
    <col min="3" max="3" width="17.5" bestFit="1" customWidth="1"/>
    <col min="4" max="4" width="17.125" bestFit="1" customWidth="1"/>
  </cols>
  <sheetData>
    <row r="1" spans="1:3" ht="60" x14ac:dyDescent="0.25">
      <c r="A1" s="5"/>
      <c r="B1" s="6" t="s">
        <v>47</v>
      </c>
      <c r="C1" s="6" t="s">
        <v>69</v>
      </c>
    </row>
    <row r="2" spans="1:3" ht="15" x14ac:dyDescent="0.25">
      <c r="A2" s="7" t="s">
        <v>51</v>
      </c>
      <c r="B2" s="7" t="s">
        <v>0</v>
      </c>
      <c r="C2" s="7"/>
    </row>
    <row r="3" spans="1:3" ht="15" x14ac:dyDescent="0.25">
      <c r="A3" s="7" t="s">
        <v>1</v>
      </c>
      <c r="B3" s="7" t="s">
        <v>70</v>
      </c>
      <c r="C3" s="7" t="s">
        <v>87</v>
      </c>
    </row>
    <row r="4" spans="1:3" ht="15" x14ac:dyDescent="0.25">
      <c r="A4" s="7" t="s">
        <v>2</v>
      </c>
      <c r="B4" s="7" t="s">
        <v>71</v>
      </c>
      <c r="C4" s="7" t="s">
        <v>86</v>
      </c>
    </row>
    <row r="5" spans="1:3" ht="15" x14ac:dyDescent="0.25">
      <c r="A5" s="7" t="s">
        <v>49</v>
      </c>
      <c r="B5" s="7" t="s">
        <v>14</v>
      </c>
      <c r="C5" s="7"/>
    </row>
    <row r="6" spans="1:3" ht="15" x14ac:dyDescent="0.25">
      <c r="A6" s="7" t="s">
        <v>3</v>
      </c>
      <c r="B6" s="7" t="s">
        <v>72</v>
      </c>
      <c r="C6" s="7" t="s">
        <v>85</v>
      </c>
    </row>
    <row r="7" spans="1:3" ht="15" x14ac:dyDescent="0.25">
      <c r="A7" s="7" t="s">
        <v>4</v>
      </c>
      <c r="B7" s="7" t="s">
        <v>73</v>
      </c>
      <c r="C7" s="7" t="s">
        <v>84</v>
      </c>
    </row>
    <row r="8" spans="1:3" ht="15" x14ac:dyDescent="0.25">
      <c r="A8" s="7" t="s">
        <v>5</v>
      </c>
      <c r="B8" s="7" t="s">
        <v>74</v>
      </c>
      <c r="C8" s="7" t="s">
        <v>83</v>
      </c>
    </row>
    <row r="9" spans="1:3" ht="15" x14ac:dyDescent="0.25">
      <c r="A9" s="7" t="s">
        <v>50</v>
      </c>
      <c r="B9" s="7" t="s">
        <v>14</v>
      </c>
      <c r="C9" s="7"/>
    </row>
    <row r="10" spans="1:3" ht="15" x14ac:dyDescent="0.25">
      <c r="A10" s="7" t="s">
        <v>6</v>
      </c>
      <c r="B10" s="7" t="s">
        <v>75</v>
      </c>
      <c r="C10" s="7" t="s">
        <v>82</v>
      </c>
    </row>
    <row r="11" spans="1:3" ht="15" x14ac:dyDescent="0.25">
      <c r="A11" s="7" t="s">
        <v>7</v>
      </c>
      <c r="B11" s="7" t="s">
        <v>76</v>
      </c>
      <c r="C11" s="7" t="s">
        <v>81</v>
      </c>
    </row>
    <row r="12" spans="1:3" ht="15" x14ac:dyDescent="0.25">
      <c r="A12" s="7" t="s">
        <v>8</v>
      </c>
      <c r="B12" s="7" t="s">
        <v>77</v>
      </c>
      <c r="C12" s="7" t="s">
        <v>80</v>
      </c>
    </row>
    <row r="13" spans="1:3" ht="15" x14ac:dyDescent="0.25">
      <c r="A13" s="8" t="s">
        <v>9</v>
      </c>
      <c r="B13" s="8" t="s">
        <v>78</v>
      </c>
      <c r="C13" s="8" t="s">
        <v>79</v>
      </c>
    </row>
    <row r="17" spans="1:12" x14ac:dyDescent="0.2">
      <c r="A17" t="s">
        <v>60</v>
      </c>
      <c r="B17" s="14" t="s">
        <v>62</v>
      </c>
      <c r="C17" s="15">
        <f>SUM(B22:B24)</f>
        <v>125889048</v>
      </c>
      <c r="D17">
        <v>125889048</v>
      </c>
      <c r="G17" s="16" t="s">
        <v>63</v>
      </c>
      <c r="H17" s="16"/>
      <c r="I17" s="16"/>
      <c r="J17" s="16" t="s">
        <v>64</v>
      </c>
      <c r="K17" s="16"/>
      <c r="L17" s="16"/>
    </row>
    <row r="18" spans="1:12" ht="15" x14ac:dyDescent="0.25">
      <c r="A18" s="7" t="s">
        <v>51</v>
      </c>
      <c r="B18" s="14"/>
      <c r="C18" s="15"/>
      <c r="G18" s="17" t="s">
        <v>65</v>
      </c>
      <c r="H18" s="17"/>
      <c r="I18" s="17"/>
      <c r="J18" s="17" t="s">
        <v>65</v>
      </c>
      <c r="K18" s="17"/>
      <c r="L18" s="17"/>
    </row>
    <row r="19" spans="1:12" ht="15" x14ac:dyDescent="0.25">
      <c r="A19" s="7" t="s">
        <v>1</v>
      </c>
      <c r="B19" s="19">
        <v>59489243</v>
      </c>
      <c r="C19" s="2">
        <f t="shared" ref="C19:C25" si="0">B19/125889048</f>
        <v>0.47255296584656037</v>
      </c>
      <c r="D19" t="str">
        <f t="shared" ref="D19:D21" si="1">_xlfn.CONCAT(B19," (",TEXT(C19*100,"00.00"),"%)")</f>
        <v>59489243 (47.26%)</v>
      </c>
      <c r="G19" s="18" t="s">
        <v>66</v>
      </c>
      <c r="H19" s="18" t="s">
        <v>67</v>
      </c>
      <c r="I19" s="18" t="s">
        <v>68</v>
      </c>
      <c r="J19" s="18" t="s">
        <v>66</v>
      </c>
      <c r="K19" s="18" t="s">
        <v>67</v>
      </c>
      <c r="L19" s="18" t="s">
        <v>68</v>
      </c>
    </row>
    <row r="20" spans="1:12" ht="15" x14ac:dyDescent="0.25">
      <c r="A20" s="7" t="s">
        <v>2</v>
      </c>
      <c r="B20" s="19">
        <v>66399805</v>
      </c>
      <c r="C20" s="2">
        <f t="shared" si="0"/>
        <v>0.52744703415343963</v>
      </c>
      <c r="D20" t="str">
        <f t="shared" si="1"/>
        <v>66399805 (52.74%)</v>
      </c>
      <c r="G20" s="19">
        <v>85427402</v>
      </c>
      <c r="H20" s="19">
        <v>95911552</v>
      </c>
      <c r="I20" s="19">
        <v>181338954</v>
      </c>
      <c r="J20" s="19">
        <v>59489243</v>
      </c>
      <c r="K20" s="19">
        <v>66399805</v>
      </c>
      <c r="L20" s="19">
        <v>125889048</v>
      </c>
    </row>
    <row r="21" spans="1:12" x14ac:dyDescent="0.2">
      <c r="A21" s="9" t="s">
        <v>49</v>
      </c>
      <c r="C21" s="2"/>
    </row>
    <row r="22" spans="1:12" x14ac:dyDescent="0.2">
      <c r="A22" s="10" t="s">
        <v>53</v>
      </c>
      <c r="B22" s="11">
        <v>51803626</v>
      </c>
      <c r="C22" s="2">
        <f t="shared" si="0"/>
        <v>0.41150224600951785</v>
      </c>
      <c r="D22" t="str">
        <f>_xlfn.CONCAT(B22," (",TEXT(C22*100,"00.00"),"%)")</f>
        <v>51803626 (41.15%)</v>
      </c>
    </row>
    <row r="23" spans="1:12" x14ac:dyDescent="0.2">
      <c r="A23" s="10" t="s">
        <v>54</v>
      </c>
      <c r="B23" s="11">
        <v>49140893</v>
      </c>
      <c r="C23" s="2">
        <f t="shared" si="0"/>
        <v>0.39035081907998859</v>
      </c>
      <c r="D23" t="str">
        <f t="shared" ref="D23:D29" si="2">_xlfn.CONCAT(B23," (",TEXT(C23*100,"00.00"),"%)")</f>
        <v>49140893 (39.04%)</v>
      </c>
    </row>
    <row r="24" spans="1:12" x14ac:dyDescent="0.2">
      <c r="A24" s="10" t="s">
        <v>55</v>
      </c>
      <c r="B24" s="11">
        <v>24944529</v>
      </c>
      <c r="C24" s="2">
        <f t="shared" si="0"/>
        <v>0.19814693491049357</v>
      </c>
      <c r="D24" t="str">
        <f t="shared" si="2"/>
        <v>24944529 (19.81%)</v>
      </c>
    </row>
    <row r="25" spans="1:12" x14ac:dyDescent="0.2">
      <c r="A25" s="12" t="s">
        <v>50</v>
      </c>
      <c r="C25" s="2">
        <f t="shared" si="0"/>
        <v>0</v>
      </c>
    </row>
    <row r="26" spans="1:12" x14ac:dyDescent="0.2">
      <c r="A26" s="13" t="s">
        <v>56</v>
      </c>
      <c r="B26">
        <v>45999068</v>
      </c>
      <c r="C26" s="2">
        <f>B26/125889048</f>
        <v>0.36539372352708555</v>
      </c>
      <c r="D26" t="str">
        <f t="shared" si="2"/>
        <v>45999068 (36.54%)</v>
      </c>
    </row>
    <row r="27" spans="1:12" x14ac:dyDescent="0.2">
      <c r="A27" s="13" t="s">
        <v>57</v>
      </c>
      <c r="B27">
        <v>6210804</v>
      </c>
      <c r="C27" s="2">
        <f t="shared" ref="C27:C29" si="3">B27/125889048</f>
        <v>4.9335538703891062E-2</v>
      </c>
      <c r="D27" t="str">
        <f t="shared" si="2"/>
        <v>6210804 (04.93%)</v>
      </c>
    </row>
    <row r="28" spans="1:12" x14ac:dyDescent="0.2">
      <c r="A28" s="13" t="s">
        <v>58</v>
      </c>
      <c r="B28">
        <v>36924705</v>
      </c>
      <c r="C28" s="2">
        <f t="shared" si="3"/>
        <v>0.29331149600877116</v>
      </c>
      <c r="D28" t="str">
        <f t="shared" si="2"/>
        <v>36924705 (29.33%)</v>
      </c>
    </row>
    <row r="29" spans="1:12" x14ac:dyDescent="0.2">
      <c r="A29" s="13" t="s">
        <v>59</v>
      </c>
      <c r="B29">
        <v>36754471</v>
      </c>
      <c r="C29" s="2">
        <f t="shared" si="3"/>
        <v>0.29195924176025223</v>
      </c>
      <c r="D29" t="str">
        <f t="shared" si="2"/>
        <v>36754471 (29.20%)</v>
      </c>
    </row>
    <row r="31" spans="1:12" x14ac:dyDescent="0.2">
      <c r="A31" s="13" t="s">
        <v>61</v>
      </c>
      <c r="B31" s="20" t="s">
        <v>89</v>
      </c>
    </row>
  </sheetData>
  <mergeCells count="4">
    <mergeCell ref="G17:I17"/>
    <mergeCell ref="J17:L17"/>
    <mergeCell ref="G18:I18"/>
    <mergeCell ref="J18:L18"/>
  </mergeCells>
  <phoneticPr fontId="1" type="noConversion"/>
  <hyperlinks>
    <hyperlink ref="B31" r:id="rId1" xr:uid="{A081656A-EF42-4FEB-B170-245D47E60A9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7682-1382-4BD4-9298-CA1B21C3EBB1}">
  <dimension ref="A1:D16"/>
  <sheetViews>
    <sheetView tabSelected="1" workbookViewId="0">
      <selection activeCell="H6" sqref="H6"/>
    </sheetView>
  </sheetViews>
  <sheetFormatPr defaultRowHeight="14.25" x14ac:dyDescent="0.2"/>
  <cols>
    <col min="1" max="1" width="25.625" bestFit="1" customWidth="1"/>
    <col min="2" max="2" width="13.625" bestFit="1" customWidth="1"/>
    <col min="3" max="3" width="17.375" bestFit="1" customWidth="1"/>
  </cols>
  <sheetData>
    <row r="1" spans="1:4" ht="45" x14ac:dyDescent="0.25">
      <c r="A1" s="5"/>
      <c r="B1" s="6" t="s">
        <v>88</v>
      </c>
      <c r="C1" s="6" t="s">
        <v>69</v>
      </c>
    </row>
    <row r="2" spans="1:4" ht="15" x14ac:dyDescent="0.25">
      <c r="A2" s="7" t="s">
        <v>51</v>
      </c>
      <c r="B2" s="7" t="s">
        <v>0</v>
      </c>
      <c r="C2" s="7"/>
    </row>
    <row r="3" spans="1:4" ht="15" x14ac:dyDescent="0.25">
      <c r="A3" s="7" t="s">
        <v>1</v>
      </c>
      <c r="B3" s="7" t="s">
        <v>70</v>
      </c>
      <c r="C3" s="7" t="s">
        <v>87</v>
      </c>
    </row>
    <row r="4" spans="1:4" ht="15" x14ac:dyDescent="0.25">
      <c r="A4" s="7" t="s">
        <v>2</v>
      </c>
      <c r="B4" s="7" t="s">
        <v>71</v>
      </c>
      <c r="C4" s="7" t="s">
        <v>86</v>
      </c>
    </row>
    <row r="5" spans="1:4" ht="15" x14ac:dyDescent="0.25">
      <c r="A5" s="7" t="s">
        <v>49</v>
      </c>
      <c r="B5" s="7" t="s">
        <v>14</v>
      </c>
      <c r="C5" s="7"/>
    </row>
    <row r="6" spans="1:4" ht="15" x14ac:dyDescent="0.25">
      <c r="A6" s="7" t="s">
        <v>3</v>
      </c>
      <c r="B6" s="7" t="s">
        <v>72</v>
      </c>
      <c r="C6" s="7" t="s">
        <v>85</v>
      </c>
    </row>
    <row r="7" spans="1:4" ht="15" x14ac:dyDescent="0.25">
      <c r="A7" s="7" t="s">
        <v>4</v>
      </c>
      <c r="B7" s="7" t="s">
        <v>73</v>
      </c>
      <c r="C7" s="7" t="s">
        <v>84</v>
      </c>
    </row>
    <row r="8" spans="1:4" ht="15" x14ac:dyDescent="0.25">
      <c r="A8" s="7" t="s">
        <v>5</v>
      </c>
      <c r="B8" s="7" t="s">
        <v>74</v>
      </c>
      <c r="C8" s="7" t="s">
        <v>83</v>
      </c>
    </row>
    <row r="9" spans="1:4" ht="15" x14ac:dyDescent="0.25">
      <c r="A9" s="7" t="s">
        <v>50</v>
      </c>
      <c r="B9" s="7" t="s">
        <v>14</v>
      </c>
      <c r="C9" s="7"/>
    </row>
    <row r="10" spans="1:4" ht="15" x14ac:dyDescent="0.25">
      <c r="A10" s="7" t="s">
        <v>6</v>
      </c>
      <c r="B10" s="7" t="s">
        <v>75</v>
      </c>
      <c r="C10" s="7" t="s">
        <v>82</v>
      </c>
    </row>
    <row r="11" spans="1:4" ht="15" x14ac:dyDescent="0.25">
      <c r="A11" s="7" t="s">
        <v>7</v>
      </c>
      <c r="B11" s="7" t="s">
        <v>76</v>
      </c>
      <c r="C11" s="7" t="s">
        <v>81</v>
      </c>
    </row>
    <row r="12" spans="1:4" ht="15" x14ac:dyDescent="0.25">
      <c r="A12" s="7" t="s">
        <v>8</v>
      </c>
      <c r="B12" s="7" t="s">
        <v>77</v>
      </c>
      <c r="C12" s="7" t="s">
        <v>80</v>
      </c>
    </row>
    <row r="13" spans="1:4" ht="15" x14ac:dyDescent="0.25">
      <c r="A13" s="8" t="s">
        <v>9</v>
      </c>
      <c r="B13" s="8" t="s">
        <v>78</v>
      </c>
      <c r="C13" s="8" t="s">
        <v>79</v>
      </c>
    </row>
    <row r="14" spans="1:4" ht="15" x14ac:dyDescent="0.25">
      <c r="A14" s="21" t="s">
        <v>90</v>
      </c>
      <c r="B14" s="21"/>
      <c r="C14" s="21"/>
      <c r="D14" s="21"/>
    </row>
    <row r="15" spans="1:4" ht="15" x14ac:dyDescent="0.25">
      <c r="A15" s="22" t="s">
        <v>91</v>
      </c>
      <c r="B15" s="22"/>
      <c r="C15" s="22"/>
      <c r="D15" s="22"/>
    </row>
    <row r="16" spans="1:4" ht="30" customHeight="1" x14ac:dyDescent="0.25">
      <c r="A16" s="23" t="s">
        <v>92</v>
      </c>
      <c r="B16" s="23"/>
      <c r="C16" s="23"/>
      <c r="D16" s="23"/>
    </row>
  </sheetData>
  <mergeCells count="3">
    <mergeCell ref="A14:D14"/>
    <mergeCell ref="A15:D15"/>
    <mergeCell ref="A16:D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PrepareTable</vt:lpstr>
      <vt:lpstr>OrganizedTable</vt:lpstr>
      <vt:lpstr>PrepareTable_2020data</vt:lpstr>
      <vt:lpstr>OrganizedTable_2020data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2023-04-19T15:17:57Z</dcterms:modified>
</cp:coreProperties>
</file>