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Comfy\OneDrive\Рабочий стол\"/>
    </mc:Choice>
  </mc:AlternateContent>
  <bookViews>
    <workbookView xWindow="0" yWindow="0" windowWidth="23040" windowHeight="9252"/>
  </bookViews>
  <sheets>
    <sheet name="суб_вир" sheetId="2" r:id="rId1"/>
  </sheets>
  <definedNames>
    <definedName name="solver_adj" localSheetId="0" hidden="1">суб_вир!$M$5</definedName>
    <definedName name="solver_cvg" localSheetId="0" hidden="1">0.0001</definedName>
    <definedName name="solver_drv" localSheetId="0" hidden="1">1</definedName>
    <definedName name="solver_est" localSheetId="0" hidden="1">1</definedName>
    <definedName name="solver_itr" localSheetId="0" hidden="1">100</definedName>
    <definedName name="solver_lin" localSheetId="0" hidden="1">2</definedName>
    <definedName name="solver_neg" localSheetId="0" hidden="1">1</definedName>
    <definedName name="solver_num" localSheetId="0" hidden="1">0</definedName>
    <definedName name="solver_nwt" localSheetId="0" hidden="1">1</definedName>
    <definedName name="solver_opt" localSheetId="0" hidden="1">суб_вир!$M$6</definedName>
    <definedName name="solver_pre" localSheetId="0" hidden="1">0.000001</definedName>
    <definedName name="solver_scl" localSheetId="0" hidden="1">2</definedName>
    <definedName name="solver_sho" localSheetId="0" hidden="1">2</definedName>
    <definedName name="solver_tim" localSheetId="0" hidden="1">100</definedName>
    <definedName name="solver_tol" localSheetId="0" hidden="1">0.05</definedName>
    <definedName name="solver_typ" localSheetId="0" hidden="1">3</definedName>
    <definedName name="solver_val" localSheetId="0" hidden="1">0</definedName>
  </definedNames>
  <calcPr calcId="152511"/>
</workbook>
</file>

<file path=xl/calcChain.xml><?xml version="1.0" encoding="utf-8"?>
<calcChain xmlns="http://schemas.openxmlformats.org/spreadsheetml/2006/main">
  <c r="J12" i="2" l="1"/>
  <c r="F4" i="2"/>
  <c r="J11" i="2"/>
  <c r="P5" i="2"/>
  <c r="P4" i="2"/>
  <c r="J4" i="2"/>
  <c r="E4" i="2"/>
  <c r="J3" i="2"/>
  <c r="D4" i="2"/>
  <c r="F5" i="2"/>
  <c r="F6" i="2"/>
  <c r="F7" i="2"/>
  <c r="F8" i="2"/>
  <c r="F9" i="2"/>
  <c r="F10" i="2"/>
  <c r="F11" i="2"/>
  <c r="E11" i="2"/>
  <c r="D11" i="2"/>
  <c r="E5" i="2"/>
  <c r="E6" i="2"/>
  <c r="E7" i="2"/>
  <c r="E8" i="2"/>
  <c r="E9" i="2"/>
  <c r="E10" i="2"/>
  <c r="D5" i="2"/>
  <c r="D6" i="2"/>
  <c r="D7" i="2"/>
  <c r="D8" i="2"/>
  <c r="D9" i="2"/>
  <c r="D10" i="2"/>
  <c r="M10" i="2"/>
  <c r="J6" i="2" l="1"/>
  <c r="O7" i="2"/>
  <c r="J14" i="2"/>
</calcChain>
</file>

<file path=xl/sharedStrings.xml><?xml version="1.0" encoding="utf-8"?>
<sst xmlns="http://schemas.openxmlformats.org/spreadsheetml/2006/main" count="28" uniqueCount="28">
  <si>
    <t>E=(dQ/dP)|(P*,Q*)*(P*/Q*)</t>
  </si>
  <si>
    <t>Подбор параметра</t>
  </si>
  <si>
    <t>Price</t>
  </si>
  <si>
    <t>Demand</t>
  </si>
  <si>
    <t>Supply</t>
  </si>
  <si>
    <t>Func_dem</t>
  </si>
  <si>
    <t>Func_sup</t>
  </si>
  <si>
    <t>Q*d</t>
  </si>
  <si>
    <t>Q*s</t>
  </si>
  <si>
    <t>P*</t>
  </si>
  <si>
    <t>Q*d-Q*s</t>
  </si>
  <si>
    <t>Рівноважна точка</t>
  </si>
  <si>
    <t>Ed</t>
  </si>
  <si>
    <t>Es</t>
  </si>
  <si>
    <t xml:space="preserve">Маємо результати спостережень за зміною величин попиту та пропозиції на ринку деякого товару
1. За цими даними знайти аналітичний вигляд функцій для попиту та пропозиції.
2. Побудувати знайдені функції в осях (Q,P). знайти точку ринкової рівноваги і нанести її на графік. Дослідити стан рівноваги на стабільність.
3. З’ясувати та графічно відобразити (на графіку з п.2), як зміняться параметри ринкової рівноваги після введення: податку, субсидії для виробника/споживача або квоти.
</t>
  </si>
  <si>
    <t>Еластичність</t>
  </si>
  <si>
    <t>Пункт 2</t>
  </si>
  <si>
    <t>Пункт3</t>
  </si>
  <si>
    <t>P**</t>
  </si>
  <si>
    <t>Q**s</t>
  </si>
  <si>
    <t>Q**d</t>
  </si>
  <si>
    <t>Q**d-Q**s</t>
  </si>
  <si>
    <t>sub</t>
  </si>
  <si>
    <t>Sup(sub)</t>
  </si>
  <si>
    <t>Рівноважна точка після введення субсидії для виробника</t>
  </si>
  <si>
    <t>субсидія для виробника</t>
  </si>
  <si>
    <t>Qs(sub)=F(P+sub)</t>
  </si>
  <si>
    <t>Варіант 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</si>
</sst>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  <font>
      <sz val="16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/>
    <xf numFmtId="0" fontId="1" fillId="3" borderId="0" xfId="0" applyFont="1" applyFill="1"/>
    <xf numFmtId="0" fontId="2" fillId="0" borderId="0" xfId="0" applyFont="1" applyFill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4" borderId="5" xfId="0" applyFont="1" applyFill="1" applyBorder="1"/>
    <xf numFmtId="0" fontId="1" fillId="2" borderId="5" xfId="0" applyFont="1" applyFill="1" applyBorder="1"/>
    <xf numFmtId="0" fontId="1" fillId="0" borderId="14" xfId="0" applyFont="1" applyFill="1" applyBorder="1"/>
    <xf numFmtId="0" fontId="1" fillId="0" borderId="1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2" fontId="1" fillId="0" borderId="5" xfId="0" applyNumberFormat="1" applyFont="1" applyBorder="1"/>
    <xf numFmtId="0" fontId="1" fillId="0" borderId="15" xfId="0" applyFont="1" applyBorder="1"/>
    <xf numFmtId="0" fontId="1" fillId="0" borderId="15" xfId="0" applyFont="1" applyFill="1" applyBorder="1"/>
    <xf numFmtId="0" fontId="1" fillId="0" borderId="0" xfId="0" applyFont="1" applyFill="1"/>
    <xf numFmtId="0" fontId="1" fillId="0" borderId="0" xfId="0" applyFont="1" applyBorder="1"/>
    <xf numFmtId="0" fontId="1" fillId="2" borderId="0" xfId="0" applyFont="1" applyFill="1" applyBorder="1"/>
    <xf numFmtId="0" fontId="1" fillId="2" borderId="0" xfId="0" applyFont="1" applyFill="1"/>
    <xf numFmtId="0" fontId="1" fillId="0" borderId="11" xfId="0" applyFont="1" applyBorder="1"/>
    <xf numFmtId="0" fontId="1" fillId="0" borderId="12" xfId="0" applyFont="1" applyBorder="1"/>
    <xf numFmtId="0" fontId="1" fillId="0" borderId="13" xfId="0" applyFont="1" applyBorder="1"/>
    <xf numFmtId="0" fontId="1" fillId="0" borderId="0" xfId="0" applyFont="1" applyAlignment="1">
      <alignment horizontal="left"/>
    </xf>
    <xf numFmtId="0" fontId="1" fillId="0" borderId="0" xfId="0" applyFont="1" applyBorder="1" applyAlignment="1"/>
    <xf numFmtId="2" fontId="1" fillId="0" borderId="0" xfId="0" applyNumberFormat="1" applyFont="1" applyBorder="1"/>
    <xf numFmtId="0" fontId="1" fillId="0" borderId="0" xfId="0" applyFont="1" applyFill="1" applyBorder="1"/>
    <xf numFmtId="0" fontId="0" fillId="0" borderId="0" xfId="0" applyAlignment="1">
      <alignment horizontal="left" wrapText="1"/>
    </xf>
    <xf numFmtId="0" fontId="1" fillId="0" borderId="1" xfId="0" applyFont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Звичайни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суб_вир!$B$3</c:f>
              <c:strCache>
                <c:ptCount val="1"/>
                <c:pt idx="0">
                  <c:v>Demand</c:v>
                </c:pt>
              </c:strCache>
            </c:strRef>
          </c:tx>
          <c:trendline>
            <c:trendlineType val="log"/>
            <c:dispRSqr val="1"/>
            <c:dispEq val="1"/>
            <c:trendlineLbl>
              <c:layout>
                <c:manualLayout>
                  <c:x val="0.28931015306255076"/>
                  <c:y val="-1.1545403671387943E-3"/>
                </c:manualLayout>
              </c:layout>
              <c:numFmt formatCode="General" sourceLinked="0"/>
            </c:trendlineLbl>
          </c:trendline>
          <c:xVal>
            <c:numRef>
              <c:f>суб_вир!$A$4:$A$11</c:f>
              <c:numCache>
                <c:formatCode>General</c:formatCode>
                <c:ptCount val="8"/>
                <c:pt idx="0">
                  <c:v>2</c:v>
                </c:pt>
                <c:pt idx="1">
                  <c:v>2.4</c:v>
                </c:pt>
                <c:pt idx="2">
                  <c:v>2.75</c:v>
                </c:pt>
                <c:pt idx="3">
                  <c:v>3.3</c:v>
                </c:pt>
                <c:pt idx="4">
                  <c:v>3.7</c:v>
                </c:pt>
                <c:pt idx="5">
                  <c:v>4.0999999999999996</c:v>
                </c:pt>
                <c:pt idx="6">
                  <c:v>4.5</c:v>
                </c:pt>
                <c:pt idx="7">
                  <c:v>5</c:v>
                </c:pt>
              </c:numCache>
            </c:numRef>
          </c:xVal>
          <c:yVal>
            <c:numRef>
              <c:f>суб_вир!$B$4:$B$11</c:f>
              <c:numCache>
                <c:formatCode>General</c:formatCode>
                <c:ptCount val="8"/>
                <c:pt idx="0">
                  <c:v>220</c:v>
                </c:pt>
                <c:pt idx="1">
                  <c:v>195</c:v>
                </c:pt>
                <c:pt idx="2">
                  <c:v>173</c:v>
                </c:pt>
                <c:pt idx="3">
                  <c:v>155</c:v>
                </c:pt>
                <c:pt idx="4">
                  <c:v>142</c:v>
                </c:pt>
                <c:pt idx="5">
                  <c:v>136</c:v>
                </c:pt>
                <c:pt idx="6">
                  <c:v>128</c:v>
                </c:pt>
                <c:pt idx="7">
                  <c:v>120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суб_вир!$C$3</c:f>
              <c:strCache>
                <c:ptCount val="1"/>
                <c:pt idx="0">
                  <c:v>Supply</c:v>
                </c:pt>
              </c:strCache>
            </c:strRef>
          </c:tx>
          <c:trendline>
            <c:trendlineType val="log"/>
            <c:dispRSqr val="1"/>
            <c:dispEq val="1"/>
            <c:trendlineLbl>
              <c:layout>
                <c:manualLayout>
                  <c:x val="0.31995551024191304"/>
                  <c:y val="-2.3916750314055012E-2"/>
                </c:manualLayout>
              </c:layout>
              <c:numFmt formatCode="General" sourceLinked="0"/>
            </c:trendlineLbl>
          </c:trendline>
          <c:xVal>
            <c:numRef>
              <c:f>суб_вир!$A$4:$A$11</c:f>
              <c:numCache>
                <c:formatCode>General</c:formatCode>
                <c:ptCount val="8"/>
                <c:pt idx="0">
                  <c:v>2</c:v>
                </c:pt>
                <c:pt idx="1">
                  <c:v>2.4</c:v>
                </c:pt>
                <c:pt idx="2">
                  <c:v>2.75</c:v>
                </c:pt>
                <c:pt idx="3">
                  <c:v>3.3</c:v>
                </c:pt>
                <c:pt idx="4">
                  <c:v>3.7</c:v>
                </c:pt>
                <c:pt idx="5">
                  <c:v>4.0999999999999996</c:v>
                </c:pt>
                <c:pt idx="6">
                  <c:v>4.5</c:v>
                </c:pt>
                <c:pt idx="7">
                  <c:v>5</c:v>
                </c:pt>
              </c:numCache>
            </c:numRef>
          </c:xVal>
          <c:yVal>
            <c:numRef>
              <c:f>суб_вир!$C$4:$C$11</c:f>
              <c:numCache>
                <c:formatCode>General</c:formatCode>
                <c:ptCount val="8"/>
                <c:pt idx="0">
                  <c:v>120</c:v>
                </c:pt>
                <c:pt idx="1">
                  <c:v>133</c:v>
                </c:pt>
                <c:pt idx="2">
                  <c:v>148</c:v>
                </c:pt>
                <c:pt idx="3">
                  <c:v>162</c:v>
                </c:pt>
                <c:pt idx="4">
                  <c:v>175</c:v>
                </c:pt>
                <c:pt idx="5">
                  <c:v>184</c:v>
                </c:pt>
                <c:pt idx="6">
                  <c:v>198</c:v>
                </c:pt>
                <c:pt idx="7">
                  <c:v>225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5422152"/>
        <c:axId val="205968824"/>
      </c:scatterChart>
      <c:valAx>
        <c:axId val="345422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5968824"/>
        <c:crosses val="autoZero"/>
        <c:crossBetween val="midCat"/>
      </c:valAx>
      <c:valAx>
        <c:axId val="205968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542215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9036498527082735"/>
          <c:y val="0.65624380876697797"/>
          <c:w val="0.29628388222198587"/>
          <c:h val="0.25207051296475064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8359421515263609E-2"/>
          <c:y val="4.9018324764199012E-2"/>
          <c:w val="0.78884405221159493"/>
          <c:h val="0.8899416340080782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суб_вир!$D$3</c:f>
              <c:strCache>
                <c:ptCount val="1"/>
                <c:pt idx="0">
                  <c:v>Func_dem</c:v>
                </c:pt>
              </c:strCache>
            </c:strRef>
          </c:tx>
          <c:xVal>
            <c:numRef>
              <c:f>суб_вир!$D$4:$D$11</c:f>
              <c:numCache>
                <c:formatCode>General</c:formatCode>
                <c:ptCount val="8"/>
                <c:pt idx="0">
                  <c:v>213.62147506341392</c:v>
                </c:pt>
                <c:pt idx="1">
                  <c:v>193.89428261830804</c:v>
                </c:pt>
                <c:pt idx="2">
                  <c:v>179.16478135638846</c:v>
                </c:pt>
                <c:pt idx="3">
                  <c:v>159.43758891128257</c:v>
                </c:pt>
                <c:pt idx="4">
                  <c:v>147.05838891385065</c:v>
                </c:pt>
                <c:pt idx="5">
                  <c:v>135.95120944454965</c:v>
                </c:pt>
                <c:pt idx="6">
                  <c:v>125.87882566880714</c:v>
                </c:pt>
                <c:pt idx="7">
                  <c:v>114.47881787463035</c:v>
                </c:pt>
              </c:numCache>
            </c:numRef>
          </c:xVal>
          <c:yVal>
            <c:numRef>
              <c:f>суб_вир!$A$4:$A$11</c:f>
              <c:numCache>
                <c:formatCode>General</c:formatCode>
                <c:ptCount val="8"/>
                <c:pt idx="0">
                  <c:v>2</c:v>
                </c:pt>
                <c:pt idx="1">
                  <c:v>2.4</c:v>
                </c:pt>
                <c:pt idx="2">
                  <c:v>2.75</c:v>
                </c:pt>
                <c:pt idx="3">
                  <c:v>3.3</c:v>
                </c:pt>
                <c:pt idx="4">
                  <c:v>3.7</c:v>
                </c:pt>
                <c:pt idx="5">
                  <c:v>4.0999999999999996</c:v>
                </c:pt>
                <c:pt idx="6">
                  <c:v>4.5</c:v>
                </c:pt>
                <c:pt idx="7">
                  <c:v>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суб_вир!$E$3</c:f>
              <c:strCache>
                <c:ptCount val="1"/>
                <c:pt idx="0">
                  <c:v>Func_sup</c:v>
                </c:pt>
              </c:strCache>
            </c:strRef>
          </c:tx>
          <c:xVal>
            <c:numRef>
              <c:f>суб_вир!$E$4:$E$11</c:f>
              <c:numCache>
                <c:formatCode>General</c:formatCode>
                <c:ptCount val="8"/>
                <c:pt idx="0">
                  <c:v>114.02983208866216</c:v>
                </c:pt>
                <c:pt idx="1">
                  <c:v>133.45619396505802</c:v>
                </c:pt>
                <c:pt idx="2">
                  <c:v>147.96107713934202</c:v>
                </c:pt>
                <c:pt idx="3">
                  <c:v>167.3874390157379</c:v>
                </c:pt>
                <c:pt idx="4">
                  <c:v>179.57786193372658</c:v>
                </c:pt>
                <c:pt idx="5">
                  <c:v>190.5156620488284</c:v>
                </c:pt>
                <c:pt idx="6">
                  <c:v>200.434446626512</c:v>
                </c:pt>
                <c:pt idx="7">
                  <c:v>211.66060956985336</c:v>
                </c:pt>
              </c:numCache>
            </c:numRef>
          </c:xVal>
          <c:yVal>
            <c:numRef>
              <c:f>суб_вир!$A$4:$A$11</c:f>
              <c:numCache>
                <c:formatCode>General</c:formatCode>
                <c:ptCount val="8"/>
                <c:pt idx="0">
                  <c:v>2</c:v>
                </c:pt>
                <c:pt idx="1">
                  <c:v>2.4</c:v>
                </c:pt>
                <c:pt idx="2">
                  <c:v>2.75</c:v>
                </c:pt>
                <c:pt idx="3">
                  <c:v>3.3</c:v>
                </c:pt>
                <c:pt idx="4">
                  <c:v>3.7</c:v>
                </c:pt>
                <c:pt idx="5">
                  <c:v>4.0999999999999996</c:v>
                </c:pt>
                <c:pt idx="6">
                  <c:v>4.5</c:v>
                </c:pt>
                <c:pt idx="7">
                  <c:v>5</c:v>
                </c:pt>
              </c:numCache>
            </c:numRef>
          </c:yVal>
          <c:smooth val="1"/>
        </c:ser>
        <c:ser>
          <c:idx val="2"/>
          <c:order val="2"/>
          <c:tx>
            <c:v>p*Q*</c:v>
          </c:tx>
          <c:spPr>
            <a:ln>
              <a:solidFill>
                <a:srgbClr val="FF0000"/>
              </a:solidFill>
            </a:ln>
          </c:spPr>
          <c:marker>
            <c:symbol val="circle"/>
            <c:size val="7"/>
            <c:spPr>
              <a:solidFill>
                <a:srgbClr val="FF0000"/>
              </a:solidFill>
            </c:spPr>
          </c:marker>
          <c:xVal>
            <c:numRef>
              <c:f>суб_вир!$J$3</c:f>
              <c:numCache>
                <c:formatCode>General</c:formatCode>
                <c:ptCount val="1"/>
                <c:pt idx="0">
                  <c:v>163.44311218183117</c:v>
                </c:pt>
              </c:numCache>
            </c:numRef>
          </c:xVal>
          <c:yVal>
            <c:numRef>
              <c:f>суб_вир!$J$5</c:f>
              <c:numCache>
                <c:formatCode>General</c:formatCode>
                <c:ptCount val="1"/>
                <c:pt idx="0">
                  <c:v>3.1800688417279837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суб_вир!$F$3</c:f>
              <c:strCache>
                <c:ptCount val="1"/>
                <c:pt idx="0">
                  <c:v>Sup(sub)</c:v>
                </c:pt>
              </c:strCache>
            </c:strRef>
          </c:tx>
          <c:xVal>
            <c:numRef>
              <c:f>суб_вир!$F$4:$F$11</c:f>
              <c:numCache>
                <c:formatCode>General</c:formatCode>
                <c:ptCount val="8"/>
                <c:pt idx="0">
                  <c:v>149.88094890065241</c:v>
                </c:pt>
                <c:pt idx="1">
                  <c:v>164.10871878479529</c:v>
                </c:pt>
                <c:pt idx="2">
                  <c:v>175.16826715157441</c:v>
                </c:pt>
                <c:pt idx="3">
                  <c:v>190.5156620488284</c:v>
                </c:pt>
                <c:pt idx="4">
                  <c:v>200.434446626512</c:v>
                </c:pt>
                <c:pt idx="5">
                  <c:v>209.50801110517165</c:v>
                </c:pt>
                <c:pt idx="6">
                  <c:v>217.86916173046302</c:v>
                </c:pt>
                <c:pt idx="7">
                  <c:v>227.47476111520541</c:v>
                </c:pt>
              </c:numCache>
            </c:numRef>
          </c:xVal>
          <c:yVal>
            <c:numRef>
              <c:f>суб_вир!$A$4:$A$11</c:f>
              <c:numCache>
                <c:formatCode>General</c:formatCode>
                <c:ptCount val="8"/>
                <c:pt idx="0">
                  <c:v>2</c:v>
                </c:pt>
                <c:pt idx="1">
                  <c:v>2.4</c:v>
                </c:pt>
                <c:pt idx="2">
                  <c:v>2.75</c:v>
                </c:pt>
                <c:pt idx="3">
                  <c:v>3.3</c:v>
                </c:pt>
                <c:pt idx="4">
                  <c:v>3.7</c:v>
                </c:pt>
                <c:pt idx="5">
                  <c:v>4.0999999999999996</c:v>
                </c:pt>
                <c:pt idx="6">
                  <c:v>4.5</c:v>
                </c:pt>
                <c:pt idx="7">
                  <c:v>5</c:v>
                </c:pt>
              </c:numCache>
            </c:numRef>
          </c:yVal>
          <c:smooth val="1"/>
        </c:ser>
        <c:ser>
          <c:idx val="4"/>
          <c:order val="4"/>
          <c:tx>
            <c:v>p**Q**</c:v>
          </c:tx>
          <c:spPr>
            <a:ln>
              <a:solidFill>
                <a:srgbClr val="FFFF00"/>
              </a:solidFill>
            </a:ln>
          </c:spPr>
          <c:marker>
            <c:symbol val="circle"/>
            <c:size val="7"/>
            <c:spPr>
              <a:solidFill>
                <a:srgbClr val="FFFF00"/>
              </a:solidFill>
            </c:spPr>
          </c:marker>
          <c:xVal>
            <c:numRef>
              <c:f>суб_вир!$J$12</c:f>
              <c:numCache>
                <c:formatCode>General</c:formatCode>
                <c:ptCount val="1"/>
                <c:pt idx="0">
                  <c:v>176.49962143260905</c:v>
                </c:pt>
              </c:numCache>
            </c:numRef>
          </c:xVal>
          <c:yVal>
            <c:numRef>
              <c:f>суб_вир!$J$13</c:f>
              <c:numCache>
                <c:formatCode>General</c:formatCode>
                <c:ptCount val="1"/>
                <c:pt idx="0">
                  <c:v>2.8185787356021614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5197448"/>
        <c:axId val="345465296"/>
      </c:scatterChart>
      <c:valAx>
        <c:axId val="345197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45465296"/>
        <c:crosses val="autoZero"/>
        <c:crossBetween val="midCat"/>
      </c:valAx>
      <c:valAx>
        <c:axId val="345465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51974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114299</xdr:colOff>
      <xdr:row>13</xdr:row>
      <xdr:rowOff>104774</xdr:rowOff>
    </xdr:from>
    <xdr:to>
      <xdr:col>7</xdr:col>
      <xdr:colOff>525780</xdr:colOff>
      <xdr:row>32</xdr:row>
      <xdr:rowOff>22860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</xdr:colOff>
      <xdr:row>15</xdr:row>
      <xdr:rowOff>76200</xdr:rowOff>
    </xdr:from>
    <xdr:to>
      <xdr:col>17</xdr:col>
      <xdr:colOff>590551</xdr:colOff>
      <xdr:row>36</xdr:row>
      <xdr:rowOff>171450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6"/>
  <sheetViews>
    <sheetView tabSelected="1" workbookViewId="0">
      <selection activeCell="L5" sqref="L5"/>
    </sheetView>
  </sheetViews>
  <sheetFormatPr defaultRowHeight="14.4" x14ac:dyDescent="0.3"/>
  <cols>
    <col min="3" max="3" width="9.5546875" bestFit="1" customWidth="1"/>
    <col min="4" max="4" width="12.88671875" customWidth="1"/>
    <col min="5" max="5" width="12.44140625" customWidth="1"/>
    <col min="6" max="6" width="15.6640625" customWidth="1"/>
    <col min="8" max="8" width="12.33203125" customWidth="1"/>
    <col min="9" max="9" width="15.109375" customWidth="1"/>
    <col min="10" max="10" width="14.6640625" customWidth="1"/>
    <col min="12" max="12" width="13.33203125" customWidth="1"/>
    <col min="13" max="13" width="16.88671875" customWidth="1"/>
    <col min="14" max="14" width="12.88671875" customWidth="1"/>
    <col min="16" max="16" width="10.6640625" bestFit="1" customWidth="1"/>
    <col min="20" max="20" width="14.6640625" customWidth="1"/>
    <col min="21" max="21" width="14.5546875" bestFit="1" customWidth="1"/>
  </cols>
  <sheetData>
    <row r="1" spans="1:22" ht="108" customHeight="1" x14ac:dyDescent="0.4">
      <c r="A1" s="31" t="s">
        <v>14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N1" s="2" t="s">
        <v>15</v>
      </c>
      <c r="O1" s="3" t="s">
        <v>0</v>
      </c>
      <c r="P1" s="1"/>
      <c r="Q1" s="1"/>
      <c r="R1" s="1"/>
      <c r="S1" s="1" t="s">
        <v>26</v>
      </c>
      <c r="T1" s="1"/>
      <c r="U1" s="2" t="s">
        <v>25</v>
      </c>
      <c r="V1" s="1"/>
    </row>
    <row r="2" spans="1:22" ht="21.6" thickBot="1" x14ac:dyDescent="0.45">
      <c r="A2" s="1"/>
      <c r="B2" s="1"/>
      <c r="C2" s="35" t="s">
        <v>27</v>
      </c>
      <c r="D2" s="34"/>
      <c r="E2" s="34"/>
      <c r="F2" s="1"/>
      <c r="G2" s="1"/>
      <c r="H2" s="1"/>
      <c r="I2" s="32" t="s">
        <v>1</v>
      </c>
      <c r="J2" s="32"/>
      <c r="K2" s="1"/>
      <c r="L2" s="28"/>
      <c r="M2" s="28"/>
      <c r="N2" s="1"/>
      <c r="O2" s="1"/>
      <c r="P2" s="1"/>
      <c r="Q2" s="1"/>
      <c r="R2" s="1"/>
      <c r="S2" s="1"/>
      <c r="T2" s="1"/>
      <c r="U2" s="1"/>
    </row>
    <row r="3" spans="1:22" ht="21.6" thickBot="1" x14ac:dyDescent="0.45">
      <c r="A3" s="4" t="s">
        <v>2</v>
      </c>
      <c r="B3" s="5" t="s">
        <v>3</v>
      </c>
      <c r="C3" s="6" t="s">
        <v>4</v>
      </c>
      <c r="D3" s="7" t="s">
        <v>5</v>
      </c>
      <c r="E3" s="7" t="s">
        <v>6</v>
      </c>
      <c r="F3" s="8" t="s">
        <v>23</v>
      </c>
      <c r="G3" s="9"/>
      <c r="H3" s="9" t="s">
        <v>16</v>
      </c>
      <c r="I3" s="10" t="s">
        <v>7</v>
      </c>
      <c r="J3" s="11">
        <f xml:space="preserve"> -108.2*LN(J5)+288.62</f>
        <v>163.44311218183117</v>
      </c>
      <c r="K3" s="1"/>
      <c r="L3" s="21"/>
      <c r="M3" s="21"/>
      <c r="N3" s="1"/>
      <c r="O3" s="1"/>
      <c r="P3" s="1"/>
      <c r="Q3" s="1"/>
      <c r="R3" s="1"/>
      <c r="S3" s="1"/>
      <c r="T3" s="1"/>
      <c r="U3" s="1"/>
    </row>
    <row r="4" spans="1:22" ht="21" x14ac:dyDescent="0.4">
      <c r="A4" s="12">
        <v>2</v>
      </c>
      <c r="B4" s="13">
        <v>220</v>
      </c>
      <c r="C4" s="14">
        <v>120</v>
      </c>
      <c r="D4" s="11">
        <f>-108.2*LN(A4)+288.62</f>
        <v>213.62147506341392</v>
      </c>
      <c r="E4" s="11">
        <f>106.55*LN(A4)+40.175</f>
        <v>114.02983208866216</v>
      </c>
      <c r="F4" s="11">
        <f>106.55*LN(A4+$J$9)+40.175</f>
        <v>149.88094890065241</v>
      </c>
      <c r="G4" s="10"/>
      <c r="H4" s="10"/>
      <c r="I4" s="10" t="s">
        <v>8</v>
      </c>
      <c r="J4" s="11">
        <f>106.55*LN(J5)+40.175</f>
        <v>163.442998124084</v>
      </c>
      <c r="K4" s="1"/>
      <c r="L4" s="21"/>
      <c r="M4" s="21"/>
      <c r="N4" s="1"/>
      <c r="O4" s="1" t="s">
        <v>12</v>
      </c>
      <c r="P4" s="1">
        <f>(-108.2/J5)*(J5/J3)</f>
        <v>-0.6620040364847376</v>
      </c>
      <c r="Q4" s="1"/>
      <c r="R4" s="1"/>
      <c r="S4" s="1"/>
      <c r="T4" s="1"/>
      <c r="U4" s="1"/>
    </row>
    <row r="5" spans="1:22" ht="21" x14ac:dyDescent="0.4">
      <c r="A5" s="15">
        <v>2.4</v>
      </c>
      <c r="B5" s="11">
        <v>195</v>
      </c>
      <c r="C5" s="16">
        <v>133</v>
      </c>
      <c r="D5" s="11">
        <f t="shared" ref="D5:D11" si="0">-108.2*LN(A5)+288.62</f>
        <v>193.89428261830804</v>
      </c>
      <c r="E5" s="11">
        <f t="shared" ref="E5:E10" si="1">106.55*LN(A5)+40.175</f>
        <v>133.45619396505802</v>
      </c>
      <c r="F5" s="11">
        <f t="shared" ref="F5:F11" si="2">106.55*LN(A5+$J$9)+40.175</f>
        <v>164.10871878479529</v>
      </c>
      <c r="G5" s="10"/>
      <c r="H5" s="10"/>
      <c r="I5" s="10" t="s">
        <v>9</v>
      </c>
      <c r="J5" s="11">
        <v>3.1800688417279837</v>
      </c>
      <c r="K5" s="1"/>
      <c r="L5" s="21"/>
      <c r="M5" s="21"/>
      <c r="N5" s="1"/>
      <c r="O5" s="1" t="s">
        <v>13</v>
      </c>
      <c r="P5" s="1">
        <f>(106.55/J5)*(J5/J4)</f>
        <v>0.65190923577594007</v>
      </c>
      <c r="Q5" s="1"/>
      <c r="R5" s="1"/>
      <c r="S5" s="1"/>
      <c r="T5" s="1"/>
      <c r="U5" s="1"/>
    </row>
    <row r="6" spans="1:22" ht="21" x14ac:dyDescent="0.4">
      <c r="A6" s="15">
        <v>2.75</v>
      </c>
      <c r="B6" s="11">
        <v>173</v>
      </c>
      <c r="C6" s="16">
        <v>148</v>
      </c>
      <c r="D6" s="11">
        <f t="shared" si="0"/>
        <v>179.16478135638846</v>
      </c>
      <c r="E6" s="11">
        <f t="shared" si="1"/>
        <v>147.96107713934202</v>
      </c>
      <c r="F6" s="11">
        <f t="shared" si="2"/>
        <v>175.16826715157441</v>
      </c>
      <c r="G6" s="10"/>
      <c r="H6" s="10"/>
      <c r="I6" s="10" t="s">
        <v>10</v>
      </c>
      <c r="J6" s="17">
        <f>J3-J4</f>
        <v>1.1405774716877204E-4</v>
      </c>
      <c r="K6" s="1"/>
      <c r="L6" s="21"/>
      <c r="M6" s="29"/>
      <c r="N6" s="1"/>
      <c r="O6" s="1"/>
      <c r="P6" s="1"/>
      <c r="Q6" s="1"/>
      <c r="R6" s="1"/>
      <c r="S6" s="1"/>
      <c r="T6" s="1"/>
      <c r="U6" s="1"/>
    </row>
    <row r="7" spans="1:22" ht="21" x14ac:dyDescent="0.4">
      <c r="A7" s="15">
        <v>3.3</v>
      </c>
      <c r="B7" s="11">
        <v>155</v>
      </c>
      <c r="C7" s="16">
        <v>162</v>
      </c>
      <c r="D7" s="11">
        <f t="shared" si="0"/>
        <v>159.43758891128257</v>
      </c>
      <c r="E7" s="11">
        <f t="shared" si="1"/>
        <v>167.3874390157379</v>
      </c>
      <c r="F7" s="11">
        <f t="shared" si="2"/>
        <v>190.5156620488284</v>
      </c>
      <c r="G7" s="18"/>
      <c r="H7" s="18"/>
      <c r="I7" s="19" t="s">
        <v>11</v>
      </c>
      <c r="J7" s="20"/>
      <c r="K7" s="20"/>
      <c r="L7" s="30"/>
      <c r="M7" s="30"/>
      <c r="N7" s="1"/>
      <c r="O7" s="1" t="str">
        <f>IF(ABS(P4)&gt;P5,"стабільна динамічна рівновага",IF(ABS(P4)&lt;P5,"нестабільна динамічна рівновага","квазістабільна динамічна рівновага"))</f>
        <v>стабільна динамічна рівновага</v>
      </c>
      <c r="P7" s="1"/>
      <c r="Q7" s="1"/>
      <c r="R7" s="1"/>
      <c r="S7" s="1"/>
      <c r="T7" s="1"/>
      <c r="U7" s="1"/>
    </row>
    <row r="8" spans="1:22" ht="21" x14ac:dyDescent="0.4">
      <c r="A8" s="15">
        <v>3.7</v>
      </c>
      <c r="B8" s="11">
        <v>142</v>
      </c>
      <c r="C8" s="16">
        <v>175</v>
      </c>
      <c r="D8" s="11">
        <f t="shared" si="0"/>
        <v>147.05838891385065</v>
      </c>
      <c r="E8" s="11">
        <f t="shared" si="1"/>
        <v>179.57786193372658</v>
      </c>
      <c r="F8" s="11">
        <f t="shared" si="2"/>
        <v>200.434446626512</v>
      </c>
      <c r="G8" s="21"/>
      <c r="H8" s="21"/>
      <c r="I8" s="33"/>
      <c r="J8" s="33"/>
      <c r="K8" s="33"/>
      <c r="L8" s="20"/>
      <c r="M8" s="20"/>
      <c r="N8" s="1"/>
      <c r="O8" s="1"/>
      <c r="P8" s="1"/>
      <c r="Q8" s="1"/>
      <c r="R8" s="1"/>
      <c r="S8" s="1"/>
      <c r="T8" s="1"/>
      <c r="U8" s="1"/>
    </row>
    <row r="9" spans="1:22" ht="21" x14ac:dyDescent="0.4">
      <c r="A9" s="15">
        <v>4.0999999999999996</v>
      </c>
      <c r="B9" s="11">
        <v>136</v>
      </c>
      <c r="C9" s="16">
        <v>184</v>
      </c>
      <c r="D9" s="11">
        <f t="shared" si="0"/>
        <v>135.95120944454965</v>
      </c>
      <c r="E9" s="11">
        <f t="shared" si="1"/>
        <v>190.5156620488284</v>
      </c>
      <c r="F9" s="11">
        <f t="shared" si="2"/>
        <v>209.50801110517165</v>
      </c>
      <c r="G9" s="21"/>
      <c r="H9" s="21"/>
      <c r="I9" s="22" t="s">
        <v>22</v>
      </c>
      <c r="J9" s="20">
        <v>0.8</v>
      </c>
      <c r="K9" s="33"/>
      <c r="L9" s="33"/>
      <c r="M9" s="33"/>
      <c r="N9" s="1"/>
      <c r="O9" s="1"/>
      <c r="P9" s="1"/>
      <c r="Q9" s="1"/>
      <c r="R9" s="1"/>
      <c r="S9" s="1"/>
      <c r="T9" s="1"/>
      <c r="U9" s="1"/>
    </row>
    <row r="10" spans="1:22" ht="21" x14ac:dyDescent="0.4">
      <c r="A10" s="15">
        <v>4.5</v>
      </c>
      <c r="B10" s="11">
        <v>128</v>
      </c>
      <c r="C10" s="16">
        <v>198</v>
      </c>
      <c r="D10" s="11">
        <f t="shared" si="0"/>
        <v>125.87882566880714</v>
      </c>
      <c r="E10" s="11">
        <f t="shared" si="1"/>
        <v>200.434446626512</v>
      </c>
      <c r="F10" s="11">
        <f t="shared" si="2"/>
        <v>217.86916173046302</v>
      </c>
      <c r="G10" s="21"/>
      <c r="H10" s="21"/>
      <c r="I10" s="20"/>
      <c r="J10" s="20"/>
      <c r="K10" s="20"/>
      <c r="L10" s="20"/>
      <c r="M10" s="23">
        <f>J13-J5</f>
        <v>-0.36149010612582222</v>
      </c>
      <c r="N10" s="23"/>
      <c r="O10" s="1"/>
      <c r="P10" s="1"/>
      <c r="Q10" s="1"/>
      <c r="R10" s="1"/>
      <c r="S10" s="1"/>
      <c r="T10" s="1"/>
      <c r="U10" s="1"/>
    </row>
    <row r="11" spans="1:22" ht="21.6" thickBot="1" x14ac:dyDescent="0.45">
      <c r="A11" s="24">
        <v>5</v>
      </c>
      <c r="B11" s="25">
        <v>120</v>
      </c>
      <c r="C11" s="26">
        <v>225</v>
      </c>
      <c r="D11" s="11">
        <f t="shared" si="0"/>
        <v>114.47881787463035</v>
      </c>
      <c r="E11" s="11">
        <f>106.55*LN(A11)+40.175</f>
        <v>211.66060956985336</v>
      </c>
      <c r="F11" s="11">
        <f t="shared" si="2"/>
        <v>227.47476111520541</v>
      </c>
      <c r="G11" s="21"/>
      <c r="H11" s="21" t="s">
        <v>17</v>
      </c>
      <c r="I11" s="10" t="s">
        <v>20</v>
      </c>
      <c r="J11" s="11">
        <f xml:space="preserve"> -108.2*LN(J13)+288.62</f>
        <v>176.49961499635435</v>
      </c>
      <c r="K11" s="20"/>
      <c r="L11" s="20"/>
      <c r="M11" s="20"/>
      <c r="N11" s="1"/>
      <c r="O11" s="1"/>
      <c r="P11" s="1"/>
      <c r="Q11" s="1"/>
      <c r="R11" s="1"/>
      <c r="S11" s="1"/>
      <c r="T11" s="1"/>
      <c r="U11" s="1"/>
    </row>
    <row r="12" spans="1:22" ht="21" x14ac:dyDescent="0.4">
      <c r="A12" s="1"/>
      <c r="B12" s="1"/>
      <c r="C12" s="1"/>
      <c r="D12" s="1"/>
      <c r="E12" s="1"/>
      <c r="F12" s="1"/>
      <c r="G12" s="1"/>
      <c r="H12" s="1"/>
      <c r="I12" s="10" t="s">
        <v>19</v>
      </c>
      <c r="J12" s="11">
        <f>106*LN(J13+$J$9)+40.175</f>
        <v>176.49962143260905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</row>
    <row r="13" spans="1:22" ht="21" x14ac:dyDescent="0.4">
      <c r="A13" s="1"/>
      <c r="B13" s="1"/>
      <c r="C13" s="1"/>
      <c r="D13" s="1"/>
      <c r="E13" s="1"/>
      <c r="F13" s="1"/>
      <c r="G13" s="1"/>
      <c r="H13" s="1"/>
      <c r="I13" s="10" t="s">
        <v>18</v>
      </c>
      <c r="J13" s="11">
        <v>2.8185787356021614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</row>
    <row r="14" spans="1:22" ht="21" x14ac:dyDescent="0.4">
      <c r="A14" s="1"/>
      <c r="B14" s="1"/>
      <c r="C14" s="1"/>
      <c r="D14" s="27"/>
      <c r="E14" s="1"/>
      <c r="F14" s="1"/>
      <c r="G14" s="1"/>
      <c r="H14" s="1"/>
      <c r="I14" s="10" t="s">
        <v>21</v>
      </c>
      <c r="J14" s="17">
        <f>J11-J12</f>
        <v>-6.4362546936536091E-6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</row>
    <row r="15" spans="1:22" ht="21" x14ac:dyDescent="0.4">
      <c r="A15" s="1"/>
      <c r="B15" s="1"/>
      <c r="C15" s="1"/>
      <c r="D15" s="1"/>
      <c r="E15" s="1"/>
      <c r="F15" s="1"/>
      <c r="G15" s="1"/>
      <c r="H15" s="1"/>
      <c r="I15" s="19" t="s">
        <v>24</v>
      </c>
      <c r="J15" s="20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</row>
    <row r="16" spans="1:22" ht="21" x14ac:dyDescent="0.4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</row>
  </sheetData>
  <mergeCells count="5">
    <mergeCell ref="A1:L1"/>
    <mergeCell ref="I2:J2"/>
    <mergeCell ref="I8:K8"/>
    <mergeCell ref="K9:M9"/>
    <mergeCell ref="C2:E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суб_вир</vt:lpstr>
    </vt:vector>
  </TitlesOfParts>
  <Company>Ya Blondinko Edition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Карина Маргарян</cp:lastModifiedBy>
  <dcterms:created xsi:type="dcterms:W3CDTF">2021-03-11T06:40:26Z</dcterms:created>
  <dcterms:modified xsi:type="dcterms:W3CDTF">2023-05-09T05:19:46Z</dcterms:modified>
</cp:coreProperties>
</file>