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ft_\Google Drive\TSE\DEEQA_1\Teaching\TopicsInMacro2\Latex\"/>
    </mc:Choice>
  </mc:AlternateContent>
  <xr:revisionPtr revIDLastSave="0" documentId="13_ncr:1_{E99A7476-5921-4EED-A236-F1FE348CB1FB}" xr6:coauthVersionLast="46" xr6:coauthVersionMax="46" xr10:uidLastSave="{00000000-0000-0000-0000-000000000000}"/>
  <bookViews>
    <workbookView xWindow="28680" yWindow="-120" windowWidth="24240" windowHeight="17640" activeTab="1" xr2:uid="{FC5A2DA4-8AE3-4849-BF90-6AA69BB4DEB5}"/>
  </bookViews>
  <sheets>
    <sheet name="Gini_1" sheetId="1" r:id="rId1"/>
    <sheet name="Gini_2" sheetId="2" r:id="rId2"/>
    <sheet name="Coef_Va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" l="1"/>
  <c r="C9" i="3" s="1"/>
  <c r="C7" i="3"/>
  <c r="L7" i="2"/>
  <c r="K7" i="2"/>
  <c r="J7" i="2"/>
  <c r="I7" i="2"/>
  <c r="H7" i="2"/>
  <c r="G7" i="2"/>
  <c r="F7" i="2"/>
  <c r="E7" i="2"/>
  <c r="D7" i="2"/>
  <c r="C7" i="2"/>
  <c r="L10" i="1"/>
  <c r="B20" i="1" s="1"/>
  <c r="K5" i="1"/>
  <c r="J5" i="1"/>
  <c r="H5" i="1"/>
  <c r="F5" i="1"/>
  <c r="L5" i="1"/>
  <c r="D7" i="1"/>
  <c r="E7" i="1"/>
  <c r="F7" i="1"/>
  <c r="G7" i="1"/>
  <c r="H7" i="1"/>
  <c r="I7" i="1"/>
  <c r="J7" i="1"/>
  <c r="K7" i="1"/>
  <c r="L7" i="1"/>
  <c r="C7" i="1"/>
  <c r="D10" i="1"/>
  <c r="B12" i="1" s="1"/>
  <c r="E10" i="1"/>
  <c r="B13" i="1" s="1"/>
  <c r="F10" i="1"/>
  <c r="B14" i="1" s="1"/>
  <c r="G10" i="1"/>
  <c r="B15" i="1" s="1"/>
  <c r="G15" i="1" s="1"/>
  <c r="H10" i="1"/>
  <c r="B16" i="1" s="1"/>
  <c r="I10" i="1"/>
  <c r="B17" i="1" s="1"/>
  <c r="D5" i="1" l="1"/>
  <c r="E5" i="1"/>
  <c r="C10" i="1"/>
  <c r="B11" i="1" s="1"/>
  <c r="D11" i="1" s="1"/>
  <c r="G5" i="1"/>
  <c r="F13" i="1"/>
  <c r="K10" i="1"/>
  <c r="B19" i="1" s="1"/>
  <c r="L19" i="1" s="1"/>
  <c r="C5" i="1"/>
  <c r="C6" i="1" s="1"/>
  <c r="J10" i="1"/>
  <c r="B18" i="1" s="1"/>
  <c r="D18" i="1" s="1"/>
  <c r="I5" i="1"/>
  <c r="G14" i="1"/>
  <c r="F16" i="1"/>
  <c r="I12" i="1"/>
  <c r="H20" i="1"/>
  <c r="G20" i="1"/>
  <c r="H17" i="1"/>
  <c r="D17" i="1"/>
  <c r="F17" i="1"/>
  <c r="E16" i="1"/>
  <c r="F14" i="1"/>
  <c r="E14" i="1"/>
  <c r="L16" i="1"/>
  <c r="E17" i="1"/>
  <c r="D13" i="1"/>
  <c r="E13" i="1"/>
  <c r="L17" i="1"/>
  <c r="L14" i="1"/>
  <c r="G17" i="1"/>
  <c r="D16" i="1"/>
  <c r="E20" i="1"/>
  <c r="D20" i="1"/>
  <c r="D14" i="1"/>
  <c r="G12" i="1"/>
  <c r="L13" i="1"/>
  <c r="F12" i="1"/>
  <c r="F20" i="1"/>
  <c r="H12" i="1"/>
  <c r="L20" i="1"/>
  <c r="I13" i="1"/>
  <c r="I20" i="1"/>
  <c r="I17" i="1"/>
  <c r="H16" i="1"/>
  <c r="I16" i="1"/>
  <c r="G16" i="1"/>
  <c r="F15" i="1"/>
  <c r="E15" i="1"/>
  <c r="D15" i="1"/>
  <c r="I15" i="1"/>
  <c r="L15" i="1"/>
  <c r="H15" i="1"/>
  <c r="H14" i="1"/>
  <c r="I14" i="1"/>
  <c r="H13" i="1"/>
  <c r="G13" i="1"/>
  <c r="E12" i="1"/>
  <c r="D12" i="1"/>
  <c r="L12" i="1"/>
  <c r="L18" i="1" l="1"/>
  <c r="F18" i="1"/>
  <c r="G18" i="1"/>
  <c r="L11" i="1"/>
  <c r="J14" i="1"/>
  <c r="J12" i="1"/>
  <c r="H18" i="1"/>
  <c r="C11" i="1"/>
  <c r="G11" i="1"/>
  <c r="C12" i="1"/>
  <c r="J17" i="1"/>
  <c r="C13" i="1"/>
  <c r="J13" i="1"/>
  <c r="C18" i="1"/>
  <c r="D6" i="1"/>
  <c r="E6" i="1" s="1"/>
  <c r="F6" i="1" s="1"/>
  <c r="G6" i="1" s="1"/>
  <c r="H6" i="1" s="1"/>
  <c r="I6" i="1" s="1"/>
  <c r="J6" i="1" s="1"/>
  <c r="K6" i="1" s="1"/>
  <c r="L6" i="1" s="1"/>
  <c r="C15" i="1"/>
  <c r="C20" i="1"/>
  <c r="E11" i="1"/>
  <c r="H11" i="1"/>
  <c r="I11" i="1"/>
  <c r="C14" i="1"/>
  <c r="C16" i="1"/>
  <c r="F11" i="1"/>
  <c r="C17" i="1"/>
  <c r="J20" i="1"/>
  <c r="J18" i="1"/>
  <c r="E18" i="1"/>
  <c r="J11" i="1"/>
  <c r="K14" i="1"/>
  <c r="D24" i="1"/>
  <c r="K17" i="1"/>
  <c r="J19" i="1"/>
  <c r="K16" i="1"/>
  <c r="K12" i="1"/>
  <c r="J15" i="1"/>
  <c r="I18" i="1"/>
  <c r="G19" i="1"/>
  <c r="E19" i="1"/>
  <c r="I19" i="1"/>
  <c r="K13" i="1"/>
  <c r="K18" i="1"/>
  <c r="C19" i="1"/>
  <c r="F19" i="1"/>
  <c r="J16" i="1"/>
  <c r="K15" i="1"/>
  <c r="K19" i="1"/>
  <c r="H19" i="1"/>
  <c r="K20" i="1"/>
  <c r="D19" i="1"/>
  <c r="K11" i="1"/>
  <c r="D25" i="1" l="1"/>
  <c r="D26" i="1" s="1"/>
  <c r="D27" i="1" s="1"/>
  <c r="F5" i="2"/>
  <c r="J5" i="2"/>
  <c r="E5" i="2"/>
  <c r="I5" i="2"/>
  <c r="L5" i="2"/>
  <c r="K5" i="2"/>
  <c r="G5" i="2"/>
  <c r="D5" i="2"/>
  <c r="H5" i="2"/>
  <c r="C5" i="2"/>
  <c r="C6" i="2" s="1"/>
  <c r="L10" i="2"/>
  <c r="B20" i="2" s="1"/>
  <c r="C10" i="2"/>
  <c r="G10" i="2"/>
  <c r="B15" i="2" s="1"/>
  <c r="F15" i="2" s="1"/>
  <c r="E10" i="2"/>
  <c r="D10" i="2"/>
  <c r="H10" i="2"/>
  <c r="F10" i="2"/>
  <c r="B14" i="2" s="1"/>
  <c r="I10" i="2"/>
  <c r="J10" i="2"/>
  <c r="J20" i="2" s="1"/>
  <c r="K10" i="2"/>
  <c r="K20" i="2" s="1"/>
  <c r="G14" i="2" l="1"/>
  <c r="D20" i="2"/>
  <c r="I15" i="2"/>
  <c r="B18" i="2"/>
  <c r="L18" i="2" s="1"/>
  <c r="B12" i="2"/>
  <c r="H12" i="2"/>
  <c r="L15" i="2"/>
  <c r="L20" i="2"/>
  <c r="F20" i="2"/>
  <c r="D14" i="2"/>
  <c r="K15" i="2"/>
  <c r="G18" i="2"/>
  <c r="E17" i="2"/>
  <c r="D6" i="2"/>
  <c r="E6" i="2" s="1"/>
  <c r="F6" i="2" s="1"/>
  <c r="G6" i="2" s="1"/>
  <c r="H6" i="2" s="1"/>
  <c r="I6" i="2" s="1"/>
  <c r="J6" i="2" s="1"/>
  <c r="K6" i="2" s="1"/>
  <c r="L6" i="2" s="1"/>
  <c r="K14" i="2"/>
  <c r="B17" i="2"/>
  <c r="H14" i="2"/>
  <c r="B13" i="2"/>
  <c r="K13" i="2" s="1"/>
  <c r="C17" i="2"/>
  <c r="L12" i="2"/>
  <c r="E20" i="2"/>
  <c r="D24" i="2"/>
  <c r="C14" i="2"/>
  <c r="B19" i="2"/>
  <c r="E19" i="2" s="1"/>
  <c r="E14" i="2"/>
  <c r="G15" i="2"/>
  <c r="C15" i="2"/>
  <c r="L14" i="2"/>
  <c r="I17" i="2"/>
  <c r="H20" i="2"/>
  <c r="B16" i="2"/>
  <c r="K17" i="2"/>
  <c r="J15" i="2"/>
  <c r="F18" i="2"/>
  <c r="D15" i="2"/>
  <c r="E15" i="2"/>
  <c r="G20" i="2"/>
  <c r="C20" i="2"/>
  <c r="L17" i="2"/>
  <c r="I18" i="2"/>
  <c r="I20" i="2"/>
  <c r="F14" i="2"/>
  <c r="B11" i="2"/>
  <c r="I11" i="2" s="1"/>
  <c r="E18" i="2"/>
  <c r="K12" i="2"/>
  <c r="J14" i="2"/>
  <c r="J18" i="2"/>
  <c r="I14" i="2"/>
  <c r="H18" i="2"/>
  <c r="D18" i="2"/>
  <c r="C18" i="2"/>
  <c r="H15" i="2"/>
  <c r="H17" i="2"/>
  <c r="I13" i="2" l="1"/>
  <c r="E13" i="2"/>
  <c r="G12" i="2"/>
  <c r="F12" i="2"/>
  <c r="D12" i="2"/>
  <c r="I12" i="2"/>
  <c r="J12" i="2"/>
  <c r="E12" i="2"/>
  <c r="C12" i="2"/>
  <c r="K18" i="2"/>
  <c r="J16" i="2"/>
  <c r="L16" i="2"/>
  <c r="G16" i="2"/>
  <c r="D16" i="2"/>
  <c r="L19" i="2"/>
  <c r="D19" i="2"/>
  <c r="F19" i="2"/>
  <c r="G19" i="2"/>
  <c r="I16" i="2"/>
  <c r="C11" i="2"/>
  <c r="H11" i="2"/>
  <c r="F13" i="2"/>
  <c r="L13" i="2"/>
  <c r="J13" i="2"/>
  <c r="G13" i="2"/>
  <c r="D13" i="2"/>
  <c r="E16" i="2"/>
  <c r="D11" i="2"/>
  <c r="F11" i="2"/>
  <c r="G11" i="2"/>
  <c r="L11" i="2"/>
  <c r="J11" i="2"/>
  <c r="H16" i="2"/>
  <c r="K19" i="2"/>
  <c r="K11" i="2"/>
  <c r="H13" i="2"/>
  <c r="J17" i="2"/>
  <c r="G17" i="2"/>
  <c r="F17" i="2"/>
  <c r="D17" i="2"/>
  <c r="F16" i="2"/>
  <c r="C13" i="2"/>
  <c r="C16" i="2"/>
  <c r="H19" i="2"/>
  <c r="K16" i="2"/>
  <c r="C19" i="2"/>
  <c r="E11" i="2"/>
  <c r="I19" i="2"/>
  <c r="J19" i="2"/>
  <c r="D25" i="2" l="1"/>
  <c r="D26" i="2" s="1"/>
  <c r="D27" i="2" s="1"/>
</calcChain>
</file>

<file path=xl/sharedStrings.xml><?xml version="1.0" encoding="utf-8"?>
<sst xmlns="http://schemas.openxmlformats.org/spreadsheetml/2006/main" count="36" uniqueCount="18">
  <si>
    <t>N</t>
  </si>
  <si>
    <t>Mean</t>
  </si>
  <si>
    <t>Gini</t>
  </si>
  <si>
    <t>Individual</t>
  </si>
  <si>
    <t>Income</t>
  </si>
  <si>
    <t>Cumulative Income</t>
  </si>
  <si>
    <t>Share of Income</t>
  </si>
  <si>
    <t>RMAD</t>
  </si>
  <si>
    <t>M</t>
  </si>
  <si>
    <t>Step 2</t>
  </si>
  <si>
    <t>Step 3</t>
  </si>
  <si>
    <t>Step 4</t>
  </si>
  <si>
    <t>Step 5</t>
  </si>
  <si>
    <t>MODIFY ONLY THE RED NUMBERS (PRESERVING THE ORDER)</t>
  </si>
  <si>
    <t>Cumulative Population</t>
  </si>
  <si>
    <t>Gross Income</t>
  </si>
  <si>
    <t>Variance</t>
  </si>
  <si>
    <t>Coefficient of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</si>
</sst>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Lorenz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Gini_1!$B$7:$L$7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Gini_1!$B$6:$L$6</c:f>
              <c:numCache>
                <c:formatCode>General</c:formatCode>
                <c:ptCount val="11"/>
                <c:pt idx="0">
                  <c:v>0</c:v>
                </c:pt>
                <c:pt idx="1">
                  <c:v>7.9051383399209481E-3</c:v>
                </c:pt>
                <c:pt idx="2">
                  <c:v>1.9762845849802368E-2</c:v>
                </c:pt>
                <c:pt idx="3">
                  <c:v>3.9525691699604737E-2</c:v>
                </c:pt>
                <c:pt idx="4">
                  <c:v>6.7193675889328064E-2</c:v>
                </c:pt>
                <c:pt idx="5">
                  <c:v>0.11462450592885376</c:v>
                </c:pt>
                <c:pt idx="6">
                  <c:v>0.21739130434782611</c:v>
                </c:pt>
                <c:pt idx="7">
                  <c:v>0.34387351778656128</c:v>
                </c:pt>
                <c:pt idx="8">
                  <c:v>0.50197628458498023</c:v>
                </c:pt>
                <c:pt idx="9">
                  <c:v>0.6837944664031621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43-4677-8D18-85CACB8EAA46}"/>
            </c:ext>
          </c:extLst>
        </c:ser>
        <c:ser>
          <c:idx val="1"/>
          <c:order val="1"/>
          <c:tx>
            <c:v>45 deg 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Gini_1!$B$7:$L$7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Gini_1!$B$7:$L$7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43-4677-8D18-85CACB8EAA4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Gini_1!$B$7:$L$7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Gini_1!$B$30:$K$30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D8-4695-BFFC-3EAFF3738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207151"/>
        <c:axId val="1442198831"/>
      </c:scatterChart>
      <c:valAx>
        <c:axId val="14422071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198831"/>
        <c:crosses val="autoZero"/>
        <c:crossBetween val="midCat"/>
      </c:valAx>
      <c:valAx>
        <c:axId val="1442198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20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Lorenz Before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Gini_1!$B$7:$L$7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Gini_1!$B$6:$L$6</c:f>
              <c:numCache>
                <c:formatCode>General</c:formatCode>
                <c:ptCount val="11"/>
                <c:pt idx="0">
                  <c:v>0</c:v>
                </c:pt>
                <c:pt idx="1">
                  <c:v>7.9051383399209481E-3</c:v>
                </c:pt>
                <c:pt idx="2">
                  <c:v>1.9762845849802368E-2</c:v>
                </c:pt>
                <c:pt idx="3">
                  <c:v>3.9525691699604737E-2</c:v>
                </c:pt>
                <c:pt idx="4">
                  <c:v>6.7193675889328064E-2</c:v>
                </c:pt>
                <c:pt idx="5">
                  <c:v>0.11462450592885376</c:v>
                </c:pt>
                <c:pt idx="6">
                  <c:v>0.21739130434782611</c:v>
                </c:pt>
                <c:pt idx="7">
                  <c:v>0.34387351778656128</c:v>
                </c:pt>
                <c:pt idx="8">
                  <c:v>0.50197628458498023</c:v>
                </c:pt>
                <c:pt idx="9">
                  <c:v>0.6837944664031621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6F-45B7-AF83-3740C73880DF}"/>
            </c:ext>
          </c:extLst>
        </c:ser>
        <c:ser>
          <c:idx val="1"/>
          <c:order val="1"/>
          <c:tx>
            <c:v>45 deg 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Gini_1!$B$7:$L$7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Gini_1!$B$7:$L$7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6F-45B7-AF83-3740C73880DF}"/>
            </c:ext>
          </c:extLst>
        </c:ser>
        <c:ser>
          <c:idx val="2"/>
          <c:order val="2"/>
          <c:tx>
            <c:v>Lorenz After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Gini_2!$B$7:$L$7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Gini_2!$B$6:$L$6</c:f>
              <c:numCache>
                <c:formatCode>General</c:formatCode>
                <c:ptCount val="11"/>
                <c:pt idx="0">
                  <c:v>0</c:v>
                </c:pt>
                <c:pt idx="1">
                  <c:v>7.9051383399209481E-3</c:v>
                </c:pt>
                <c:pt idx="2">
                  <c:v>1.9762845849802368E-2</c:v>
                </c:pt>
                <c:pt idx="3">
                  <c:v>3.9525691699604737E-2</c:v>
                </c:pt>
                <c:pt idx="4">
                  <c:v>6.7193675889328064E-2</c:v>
                </c:pt>
                <c:pt idx="5">
                  <c:v>0.11462450592885376</c:v>
                </c:pt>
                <c:pt idx="6">
                  <c:v>0.21739130434782611</c:v>
                </c:pt>
                <c:pt idx="7">
                  <c:v>0.34387351778656128</c:v>
                </c:pt>
                <c:pt idx="8">
                  <c:v>0.50197628458498023</c:v>
                </c:pt>
                <c:pt idx="9">
                  <c:v>0.6837944664031621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6F-45B7-AF83-3740C7388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207151"/>
        <c:axId val="1442198831"/>
      </c:scatterChart>
      <c:valAx>
        <c:axId val="14422071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198831"/>
        <c:crosses val="autoZero"/>
        <c:crossBetween val="midCat"/>
      </c:valAx>
      <c:valAx>
        <c:axId val="1442198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20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2896</xdr:colOff>
      <xdr:row>2</xdr:row>
      <xdr:rowOff>2277</xdr:rowOff>
    </xdr:from>
    <xdr:to>
      <xdr:col>24</xdr:col>
      <xdr:colOff>2896</xdr:colOff>
      <xdr:row>26</xdr:row>
      <xdr:rowOff>2277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24B6D6-ACB2-41AB-B3E2-9AAAE1B08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833</xdr:colOff>
      <xdr:row>2</xdr:row>
      <xdr:rowOff>4340</xdr:rowOff>
    </xdr:from>
    <xdr:to>
      <xdr:col>24</xdr:col>
      <xdr:colOff>833</xdr:colOff>
      <xdr:row>26</xdr:row>
      <xdr:rowOff>4340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18D282-5647-417E-B8EF-0333CA7D3D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6226D-1914-4095-ADD8-3BCBC983C294}">
  <dimension ref="A1:L30"/>
  <sheetViews>
    <sheetView zoomScale="115" zoomScaleNormal="115" workbookViewId="0"/>
  </sheetViews>
  <sheetFormatPr defaultRowHeight="15" x14ac:dyDescent="0.25"/>
  <cols>
    <col min="1" max="1" width="20.140625" style="1" customWidth="1"/>
    <col min="2" max="4" width="8.85546875" style="1" customWidth="1"/>
    <col min="5" max="16384" width="9.140625" style="1"/>
  </cols>
  <sheetData>
    <row r="1" spans="1:12" x14ac:dyDescent="0.25">
      <c r="B1" s="9" t="s">
        <v>13</v>
      </c>
    </row>
    <row r="3" spans="1:12" x14ac:dyDescent="0.25">
      <c r="A3" s="5" t="s">
        <v>3</v>
      </c>
      <c r="B3" s="10">
        <v>0</v>
      </c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  <c r="L3" s="5">
        <v>10</v>
      </c>
    </row>
    <row r="4" spans="1:12" x14ac:dyDescent="0.25">
      <c r="A4" s="4" t="s">
        <v>4</v>
      </c>
      <c r="B4" s="12">
        <v>0</v>
      </c>
      <c r="C4" s="11">
        <v>10</v>
      </c>
      <c r="D4" s="11">
        <v>15</v>
      </c>
      <c r="E4" s="11">
        <v>25</v>
      </c>
      <c r="F4" s="11">
        <v>35</v>
      </c>
      <c r="G4" s="11">
        <v>60</v>
      </c>
      <c r="H4" s="11">
        <v>130</v>
      </c>
      <c r="I4" s="11">
        <v>160</v>
      </c>
      <c r="J4" s="11">
        <v>200</v>
      </c>
      <c r="K4" s="11">
        <v>230</v>
      </c>
      <c r="L4" s="11">
        <v>400</v>
      </c>
    </row>
    <row r="5" spans="1:12" x14ac:dyDescent="0.25">
      <c r="A5" s="4" t="s">
        <v>6</v>
      </c>
      <c r="B5" s="1">
        <v>0</v>
      </c>
      <c r="C5" s="4">
        <f>C4/SUM($C$4:$L$4)</f>
        <v>7.9051383399209481E-3</v>
      </c>
      <c r="D5" s="4">
        <f>D4/SUM($C$4:$L$4)</f>
        <v>1.1857707509881422E-2</v>
      </c>
      <c r="E5" s="4">
        <f>E4/SUM($C$4:$L$4)</f>
        <v>1.9762845849802372E-2</v>
      </c>
      <c r="F5" s="4">
        <f t="shared" ref="F5:K5" si="0">F4/SUM($C$4:$L$4)</f>
        <v>2.766798418972332E-2</v>
      </c>
      <c r="G5" s="4">
        <f t="shared" si="0"/>
        <v>4.7430830039525688E-2</v>
      </c>
      <c r="H5" s="4">
        <f t="shared" si="0"/>
        <v>0.10276679841897234</v>
      </c>
      <c r="I5" s="4">
        <f t="shared" si="0"/>
        <v>0.12648221343873517</v>
      </c>
      <c r="J5" s="4">
        <f t="shared" si="0"/>
        <v>0.15810276679841898</v>
      </c>
      <c r="K5" s="4">
        <f t="shared" si="0"/>
        <v>0.18181818181818182</v>
      </c>
      <c r="L5" s="4">
        <f>L4/SUM($C$4:$L$4)</f>
        <v>0.31620553359683795</v>
      </c>
    </row>
    <row r="6" spans="1:12" x14ac:dyDescent="0.25">
      <c r="A6" s="13" t="s">
        <v>5</v>
      </c>
      <c r="B6" s="13">
        <v>0</v>
      </c>
      <c r="C6" s="13">
        <f>C5</f>
        <v>7.9051383399209481E-3</v>
      </c>
      <c r="D6" s="13">
        <f>D5+C6</f>
        <v>1.9762845849802368E-2</v>
      </c>
      <c r="E6" s="13">
        <f>E5+D6</f>
        <v>3.9525691699604737E-2</v>
      </c>
      <c r="F6" s="13">
        <f>F5+E6</f>
        <v>6.7193675889328064E-2</v>
      </c>
      <c r="G6" s="13">
        <f t="shared" ref="G6:K6" si="1">G5+F6</f>
        <v>0.11462450592885376</v>
      </c>
      <c r="H6" s="13">
        <f t="shared" si="1"/>
        <v>0.21739130434782611</v>
      </c>
      <c r="I6" s="13">
        <f t="shared" si="1"/>
        <v>0.34387351778656128</v>
      </c>
      <c r="J6" s="13">
        <f t="shared" si="1"/>
        <v>0.50197628458498023</v>
      </c>
      <c r="K6" s="13">
        <f t="shared" si="1"/>
        <v>0.6837944664031621</v>
      </c>
      <c r="L6" s="13">
        <f>L5+K6</f>
        <v>1</v>
      </c>
    </row>
    <row r="7" spans="1:12" x14ac:dyDescent="0.25">
      <c r="A7" s="14" t="s">
        <v>14</v>
      </c>
      <c r="B7" s="14">
        <v>0</v>
      </c>
      <c r="C7" s="14">
        <f>C3/10</f>
        <v>0.1</v>
      </c>
      <c r="D7" s="14">
        <f t="shared" ref="D7:L7" si="2">D3/10</f>
        <v>0.2</v>
      </c>
      <c r="E7" s="14">
        <f t="shared" si="2"/>
        <v>0.3</v>
      </c>
      <c r="F7" s="14">
        <f t="shared" si="2"/>
        <v>0.4</v>
      </c>
      <c r="G7" s="14">
        <f t="shared" si="2"/>
        <v>0.5</v>
      </c>
      <c r="H7" s="14">
        <f t="shared" si="2"/>
        <v>0.6</v>
      </c>
      <c r="I7" s="14">
        <f t="shared" si="2"/>
        <v>0.7</v>
      </c>
      <c r="J7" s="14">
        <f t="shared" si="2"/>
        <v>0.8</v>
      </c>
      <c r="K7" s="14">
        <f t="shared" si="2"/>
        <v>0.9</v>
      </c>
      <c r="L7" s="14">
        <f t="shared" si="2"/>
        <v>1</v>
      </c>
    </row>
    <row r="10" spans="1:12" x14ac:dyDescent="0.25">
      <c r="B10" s="2"/>
      <c r="C10" s="2">
        <f t="shared" ref="C10:L10" si="3">C4</f>
        <v>10</v>
      </c>
      <c r="D10" s="2">
        <f t="shared" si="3"/>
        <v>15</v>
      </c>
      <c r="E10" s="2">
        <f t="shared" si="3"/>
        <v>25</v>
      </c>
      <c r="F10" s="2">
        <f t="shared" si="3"/>
        <v>35</v>
      </c>
      <c r="G10" s="2">
        <f t="shared" si="3"/>
        <v>60</v>
      </c>
      <c r="H10" s="2">
        <f t="shared" si="3"/>
        <v>130</v>
      </c>
      <c r="I10" s="2">
        <f t="shared" si="3"/>
        <v>160</v>
      </c>
      <c r="J10" s="2">
        <f t="shared" si="3"/>
        <v>200</v>
      </c>
      <c r="K10" s="2">
        <f t="shared" si="3"/>
        <v>230</v>
      </c>
      <c r="L10" s="2">
        <f t="shared" si="3"/>
        <v>400</v>
      </c>
    </row>
    <row r="11" spans="1:12" x14ac:dyDescent="0.25">
      <c r="B11" s="3">
        <f>C10</f>
        <v>10</v>
      </c>
      <c r="C11" s="6">
        <f t="shared" ref="C11:L20" si="4">ABS(C$10-$B11)</f>
        <v>0</v>
      </c>
      <c r="D11" s="6">
        <f t="shared" si="4"/>
        <v>5</v>
      </c>
      <c r="E11" s="6">
        <f t="shared" si="4"/>
        <v>15</v>
      </c>
      <c r="F11" s="6">
        <f t="shared" si="4"/>
        <v>25</v>
      </c>
      <c r="G11" s="6">
        <f t="shared" si="4"/>
        <v>50</v>
      </c>
      <c r="H11" s="6">
        <f t="shared" si="4"/>
        <v>120</v>
      </c>
      <c r="I11" s="6">
        <f t="shared" si="4"/>
        <v>150</v>
      </c>
      <c r="J11" s="6">
        <f t="shared" si="4"/>
        <v>190</v>
      </c>
      <c r="K11" s="6">
        <f t="shared" si="4"/>
        <v>220</v>
      </c>
      <c r="L11" s="6">
        <f t="shared" si="4"/>
        <v>390</v>
      </c>
    </row>
    <row r="12" spans="1:12" x14ac:dyDescent="0.25">
      <c r="B12" s="3">
        <f>D10</f>
        <v>15</v>
      </c>
      <c r="C12" s="6">
        <f t="shared" si="4"/>
        <v>5</v>
      </c>
      <c r="D12" s="6">
        <f t="shared" si="4"/>
        <v>0</v>
      </c>
      <c r="E12" s="6">
        <f t="shared" si="4"/>
        <v>10</v>
      </c>
      <c r="F12" s="6">
        <f t="shared" si="4"/>
        <v>20</v>
      </c>
      <c r="G12" s="6">
        <f t="shared" si="4"/>
        <v>45</v>
      </c>
      <c r="H12" s="6">
        <f t="shared" si="4"/>
        <v>115</v>
      </c>
      <c r="I12" s="6">
        <f t="shared" si="4"/>
        <v>145</v>
      </c>
      <c r="J12" s="6">
        <f t="shared" si="4"/>
        <v>185</v>
      </c>
      <c r="K12" s="6">
        <f t="shared" si="4"/>
        <v>215</v>
      </c>
      <c r="L12" s="6">
        <f t="shared" si="4"/>
        <v>385</v>
      </c>
    </row>
    <row r="13" spans="1:12" x14ac:dyDescent="0.25">
      <c r="B13" s="3">
        <f>E10</f>
        <v>25</v>
      </c>
      <c r="C13" s="6">
        <f t="shared" si="4"/>
        <v>15</v>
      </c>
      <c r="D13" s="6">
        <f t="shared" si="4"/>
        <v>10</v>
      </c>
      <c r="E13" s="6">
        <f t="shared" si="4"/>
        <v>0</v>
      </c>
      <c r="F13" s="6">
        <f t="shared" si="4"/>
        <v>10</v>
      </c>
      <c r="G13" s="6">
        <f t="shared" si="4"/>
        <v>35</v>
      </c>
      <c r="H13" s="6">
        <f t="shared" si="4"/>
        <v>105</v>
      </c>
      <c r="I13" s="6">
        <f t="shared" si="4"/>
        <v>135</v>
      </c>
      <c r="J13" s="6">
        <f t="shared" si="4"/>
        <v>175</v>
      </c>
      <c r="K13" s="6">
        <f t="shared" si="4"/>
        <v>205</v>
      </c>
      <c r="L13" s="6">
        <f t="shared" si="4"/>
        <v>375</v>
      </c>
    </row>
    <row r="14" spans="1:12" x14ac:dyDescent="0.25">
      <c r="B14" s="3">
        <f>F10</f>
        <v>35</v>
      </c>
      <c r="C14" s="6">
        <f t="shared" si="4"/>
        <v>25</v>
      </c>
      <c r="D14" s="6">
        <f t="shared" si="4"/>
        <v>20</v>
      </c>
      <c r="E14" s="6">
        <f t="shared" si="4"/>
        <v>10</v>
      </c>
      <c r="F14" s="6">
        <f t="shared" si="4"/>
        <v>0</v>
      </c>
      <c r="G14" s="6">
        <f t="shared" si="4"/>
        <v>25</v>
      </c>
      <c r="H14" s="6">
        <f t="shared" si="4"/>
        <v>95</v>
      </c>
      <c r="I14" s="6">
        <f t="shared" si="4"/>
        <v>125</v>
      </c>
      <c r="J14" s="6">
        <f t="shared" si="4"/>
        <v>165</v>
      </c>
      <c r="K14" s="6">
        <f t="shared" si="4"/>
        <v>195</v>
      </c>
      <c r="L14" s="6">
        <f t="shared" si="4"/>
        <v>365</v>
      </c>
    </row>
    <row r="15" spans="1:12" x14ac:dyDescent="0.25">
      <c r="B15" s="3">
        <f>G10</f>
        <v>60</v>
      </c>
      <c r="C15" s="6">
        <f t="shared" si="4"/>
        <v>50</v>
      </c>
      <c r="D15" s="6">
        <f t="shared" si="4"/>
        <v>45</v>
      </c>
      <c r="E15" s="6">
        <f t="shared" si="4"/>
        <v>35</v>
      </c>
      <c r="F15" s="6">
        <f t="shared" si="4"/>
        <v>25</v>
      </c>
      <c r="G15" s="6">
        <f t="shared" si="4"/>
        <v>0</v>
      </c>
      <c r="H15" s="6">
        <f t="shared" si="4"/>
        <v>70</v>
      </c>
      <c r="I15" s="6">
        <f t="shared" si="4"/>
        <v>100</v>
      </c>
      <c r="J15" s="6">
        <f t="shared" si="4"/>
        <v>140</v>
      </c>
      <c r="K15" s="6">
        <f t="shared" si="4"/>
        <v>170</v>
      </c>
      <c r="L15" s="6">
        <f t="shared" si="4"/>
        <v>340</v>
      </c>
    </row>
    <row r="16" spans="1:12" x14ac:dyDescent="0.25">
      <c r="B16" s="3">
        <f>H10</f>
        <v>130</v>
      </c>
      <c r="C16" s="6">
        <f t="shared" si="4"/>
        <v>120</v>
      </c>
      <c r="D16" s="6">
        <f t="shared" si="4"/>
        <v>115</v>
      </c>
      <c r="E16" s="6">
        <f t="shared" si="4"/>
        <v>105</v>
      </c>
      <c r="F16" s="6">
        <f t="shared" si="4"/>
        <v>95</v>
      </c>
      <c r="G16" s="6">
        <f t="shared" si="4"/>
        <v>70</v>
      </c>
      <c r="H16" s="6">
        <f t="shared" si="4"/>
        <v>0</v>
      </c>
      <c r="I16" s="6">
        <f t="shared" si="4"/>
        <v>30</v>
      </c>
      <c r="J16" s="6">
        <f t="shared" si="4"/>
        <v>70</v>
      </c>
      <c r="K16" s="6">
        <f t="shared" si="4"/>
        <v>100</v>
      </c>
      <c r="L16" s="6">
        <f t="shared" si="4"/>
        <v>270</v>
      </c>
    </row>
    <row r="17" spans="2:12" x14ac:dyDescent="0.25">
      <c r="B17" s="3">
        <f>I10</f>
        <v>160</v>
      </c>
      <c r="C17" s="6">
        <f t="shared" si="4"/>
        <v>150</v>
      </c>
      <c r="D17" s="6">
        <f t="shared" si="4"/>
        <v>145</v>
      </c>
      <c r="E17" s="6">
        <f t="shared" si="4"/>
        <v>135</v>
      </c>
      <c r="F17" s="6">
        <f t="shared" si="4"/>
        <v>125</v>
      </c>
      <c r="G17" s="6">
        <f t="shared" si="4"/>
        <v>100</v>
      </c>
      <c r="H17" s="6">
        <f t="shared" si="4"/>
        <v>30</v>
      </c>
      <c r="I17" s="6">
        <f t="shared" si="4"/>
        <v>0</v>
      </c>
      <c r="J17" s="6">
        <f t="shared" si="4"/>
        <v>40</v>
      </c>
      <c r="K17" s="6">
        <f t="shared" si="4"/>
        <v>70</v>
      </c>
      <c r="L17" s="6">
        <f t="shared" si="4"/>
        <v>240</v>
      </c>
    </row>
    <row r="18" spans="2:12" x14ac:dyDescent="0.25">
      <c r="B18" s="3">
        <f>J10</f>
        <v>200</v>
      </c>
      <c r="C18" s="6">
        <f t="shared" si="4"/>
        <v>190</v>
      </c>
      <c r="D18" s="6">
        <f t="shared" si="4"/>
        <v>185</v>
      </c>
      <c r="E18" s="6">
        <f t="shared" si="4"/>
        <v>175</v>
      </c>
      <c r="F18" s="6">
        <f t="shared" si="4"/>
        <v>165</v>
      </c>
      <c r="G18" s="6">
        <f t="shared" si="4"/>
        <v>140</v>
      </c>
      <c r="H18" s="6">
        <f t="shared" si="4"/>
        <v>70</v>
      </c>
      <c r="I18" s="6">
        <f t="shared" si="4"/>
        <v>40</v>
      </c>
      <c r="J18" s="6">
        <f t="shared" si="4"/>
        <v>0</v>
      </c>
      <c r="K18" s="6">
        <f t="shared" si="4"/>
        <v>30</v>
      </c>
      <c r="L18" s="6">
        <f t="shared" si="4"/>
        <v>200</v>
      </c>
    </row>
    <row r="19" spans="2:12" x14ac:dyDescent="0.25">
      <c r="B19" s="3">
        <f>K10</f>
        <v>230</v>
      </c>
      <c r="C19" s="6">
        <f t="shared" si="4"/>
        <v>220</v>
      </c>
      <c r="D19" s="6">
        <f t="shared" si="4"/>
        <v>215</v>
      </c>
      <c r="E19" s="6">
        <f t="shared" si="4"/>
        <v>205</v>
      </c>
      <c r="F19" s="6">
        <f t="shared" si="4"/>
        <v>195</v>
      </c>
      <c r="G19" s="6">
        <f t="shared" si="4"/>
        <v>170</v>
      </c>
      <c r="H19" s="6">
        <f t="shared" si="4"/>
        <v>100</v>
      </c>
      <c r="I19" s="6">
        <f t="shared" si="4"/>
        <v>70</v>
      </c>
      <c r="J19" s="6">
        <f t="shared" si="4"/>
        <v>30</v>
      </c>
      <c r="K19" s="6">
        <f t="shared" si="4"/>
        <v>0</v>
      </c>
      <c r="L19" s="6">
        <f t="shared" si="4"/>
        <v>170</v>
      </c>
    </row>
    <row r="20" spans="2:12" x14ac:dyDescent="0.25">
      <c r="B20" s="2">
        <f>L10</f>
        <v>400</v>
      </c>
      <c r="C20" s="7">
        <f t="shared" si="4"/>
        <v>390</v>
      </c>
      <c r="D20" s="7">
        <f t="shared" si="4"/>
        <v>385</v>
      </c>
      <c r="E20" s="7">
        <f t="shared" si="4"/>
        <v>375</v>
      </c>
      <c r="F20" s="7">
        <f t="shared" si="4"/>
        <v>365</v>
      </c>
      <c r="G20" s="7">
        <f t="shared" si="4"/>
        <v>340</v>
      </c>
      <c r="H20" s="7">
        <f t="shared" si="4"/>
        <v>270</v>
      </c>
      <c r="I20" s="7">
        <f t="shared" si="4"/>
        <v>240</v>
      </c>
      <c r="J20" s="7">
        <f t="shared" si="4"/>
        <v>200</v>
      </c>
      <c r="K20" s="7">
        <f t="shared" si="4"/>
        <v>170</v>
      </c>
      <c r="L20" s="7">
        <f t="shared" si="4"/>
        <v>0</v>
      </c>
    </row>
    <row r="23" spans="2:12" x14ac:dyDescent="0.25">
      <c r="C23" s="1" t="s">
        <v>0</v>
      </c>
      <c r="D23" s="1">
        <v>10</v>
      </c>
    </row>
    <row r="24" spans="2:12" x14ac:dyDescent="0.25">
      <c r="B24" s="1" t="s">
        <v>9</v>
      </c>
      <c r="C24" s="1" t="s">
        <v>1</v>
      </c>
      <c r="D24" s="1">
        <f>SUM(C10:L10)/D23</f>
        <v>126.5</v>
      </c>
    </row>
    <row r="25" spans="2:12" x14ac:dyDescent="0.25">
      <c r="B25" s="1" t="s">
        <v>10</v>
      </c>
      <c r="C25" s="1" t="s">
        <v>8</v>
      </c>
      <c r="D25" s="8">
        <f>SUM(C11:L20)/D23^2</f>
        <v>126.7</v>
      </c>
    </row>
    <row r="26" spans="2:12" x14ac:dyDescent="0.25">
      <c r="B26" s="1" t="s">
        <v>11</v>
      </c>
      <c r="C26" s="1" t="s">
        <v>7</v>
      </c>
      <c r="D26" s="1">
        <f>D25/D24</f>
        <v>1.0015810276679842</v>
      </c>
    </row>
    <row r="27" spans="2:12" x14ac:dyDescent="0.25">
      <c r="B27" s="1" t="s">
        <v>12</v>
      </c>
      <c r="C27" s="3" t="s">
        <v>2</v>
      </c>
      <c r="D27" s="3">
        <f>0.5*D26</f>
        <v>0.50079051383399209</v>
      </c>
      <c r="G27" s="6"/>
    </row>
    <row r="30" spans="2:12" x14ac:dyDescent="0.25">
      <c r="B30" s="11"/>
      <c r="C30" s="11"/>
      <c r="D30" s="11"/>
      <c r="E30" s="11"/>
      <c r="F30" s="11"/>
      <c r="G30" s="11"/>
      <c r="H30" s="11"/>
      <c r="I30" s="11"/>
      <c r="J30" s="11"/>
      <c r="K30" s="1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B7DE2-152C-42E2-86AF-BC700EBE8095}">
  <dimension ref="A1:L27"/>
  <sheetViews>
    <sheetView tabSelected="1" zoomScaleNormal="100" workbookViewId="0">
      <selection activeCell="D34" sqref="D34"/>
    </sheetView>
  </sheetViews>
  <sheetFormatPr defaultRowHeight="15" x14ac:dyDescent="0.25"/>
  <cols>
    <col min="1" max="1" width="20.140625" style="1" customWidth="1"/>
    <col min="2" max="4" width="8.85546875" style="1" customWidth="1"/>
    <col min="5" max="16384" width="9.140625" style="1"/>
  </cols>
  <sheetData>
    <row r="1" spans="1:12" x14ac:dyDescent="0.25">
      <c r="B1" s="9" t="s">
        <v>13</v>
      </c>
    </row>
    <row r="3" spans="1:12" x14ac:dyDescent="0.25">
      <c r="A3" s="5" t="s">
        <v>3</v>
      </c>
      <c r="B3" s="10">
        <v>0</v>
      </c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  <c r="L3" s="5">
        <v>10</v>
      </c>
    </row>
    <row r="4" spans="1:12" x14ac:dyDescent="0.25">
      <c r="A4" s="4" t="s">
        <v>4</v>
      </c>
      <c r="B4" s="11">
        <v>0</v>
      </c>
      <c r="C4" s="11">
        <v>10</v>
      </c>
      <c r="D4" s="11">
        <v>15</v>
      </c>
      <c r="E4" s="11">
        <v>25</v>
      </c>
      <c r="F4" s="11">
        <v>35</v>
      </c>
      <c r="G4" s="11">
        <v>60</v>
      </c>
      <c r="H4" s="11">
        <v>130</v>
      </c>
      <c r="I4" s="11">
        <v>160</v>
      </c>
      <c r="J4" s="11">
        <v>200</v>
      </c>
      <c r="K4" s="11">
        <v>230</v>
      </c>
      <c r="L4" s="11">
        <v>400</v>
      </c>
    </row>
    <row r="5" spans="1:12" x14ac:dyDescent="0.25">
      <c r="A5" s="4" t="s">
        <v>6</v>
      </c>
      <c r="B5" s="1">
        <v>0</v>
      </c>
      <c r="C5" s="4">
        <f>C4/SUM($C$4:$L$4)</f>
        <v>7.9051383399209481E-3</v>
      </c>
      <c r="D5" s="4">
        <f>D4/SUM($C$4:$L$4)</f>
        <v>1.1857707509881422E-2</v>
      </c>
      <c r="E5" s="4">
        <f>E4/SUM($C$4:$L$4)</f>
        <v>1.9762845849802372E-2</v>
      </c>
      <c r="F5" s="4">
        <f t="shared" ref="F5:K5" si="0">F4/SUM($C$4:$L$4)</f>
        <v>2.766798418972332E-2</v>
      </c>
      <c r="G5" s="4">
        <f t="shared" si="0"/>
        <v>4.7430830039525688E-2</v>
      </c>
      <c r="H5" s="4">
        <f t="shared" si="0"/>
        <v>0.10276679841897234</v>
      </c>
      <c r="I5" s="4">
        <f t="shared" si="0"/>
        <v>0.12648221343873517</v>
      </c>
      <c r="J5" s="4">
        <f t="shared" si="0"/>
        <v>0.15810276679841898</v>
      </c>
      <c r="K5" s="4">
        <f t="shared" si="0"/>
        <v>0.18181818181818182</v>
      </c>
      <c r="L5" s="4">
        <f>L4/SUM($C$4:$L$4)</f>
        <v>0.31620553359683795</v>
      </c>
    </row>
    <row r="6" spans="1:12" x14ac:dyDescent="0.25">
      <c r="A6" s="13" t="s">
        <v>5</v>
      </c>
      <c r="B6" s="13">
        <v>0</v>
      </c>
      <c r="C6" s="13">
        <f>C5</f>
        <v>7.9051383399209481E-3</v>
      </c>
      <c r="D6" s="13">
        <f>D5+C6</f>
        <v>1.9762845849802368E-2</v>
      </c>
      <c r="E6" s="13">
        <f>E5+D6</f>
        <v>3.9525691699604737E-2</v>
      </c>
      <c r="F6" s="13">
        <f>F5+E6</f>
        <v>6.7193675889328064E-2</v>
      </c>
      <c r="G6" s="13">
        <f t="shared" ref="G6:K6" si="1">G5+F6</f>
        <v>0.11462450592885376</v>
      </c>
      <c r="H6" s="13">
        <f t="shared" si="1"/>
        <v>0.21739130434782611</v>
      </c>
      <c r="I6" s="13">
        <f t="shared" si="1"/>
        <v>0.34387351778656128</v>
      </c>
      <c r="J6" s="13">
        <f t="shared" si="1"/>
        <v>0.50197628458498023</v>
      </c>
      <c r="K6" s="13">
        <f t="shared" si="1"/>
        <v>0.6837944664031621</v>
      </c>
      <c r="L6" s="13">
        <f>L5+K6</f>
        <v>1</v>
      </c>
    </row>
    <row r="7" spans="1:12" x14ac:dyDescent="0.25">
      <c r="A7" s="14" t="s">
        <v>14</v>
      </c>
      <c r="B7" s="14">
        <v>0</v>
      </c>
      <c r="C7" s="14">
        <f>C3/10</f>
        <v>0.1</v>
      </c>
      <c r="D7" s="14">
        <f t="shared" ref="D7:L7" si="2">D3/10</f>
        <v>0.2</v>
      </c>
      <c r="E7" s="14">
        <f t="shared" si="2"/>
        <v>0.3</v>
      </c>
      <c r="F7" s="14">
        <f t="shared" si="2"/>
        <v>0.4</v>
      </c>
      <c r="G7" s="14">
        <f t="shared" si="2"/>
        <v>0.5</v>
      </c>
      <c r="H7" s="14">
        <f t="shared" si="2"/>
        <v>0.6</v>
      </c>
      <c r="I7" s="14">
        <f t="shared" si="2"/>
        <v>0.7</v>
      </c>
      <c r="J7" s="14">
        <f t="shared" si="2"/>
        <v>0.8</v>
      </c>
      <c r="K7" s="14">
        <f t="shared" si="2"/>
        <v>0.9</v>
      </c>
      <c r="L7" s="14">
        <f t="shared" si="2"/>
        <v>1</v>
      </c>
    </row>
    <row r="10" spans="1:12" x14ac:dyDescent="0.25">
      <c r="B10" s="2"/>
      <c r="C10" s="2">
        <f t="shared" ref="C10:L10" si="3">C4</f>
        <v>10</v>
      </c>
      <c r="D10" s="2">
        <f t="shared" si="3"/>
        <v>15</v>
      </c>
      <c r="E10" s="2">
        <f t="shared" si="3"/>
        <v>25</v>
      </c>
      <c r="F10" s="2">
        <f t="shared" si="3"/>
        <v>35</v>
      </c>
      <c r="G10" s="2">
        <f t="shared" si="3"/>
        <v>60</v>
      </c>
      <c r="H10" s="2">
        <f t="shared" si="3"/>
        <v>130</v>
      </c>
      <c r="I10" s="2">
        <f t="shared" si="3"/>
        <v>160</v>
      </c>
      <c r="J10" s="2">
        <f t="shared" si="3"/>
        <v>200</v>
      </c>
      <c r="K10" s="2">
        <f t="shared" si="3"/>
        <v>230</v>
      </c>
      <c r="L10" s="2">
        <f t="shared" si="3"/>
        <v>400</v>
      </c>
    </row>
    <row r="11" spans="1:12" x14ac:dyDescent="0.25">
      <c r="B11" s="3">
        <f>C10</f>
        <v>10</v>
      </c>
      <c r="C11" s="6">
        <f t="shared" ref="C11:L20" si="4">ABS(C$10-$B11)</f>
        <v>0</v>
      </c>
      <c r="D11" s="6">
        <f t="shared" si="4"/>
        <v>5</v>
      </c>
      <c r="E11" s="6">
        <f t="shared" si="4"/>
        <v>15</v>
      </c>
      <c r="F11" s="6">
        <f t="shared" si="4"/>
        <v>25</v>
      </c>
      <c r="G11" s="6">
        <f t="shared" si="4"/>
        <v>50</v>
      </c>
      <c r="H11" s="6">
        <f t="shared" si="4"/>
        <v>120</v>
      </c>
      <c r="I11" s="6">
        <f t="shared" si="4"/>
        <v>150</v>
      </c>
      <c r="J11" s="6">
        <f t="shared" si="4"/>
        <v>190</v>
      </c>
      <c r="K11" s="6">
        <f t="shared" si="4"/>
        <v>220</v>
      </c>
      <c r="L11" s="6">
        <f t="shared" si="4"/>
        <v>390</v>
      </c>
    </row>
    <row r="12" spans="1:12" x14ac:dyDescent="0.25">
      <c r="B12" s="3">
        <f>D10</f>
        <v>15</v>
      </c>
      <c r="C12" s="6">
        <f t="shared" si="4"/>
        <v>5</v>
      </c>
      <c r="D12" s="6">
        <f t="shared" si="4"/>
        <v>0</v>
      </c>
      <c r="E12" s="6">
        <f t="shared" si="4"/>
        <v>10</v>
      </c>
      <c r="F12" s="6">
        <f t="shared" si="4"/>
        <v>20</v>
      </c>
      <c r="G12" s="6">
        <f t="shared" si="4"/>
        <v>45</v>
      </c>
      <c r="H12" s="6">
        <f t="shared" si="4"/>
        <v>115</v>
      </c>
      <c r="I12" s="6">
        <f t="shared" si="4"/>
        <v>145</v>
      </c>
      <c r="J12" s="6">
        <f t="shared" si="4"/>
        <v>185</v>
      </c>
      <c r="K12" s="6">
        <f t="shared" si="4"/>
        <v>215</v>
      </c>
      <c r="L12" s="6">
        <f t="shared" si="4"/>
        <v>385</v>
      </c>
    </row>
    <row r="13" spans="1:12" x14ac:dyDescent="0.25">
      <c r="B13" s="3">
        <f>E10</f>
        <v>25</v>
      </c>
      <c r="C13" s="6">
        <f t="shared" si="4"/>
        <v>15</v>
      </c>
      <c r="D13" s="6">
        <f t="shared" si="4"/>
        <v>10</v>
      </c>
      <c r="E13" s="6">
        <f t="shared" si="4"/>
        <v>0</v>
      </c>
      <c r="F13" s="6">
        <f t="shared" si="4"/>
        <v>10</v>
      </c>
      <c r="G13" s="6">
        <f t="shared" si="4"/>
        <v>35</v>
      </c>
      <c r="H13" s="6">
        <f t="shared" si="4"/>
        <v>105</v>
      </c>
      <c r="I13" s="6">
        <f t="shared" si="4"/>
        <v>135</v>
      </c>
      <c r="J13" s="6">
        <f t="shared" si="4"/>
        <v>175</v>
      </c>
      <c r="K13" s="6">
        <f t="shared" si="4"/>
        <v>205</v>
      </c>
      <c r="L13" s="6">
        <f t="shared" si="4"/>
        <v>375</v>
      </c>
    </row>
    <row r="14" spans="1:12" x14ac:dyDescent="0.25">
      <c r="B14" s="3">
        <f>F10</f>
        <v>35</v>
      </c>
      <c r="C14" s="6">
        <f t="shared" si="4"/>
        <v>25</v>
      </c>
      <c r="D14" s="6">
        <f t="shared" si="4"/>
        <v>20</v>
      </c>
      <c r="E14" s="6">
        <f t="shared" si="4"/>
        <v>10</v>
      </c>
      <c r="F14" s="6">
        <f t="shared" si="4"/>
        <v>0</v>
      </c>
      <c r="G14" s="6">
        <f t="shared" si="4"/>
        <v>25</v>
      </c>
      <c r="H14" s="6">
        <f t="shared" si="4"/>
        <v>95</v>
      </c>
      <c r="I14" s="6">
        <f t="shared" si="4"/>
        <v>125</v>
      </c>
      <c r="J14" s="6">
        <f t="shared" si="4"/>
        <v>165</v>
      </c>
      <c r="K14" s="6">
        <f t="shared" si="4"/>
        <v>195</v>
      </c>
      <c r="L14" s="6">
        <f t="shared" si="4"/>
        <v>365</v>
      </c>
    </row>
    <row r="15" spans="1:12" x14ac:dyDescent="0.25">
      <c r="B15" s="3">
        <f>G10</f>
        <v>60</v>
      </c>
      <c r="C15" s="6">
        <f t="shared" si="4"/>
        <v>50</v>
      </c>
      <c r="D15" s="6">
        <f t="shared" si="4"/>
        <v>45</v>
      </c>
      <c r="E15" s="6">
        <f t="shared" si="4"/>
        <v>35</v>
      </c>
      <c r="F15" s="6">
        <f t="shared" si="4"/>
        <v>25</v>
      </c>
      <c r="G15" s="6">
        <f t="shared" si="4"/>
        <v>0</v>
      </c>
      <c r="H15" s="6">
        <f t="shared" si="4"/>
        <v>70</v>
      </c>
      <c r="I15" s="6">
        <f t="shared" si="4"/>
        <v>100</v>
      </c>
      <c r="J15" s="6">
        <f t="shared" si="4"/>
        <v>140</v>
      </c>
      <c r="K15" s="6">
        <f t="shared" si="4"/>
        <v>170</v>
      </c>
      <c r="L15" s="6">
        <f t="shared" si="4"/>
        <v>340</v>
      </c>
    </row>
    <row r="16" spans="1:12" x14ac:dyDescent="0.25">
      <c r="B16" s="3">
        <f>H10</f>
        <v>130</v>
      </c>
      <c r="C16" s="6">
        <f t="shared" si="4"/>
        <v>120</v>
      </c>
      <c r="D16" s="6">
        <f t="shared" si="4"/>
        <v>115</v>
      </c>
      <c r="E16" s="6">
        <f t="shared" si="4"/>
        <v>105</v>
      </c>
      <c r="F16" s="6">
        <f t="shared" si="4"/>
        <v>95</v>
      </c>
      <c r="G16" s="6">
        <f t="shared" si="4"/>
        <v>70</v>
      </c>
      <c r="H16" s="6">
        <f t="shared" si="4"/>
        <v>0</v>
      </c>
      <c r="I16" s="6">
        <f t="shared" si="4"/>
        <v>30</v>
      </c>
      <c r="J16" s="6">
        <f t="shared" si="4"/>
        <v>70</v>
      </c>
      <c r="K16" s="6">
        <f t="shared" si="4"/>
        <v>100</v>
      </c>
      <c r="L16" s="6">
        <f t="shared" si="4"/>
        <v>270</v>
      </c>
    </row>
    <row r="17" spans="2:12" x14ac:dyDescent="0.25">
      <c r="B17" s="3">
        <f>I10</f>
        <v>160</v>
      </c>
      <c r="C17" s="6">
        <f t="shared" si="4"/>
        <v>150</v>
      </c>
      <c r="D17" s="6">
        <f t="shared" si="4"/>
        <v>145</v>
      </c>
      <c r="E17" s="6">
        <f t="shared" si="4"/>
        <v>135</v>
      </c>
      <c r="F17" s="6">
        <f t="shared" si="4"/>
        <v>125</v>
      </c>
      <c r="G17" s="6">
        <f t="shared" si="4"/>
        <v>100</v>
      </c>
      <c r="H17" s="6">
        <f t="shared" si="4"/>
        <v>30</v>
      </c>
      <c r="I17" s="6">
        <f t="shared" si="4"/>
        <v>0</v>
      </c>
      <c r="J17" s="6">
        <f t="shared" si="4"/>
        <v>40</v>
      </c>
      <c r="K17" s="6">
        <f t="shared" si="4"/>
        <v>70</v>
      </c>
      <c r="L17" s="6">
        <f t="shared" si="4"/>
        <v>240</v>
      </c>
    </row>
    <row r="18" spans="2:12" x14ac:dyDescent="0.25">
      <c r="B18" s="3">
        <f>J10</f>
        <v>200</v>
      </c>
      <c r="C18" s="6">
        <f t="shared" si="4"/>
        <v>190</v>
      </c>
      <c r="D18" s="6">
        <f t="shared" si="4"/>
        <v>185</v>
      </c>
      <c r="E18" s="6">
        <f t="shared" si="4"/>
        <v>175</v>
      </c>
      <c r="F18" s="6">
        <f t="shared" si="4"/>
        <v>165</v>
      </c>
      <c r="G18" s="6">
        <f t="shared" si="4"/>
        <v>140</v>
      </c>
      <c r="H18" s="6">
        <f t="shared" si="4"/>
        <v>70</v>
      </c>
      <c r="I18" s="6">
        <f t="shared" si="4"/>
        <v>40</v>
      </c>
      <c r="J18" s="6">
        <f t="shared" si="4"/>
        <v>0</v>
      </c>
      <c r="K18" s="6">
        <f t="shared" si="4"/>
        <v>30</v>
      </c>
      <c r="L18" s="6">
        <f t="shared" si="4"/>
        <v>200</v>
      </c>
    </row>
    <row r="19" spans="2:12" x14ac:dyDescent="0.25">
      <c r="B19" s="3">
        <f>K10</f>
        <v>230</v>
      </c>
      <c r="C19" s="6">
        <f t="shared" si="4"/>
        <v>220</v>
      </c>
      <c r="D19" s="6">
        <f t="shared" si="4"/>
        <v>215</v>
      </c>
      <c r="E19" s="6">
        <f t="shared" si="4"/>
        <v>205</v>
      </c>
      <c r="F19" s="6">
        <f t="shared" si="4"/>
        <v>195</v>
      </c>
      <c r="G19" s="6">
        <f t="shared" si="4"/>
        <v>170</v>
      </c>
      <c r="H19" s="6">
        <f t="shared" si="4"/>
        <v>100</v>
      </c>
      <c r="I19" s="6">
        <f t="shared" si="4"/>
        <v>70</v>
      </c>
      <c r="J19" s="6">
        <f t="shared" si="4"/>
        <v>30</v>
      </c>
      <c r="K19" s="6">
        <f t="shared" si="4"/>
        <v>0</v>
      </c>
      <c r="L19" s="6">
        <f t="shared" si="4"/>
        <v>170</v>
      </c>
    </row>
    <row r="20" spans="2:12" x14ac:dyDescent="0.25">
      <c r="B20" s="2">
        <f>L10</f>
        <v>400</v>
      </c>
      <c r="C20" s="7">
        <f t="shared" si="4"/>
        <v>390</v>
      </c>
      <c r="D20" s="7">
        <f t="shared" si="4"/>
        <v>385</v>
      </c>
      <c r="E20" s="7">
        <f t="shared" si="4"/>
        <v>375</v>
      </c>
      <c r="F20" s="7">
        <f t="shared" si="4"/>
        <v>365</v>
      </c>
      <c r="G20" s="7">
        <f t="shared" si="4"/>
        <v>340</v>
      </c>
      <c r="H20" s="7">
        <f t="shared" si="4"/>
        <v>270</v>
      </c>
      <c r="I20" s="7">
        <f t="shared" si="4"/>
        <v>240</v>
      </c>
      <c r="J20" s="7">
        <f t="shared" si="4"/>
        <v>200</v>
      </c>
      <c r="K20" s="7">
        <f t="shared" si="4"/>
        <v>170</v>
      </c>
      <c r="L20" s="7">
        <f t="shared" si="4"/>
        <v>0</v>
      </c>
    </row>
    <row r="23" spans="2:12" x14ac:dyDescent="0.25">
      <c r="C23" s="1" t="s">
        <v>0</v>
      </c>
      <c r="D23" s="1">
        <v>10</v>
      </c>
    </row>
    <row r="24" spans="2:12" x14ac:dyDescent="0.25">
      <c r="B24" s="1" t="s">
        <v>9</v>
      </c>
      <c r="C24" s="1" t="s">
        <v>1</v>
      </c>
      <c r="D24" s="1">
        <f>SUM(C10:L10)/D23</f>
        <v>126.5</v>
      </c>
    </row>
    <row r="25" spans="2:12" x14ac:dyDescent="0.25">
      <c r="B25" s="1" t="s">
        <v>10</v>
      </c>
      <c r="C25" s="1" t="s">
        <v>8</v>
      </c>
      <c r="D25" s="8">
        <f>SUM(C11:L20)/D23^2</f>
        <v>126.7</v>
      </c>
    </row>
    <row r="26" spans="2:12" x14ac:dyDescent="0.25">
      <c r="B26" s="1" t="s">
        <v>11</v>
      </c>
      <c r="C26" s="1" t="s">
        <v>7</v>
      </c>
      <c r="D26" s="1">
        <f>D25/D24</f>
        <v>1.0015810276679842</v>
      </c>
    </row>
    <row r="27" spans="2:12" x14ac:dyDescent="0.25">
      <c r="B27" s="1" t="s">
        <v>12</v>
      </c>
      <c r="C27" s="3" t="s">
        <v>2</v>
      </c>
      <c r="D27" s="3">
        <f>0.5*D26</f>
        <v>0.50079051383399209</v>
      </c>
      <c r="G27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241C1-83E0-4159-A259-3C499DA0E3AB}">
  <dimension ref="B2:L9"/>
  <sheetViews>
    <sheetView workbookViewId="0">
      <selection activeCell="I10" sqref="I10"/>
    </sheetView>
  </sheetViews>
  <sheetFormatPr defaultRowHeight="15" x14ac:dyDescent="0.25"/>
  <cols>
    <col min="1" max="1" width="9.140625" style="1"/>
    <col min="2" max="2" width="25" style="1" customWidth="1"/>
    <col min="3" max="16384" width="9.140625" style="1"/>
  </cols>
  <sheetData>
    <row r="2" spans="2:12" x14ac:dyDescent="0.25">
      <c r="B2" s="15" t="s">
        <v>3</v>
      </c>
      <c r="C2" s="15">
        <v>1</v>
      </c>
      <c r="D2" s="15">
        <v>2</v>
      </c>
      <c r="E2" s="15">
        <v>3</v>
      </c>
      <c r="F2" s="15">
        <v>4</v>
      </c>
      <c r="G2" s="15">
        <v>5</v>
      </c>
      <c r="H2" s="15">
        <v>6</v>
      </c>
      <c r="I2" s="15">
        <v>7</v>
      </c>
      <c r="J2" s="15">
        <v>8</v>
      </c>
      <c r="K2" s="15">
        <v>9</v>
      </c>
      <c r="L2" s="15">
        <v>10</v>
      </c>
    </row>
    <row r="3" spans="2:12" x14ac:dyDescent="0.25">
      <c r="B3" s="15" t="s">
        <v>15</v>
      </c>
      <c r="C3" s="16">
        <v>1</v>
      </c>
      <c r="D3" s="16">
        <v>5</v>
      </c>
      <c r="E3" s="16">
        <v>11</v>
      </c>
      <c r="F3" s="16">
        <v>35</v>
      </c>
      <c r="G3" s="16">
        <v>40</v>
      </c>
      <c r="H3" s="16">
        <v>45</v>
      </c>
      <c r="I3" s="16">
        <v>50</v>
      </c>
      <c r="J3" s="16">
        <v>90</v>
      </c>
      <c r="K3" s="16">
        <v>95</v>
      </c>
      <c r="L3" s="16">
        <v>100</v>
      </c>
    </row>
    <row r="6" spans="2:12" x14ac:dyDescent="0.25">
      <c r="B6" s="1" t="s">
        <v>0</v>
      </c>
      <c r="C6" s="1">
        <v>10</v>
      </c>
    </row>
    <row r="7" spans="2:12" x14ac:dyDescent="0.25">
      <c r="B7" s="1" t="s">
        <v>1</v>
      </c>
      <c r="C7" s="1">
        <f>SUM(C3:L3)/C6</f>
        <v>47.2</v>
      </c>
    </row>
    <row r="8" spans="2:12" x14ac:dyDescent="0.25">
      <c r="B8" s="1" t="s">
        <v>16</v>
      </c>
      <c r="C8" s="1">
        <f>_xlfn.STDEV.P(C3:L3)^2</f>
        <v>1234.3599999999999</v>
      </c>
    </row>
    <row r="9" spans="2:12" x14ac:dyDescent="0.25">
      <c r="B9" s="1" t="s">
        <v>17</v>
      </c>
      <c r="C9" s="1">
        <f>SQRT(C8)/C7</f>
        <v>0.74435296261269868</v>
      </c>
    </row>
  </sheetData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Gini_1</vt:lpstr>
      <vt:lpstr>Gini_2</vt:lpstr>
      <vt:lpstr>Coef_Var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Fentanes</dc:creator>
  <cp:lastModifiedBy>Oscar Fentanes</cp:lastModifiedBy>
  <dcterms:created xsi:type="dcterms:W3CDTF">2021-01-31T18:34:00Z</dcterms:created>
  <dcterms:modified xsi:type="dcterms:W3CDTF">2021-02-09T10:45:36Z</dcterms:modified>
</cp:coreProperties>
</file>