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ERVICEDO\Gestion_Configuracion\FORMATOS\"/>
    </mc:Choice>
  </mc:AlternateContent>
  <bookViews>
    <workbookView xWindow="0" yWindow="120" windowWidth="19200" windowHeight="7110"/>
  </bookViews>
  <sheets>
    <sheet name="PRUEBAS" sheetId="19" r:id="rId1"/>
    <sheet name="PRODUCCION" sheetId="3" r:id="rId2"/>
    <sheet name="VERSION" sheetId="20" state="hidden" r:id="rId3"/>
    <sheet name="Matriz Aprobación GC" sheetId="16" state="hidden" r:id="rId4"/>
    <sheet name="Matriz aprobación BD" sheetId="17" state="hidden" r:id="rId5"/>
    <sheet name="Inventario" sheetId="14" state="hidden" r:id="rId6"/>
    <sheet name="Personal" sheetId="12" state="hidden" r:id="rId7"/>
  </sheets>
  <definedNames>
    <definedName name="_xlnm._FilterDatabase" localSheetId="5" hidden="1">Inventario!$A$10:$C$245</definedName>
    <definedName name="_xlnm._FilterDatabase" localSheetId="0" hidden="1">PRUEBAS!$A$1:$J$22</definedName>
    <definedName name="_Toc468180769" localSheetId="4">'Matriz aprobación BD'!#REF!</definedName>
    <definedName name="_Toc468180769" localSheetId="3">'Matriz Aprobación GC'!#REF!</definedName>
    <definedName name="_xlnm.Print_Area" localSheetId="1">PRODUCCION!$A$3:$G$25</definedName>
  </definedNames>
  <calcPr calcId="162913"/>
</workbook>
</file>

<file path=xl/calcChain.xml><?xml version="1.0" encoding="utf-8"?>
<calcChain xmlns="http://schemas.openxmlformats.org/spreadsheetml/2006/main">
  <c r="B8" i="3" l="1"/>
  <c r="B7" i="3"/>
  <c r="C27" i="20" l="1"/>
  <c r="G2" i="20"/>
  <c r="E13" i="20"/>
  <c r="D27" i="20" l="1"/>
  <c r="C28" i="20" s="1"/>
  <c r="D17" i="3"/>
  <c r="D16" i="3"/>
  <c r="A20" i="3"/>
  <c r="D21" i="3"/>
  <c r="D22" i="3"/>
  <c r="D23" i="3"/>
  <c r="D24" i="3"/>
  <c r="D25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D20" i="3"/>
  <c r="C20" i="3"/>
  <c r="B20" i="3"/>
  <c r="B16" i="3"/>
  <c r="B17" i="3"/>
  <c r="B11" i="3"/>
  <c r="B12" i="3"/>
  <c r="B13" i="3"/>
  <c r="B14" i="3"/>
  <c r="B15" i="3"/>
  <c r="B10" i="3"/>
  <c r="C29" i="20" l="1"/>
  <c r="C32" i="20" s="1"/>
  <c r="D28" i="20"/>
  <c r="B2" i="3"/>
  <c r="D32" i="20" l="1"/>
  <c r="C30" i="20" s="1"/>
  <c r="C31" i="20" l="1"/>
  <c r="C33" i="20" s="1"/>
  <c r="D30" i="20"/>
  <c r="D33" i="20" l="1"/>
  <c r="C34" i="20" s="1"/>
  <c r="C35" i="20" s="1"/>
  <c r="C5" i="20" l="1"/>
  <c r="C8" i="20" s="1"/>
  <c r="C9" i="20" s="1"/>
  <c r="J1" i="12" l="1"/>
  <c r="K1" i="12" s="1"/>
</calcChain>
</file>

<file path=xl/comments1.xml><?xml version="1.0" encoding="utf-8"?>
<comments xmlns="http://schemas.openxmlformats.org/spreadsheetml/2006/main">
  <authors>
    <author>prototipo1</author>
    <author>Lucelly Zapata A.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>Número de la versión que se encuentra en Producción: Combinación Vx.y.z, donde:
x: Número de cambios mayores.
y: Número de cambio menores.
z: Número de revisiones, emergencia o corrección.</t>
        </r>
      </text>
    </comment>
    <comment ref="C3" authorId="1" shapeId="0">
      <text>
        <r>
          <rPr>
            <b/>
            <sz val="9"/>
            <color indexed="81"/>
            <rFont val="Tahoma"/>
            <family val="2"/>
          </rPr>
          <t>Formato Versión:</t>
        </r>
        <r>
          <rPr>
            <sz val="9"/>
            <color indexed="81"/>
            <rFont val="Tahoma"/>
            <family val="2"/>
          </rPr>
          <t xml:space="preserve"> Vx.y.z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Formato Fecha:</t>
        </r>
        <r>
          <rPr>
            <sz val="9"/>
            <color indexed="81"/>
            <rFont val="Tahoma"/>
            <family val="2"/>
          </rPr>
          <t xml:space="preserve"> 'AAAA-MM-DD
con comilla inicial.</t>
        </r>
      </text>
    </comment>
    <comment ref="B4" authorId="0" shapeId="0">
      <text>
        <r>
          <rPr>
            <sz val="9"/>
            <color indexed="81"/>
            <rFont val="Tahoma"/>
            <family val="2"/>
          </rPr>
          <t>Cambios regulatorios, cambios en la arquitectura de la aplicación o en la plataforma de TI, actualizaciones tecnológicas, migraciones, cambios de alto impacto en la aplicación, o de impacto en muchas aplicaciones, implementaciones de más de 300 horas.</t>
        </r>
      </text>
    </comment>
    <comment ref="D4" authorId="0" shapeId="0">
      <text>
        <r>
          <rPr>
            <sz val="9"/>
            <color indexed="81"/>
            <rFont val="Tahoma"/>
            <family val="2"/>
          </rPr>
          <t>Mejoras, Nuevas funcionalidades, cambios de impacto en una sola aplicación.
Tiquetes entre 100 y 300 horas de desarrollo + pruebas siempre son cambio menor.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>Revisión, cambio urgente, de emergencia, o corrección.
Cambios en permisos o usuarios de matriz CRUD aplicados por N2 o CAUBD. Afinaciones al modelo de datos con índices o constraints aplicados por N2 o CAUBD.
Tiquetes de menos de 20 horas entre desarrollo + pruebas, siempre son revisión.</t>
        </r>
      </text>
    </comment>
    <comment ref="B5" authorId="0" shapeId="0">
      <text>
        <r>
          <rPr>
            <sz val="9"/>
            <color indexed="81"/>
            <rFont val="Tahoma"/>
            <family val="2"/>
          </rPr>
          <t>Número de la NUEVA versión: Combinación Vx.y.z, donde:
x+1: Aumenta en uno por cambio mayor.
y+1: Aumenta en uno por cambio menor.
z+1: Aumenta en uno por revisiones, emergencia o corrección.</t>
        </r>
      </text>
    </comment>
    <comment ref="C5" authorId="1" shapeId="0">
      <text>
        <r>
          <rPr>
            <b/>
            <sz val="9"/>
            <color indexed="81"/>
            <rFont val="Tahoma"/>
            <family val="2"/>
          </rPr>
          <t>Formato Versión:</t>
        </r>
        <r>
          <rPr>
            <sz val="9"/>
            <color indexed="81"/>
            <rFont val="Tahoma"/>
            <family val="2"/>
          </rPr>
          <t xml:space="preserve"> Vx.y.z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>Formato Fecha:</t>
        </r>
        <r>
          <rPr>
            <sz val="9"/>
            <color indexed="81"/>
            <rFont val="Tahoma"/>
            <family val="2"/>
          </rPr>
          <t xml:space="preserve"> 'AAAA-MM-DD
con comilla inicial.</t>
        </r>
      </text>
    </comment>
  </commentList>
</comments>
</file>

<file path=xl/sharedStrings.xml><?xml version="1.0" encoding="utf-8"?>
<sst xmlns="http://schemas.openxmlformats.org/spreadsheetml/2006/main" count="1030" uniqueCount="647">
  <si>
    <t xml:space="preserve">Impactos </t>
  </si>
  <si>
    <t>ANALISTAS</t>
  </si>
  <si>
    <t>Bernardo Bustamante Cardona</t>
  </si>
  <si>
    <t>Línea Base Inicial</t>
  </si>
  <si>
    <t>Fecha Línea Base Final</t>
  </si>
  <si>
    <t>Analista(s) de Desarrollo</t>
  </si>
  <si>
    <t>Mauricio Orozco Buitrago</t>
  </si>
  <si>
    <t>Constanza Escobar Ángel</t>
  </si>
  <si>
    <t>Raúl Guillermo Ramírez García</t>
  </si>
  <si>
    <t>Jorge Andrés Puerta Fernández</t>
  </si>
  <si>
    <t>Jaime Meneses Arias</t>
  </si>
  <si>
    <t>Gustavo Andrés Gaviria Querubín</t>
  </si>
  <si>
    <t>Hugo González Olaya</t>
  </si>
  <si>
    <t>Jader Cano Miranda</t>
  </si>
  <si>
    <t>Edgar Armando Agudelo Gómez</t>
  </si>
  <si>
    <t>Liz Dinarys Blanquicet Álvarez</t>
  </si>
  <si>
    <t>CÉDULA</t>
  </si>
  <si>
    <t>LÍDER TÉCNICO</t>
  </si>
  <si>
    <t>Jorge Ignacio Estrada Naranjo</t>
  </si>
  <si>
    <t>Conrado Guerra Luján</t>
  </si>
  <si>
    <t>Alexander Díaz Garcés</t>
  </si>
  <si>
    <t>Leonel Barrios Baños</t>
  </si>
  <si>
    <t>Nataly Andrea Zapata Ruiz</t>
  </si>
  <si>
    <t>Teresa Castañeda Heredia</t>
  </si>
  <si>
    <t>Miguel Cañas Cely</t>
  </si>
  <si>
    <t>Liliana Calderón Cadavid</t>
  </si>
  <si>
    <t>Sandro Úsuga Rodríguez</t>
  </si>
  <si>
    <t>Sandra Inés Betancur Muñoz</t>
  </si>
  <si>
    <t>Jose Ignacio Pérez Martínez</t>
  </si>
  <si>
    <t>Alexander Marín Valencia</t>
  </si>
  <si>
    <t>Natalia Castaño Jaramillo</t>
  </si>
  <si>
    <t>Diana Patricia Estrada Cano</t>
  </si>
  <si>
    <t>Angela María Bedoya Ramírez</t>
  </si>
  <si>
    <t>Diego Alejandro Castaño Marín</t>
  </si>
  <si>
    <t>Sergio Andrés Castrillón García</t>
  </si>
  <si>
    <t>NO</t>
  </si>
  <si>
    <t>SI/NO</t>
  </si>
  <si>
    <t>Descripción</t>
  </si>
  <si>
    <t>EQUIPO</t>
  </si>
  <si>
    <t>APLICACIONES</t>
  </si>
  <si>
    <t>SIGLA</t>
  </si>
  <si>
    <t>Liquidación de Contratos</t>
  </si>
  <si>
    <t>Entrada manual de Contratos</t>
  </si>
  <si>
    <t>EMC</t>
  </si>
  <si>
    <t>Registro Fronteras</t>
  </si>
  <si>
    <t>PUBLICON II</t>
  </si>
  <si>
    <t>PUB</t>
  </si>
  <si>
    <t>Administrador del MID</t>
  </si>
  <si>
    <t>CargosADD</t>
  </si>
  <si>
    <t>CNDNET</t>
  </si>
  <si>
    <t>CROM</t>
  </si>
  <si>
    <t>DGP</t>
  </si>
  <si>
    <t>HEROPE</t>
  </si>
  <si>
    <t>Informes Anuales</t>
  </si>
  <si>
    <t>LINQ2MID</t>
  </si>
  <si>
    <t>LISTO</t>
  </si>
  <si>
    <t>MAIPLE</t>
  </si>
  <si>
    <t>Registro Agentes</t>
  </si>
  <si>
    <t>SAC</t>
  </si>
  <si>
    <t>SARE</t>
  </si>
  <si>
    <t>Seguimiento Cogeneradores</t>
  </si>
  <si>
    <t>SIPE</t>
  </si>
  <si>
    <t>SMART</t>
  </si>
  <si>
    <t>SNC</t>
  </si>
  <si>
    <t>Sistema Nacional de Consignaciones</t>
  </si>
  <si>
    <t>svcBAND</t>
  </si>
  <si>
    <t>Servicio Fronteras para Garantías</t>
  </si>
  <si>
    <t>svcFROGARA</t>
  </si>
  <si>
    <t>Aplicación</t>
  </si>
  <si>
    <t>Tipo</t>
  </si>
  <si>
    <t>Macro</t>
  </si>
  <si>
    <t>Tarea</t>
  </si>
  <si>
    <t>Servicio de Negocio</t>
  </si>
  <si>
    <t>/SERVICIOS/NEGOCIO/</t>
  </si>
  <si>
    <t>ADMMID</t>
  </si>
  <si>
    <t>/</t>
  </si>
  <si>
    <t>CARGOSADD</t>
  </si>
  <si>
    <t>GARATIE</t>
  </si>
  <si>
    <t>GIR</t>
  </si>
  <si>
    <t>INDICA</t>
  </si>
  <si>
    <t>L2M</t>
  </si>
  <si>
    <t>RAG</t>
  </si>
  <si>
    <t>REGFRO</t>
  </si>
  <si>
    <t>Servicio de Bandejas</t>
  </si>
  <si>
    <t>svcGESTARCH</t>
  </si>
  <si>
    <t>Servicio Gestor Archivos</t>
  </si>
  <si>
    <t>Servicio XMLOGIN</t>
  </si>
  <si>
    <t>Servicio ConsultasMID</t>
  </si>
  <si>
    <t>svcCONSUMID</t>
  </si>
  <si>
    <t>svcVAREN</t>
  </si>
  <si>
    <t>Servicio Variables Energéticas</t>
  </si>
  <si>
    <t>Servicio BitácoraMID</t>
  </si>
  <si>
    <t>svcFEC</t>
  </si>
  <si>
    <t>Servicio Facturación Electrónica CertiFactura</t>
  </si>
  <si>
    <t>Servicio Firmador Digital</t>
  </si>
  <si>
    <t>Servicio de Utilidades</t>
  </si>
  <si>
    <t>/SERVICIOS/UTILIDADES/</t>
  </si>
  <si>
    <t>svcXMLOGIN</t>
  </si>
  <si>
    <t>svcBITAMID</t>
  </si>
  <si>
    <t>German Ospina Gutiérrez</t>
  </si>
  <si>
    <t>Variables Energéticas para IOS y Androide</t>
  </si>
  <si>
    <t>VAREN</t>
  </si>
  <si>
    <t>SPEM</t>
  </si>
  <si>
    <t>Sistema Planeación Eventos y Manobras</t>
  </si>
  <si>
    <t>Pronósticos</t>
  </si>
  <si>
    <t>PRON</t>
  </si>
  <si>
    <t>ADMGAR</t>
  </si>
  <si>
    <t>ADMPOR</t>
  </si>
  <si>
    <t>COGEN</t>
  </si>
  <si>
    <t>GID WEB</t>
  </si>
  <si>
    <t>GIDW</t>
  </si>
  <si>
    <t>INDENER</t>
  </si>
  <si>
    <t>Sistema de Administración de Mercado</t>
  </si>
  <si>
    <t>SAM</t>
  </si>
  <si>
    <t>GESCON</t>
  </si>
  <si>
    <t>Sistema de Gestión y Registro de Contratos</t>
  </si>
  <si>
    <t>Garantías TIE</t>
  </si>
  <si>
    <t>Servicio Cálculo de Garantías</t>
  </si>
  <si>
    <t>Servicio Lecturas Crudas</t>
  </si>
  <si>
    <t>svcLCRUDAS</t>
  </si>
  <si>
    <t>svcCALCGARA</t>
  </si>
  <si>
    <t>Servicio Validador Firmador Digital</t>
  </si>
  <si>
    <t>svcVALFD</t>
  </si>
  <si>
    <t>Julián Peña Gallego</t>
  </si>
  <si>
    <t>David Kepes</t>
  </si>
  <si>
    <t>Jhon Fabio Pérez</t>
  </si>
  <si>
    <t>e-deas</t>
  </si>
  <si>
    <t>Patricia Parra</t>
  </si>
  <si>
    <t>SETI</t>
  </si>
  <si>
    <t>Unisys</t>
  </si>
  <si>
    <t>Software Estratégico</t>
  </si>
  <si>
    <t>AXEDE</t>
  </si>
  <si>
    <t>Macro Resolución 135</t>
  </si>
  <si>
    <t>mcR135</t>
  </si>
  <si>
    <t>Macro Resolución 198</t>
  </si>
  <si>
    <t>mcR198</t>
  </si>
  <si>
    <t>Jimmy Castillo</t>
  </si>
  <si>
    <t>GID</t>
  </si>
  <si>
    <t>Transferencia de Información</t>
  </si>
  <si>
    <t>TIN</t>
  </si>
  <si>
    <t>APUT</t>
  </si>
  <si>
    <t>Aviso Vencimiento Password</t>
  </si>
  <si>
    <t>Validar esta app
Sigla: VENPAS</t>
  </si>
  <si>
    <t>BI</t>
  </si>
  <si>
    <t>En TFS quedó en la carpeta de histórico</t>
  </si>
  <si>
    <t>Catalogo Reportes</t>
  </si>
  <si>
    <t>Validar</t>
  </si>
  <si>
    <t>Contingencia Garantias</t>
  </si>
  <si>
    <t>Contingencia Transferencia</t>
  </si>
  <si>
    <t>Desarsic</t>
  </si>
  <si>
    <t>Despacho Agentes</t>
  </si>
  <si>
    <t>Despacho Ideal</t>
  </si>
  <si>
    <t>DISPREAL</t>
  </si>
  <si>
    <t>DRP</t>
  </si>
  <si>
    <t>Encriptar</t>
  </si>
  <si>
    <t>Quedó como un complementos en TFS
Falta una prueba de instalación</t>
  </si>
  <si>
    <t>Entrada Manual de Fronteras</t>
  </si>
  <si>
    <t>ESTYRA</t>
  </si>
  <si>
    <t>Facturación SIC</t>
  </si>
  <si>
    <t>Fronteras Plan B</t>
  </si>
  <si>
    <t>Generador Archivos MPODE</t>
  </si>
  <si>
    <t>GPPS</t>
  </si>
  <si>
    <t>LimitesIntercambioDRP</t>
  </si>
  <si>
    <t>Macro Vigencia ecuaciones</t>
  </si>
  <si>
    <t>Macro Seguimiento cargabilidad de Trafos</t>
  </si>
  <si>
    <t>Macro Seguimiento a Oscilaciones</t>
  </si>
  <si>
    <t>Macro Regulación Primaria</t>
  </si>
  <si>
    <t>Macro Registro Agentes</t>
  </si>
  <si>
    <t>Macro Redespacho</t>
  </si>
  <si>
    <t>Macro RecElec</t>
  </si>
  <si>
    <t>Macro QERvsCROM</t>
  </si>
  <si>
    <t xml:space="preserve">Macro Publicación Informe TIE </t>
  </si>
  <si>
    <t xml:space="preserve">Macro Publicación Diaria de Saldos </t>
  </si>
  <si>
    <t>Macro Plantilla de Carga</t>
  </si>
  <si>
    <t>Macro pagarés</t>
  </si>
  <si>
    <t>Macro Movimientos Garantías</t>
  </si>
  <si>
    <t>Macro Informe Diario</t>
  </si>
  <si>
    <t>Macro Indicadores Calidad Pronóstico Demanda</t>
  </si>
  <si>
    <t>Macro Gestión Comercial</t>
  </si>
  <si>
    <t>Macro Garantías Ecuador</t>
  </si>
  <si>
    <t>Macro Garantías Colombia</t>
  </si>
  <si>
    <t>Macro Extractos Bancarios</t>
  </si>
  <si>
    <t>Macro Eventos Riesgos</t>
  </si>
  <si>
    <t>Macro DistBanc</t>
  </si>
  <si>
    <t>Macro Despacho VERPC</t>
  </si>
  <si>
    <t>Macro Despacho Agente</t>
  </si>
  <si>
    <t>Macro de seguimiento al Estimador de Estados</t>
  </si>
  <si>
    <t>Macro de pre-ensable</t>
  </si>
  <si>
    <t>Macro Cuenta Custodia</t>
  </si>
  <si>
    <t>Macro CROM</t>
  </si>
  <si>
    <t>Macro Control Garantias Bancarias</t>
  </si>
  <si>
    <t>Macro Comparación Propuestas V2</t>
  </si>
  <si>
    <t>Macro Clasificación de Seguridad</t>
  </si>
  <si>
    <t>Macro BIAS  (F@osnet)</t>
  </si>
  <si>
    <t>Macro Archivo Clientes BOLETIN</t>
  </si>
  <si>
    <t>Macro Análisis y Distribución de Frecuencia  (F@osnet)</t>
  </si>
  <si>
    <t>Macro Análisis Frecuencimetro  (F@osnet)</t>
  </si>
  <si>
    <t>Marca Pruebas de disponibilidad</t>
  </si>
  <si>
    <t>MidCnd</t>
  </si>
  <si>
    <t>Es lo mismo que módulo XM y se movió para la carpeta de  facturación electrónica</t>
  </si>
  <si>
    <t>Neptuno</t>
  </si>
  <si>
    <t>Portal Derivex</t>
  </si>
  <si>
    <t>Portal XM</t>
  </si>
  <si>
    <t>Procesar Batch</t>
  </si>
  <si>
    <t>En TFS quedó en la carpeta de histórico
Hace parte de Interfaz 131</t>
  </si>
  <si>
    <t>En TFS y en DSL quedará dentro de los aplicativos auxiliares del DRP
Es necesario copiar del repositorio de MVM ya que sacó error por rutas largas</t>
  </si>
  <si>
    <t>Restricciones y AGC</t>
  </si>
  <si>
    <t>Sábana de Liquidación</t>
  </si>
  <si>
    <t>SEMPE</t>
  </si>
  <si>
    <t>SimpleMail</t>
  </si>
  <si>
    <t>SimuladorDespachoIdeal</t>
  </si>
  <si>
    <t>Sigla: DESIDE
Sistema para simulación del ideal, está disponible en el portal.</t>
  </si>
  <si>
    <t>SINAUTCONSULT</t>
  </si>
  <si>
    <t>SION</t>
  </si>
  <si>
    <t>En TFS quedó en la carpeta de histórico
Esto debe estar en las carpetas de SNC y DGP</t>
  </si>
  <si>
    <t>SIPE II</t>
  </si>
  <si>
    <t>Subasta ICP</t>
  </si>
  <si>
    <t>Tarea Actualizar Generacion Real</t>
  </si>
  <si>
    <t>Tarea actucapaemba</t>
  </si>
  <si>
    <t>Tarea ACTUCIM</t>
  </si>
  <si>
    <t>Tarea Autmmdd</t>
  </si>
  <si>
    <t>Tarea Autorizaciones_Automatico</t>
  </si>
  <si>
    <t>Tarea BackupDRP</t>
  </si>
  <si>
    <t>Tarea CalcAutori</t>
  </si>
  <si>
    <t>Tarea Cálculo del N</t>
  </si>
  <si>
    <t>Tarea Carga de Mantenimientos Programados</t>
  </si>
  <si>
    <t>Tarea Carga TRM</t>
  </si>
  <si>
    <t>Tarea CargaScada</t>
  </si>
  <si>
    <t>Tarea CargaVariables</t>
  </si>
  <si>
    <t>Tarea Copia de archivos entre carpetas</t>
  </si>
  <si>
    <t>Tarea DemandaPais</t>
  </si>
  <si>
    <t>Tarea DispReal</t>
  </si>
  <si>
    <t>Tarea EVNINDACTMIC</t>
  </si>
  <si>
    <t>Tarea EVNINDSUB</t>
  </si>
  <si>
    <t>Tarea GenHolg</t>
  </si>
  <si>
    <t>Tarea llenacero</t>
  </si>
  <si>
    <t>Tarea Marca Prueba por Disponibilidad</t>
  </si>
  <si>
    <t>Tarea NepkHistEsta</t>
  </si>
  <si>
    <t>Tarea numuniagcmmdd</t>
  </si>
  <si>
    <t>Tarea pcargacummodi</t>
  </si>
  <si>
    <t>Tarea Pgenelimiesta</t>
  </si>
  <si>
    <t>Tarea Pgenelimivolu</t>
  </si>
  <si>
    <t>Tarea Postoperativo</t>
  </si>
  <si>
    <t>Tarea preref</t>
  </si>
  <si>
    <t>Tarea SINAUTCONSULT</t>
  </si>
  <si>
    <t>Tarea Trasladar Historia</t>
  </si>
  <si>
    <t>Tarea Validación de Modelos Embebidos</t>
  </si>
  <si>
    <t>Tarea VerificarInsumosXM</t>
  </si>
  <si>
    <t>En DSL quedó en \\archivosxm\GestionTecnologica\DSL\amb_productivo\sw_negocio\Servicios
En TFS está en servicios\utilidades
Sigla: svcXMLOGIN</t>
  </si>
  <si>
    <t>XMGestorArchivos</t>
  </si>
  <si>
    <t>En DSL quedó en \\archivosxm\GestionTecnologica\DSL\amb_productivo\sw_negocio\Servicios
En TFS está en servicios\utilidades
Sigla: svcGESTARCH</t>
  </si>
  <si>
    <t xml:space="preserve">Macro Administración Garantías Bancarias </t>
  </si>
  <si>
    <t>tpCARTRM</t>
  </si>
  <si>
    <t>Jhon Alexander Porras Torres</t>
  </si>
  <si>
    <t>SIG</t>
  </si>
  <si>
    <t>PBXM</t>
  </si>
  <si>
    <t>Sistema de Reportes (IDO – EVENTOS – PARATEC-INDENER)</t>
  </si>
  <si>
    <t>Coberturas Financieras TIE</t>
  </si>
  <si>
    <t>Portal Bancario XM</t>
  </si>
  <si>
    <t>COB</t>
  </si>
  <si>
    <t>Sistema de Administración de Cuentas</t>
  </si>
  <si>
    <t>Sistema Integrado de Garantías - SINTEG</t>
  </si>
  <si>
    <t>PORTALXM</t>
  </si>
  <si>
    <t>Intranet</t>
  </si>
  <si>
    <t>INTRANET</t>
  </si>
  <si>
    <t>PORTALDVX</t>
  </si>
  <si>
    <t>FLA</t>
  </si>
  <si>
    <t>Demandas Generación y Pérdidas</t>
  </si>
  <si>
    <t>DES</t>
  </si>
  <si>
    <t>AGC</t>
  </si>
  <si>
    <t>FAC</t>
  </si>
  <si>
    <t>SAB</t>
  </si>
  <si>
    <t>Bitácora CND</t>
  </si>
  <si>
    <t>CATREP</t>
  </si>
  <si>
    <t>Contratos</t>
  </si>
  <si>
    <t>CONTGARA</t>
  </si>
  <si>
    <t>CONTI</t>
  </si>
  <si>
    <t>CTR</t>
  </si>
  <si>
    <t>DESAGE</t>
  </si>
  <si>
    <t>DEI</t>
  </si>
  <si>
    <t>DISREAL</t>
  </si>
  <si>
    <t>Herramientas Operativas</t>
  </si>
  <si>
    <t>Entrada manual de Tablas Básicas</t>
  </si>
  <si>
    <t>EMF</t>
  </si>
  <si>
    <t>EMTB</t>
  </si>
  <si>
    <t>FACELEC</t>
  </si>
  <si>
    <t>Facturación Electronica EDI</t>
  </si>
  <si>
    <t>REGFROPB</t>
  </si>
  <si>
    <t>Garantías Semanales y Mensuales</t>
  </si>
  <si>
    <t>WCNDRAS</t>
  </si>
  <si>
    <t>Sitio WEB CNDRAS</t>
  </si>
  <si>
    <t>SICSOLI Carga de Información Operativa y Contadores-Chequeo</t>
  </si>
  <si>
    <t>SICSOLI</t>
  </si>
  <si>
    <t>Gestión Integral de Riesgos</t>
  </si>
  <si>
    <t>Limitación de Suministros</t>
  </si>
  <si>
    <t>LIMSUM</t>
  </si>
  <si>
    <t>INFANU</t>
  </si>
  <si>
    <t>Ingresos Compensaciones - CALICOM</t>
  </si>
  <si>
    <t>ICO</t>
  </si>
  <si>
    <t>MPODE</t>
  </si>
  <si>
    <t>Grupo Demandas WEB</t>
  </si>
  <si>
    <t>GRUDEMW</t>
  </si>
  <si>
    <t>MODOPER</t>
  </si>
  <si>
    <t>Neptuno WEB</t>
  </si>
  <si>
    <t>Series para Mediano Plazo</t>
  </si>
  <si>
    <t>Seguridad SDI</t>
  </si>
  <si>
    <t>Seguridad MEM</t>
  </si>
  <si>
    <t>svcSMAIL</t>
  </si>
  <si>
    <t>XM LoggIN</t>
  </si>
  <si>
    <t>Prueba Disponobilidad (Reso138)</t>
  </si>
  <si>
    <t>Componentes Sitios WEB</t>
  </si>
  <si>
    <t>FLA Liquidación y Facturación - Registro</t>
  </si>
  <si>
    <t>tpPRERREF</t>
  </si>
  <si>
    <t>SUBICP</t>
  </si>
  <si>
    <t>tpACTUGR</t>
  </si>
  <si>
    <t>tpACTUCAPAEMBA</t>
  </si>
  <si>
    <t>tpACTUCIM</t>
  </si>
  <si>
    <t>tpAUTMMDD</t>
  </si>
  <si>
    <t>tpAUTO</t>
  </si>
  <si>
    <t>tpBKDRP</t>
  </si>
  <si>
    <t>tpCALCAUTORI</t>
  </si>
  <si>
    <t>tpCALCN</t>
  </si>
  <si>
    <t>tpCARMANPRO</t>
  </si>
  <si>
    <t>tpCARSCADA</t>
  </si>
  <si>
    <t>tpCARVBLE</t>
  </si>
  <si>
    <t>tpCPARCH</t>
  </si>
  <si>
    <t>TPDEMPAIS</t>
  </si>
  <si>
    <t>tpDISPREAL</t>
  </si>
  <si>
    <t>tpEVNINDACTMIC</t>
  </si>
  <si>
    <t>tpEVNINDSUB</t>
  </si>
  <si>
    <t>tpGENHOLG</t>
  </si>
  <si>
    <t>tpLLENACERO</t>
  </si>
  <si>
    <t>tpMARCPRUDISP</t>
  </si>
  <si>
    <t>tpNEPKHISTESTA</t>
  </si>
  <si>
    <t>tpNUMUNIAGCMMDD</t>
  </si>
  <si>
    <t>tpCARGACUMMODI</t>
  </si>
  <si>
    <t>tpGENELIMIESTA</t>
  </si>
  <si>
    <t>tpGENELIMIVOLU</t>
  </si>
  <si>
    <t>tpPOSTOPER</t>
  </si>
  <si>
    <t>tpSINAUTCONSULT</t>
  </si>
  <si>
    <t>tpTRASHRIA</t>
  </si>
  <si>
    <t>tpVME</t>
  </si>
  <si>
    <t>tpVERINSUXM</t>
  </si>
  <si>
    <t>tpCalcConcTies</t>
  </si>
  <si>
    <t>Tarea Publicador de Información TIES a CND</t>
  </si>
  <si>
    <t>tpPROYINFO</t>
  </si>
  <si>
    <t>mcGERMAN</t>
  </si>
  <si>
    <t>Despacho Redespacho Programado</t>
  </si>
  <si>
    <t>Contratos de Respaldo Operación del Mercado</t>
  </si>
  <si>
    <t>Byron Alexander Penagos Quintero</t>
  </si>
  <si>
    <t>/MACROS/</t>
  </si>
  <si>
    <t>/TAREAS/</t>
  </si>
  <si>
    <t>mcADMGAR</t>
  </si>
  <si>
    <t>Servicio Fronteras Reducción Demanda Despacho Ideal</t>
  </si>
  <si>
    <t>svcFRORDI</t>
  </si>
  <si>
    <t>Servicio de Datos MID ORACLE</t>
  </si>
  <si>
    <t>svcMIDORA</t>
  </si>
  <si>
    <t>Business Intelligence</t>
  </si>
  <si>
    <t>Alejandro Zuluaga Zuluaga</t>
  </si>
  <si>
    <t>Alejandro Muñoz</t>
  </si>
  <si>
    <t>Rubén Darío Villa Trujillo</t>
  </si>
  <si>
    <t>Santiago Muñoz</t>
  </si>
  <si>
    <t>Juan Carlos Barrera Toro</t>
  </si>
  <si>
    <t>sin v</t>
  </si>
  <si>
    <t>pos 1° pto</t>
  </si>
  <si>
    <t>completo</t>
  </si>
  <si>
    <t>pos 2° pto</t>
  </si>
  <si>
    <t>Mayor</t>
  </si>
  <si>
    <t>Menor</t>
  </si>
  <si>
    <t>Revisión</t>
  </si>
  <si>
    <t>Línea Base Final, puede ser la primera versión</t>
  </si>
  <si>
    <t>Macro TIE Tx1Tx2</t>
  </si>
  <si>
    <t>mcTIE</t>
  </si>
  <si>
    <t>NEPT</t>
  </si>
  <si>
    <t>NEPTW</t>
  </si>
  <si>
    <t>Macros Gerenciar Mantenimientos</t>
  </si>
  <si>
    <t>Macro Declaración de Impuestos y Exportaciones</t>
  </si>
  <si>
    <t>mcDIMDEX</t>
  </si>
  <si>
    <t>Carlos Andrés Zuluaga Salazar</t>
  </si>
  <si>
    <t>Leonardo Esteban Hernández Suárez</t>
  </si>
  <si>
    <t>Paula Alejandra Rendón Pineda</t>
  </si>
  <si>
    <t>Yohan Camilo Echeverry Uribe</t>
  </si>
  <si>
    <t>Fabián Enrique Mendoza Ospina</t>
  </si>
  <si>
    <t>Juan Carlos Rendón Bravo</t>
  </si>
  <si>
    <t>mcGESEP</t>
  </si>
  <si>
    <t>Macro Resolución 1982e</t>
  </si>
  <si>
    <t>mcR1982E</t>
  </si>
  <si>
    <t>mcCROM</t>
  </si>
  <si>
    <t>Macro Gestionador de Eventos y Protecciones</t>
  </si>
  <si>
    <t>SISREP</t>
  </si>
  <si>
    <t>GSM</t>
  </si>
  <si>
    <t>Fabián Ibarra Romero</t>
  </si>
  <si>
    <t>MIGDAT</t>
  </si>
  <si>
    <t>Migración de Datos vía ETL</t>
  </si>
  <si>
    <t>Arranque Parada Unidades Térmicas</t>
  </si>
  <si>
    <t>Índices de Calidad - INDICA</t>
  </si>
  <si>
    <t>Gestión Integral de la Demanda - GID</t>
  </si>
  <si>
    <t>Tarea programada En TFS quedó en la carpeta de tareas: tpMARPRUDIS</t>
  </si>
  <si>
    <t>Módulo Gestion 1.1</t>
  </si>
  <si>
    <t>Módulo Operativo - MODOPER</t>
  </si>
  <si>
    <t>SINCON</t>
  </si>
  <si>
    <t>Julián David Romero López</t>
  </si>
  <si>
    <t>Cristian Mauricio Ríos</t>
  </si>
  <si>
    <t>Enterprise Arquitect</t>
  </si>
  <si>
    <t>EA</t>
  </si>
  <si>
    <t>Servicio Externo de Fronteras</t>
  </si>
  <si>
    <t>svcFRO</t>
  </si>
  <si>
    <t>Cambio de Password Bases de Datos ORACLE</t>
  </si>
  <si>
    <t>CPORA</t>
  </si>
  <si>
    <t>Cambio de Password Dominio CNDRAS</t>
  </si>
  <si>
    <t>CPCNDRAS</t>
  </si>
  <si>
    <t>Servicio Interfaces para Nuevo Centro de Control</t>
  </si>
  <si>
    <t>svcINTE</t>
  </si>
  <si>
    <t>Integración CGM PRIMESTONE</t>
  </si>
  <si>
    <t>INTCGM</t>
  </si>
  <si>
    <t>svcCGM</t>
  </si>
  <si>
    <t>Servicio Código Gestión de Medida</t>
  </si>
  <si>
    <t>Crisdaila Hernández</t>
  </si>
  <si>
    <t>Micro Focus</t>
  </si>
  <si>
    <t>Juan Carlos Salazar Mesa</t>
  </si>
  <si>
    <t>Elmer Marin Traslaviña</t>
  </si>
  <si>
    <t>SIAD WEB</t>
  </si>
  <si>
    <t>SIAD</t>
  </si>
  <si>
    <t>Tarea Servicio AGC</t>
  </si>
  <si>
    <t>tpSERVAGC</t>
  </si>
  <si>
    <t>SEG</t>
  </si>
  <si>
    <t>Servicio Indicadores de Portal XM</t>
  </si>
  <si>
    <t>svcINDIPOR</t>
  </si>
  <si>
    <t>Servicio Consultas PI</t>
  </si>
  <si>
    <t>svcCONSUPI</t>
  </si>
  <si>
    <t>Simulador de Despacho Ideal</t>
  </si>
  <si>
    <t>SIMDI</t>
  </si>
  <si>
    <t>mcCLASEG</t>
  </si>
  <si>
    <t>Macro Informe Mensual</t>
  </si>
  <si>
    <t>mcINFDIA</t>
  </si>
  <si>
    <t>mcEXBAN</t>
  </si>
  <si>
    <t>Macro Garantía TIE</t>
  </si>
  <si>
    <t>Macro HIDENFICC</t>
  </si>
  <si>
    <t>Macro Movimiento Bancario – Automatización SAC SAP</t>
  </si>
  <si>
    <t>mcMOVIBAN</t>
  </si>
  <si>
    <t>mcMOVIGAR</t>
  </si>
  <si>
    <t>mcCCUSTODIA</t>
  </si>
  <si>
    <t>Macro Administración de Garantías STR SDL</t>
  </si>
  <si>
    <t>mcAGSTRSDL</t>
  </si>
  <si>
    <t>Macro Corrreo Vencimiento</t>
  </si>
  <si>
    <t>mcCORVEN</t>
  </si>
  <si>
    <t>Macro ENFICC</t>
  </si>
  <si>
    <t>mcENFICC</t>
  </si>
  <si>
    <t>mcINDIBAN</t>
  </si>
  <si>
    <t>Macro Indicadores Bancos</t>
  </si>
  <si>
    <t>Macro Registros de Potencia de las Unidades del SIN</t>
  </si>
  <si>
    <t>mcRPUFREC</t>
  </si>
  <si>
    <t>SUBREVE</t>
  </si>
  <si>
    <t>Subasta de Reconfiguración de Venta</t>
  </si>
  <si>
    <t>svcVALUMAC</t>
  </si>
  <si>
    <t>Servicio Validación Usuarios Macros</t>
  </si>
  <si>
    <t>TATA Consultancy Services S.A.S.</t>
  </si>
  <si>
    <t>Servicio de Demandas</t>
  </si>
  <si>
    <t>svcDEM</t>
  </si>
  <si>
    <t>EMPRESA</t>
  </si>
  <si>
    <t>MVM Ingeniería de Software S.A.S.</t>
  </si>
  <si>
    <t>TERCERO</t>
  </si>
  <si>
    <t>svcFIRMDIGI</t>
  </si>
  <si>
    <t>Mario Andrés Galeano Montoya</t>
  </si>
  <si>
    <t>Arkis</t>
  </si>
  <si>
    <t>ISAMDNT\3438826</t>
  </si>
  <si>
    <t>PORTALXMNTD</t>
  </si>
  <si>
    <t>Portal XM Nuevas Tendencias Digitales</t>
  </si>
  <si>
    <t>CLASIFICACION</t>
  </si>
  <si>
    <t>LIQ</t>
  </si>
  <si>
    <t>PRIMESTONE</t>
  </si>
  <si>
    <t>Jairo Mora Sosa</t>
  </si>
  <si>
    <t>Macro Potencia para Fronteras</t>
  </si>
  <si>
    <t>mcPOTFRO</t>
  </si>
  <si>
    <t>Miguel Ángel Hernández Montoya</t>
  </si>
  <si>
    <t>Joaquín Bermúdez Medina</t>
  </si>
  <si>
    <t>Bitácora Oracle (Componente)</t>
  </si>
  <si>
    <t>BITAORA</t>
  </si>
  <si>
    <t>BITACND</t>
  </si>
  <si>
    <t>Filtros</t>
  </si>
  <si>
    <t>Mónica Acosta Giraldo</t>
  </si>
  <si>
    <t>Repositorio Documental</t>
  </si>
  <si>
    <t>GESDOC</t>
  </si>
  <si>
    <t>svcFREIND</t>
  </si>
  <si>
    <t>Servicio Frecuencia de Indisponibilidad</t>
  </si>
  <si>
    <t>Álvaro Espitia Narvaez</t>
  </si>
  <si>
    <t>Fabián Poveda</t>
  </si>
  <si>
    <t>Administración de Garantías</t>
  </si>
  <si>
    <t>Administración de Porcentajes</t>
  </si>
  <si>
    <t>Transversal Parches</t>
  </si>
  <si>
    <t>TRANSVERSAL/PARCHES</t>
  </si>
  <si>
    <t>Cristian Lopera Villa</t>
  </si>
  <si>
    <t>Portal XM Página de Mantenimiento</t>
  </si>
  <si>
    <t>PORTALXMMMTO</t>
  </si>
  <si>
    <t>Luis Guillermo Suárez Jaramillo</t>
  </si>
  <si>
    <t>Ricardo Alonso Ochoa Sierra</t>
  </si>
  <si>
    <t>Tarea Proyección de información</t>
  </si>
  <si>
    <t>Tarea Carga TRM y PPI</t>
  </si>
  <si>
    <t>tpCARTRMPPI</t>
  </si>
  <si>
    <t>Módulo Generación XML</t>
  </si>
  <si>
    <t>MODGENXML</t>
  </si>
  <si>
    <t>Nuevo Formato Devolutivo</t>
  </si>
  <si>
    <t>FORDEV</t>
  </si>
  <si>
    <t>Eduard Stiven Obando</t>
  </si>
  <si>
    <t>ODS</t>
  </si>
  <si>
    <t>OPERATIONAL DATA STORE</t>
  </si>
  <si>
    <t>svcESBXM</t>
  </si>
  <si>
    <t>Servicio Enterprise Service Bus XM</t>
  </si>
  <si>
    <t>Conciencia Situacional</t>
  </si>
  <si>
    <t>CONSIT</t>
  </si>
  <si>
    <t>Info Privada Agentes</t>
  </si>
  <si>
    <t>INFOPVD</t>
  </si>
  <si>
    <t>Índices Energéticos</t>
  </si>
  <si>
    <t>Juan Pablo Hoyos Mejía</t>
  </si>
  <si>
    <t>Pablo Andrés Restrepo Urango</t>
  </si>
  <si>
    <t>Alex Johel Aicardi Avila</t>
  </si>
  <si>
    <t>Jorge Andrés Valencia Jaramillo</t>
  </si>
  <si>
    <t>Automatización</t>
  </si>
  <si>
    <t>RPA</t>
  </si>
  <si>
    <t>RPAGEC</t>
  </si>
  <si>
    <t>Automatización Gestor de Cuentas</t>
  </si>
  <si>
    <t>Macro Envío de Correos Masivos</t>
  </si>
  <si>
    <t>Macro en Acces para la gestión del estado de supervisión</t>
  </si>
  <si>
    <t>mcCORMAS</t>
  </si>
  <si>
    <t>Macro en Excel para la presentación de los informes de supervisión</t>
  </si>
  <si>
    <t>Macro para el análisis de parámetros de líneas en el SIN</t>
  </si>
  <si>
    <t>Página CIGRÉ</t>
  </si>
  <si>
    <t>PAGCIGRE</t>
  </si>
  <si>
    <t>DIGTNA</t>
  </si>
  <si>
    <t>GAO</t>
  </si>
  <si>
    <t>Gestionador Aseguramiento Operación</t>
  </si>
  <si>
    <t>Zonas Temporales CNE</t>
  </si>
  <si>
    <t>svcZONTEM</t>
  </si>
  <si>
    <t>Servicio Zonas Temporales CNE</t>
  </si>
  <si>
    <t>Despacho Económico Operativo en Tiempo Real</t>
  </si>
  <si>
    <t>mcINDIPER</t>
  </si>
  <si>
    <t>Indra</t>
  </si>
  <si>
    <t>Willington Farid Cardona Gil</t>
  </si>
  <si>
    <t>Luis Guillermo Largo</t>
  </si>
  <si>
    <t>Macro Índices de Pérdida</t>
  </si>
  <si>
    <t>Daniel Geovani Moreno Gamboa</t>
  </si>
  <si>
    <t>Juan David Cardona Molina</t>
  </si>
  <si>
    <t>RPACCOS</t>
  </si>
  <si>
    <t>Automatización Cierre de Costos</t>
  </si>
  <si>
    <t>Horario</t>
  </si>
  <si>
    <t>Laboral</t>
  </si>
  <si>
    <t>Disponibilidad</t>
  </si>
  <si>
    <t>Actividad especial</t>
  </si>
  <si>
    <t>Despliegue de</t>
  </si>
  <si>
    <t>SÍ</t>
  </si>
  <si>
    <t>Requisito APROBACIÓN GC</t>
  </si>
  <si>
    <t>Nota</t>
  </si>
  <si>
    <t>- Toda solicitud de despliegue en Producción, por parte de los proveedores, o líderes técnicos implica crear un tiquete a Gestión Configuración XM</t>
  </si>
  <si>
    <t>- N2 ya no existe, lo reemplazó SM
                                                                                                      Buzones:</t>
  </si>
  <si>
    <t>Requisito APROBACIÓN ARQUITECTO DE DATOS</t>
  </si>
  <si>
    <t>ORACLE</t>
  </si>
  <si>
    <t>Base de Datos</t>
  </si>
  <si>
    <t>Creación o Modificación de estructuras: tablas, vistas, etc.</t>
  </si>
  <si>
    <t>Creación o Modificación de objetos de programación: procedimientos, funciones, paquetes, etc.</t>
  </si>
  <si>
    <t>SQL SERVER</t>
  </si>
  <si>
    <t>Modificación de objetos de programación: procedimientos, funciones, etc. (Uso restringido)</t>
  </si>
  <si>
    <t>Modificación de ETLs. (Uso restringido)</t>
  </si>
  <si>
    <t>Creación o Modificación de datos en CONSULTASMID.</t>
  </si>
  <si>
    <t>Soporte y Mantenimiento
INCIDENTE (SM)</t>
  </si>
  <si>
    <t>Modificación - Evolutivo
(ME)</t>
  </si>
  <si>
    <t>Ambiente</t>
  </si>
  <si>
    <t>Pruebas</t>
  </si>
  <si>
    <t>Calidad</t>
  </si>
  <si>
    <t>Producción</t>
  </si>
  <si>
    <t>- N3 ya no existe, lo reemplazó ME
                                                                                                      Buzones:          
                                                                                                                                             Indra</t>
  </si>
  <si>
    <t>No</t>
  </si>
  <si>
    <r>
      <t>Creación</t>
    </r>
    <r>
      <rPr>
        <sz val="10"/>
        <color rgb="FF000000"/>
        <rFont val="Calibri"/>
        <family val="2"/>
      </rPr>
      <t xml:space="preserve"> de objetos de programación: procedimientos, funciones, etc. (Uso restringido)</t>
    </r>
  </si>
  <si>
    <r>
      <t>Creación</t>
    </r>
    <r>
      <rPr>
        <sz val="10"/>
        <color rgb="FF000000"/>
        <rFont val="Calibri"/>
        <family val="2"/>
      </rPr>
      <t xml:space="preserve"> de ETLs. (Uso restringido)</t>
    </r>
  </si>
  <si>
    <t>Creación o Modificación de objetos de Reporting  Service.</t>
  </si>
  <si>
    <r>
      <t xml:space="preserve">* En disponibilidad aprueba el disponible informando </t>
    </r>
    <r>
      <rPr>
        <b/>
        <sz val="11"/>
        <color theme="1"/>
        <rFont val="Calibri"/>
        <family val="2"/>
      </rPr>
      <t>(</t>
    </r>
    <r>
      <rPr>
        <b/>
        <sz val="11"/>
        <color rgb="FF000000"/>
        <rFont val="Calibri"/>
        <family val="2"/>
      </rPr>
      <t>NBD</t>
    </r>
    <r>
      <rPr>
        <b/>
        <sz val="11"/>
        <color theme="1"/>
        <rFont val="Calibri"/>
        <family val="2"/>
      </rPr>
      <t>)</t>
    </r>
    <r>
      <rPr>
        <b/>
        <sz val="11"/>
        <color rgb="FF000000"/>
        <rFont val="Calibri"/>
        <family val="2"/>
      </rPr>
      <t xml:space="preserve"> a los Arquitectos de datos</t>
    </r>
  </si>
  <si>
    <t>Carlos Andrés Peña Giraldo</t>
  </si>
  <si>
    <t>Edward Andrés Peña Ruiz</t>
  </si>
  <si>
    <t>Yenny Cruz Jacanamijoy</t>
  </si>
  <si>
    <t>Lucelly Zapata Arbeláez</t>
  </si>
  <si>
    <t>Miguel Antonio Aperador Sierra</t>
  </si>
  <si>
    <t>Gustavo Adolfo Restrepo Jiménez</t>
  </si>
  <si>
    <t>Ervin Atencio</t>
  </si>
  <si>
    <t>FACTICA</t>
  </si>
  <si>
    <t>Julio Cesar Restrepo Colorado</t>
  </si>
  <si>
    <t>Esperanza Túa Díaz</t>
  </si>
  <si>
    <t>GID-MORE</t>
  </si>
  <si>
    <t>DEOTR</t>
  </si>
  <si>
    <t>SOLICITUD DE PASO A PRUEBAS</t>
  </si>
  <si>
    <t>Manual o Instrucciones para Rollback</t>
  </si>
  <si>
    <t>Nombre de usuario</t>
  </si>
  <si>
    <t>Telefono de contacto</t>
  </si>
  <si>
    <t>Nombre del equipo</t>
  </si>
  <si>
    <t>Observaciones</t>
  </si>
  <si>
    <t>USUARIOS PRIORITARIOS PARA LA INSTALACION 
DURANTE LA VENTANA</t>
  </si>
  <si>
    <t>SOLICITUD DE PASO A PRODUCCION</t>
  </si>
  <si>
    <t xml:space="preserve">Fase </t>
  </si>
  <si>
    <t>Lider Tecnico/Solicitante del Requerimiento</t>
  </si>
  <si>
    <t>Gestion de Configuracion</t>
  </si>
  <si>
    <t>Responsable</t>
  </si>
  <si>
    <t>Obligatorio</t>
  </si>
  <si>
    <t>N</t>
  </si>
  <si>
    <t>S</t>
  </si>
  <si>
    <t>SI se requiere al grupo de  Estaciones</t>
  </si>
  <si>
    <t>Ruta TFS:</t>
  </si>
  <si>
    <t>No = SI tiene Devops en app y serv</t>
  </si>
  <si>
    <t>No = SI tiene Devops en BD</t>
  </si>
  <si>
    <t xml:space="preserve">No= Si tiene Devops en estaciones </t>
  </si>
  <si>
    <t xml:space="preserve">Si=(Si requiere servidores, BD, Estaciones u otros grupos) 
</t>
  </si>
  <si>
    <t>Unisys:</t>
  </si>
  <si>
    <t>Fecha Programada</t>
  </si>
  <si>
    <t>Manual de instalación del requerimiento</t>
  </si>
  <si>
    <t>Este despliegue es para atender Incidentes</t>
  </si>
  <si>
    <t>Indique la Fecha y Hora propuesta</t>
  </si>
  <si>
    <t>dd/mm/aaaaa</t>
  </si>
  <si>
    <t xml:space="preserve">Duración (horas) </t>
  </si>
  <si>
    <t>INFORMACIÓN DE VENTANA</t>
  </si>
  <si>
    <t>¿Se despliega con DEVOPS?</t>
  </si>
  <si>
    <t>¿Se requiere al grupo de servidores?</t>
  </si>
  <si>
    <t>¿Se requiere al grupo de Bases de datos?</t>
  </si>
  <si>
    <t xml:space="preserve">¿Se requiere al grupo de  Estaciones?
</t>
  </si>
  <si>
    <t>¿Hay otros impactos?, ¿cuáles?</t>
  </si>
  <si>
    <t>¿Requiere otros grupos?  ¿cuáles?</t>
  </si>
  <si>
    <t>Teléfono de contacto</t>
  </si>
  <si>
    <t>INFORMACIÓN DE LA INSTALACIÓN</t>
  </si>
  <si>
    <t>INFORMACIÓN DE LA APLICACIÓN</t>
  </si>
  <si>
    <t>Aplicación:</t>
  </si>
  <si>
    <t>Branch</t>
  </si>
  <si>
    <t>LÍNEA BASE INICIAL</t>
  </si>
  <si>
    <t>Fecha Línea Base Inicial</t>
  </si>
  <si>
    <t>¿Implementación cambio MAYOR?</t>
  </si>
  <si>
    <t>¿Cambio MENOR?</t>
  </si>
  <si>
    <t>¿REVISIÓN?</t>
  </si>
  <si>
    <t>LÍNEA BASE FINAL</t>
  </si>
  <si>
    <t>AAAA-MM-DD</t>
  </si>
  <si>
    <t>NÚMERO DE TAREA</t>
  </si>
  <si>
    <t>ETIQUETA PARA BASE:</t>
  </si>
  <si>
    <t>DESCRIPCIÓN ETIQUETA:</t>
  </si>
  <si>
    <t>Requerimiento Descripción:</t>
  </si>
  <si>
    <t>Nombre Desarrollador:</t>
  </si>
  <si>
    <t>Versión anterior y fecha:</t>
  </si>
  <si>
    <t>Estado:</t>
  </si>
  <si>
    <t>Desplegado en Producción.</t>
  </si>
  <si>
    <t>TASK#######</t>
  </si>
  <si>
    <t>2019-02-22</t>
  </si>
  <si>
    <t>V00.00.00</t>
  </si>
  <si>
    <t>Cargos Perdidas LAC</t>
  </si>
  <si>
    <t>CARPERLAC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</si>
</sst>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5" formatCode="yyyy/mm/dd;@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0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Verdana"/>
      <family val="2"/>
    </font>
    <font>
      <sz val="11"/>
      <color rgb="FF0000FF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660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theme="1"/>
      <name val="Calibri"/>
      <family val="2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u/>
      <sz val="10"/>
      <color rgb="FF00000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003366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D9D9D9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rgb="FFFFFFFF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medium">
        <color indexed="64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medium">
        <color indexed="64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 style="medium">
        <color indexed="64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249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/>
    <xf numFmtId="0" fontId="1" fillId="6" borderId="4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0" xfId="0" applyBorder="1" applyAlignment="1">
      <alignment vertical="center"/>
    </xf>
    <xf numFmtId="0" fontId="10" fillId="0" borderId="0" xfId="0" applyFont="1" applyAlignment="1">
      <alignment horizontal="right"/>
    </xf>
    <xf numFmtId="0" fontId="0" fillId="0" borderId="0" xfId="0" applyAlignment="1">
      <alignment horizontal="left" vertical="center"/>
    </xf>
    <xf numFmtId="0" fontId="0" fillId="8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vertical="center" wrapText="1" shrinkToFit="1"/>
    </xf>
    <xf numFmtId="0" fontId="4" fillId="0" borderId="5" xfId="0" applyFont="1" applyFill="1" applyBorder="1" applyAlignment="1">
      <alignment vertical="center"/>
    </xf>
    <xf numFmtId="0" fontId="4" fillId="0" borderId="5" xfId="0" applyFont="1" applyFill="1" applyBorder="1" applyAlignment="1">
      <alignment vertical="top" wrapText="1"/>
    </xf>
    <xf numFmtId="0" fontId="4" fillId="0" borderId="7" xfId="0" applyFont="1" applyFill="1" applyBorder="1" applyAlignment="1">
      <alignment horizontal="left" vertical="center" wrapText="1" shrinkToFit="1"/>
    </xf>
    <xf numFmtId="0" fontId="4" fillId="0" borderId="5" xfId="0" applyFont="1" applyFill="1" applyBorder="1" applyAlignment="1">
      <alignment wrapText="1"/>
    </xf>
    <xf numFmtId="0" fontId="4" fillId="0" borderId="7" xfId="0" applyFont="1" applyFill="1" applyBorder="1" applyAlignment="1">
      <alignment horizontal="left"/>
    </xf>
    <xf numFmtId="0" fontId="4" fillId="0" borderId="7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vertical="center"/>
    </xf>
    <xf numFmtId="0" fontId="9" fillId="0" borderId="5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vertical="top" wrapText="1"/>
    </xf>
    <xf numFmtId="0" fontId="4" fillId="0" borderId="5" xfId="0" applyFont="1" applyFill="1" applyBorder="1" applyAlignment="1">
      <alignment horizontal="left" vertical="top" wrapText="1" shrinkToFit="1"/>
    </xf>
    <xf numFmtId="0" fontId="4" fillId="0" borderId="7" xfId="0" applyFont="1" applyFill="1" applyBorder="1" applyAlignment="1">
      <alignment horizontal="left" wrapText="1"/>
    </xf>
    <xf numFmtId="0" fontId="4" fillId="0" borderId="5" xfId="0" applyFont="1" applyFill="1" applyBorder="1"/>
    <xf numFmtId="0" fontId="9" fillId="0" borderId="5" xfId="0" applyFont="1" applyFill="1" applyBorder="1" applyAlignment="1">
      <alignment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8" borderId="3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5" fillId="8" borderId="20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0" fillId="7" borderId="0" xfId="0" applyFont="1" applyFill="1" applyBorder="1" applyAlignment="1">
      <alignment horizontal="left" vertical="center"/>
    </xf>
    <xf numFmtId="0" fontId="11" fillId="10" borderId="0" xfId="0" applyFont="1" applyFill="1" applyProtection="1">
      <protection locked="0"/>
    </xf>
    <xf numFmtId="0" fontId="0" fillId="0" borderId="8" xfId="0" applyFont="1" applyBorder="1" applyAlignment="1">
      <alignment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7" borderId="6" xfId="0" applyFont="1" applyFill="1" applyBorder="1" applyAlignment="1">
      <alignment vertical="center"/>
    </xf>
    <xf numFmtId="0" fontId="4" fillId="0" borderId="5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vertical="center"/>
    </xf>
    <xf numFmtId="0" fontId="4" fillId="0" borderId="5" xfId="0" applyFont="1" applyFill="1" applyBorder="1" applyAlignment="1">
      <alignment horizontal="left" vertical="center" wrapText="1"/>
    </xf>
    <xf numFmtId="0" fontId="0" fillId="7" borderId="0" xfId="0" applyFill="1"/>
    <xf numFmtId="0" fontId="4" fillId="0" borderId="5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vertical="center"/>
    </xf>
    <xf numFmtId="0" fontId="4" fillId="4" borderId="7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vertical="center"/>
    </xf>
    <xf numFmtId="0" fontId="0" fillId="4" borderId="0" xfId="0" applyFill="1"/>
    <xf numFmtId="0" fontId="4" fillId="7" borderId="5" xfId="0" applyFont="1" applyFill="1" applyBorder="1" applyAlignment="1">
      <alignment vertical="center" wrapText="1"/>
    </xf>
    <xf numFmtId="0" fontId="4" fillId="7" borderId="7" xfId="0" applyFont="1" applyFill="1" applyBorder="1" applyAlignment="1">
      <alignment horizontal="left"/>
    </xf>
    <xf numFmtId="0" fontId="0" fillId="7" borderId="5" xfId="0" applyFill="1" applyBorder="1" applyAlignment="1">
      <alignment vertical="center"/>
    </xf>
    <xf numFmtId="0" fontId="0" fillId="7" borderId="7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7" borderId="6" xfId="0" applyFill="1" applyBorder="1" applyAlignment="1">
      <alignment vertical="center"/>
    </xf>
    <xf numFmtId="0" fontId="0" fillId="0" borderId="0" xfId="0" applyAlignment="1"/>
    <xf numFmtId="0" fontId="1" fillId="0" borderId="0" xfId="0" applyFont="1" applyAlignment="1">
      <alignment horizontal="left" vertical="center"/>
    </xf>
    <xf numFmtId="0" fontId="0" fillId="0" borderId="28" xfId="0" applyFont="1" applyBorder="1" applyAlignment="1">
      <alignment vertical="top" wrapText="1"/>
    </xf>
    <xf numFmtId="0" fontId="0" fillId="0" borderId="28" xfId="0" applyBorder="1" applyAlignment="1">
      <alignment horizontal="center" vertical="center"/>
    </xf>
    <xf numFmtId="0" fontId="8" fillId="7" borderId="29" xfId="0" applyFont="1" applyFill="1" applyBorder="1" applyAlignment="1">
      <alignment horizontal="center"/>
    </xf>
    <xf numFmtId="0" fontId="0" fillId="0" borderId="31" xfId="0" applyFont="1" applyBorder="1" applyAlignment="1">
      <alignment vertical="top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Font="1" applyBorder="1" applyAlignment="1">
      <alignment vertical="top" wrapText="1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8" fillId="7" borderId="39" xfId="0" applyFont="1" applyFill="1" applyBorder="1" applyAlignment="1">
      <alignment horizontal="center"/>
    </xf>
    <xf numFmtId="0" fontId="13" fillId="0" borderId="0" xfId="0" applyFont="1" applyAlignment="1">
      <alignment vertical="center" wrapText="1"/>
    </xf>
    <xf numFmtId="0" fontId="16" fillId="0" borderId="42" xfId="0" applyFont="1" applyBorder="1" applyAlignment="1">
      <alignment vertical="center" wrapText="1"/>
    </xf>
    <xf numFmtId="0" fontId="16" fillId="0" borderId="42" xfId="0" applyFont="1" applyBorder="1" applyAlignment="1">
      <alignment horizontal="center" vertical="center"/>
    </xf>
    <xf numFmtId="0" fontId="17" fillId="0" borderId="42" xfId="0" applyFont="1" applyBorder="1" applyAlignment="1">
      <alignment vertical="center" wrapText="1"/>
    </xf>
    <xf numFmtId="0" fontId="18" fillId="0" borderId="42" xfId="0" applyFont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9" borderId="1" xfId="0" applyFill="1" applyBorder="1" applyAlignment="1">
      <alignment vertical="center"/>
    </xf>
    <xf numFmtId="0" fontId="1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2" fillId="6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Font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 applyProtection="1">
      <alignment horizontal="center" vertical="center" wrapText="1"/>
      <protection locked="0"/>
    </xf>
    <xf numFmtId="0" fontId="1" fillId="6" borderId="0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4" fillId="0" borderId="7" xfId="0" applyFont="1" applyFill="1" applyBorder="1" applyAlignment="1">
      <alignment vertical="center" wrapText="1"/>
    </xf>
    <xf numFmtId="0" fontId="4" fillId="0" borderId="9" xfId="0" applyFont="1" applyFill="1" applyBorder="1" applyAlignment="1">
      <alignment vertical="center" wrapText="1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0" fontId="4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 applyProtection="1">
      <alignment horizontal="center" vertical="center" wrapText="1"/>
      <protection locked="0"/>
    </xf>
    <xf numFmtId="0" fontId="12" fillId="0" borderId="6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top" wrapText="1"/>
    </xf>
    <xf numFmtId="0" fontId="1" fillId="5" borderId="1" xfId="0" applyFont="1" applyFill="1" applyBorder="1" applyAlignment="1"/>
    <xf numFmtId="0" fontId="0" fillId="0" borderId="1" xfId="0" applyFont="1" applyBorder="1" applyAlignment="1">
      <alignment vertical="top" wrapText="1"/>
    </xf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4" fillId="0" borderId="1" xfId="0" applyFont="1" applyFill="1" applyBorder="1" applyAlignment="1">
      <alignment horizontal="left" vertical="top" wrapText="1"/>
    </xf>
    <xf numFmtId="0" fontId="1" fillId="4" borderId="8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0" borderId="50" xfId="0" applyFont="1" applyBorder="1" applyAlignment="1">
      <alignment horizontal="left" vertical="center" wrapText="1"/>
    </xf>
    <xf numFmtId="0" fontId="1" fillId="4" borderId="55" xfId="0" applyFont="1" applyFill="1" applyBorder="1" applyAlignment="1">
      <alignment horizontal="left" vertical="center" wrapText="1"/>
    </xf>
    <xf numFmtId="0" fontId="0" fillId="0" borderId="0" xfId="0" applyBorder="1" applyAlignment="1">
      <alignment wrapText="1"/>
    </xf>
    <xf numFmtId="0" fontId="1" fillId="4" borderId="49" xfId="0" applyFont="1" applyFill="1" applyBorder="1" applyAlignment="1">
      <alignment horizontal="left" vertical="center" wrapText="1"/>
    </xf>
    <xf numFmtId="0" fontId="0" fillId="0" borderId="58" xfId="0" applyBorder="1" applyAlignment="1">
      <alignment wrapText="1"/>
    </xf>
    <xf numFmtId="0" fontId="0" fillId="0" borderId="59" xfId="0" applyBorder="1" applyAlignment="1">
      <alignment wrapText="1"/>
    </xf>
    <xf numFmtId="0" fontId="0" fillId="0" borderId="44" xfId="0" applyBorder="1" applyAlignment="1">
      <alignment wrapText="1"/>
    </xf>
    <xf numFmtId="0" fontId="0" fillId="0" borderId="45" xfId="0" applyBorder="1" applyAlignment="1">
      <alignment wrapText="1"/>
    </xf>
    <xf numFmtId="0" fontId="0" fillId="0" borderId="42" xfId="0" applyBorder="1" applyAlignment="1">
      <alignment wrapText="1"/>
    </xf>
    <xf numFmtId="0" fontId="1" fillId="0" borderId="0" xfId="0" applyFont="1"/>
    <xf numFmtId="0" fontId="21" fillId="6" borderId="0" xfId="0" applyFont="1" applyFill="1" applyBorder="1" applyAlignment="1">
      <alignment vertical="center"/>
    </xf>
    <xf numFmtId="0" fontId="21" fillId="6" borderId="0" xfId="0" applyFont="1" applyFill="1" applyBorder="1" applyAlignment="1">
      <alignment horizontal="left" vertical="center" wrapText="1"/>
    </xf>
    <xf numFmtId="0" fontId="0" fillId="0" borderId="0" xfId="0" applyFont="1"/>
    <xf numFmtId="0" fontId="21" fillId="0" borderId="0" xfId="0" applyFont="1"/>
    <xf numFmtId="49" fontId="0" fillId="0" borderId="5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1" fontId="20" fillId="8" borderId="7" xfId="1" applyNumberFormat="1" applyFill="1" applyBorder="1" applyAlignment="1">
      <alignment horizontal="left" vertical="center" wrapText="1"/>
    </xf>
    <xf numFmtId="1" fontId="20" fillId="8" borderId="6" xfId="1" applyNumberFormat="1" applyFill="1" applyBorder="1" applyAlignment="1">
      <alignment horizontal="left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5" borderId="26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horizontal="center" vertical="center" wrapText="1"/>
    </xf>
    <xf numFmtId="0" fontId="12" fillId="5" borderId="27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 applyProtection="1">
      <alignment horizontal="center" vertical="center" wrapText="1"/>
      <protection locked="0"/>
    </xf>
    <xf numFmtId="0" fontId="0" fillId="0" borderId="5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left" vertical="center" wrapText="1"/>
    </xf>
    <xf numFmtId="0" fontId="12" fillId="0" borderId="7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12" fillId="0" borderId="5" xfId="0" applyFont="1" applyFill="1" applyBorder="1" applyAlignment="1" applyProtection="1">
      <alignment horizontal="left" vertical="center" wrapText="1"/>
      <protection locked="0"/>
    </xf>
    <xf numFmtId="0" fontId="12" fillId="0" borderId="7" xfId="0" applyFont="1" applyFill="1" applyBorder="1" applyAlignment="1" applyProtection="1">
      <alignment horizontal="left" vertical="center" wrapText="1"/>
      <protection locked="0"/>
    </xf>
    <xf numFmtId="0" fontId="12" fillId="0" borderId="6" xfId="0" applyFont="1" applyFill="1" applyBorder="1" applyAlignment="1" applyProtection="1">
      <alignment horizontal="left" vertical="center" wrapText="1"/>
      <protection locked="0"/>
    </xf>
    <xf numFmtId="0" fontId="0" fillId="0" borderId="5" xfId="0" applyFont="1" applyFill="1" applyBorder="1" applyAlignment="1">
      <alignment horizontal="left" vertical="center" wrapText="1"/>
    </xf>
    <xf numFmtId="0" fontId="0" fillId="0" borderId="7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horizontal="left" vertical="center" wrapText="1"/>
    </xf>
    <xf numFmtId="1" fontId="4" fillId="12" borderId="7" xfId="0" applyNumberFormat="1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horizontal="center" vertical="center" wrapText="1"/>
    </xf>
    <xf numFmtId="0" fontId="4" fillId="12" borderId="9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1" fontId="4" fillId="12" borderId="11" xfId="0" applyNumberFormat="1" applyFont="1" applyFill="1" applyBorder="1" applyAlignment="1">
      <alignment horizontal="center" vertical="center" wrapText="1"/>
    </xf>
    <xf numFmtId="1" fontId="4" fillId="12" borderId="12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12" fillId="5" borderId="47" xfId="0" applyFont="1" applyFill="1" applyBorder="1" applyAlignment="1">
      <alignment horizontal="center" vertical="center" wrapText="1"/>
    </xf>
    <xf numFmtId="0" fontId="12" fillId="5" borderId="17" xfId="0" applyFont="1" applyFill="1" applyBorder="1" applyAlignment="1">
      <alignment horizontal="center" vertical="center" wrapText="1"/>
    </xf>
    <xf numFmtId="0" fontId="12" fillId="5" borderId="48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41" xfId="0" applyBorder="1" applyAlignment="1">
      <alignment horizontal="left"/>
    </xf>
    <xf numFmtId="0" fontId="1" fillId="4" borderId="23" xfId="0" applyFont="1" applyFill="1" applyBorder="1" applyAlignment="1">
      <alignment horizontal="center" vertical="center" wrapText="1"/>
    </xf>
    <xf numFmtId="0" fontId="1" fillId="4" borderId="43" xfId="0" applyFont="1" applyFill="1" applyBorder="1" applyAlignment="1">
      <alignment horizontal="center" vertical="center" wrapText="1"/>
    </xf>
    <xf numFmtId="0" fontId="1" fillId="4" borderId="40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58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59" xfId="0" applyBorder="1" applyAlignment="1">
      <alignment horizontal="left" wrapText="1"/>
    </xf>
    <xf numFmtId="0" fontId="0" fillId="0" borderId="0" xfId="0" applyBorder="1" applyAlignment="1">
      <alignment horizontal="center" wrapText="1"/>
    </xf>
    <xf numFmtId="0" fontId="0" fillId="0" borderId="59" xfId="0" applyBorder="1" applyAlignment="1">
      <alignment horizontal="center" wrapText="1"/>
    </xf>
    <xf numFmtId="0" fontId="0" fillId="0" borderId="58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59" xfId="0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0" fillId="6" borderId="5" xfId="0" applyFont="1" applyFill="1" applyBorder="1" applyAlignment="1">
      <alignment horizontal="left" vertical="center" wrapText="1"/>
    </xf>
    <xf numFmtId="0" fontId="0" fillId="6" borderId="6" xfId="0" applyFont="1" applyFill="1" applyBorder="1" applyAlignment="1">
      <alignment horizontal="left" vertical="center" wrapText="1"/>
    </xf>
    <xf numFmtId="0" fontId="1" fillId="4" borderId="56" xfId="0" applyFont="1" applyFill="1" applyBorder="1" applyAlignment="1">
      <alignment horizontal="center" vertical="center" wrapText="1"/>
    </xf>
    <xf numFmtId="0" fontId="1" fillId="4" borderId="57" xfId="0" applyFont="1" applyFill="1" applyBorder="1" applyAlignment="1">
      <alignment horizontal="center" vertical="center" wrapText="1"/>
    </xf>
    <xf numFmtId="164" fontId="0" fillId="0" borderId="56" xfId="0" quotePrefix="1" applyNumberFormat="1" applyFont="1" applyBorder="1" applyAlignment="1">
      <alignment horizontal="left" vertical="center" wrapText="1"/>
    </xf>
    <xf numFmtId="164" fontId="0" fillId="0" borderId="12" xfId="0" quotePrefix="1" applyNumberFormat="1" applyFont="1" applyBorder="1" applyAlignment="1">
      <alignment horizontal="left" vertical="center" wrapText="1"/>
    </xf>
    <xf numFmtId="0" fontId="0" fillId="0" borderId="51" xfId="0" applyFont="1" applyFill="1" applyBorder="1" applyAlignment="1">
      <alignment horizontal="left" vertical="center" wrapText="1"/>
    </xf>
    <xf numFmtId="0" fontId="0" fillId="0" borderId="52" xfId="0" applyFont="1" applyFill="1" applyBorder="1" applyAlignment="1">
      <alignment horizontal="left" vertical="center" wrapText="1"/>
    </xf>
    <xf numFmtId="0" fontId="0" fillId="0" borderId="53" xfId="0" applyFont="1" applyFill="1" applyBorder="1" applyAlignment="1">
      <alignment horizontal="left" vertical="center" wrapText="1"/>
    </xf>
    <xf numFmtId="0" fontId="12" fillId="6" borderId="51" xfId="0" applyFont="1" applyFill="1" applyBorder="1" applyAlignment="1">
      <alignment horizontal="center" vertical="center" wrapText="1"/>
    </xf>
    <xf numFmtId="0" fontId="12" fillId="6" borderId="5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5" fontId="0" fillId="6" borderId="5" xfId="0" quotePrefix="1" applyNumberFormat="1" applyFont="1" applyFill="1" applyBorder="1" applyAlignment="1">
      <alignment horizontal="left" vertical="center" wrapText="1"/>
    </xf>
    <xf numFmtId="165" fontId="0" fillId="6" borderId="9" xfId="0" applyNumberFormat="1" applyFont="1" applyFill="1" applyBorder="1" applyAlignment="1">
      <alignment horizontal="left" vertical="center" wrapText="1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0" xfId="0" applyFont="1" applyBorder="1" applyAlignment="1">
      <alignment horizontal="center" vertical="center" wrapText="1"/>
    </xf>
    <xf numFmtId="0" fontId="0" fillId="0" borderId="33" xfId="0" applyFont="1" applyBorder="1" applyAlignment="1">
      <alignment horizontal="center" vertical="center" wrapText="1"/>
    </xf>
    <xf numFmtId="0" fontId="0" fillId="0" borderId="35" xfId="0" applyFont="1" applyBorder="1" applyAlignment="1">
      <alignment horizontal="center" vertical="center" wrapText="1"/>
    </xf>
    <xf numFmtId="0" fontId="7" fillId="7" borderId="28" xfId="0" applyFont="1" applyFill="1" applyBorder="1" applyAlignment="1">
      <alignment horizontal="center" vertical="center"/>
    </xf>
    <xf numFmtId="0" fontId="7" fillId="7" borderId="29" xfId="0" applyFont="1" applyFill="1" applyBorder="1" applyAlignment="1">
      <alignment horizontal="center" vertical="center"/>
    </xf>
    <xf numFmtId="0" fontId="1" fillId="7" borderId="30" xfId="0" applyFont="1" applyFill="1" applyBorder="1" applyAlignment="1">
      <alignment horizontal="center" vertical="center"/>
    </xf>
    <xf numFmtId="0" fontId="1" fillId="7" borderId="31" xfId="0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/>
    </xf>
    <xf numFmtId="0" fontId="7" fillId="7" borderId="33" xfId="0" applyFont="1" applyFill="1" applyBorder="1" applyAlignment="1">
      <alignment horizontal="center" vertical="center"/>
    </xf>
    <xf numFmtId="0" fontId="7" fillId="7" borderId="38" xfId="0" applyFont="1" applyFill="1" applyBorder="1" applyAlignment="1">
      <alignment horizontal="center" vertical="center"/>
    </xf>
    <xf numFmtId="0" fontId="1" fillId="7" borderId="28" xfId="0" applyFont="1" applyFill="1" applyBorder="1" applyAlignment="1">
      <alignment horizontal="center"/>
    </xf>
    <xf numFmtId="0" fontId="1" fillId="7" borderId="34" xfId="0" applyFont="1" applyFill="1" applyBorder="1" applyAlignment="1">
      <alignment horizontal="center"/>
    </xf>
    <xf numFmtId="0" fontId="16" fillId="0" borderId="23" xfId="0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15" fillId="11" borderId="21" xfId="0" applyFont="1" applyFill="1" applyBorder="1" applyAlignment="1">
      <alignment horizontal="center" vertical="center"/>
    </xf>
    <xf numFmtId="0" fontId="15" fillId="11" borderId="22" xfId="0" applyFont="1" applyFill="1" applyBorder="1" applyAlignment="1">
      <alignment horizontal="center" vertical="center"/>
    </xf>
    <xf numFmtId="0" fontId="15" fillId="11" borderId="41" xfId="0" applyFont="1" applyFill="1" applyBorder="1" applyAlignment="1">
      <alignment horizontal="center" vertical="center"/>
    </xf>
    <xf numFmtId="0" fontId="15" fillId="11" borderId="23" xfId="0" applyFont="1" applyFill="1" applyBorder="1" applyAlignment="1">
      <alignment horizontal="center" vertical="center"/>
    </xf>
    <xf numFmtId="0" fontId="15" fillId="11" borderId="4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9D9D9"/>
      <color rgb="FF99CCFF"/>
      <color rgb="FFD8BCE4"/>
      <color rgb="FFD8FFE4"/>
      <color rgb="FFF3F3F3"/>
      <color rgb="FFFFFFCC"/>
      <color rgb="FFFF6600"/>
      <color rgb="FFF2F2F2"/>
      <color rgb="FF0000FF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12</xdr:row>
      <xdr:rowOff>9524</xdr:rowOff>
    </xdr:from>
    <xdr:to>
      <xdr:col>4</xdr:col>
      <xdr:colOff>495300</xdr:colOff>
      <xdr:row>12</xdr:row>
      <xdr:rowOff>548965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19550" y="2686049"/>
          <a:ext cx="2867025" cy="539441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13</xdr:row>
      <xdr:rowOff>85725</xdr:rowOff>
    </xdr:from>
    <xdr:to>
      <xdr:col>4</xdr:col>
      <xdr:colOff>390525</xdr:colOff>
      <xdr:row>13</xdr:row>
      <xdr:rowOff>342868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48125" y="3305175"/>
          <a:ext cx="2733675" cy="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16</xdr:row>
      <xdr:rowOff>171450</xdr:rowOff>
    </xdr:from>
    <xdr:to>
      <xdr:col>3</xdr:col>
      <xdr:colOff>754380</xdr:colOff>
      <xdr:row>30</xdr:row>
      <xdr:rowOff>46990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1475" y="4314825"/>
          <a:ext cx="5612130" cy="25425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26"/>
  <sheetViews>
    <sheetView tabSelected="1" topLeftCell="D1" zoomScale="85" zoomScaleNormal="85" workbookViewId="0">
      <selection activeCell="F13" sqref="F13:J13"/>
    </sheetView>
  </sheetViews>
  <sheetFormatPr defaultColWidth="11.42578125" defaultRowHeight="15" x14ac:dyDescent="0.25"/>
  <cols>
    <col min="1" max="1" width="0" style="91" hidden="1" customWidth="1"/>
    <col min="2" max="2" width="41.7109375" style="91" hidden="1" customWidth="1"/>
    <col min="3" max="3" width="37.140625" style="91" hidden="1" customWidth="1"/>
    <col min="4" max="4" width="53.7109375" customWidth="1"/>
    <col min="5" max="5" width="18.5703125" customWidth="1"/>
    <col min="6" max="6" width="18.42578125" customWidth="1"/>
    <col min="7" max="7" width="14" bestFit="1" customWidth="1"/>
    <col min="8" max="8" width="8.42578125" customWidth="1"/>
    <col min="9" max="9" width="11.42578125" hidden="1" customWidth="1"/>
    <col min="10" max="10" width="75.140625" customWidth="1"/>
  </cols>
  <sheetData>
    <row r="1" spans="1:10" ht="23.25" customHeight="1" x14ac:dyDescent="0.25">
      <c r="A1" s="94" t="s">
        <v>595</v>
      </c>
      <c r="B1" s="94" t="s">
        <v>598</v>
      </c>
      <c r="C1" s="102" t="s">
        <v>599</v>
      </c>
      <c r="D1" s="151" t="s">
        <v>587</v>
      </c>
      <c r="E1" s="152"/>
      <c r="F1" s="152"/>
      <c r="G1" s="152"/>
      <c r="H1" s="152"/>
      <c r="I1" s="152"/>
      <c r="J1" s="153"/>
    </row>
    <row r="2" spans="1:10" ht="15.75" customHeight="1" x14ac:dyDescent="0.25">
      <c r="A2" s="101"/>
      <c r="B2" s="101"/>
      <c r="C2" s="101"/>
      <c r="D2" s="97" t="s">
        <v>611</v>
      </c>
      <c r="E2" s="98" t="s">
        <v>35</v>
      </c>
      <c r="F2" s="154"/>
      <c r="G2" s="154"/>
      <c r="H2" s="154"/>
      <c r="I2" s="154"/>
      <c r="J2" s="154"/>
    </row>
    <row r="3" spans="1:10" ht="15.75" customHeight="1" x14ac:dyDescent="0.25">
      <c r="A3" s="101"/>
      <c r="B3" s="101"/>
      <c r="C3" s="101"/>
      <c r="D3" s="151" t="s">
        <v>615</v>
      </c>
      <c r="E3" s="152"/>
      <c r="F3" s="152"/>
      <c r="G3" s="152"/>
      <c r="H3" s="152"/>
      <c r="I3" s="152"/>
      <c r="J3" s="153"/>
    </row>
    <row r="4" spans="1:10" ht="15.75" customHeight="1" x14ac:dyDescent="0.25">
      <c r="A4" s="101"/>
      <c r="B4" s="101"/>
      <c r="C4" s="101"/>
      <c r="D4" s="49" t="s">
        <v>612</v>
      </c>
      <c r="E4" s="107" t="s">
        <v>613</v>
      </c>
      <c r="F4" s="109"/>
      <c r="G4" s="109"/>
      <c r="H4" s="109"/>
      <c r="I4" s="109"/>
      <c r="J4" s="110"/>
    </row>
    <row r="5" spans="1:10" ht="15.75" customHeight="1" x14ac:dyDescent="0.25">
      <c r="A5" s="101"/>
      <c r="B5" s="101"/>
      <c r="C5" s="101"/>
      <c r="D5" s="49" t="s">
        <v>614</v>
      </c>
      <c r="E5" s="114"/>
      <c r="F5" s="115"/>
      <c r="G5" s="115"/>
      <c r="H5" s="115"/>
      <c r="I5" s="115"/>
      <c r="J5" s="116"/>
    </row>
    <row r="6" spans="1:10" ht="15.75" customHeight="1" x14ac:dyDescent="0.25">
      <c r="A6" s="101"/>
      <c r="B6" s="101"/>
      <c r="C6" s="101"/>
      <c r="D6" s="151" t="s">
        <v>624</v>
      </c>
      <c r="E6" s="152"/>
      <c r="F6" s="152"/>
      <c r="G6" s="152"/>
      <c r="H6" s="152"/>
      <c r="I6" s="152"/>
      <c r="J6" s="153"/>
    </row>
    <row r="7" spans="1:10" ht="15.75" customHeight="1" x14ac:dyDescent="0.25">
      <c r="A7" s="101"/>
      <c r="B7" s="101"/>
      <c r="C7" s="101"/>
      <c r="D7" s="125" t="s">
        <v>625</v>
      </c>
      <c r="E7" s="164" t="s">
        <v>645</v>
      </c>
      <c r="F7" s="165"/>
      <c r="G7" s="165"/>
      <c r="H7" s="165"/>
      <c r="I7" s="165"/>
      <c r="J7" s="166"/>
    </row>
    <row r="8" spans="1:10" ht="15.75" customHeight="1" x14ac:dyDescent="0.25">
      <c r="A8" s="101"/>
      <c r="B8" s="101"/>
      <c r="C8" s="101"/>
      <c r="D8" s="125" t="s">
        <v>626</v>
      </c>
      <c r="E8" s="167"/>
      <c r="F8" s="168"/>
      <c r="G8" s="168"/>
      <c r="H8" s="168"/>
      <c r="I8" s="168"/>
      <c r="J8" s="169"/>
    </row>
    <row r="9" spans="1:10" ht="18.75" customHeight="1" x14ac:dyDescent="0.25">
      <c r="D9" s="148" t="s">
        <v>623</v>
      </c>
      <c r="E9" s="149"/>
      <c r="F9" s="149"/>
      <c r="G9" s="149"/>
      <c r="H9" s="149"/>
      <c r="I9" s="149"/>
      <c r="J9" s="150"/>
    </row>
    <row r="10" spans="1:10" x14ac:dyDescent="0.25">
      <c r="D10" s="7" t="s">
        <v>0</v>
      </c>
      <c r="E10" s="5" t="s">
        <v>36</v>
      </c>
      <c r="F10" s="158" t="s">
        <v>37</v>
      </c>
      <c r="G10" s="159"/>
      <c r="H10" s="159"/>
      <c r="I10" s="159"/>
      <c r="J10" s="160"/>
    </row>
    <row r="11" spans="1:10" x14ac:dyDescent="0.25">
      <c r="D11" s="121" t="s">
        <v>616</v>
      </c>
      <c r="E11" s="108" t="s">
        <v>35</v>
      </c>
      <c r="F11" s="103"/>
      <c r="G11" s="104"/>
      <c r="H11" s="104"/>
      <c r="I11" s="104"/>
      <c r="J11" s="105"/>
    </row>
    <row r="12" spans="1:10" x14ac:dyDescent="0.25">
      <c r="A12" s="91">
        <v>2</v>
      </c>
      <c r="B12" s="91" t="s">
        <v>596</v>
      </c>
      <c r="C12" s="91" t="s">
        <v>604</v>
      </c>
      <c r="D12" s="121" t="s">
        <v>617</v>
      </c>
      <c r="E12" s="108" t="s">
        <v>35</v>
      </c>
      <c r="F12" s="155"/>
      <c r="G12" s="156"/>
      <c r="H12" s="156"/>
      <c r="I12" s="156"/>
      <c r="J12" s="157"/>
    </row>
    <row r="13" spans="1:10" x14ac:dyDescent="0.25">
      <c r="A13" s="91">
        <v>2</v>
      </c>
      <c r="B13" s="91" t="s">
        <v>596</v>
      </c>
      <c r="C13" s="91" t="s">
        <v>605</v>
      </c>
      <c r="D13" s="121" t="s">
        <v>618</v>
      </c>
      <c r="E13" s="108" t="s">
        <v>35</v>
      </c>
      <c r="F13" s="155"/>
      <c r="G13" s="156"/>
      <c r="H13" s="156"/>
      <c r="I13" s="156"/>
      <c r="J13" s="157"/>
    </row>
    <row r="14" spans="1:10" ht="17.25" customHeight="1" x14ac:dyDescent="0.25">
      <c r="A14" s="91">
        <v>2</v>
      </c>
      <c r="B14" s="91" t="s">
        <v>596</v>
      </c>
      <c r="C14" s="91" t="s">
        <v>606</v>
      </c>
      <c r="D14" s="121" t="s">
        <v>619</v>
      </c>
      <c r="E14" s="108" t="s">
        <v>35</v>
      </c>
      <c r="F14" s="170"/>
      <c r="G14" s="171"/>
      <c r="H14" s="171"/>
      <c r="I14" s="171"/>
      <c r="J14" s="172"/>
    </row>
    <row r="15" spans="1:10" x14ac:dyDescent="0.25">
      <c r="A15" s="91">
        <v>2</v>
      </c>
      <c r="B15" s="91" t="s">
        <v>596</v>
      </c>
      <c r="C15" s="91" t="s">
        <v>600</v>
      </c>
      <c r="D15" s="122" t="s">
        <v>621</v>
      </c>
      <c r="E15" s="108" t="s">
        <v>35</v>
      </c>
      <c r="F15" s="155"/>
      <c r="G15" s="156"/>
      <c r="H15" s="156"/>
      <c r="I15" s="156"/>
      <c r="J15" s="157"/>
    </row>
    <row r="16" spans="1:10" x14ac:dyDescent="0.25">
      <c r="A16" s="91">
        <v>2</v>
      </c>
      <c r="B16" s="91" t="s">
        <v>597</v>
      </c>
      <c r="C16" s="91" t="s">
        <v>601</v>
      </c>
      <c r="D16" s="122" t="s">
        <v>620</v>
      </c>
      <c r="E16" s="108" t="s">
        <v>35</v>
      </c>
      <c r="F16" s="155"/>
      <c r="G16" s="156"/>
      <c r="H16" s="156"/>
      <c r="I16" s="156"/>
      <c r="J16" s="157"/>
    </row>
    <row r="17" spans="1:10" s="10" customFormat="1" ht="18" customHeight="1" x14ac:dyDescent="0.25">
      <c r="A17" s="96">
        <v>2</v>
      </c>
      <c r="B17" s="96" t="s">
        <v>596</v>
      </c>
      <c r="C17" s="95" t="s">
        <v>607</v>
      </c>
      <c r="D17" s="123" t="s">
        <v>610</v>
      </c>
      <c r="E17" s="108" t="s">
        <v>35</v>
      </c>
      <c r="F17" s="90" t="s">
        <v>603</v>
      </c>
      <c r="G17" s="146"/>
      <c r="H17" s="146"/>
      <c r="I17" s="146"/>
      <c r="J17" s="147"/>
    </row>
    <row r="18" spans="1:10" s="10" customFormat="1" ht="18" customHeight="1" x14ac:dyDescent="0.25">
      <c r="A18" s="96"/>
      <c r="B18" s="96"/>
      <c r="C18" s="95"/>
      <c r="D18" s="124" t="s">
        <v>588</v>
      </c>
      <c r="E18" s="108" t="s">
        <v>35</v>
      </c>
      <c r="F18" s="90" t="s">
        <v>603</v>
      </c>
      <c r="G18" s="146"/>
      <c r="H18" s="146"/>
      <c r="I18" s="146"/>
      <c r="J18" s="147"/>
    </row>
    <row r="19" spans="1:10" ht="15" customHeight="1" x14ac:dyDescent="0.25">
      <c r="D19" s="148" t="s">
        <v>593</v>
      </c>
      <c r="E19" s="149"/>
      <c r="F19" s="149"/>
      <c r="G19" s="149"/>
      <c r="H19" s="149"/>
      <c r="I19" s="149"/>
      <c r="J19" s="150"/>
    </row>
    <row r="20" spans="1:10" x14ac:dyDescent="0.25">
      <c r="A20" s="91">
        <v>2</v>
      </c>
      <c r="B20" s="91" t="s">
        <v>596</v>
      </c>
      <c r="C20" s="91" t="s">
        <v>602</v>
      </c>
      <c r="D20" s="118" t="s">
        <v>591</v>
      </c>
      <c r="E20" s="119" t="s">
        <v>589</v>
      </c>
      <c r="F20" s="120" t="s">
        <v>622</v>
      </c>
      <c r="G20" s="161" t="s">
        <v>592</v>
      </c>
      <c r="H20" s="162"/>
      <c r="I20" s="162"/>
      <c r="J20" s="163"/>
    </row>
    <row r="21" spans="1:10" x14ac:dyDescent="0.25">
      <c r="A21" s="91">
        <v>2</v>
      </c>
      <c r="B21" s="91" t="s">
        <v>596</v>
      </c>
      <c r="C21" s="91" t="s">
        <v>602</v>
      </c>
      <c r="D21" s="112"/>
      <c r="E21" s="112"/>
      <c r="F21" s="112"/>
      <c r="G21" s="143"/>
      <c r="H21" s="144"/>
      <c r="I21" s="144"/>
      <c r="J21" s="145"/>
    </row>
    <row r="22" spans="1:10" x14ac:dyDescent="0.25">
      <c r="A22" s="91">
        <v>2</v>
      </c>
      <c r="B22" s="91" t="s">
        <v>596</v>
      </c>
      <c r="C22" s="91" t="s">
        <v>602</v>
      </c>
      <c r="D22" s="112"/>
      <c r="E22" s="112"/>
      <c r="F22" s="112"/>
      <c r="G22" s="143"/>
      <c r="H22" s="144"/>
      <c r="I22" s="144"/>
      <c r="J22" s="145"/>
    </row>
    <row r="23" spans="1:10" x14ac:dyDescent="0.25">
      <c r="D23" s="112"/>
      <c r="E23" s="112"/>
      <c r="F23" s="112"/>
      <c r="G23" s="143"/>
      <c r="H23" s="144"/>
      <c r="I23" s="144"/>
      <c r="J23" s="145"/>
    </row>
    <row r="24" spans="1:10" x14ac:dyDescent="0.25">
      <c r="D24" s="112"/>
      <c r="E24" s="112"/>
      <c r="F24" s="112"/>
      <c r="G24" s="143"/>
      <c r="H24" s="144"/>
      <c r="I24" s="144"/>
      <c r="J24" s="145"/>
    </row>
    <row r="25" spans="1:10" x14ac:dyDescent="0.25">
      <c r="D25" s="112"/>
      <c r="E25" s="112"/>
      <c r="F25" s="112"/>
      <c r="G25" s="143"/>
      <c r="H25" s="144"/>
      <c r="I25" s="144"/>
      <c r="J25" s="145"/>
    </row>
    <row r="26" spans="1:10" x14ac:dyDescent="0.25">
      <c r="B26" s="91" t="s">
        <v>608</v>
      </c>
      <c r="C26" t="s">
        <v>609</v>
      </c>
      <c r="D26" s="112"/>
      <c r="E26" s="112"/>
      <c r="F26" s="112"/>
      <c r="G26" s="143"/>
      <c r="H26" s="144"/>
      <c r="I26" s="144"/>
      <c r="J26" s="145"/>
    </row>
  </sheetData>
  <mergeCells count="23">
    <mergeCell ref="D6:J6"/>
    <mergeCell ref="E7:J7"/>
    <mergeCell ref="E8:J8"/>
    <mergeCell ref="G17:J17"/>
    <mergeCell ref="F16:J16"/>
    <mergeCell ref="F15:J15"/>
    <mergeCell ref="F14:J14"/>
    <mergeCell ref="G26:J26"/>
    <mergeCell ref="G18:J18"/>
    <mergeCell ref="G23:J23"/>
    <mergeCell ref="D19:J19"/>
    <mergeCell ref="D1:J1"/>
    <mergeCell ref="G21:J21"/>
    <mergeCell ref="G22:J22"/>
    <mergeCell ref="F2:J2"/>
    <mergeCell ref="G24:J24"/>
    <mergeCell ref="G25:J25"/>
    <mergeCell ref="F13:J13"/>
    <mergeCell ref="F12:J12"/>
    <mergeCell ref="F10:J10"/>
    <mergeCell ref="D9:J9"/>
    <mergeCell ref="D3:J3"/>
    <mergeCell ref="G20:J20"/>
  </mergeCells>
  <dataValidations count="1">
    <dataValidation type="list" allowBlank="1" showInputMessage="1" showErrorMessage="1" sqref="E11:E18 E2:E5">
      <formula1>"SI,NO"</formula1>
    </dataValidation>
  </dataValidations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Inventario!$A$10:$A$243</xm:f>
          </x14:formula1>
          <xm:sqref>E7:J7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  <pageSetUpPr fitToPage="1"/>
  </sheetPr>
  <dimension ref="A1:XEM25"/>
  <sheetViews>
    <sheetView zoomScale="86" zoomScaleNormal="86" workbookViewId="0">
      <selection activeCell="B7" sqref="B7:G7"/>
    </sheetView>
  </sheetViews>
  <sheetFormatPr defaultColWidth="11.42578125" defaultRowHeight="15" x14ac:dyDescent="0.25"/>
  <cols>
    <col min="1" max="1" width="50.7109375" style="1" customWidth="1"/>
    <col min="2" max="2" width="20" style="1" customWidth="1"/>
    <col min="3" max="3" width="21.85546875" style="1" customWidth="1"/>
    <col min="4" max="4" width="5.5703125" style="1" customWidth="1"/>
    <col min="5" max="5" width="17" style="1" customWidth="1"/>
    <col min="6" max="6" width="5.5703125" style="1" customWidth="1"/>
    <col min="7" max="7" width="47.42578125" style="1" customWidth="1"/>
    <col min="8" max="8" width="27.42578125" style="4" customWidth="1"/>
    <col min="9" max="23" width="1.42578125" hidden="1" customWidth="1"/>
    <col min="24" max="24" width="5.5703125" customWidth="1"/>
    <col min="25" max="25" width="16.42578125" hidden="1" customWidth="1"/>
    <col min="26" max="26" width="26.5703125" hidden="1" customWidth="1"/>
  </cols>
  <sheetData>
    <row r="1" spans="1:28 16367:16367" ht="22.5" customHeight="1" x14ac:dyDescent="0.25">
      <c r="A1" s="154" t="s">
        <v>594</v>
      </c>
      <c r="B1" s="154"/>
      <c r="C1" s="154"/>
      <c r="D1" s="154"/>
      <c r="E1" s="154"/>
      <c r="F1" s="154"/>
      <c r="G1" s="154"/>
      <c r="H1"/>
      <c r="Y1" s="182" t="s">
        <v>479</v>
      </c>
      <c r="Z1" s="183"/>
      <c r="AB1" s="13"/>
      <c r="XEM1" s="47"/>
    </row>
    <row r="2" spans="1:28 16367:16367" ht="16.5" customHeight="1" x14ac:dyDescent="0.25">
      <c r="A2" s="100" t="s">
        <v>611</v>
      </c>
      <c r="B2" s="117" t="str">
        <f>PRUEBAS!E2</f>
        <v>NO</v>
      </c>
      <c r="C2" s="154"/>
      <c r="D2" s="154"/>
      <c r="E2" s="154"/>
      <c r="F2" s="154"/>
      <c r="G2" s="154"/>
      <c r="H2"/>
      <c r="Y2" s="99"/>
      <c r="Z2" s="99"/>
      <c r="AB2" s="13"/>
      <c r="XEM2" s="47"/>
    </row>
    <row r="3" spans="1:28 16367:16367" ht="19.5" customHeight="1" x14ac:dyDescent="0.25">
      <c r="A3" s="151" t="s">
        <v>615</v>
      </c>
      <c r="B3" s="152"/>
      <c r="C3" s="152"/>
      <c r="D3" s="152"/>
      <c r="E3" s="152"/>
      <c r="F3" s="152"/>
      <c r="G3" s="153"/>
    </row>
    <row r="4" spans="1:28 16367:16367" ht="19.5" customHeight="1" x14ac:dyDescent="0.25">
      <c r="A4" s="49" t="s">
        <v>612</v>
      </c>
      <c r="B4" s="107" t="s">
        <v>613</v>
      </c>
      <c r="C4" s="109"/>
      <c r="D4" s="109"/>
      <c r="E4" s="109"/>
      <c r="F4" s="109"/>
      <c r="G4" s="110"/>
    </row>
    <row r="5" spans="1:28 16367:16367" ht="17.25" customHeight="1" x14ac:dyDescent="0.25">
      <c r="A5" s="49" t="s">
        <v>614</v>
      </c>
      <c r="B5" s="113"/>
      <c r="C5" s="109"/>
      <c r="D5" s="109"/>
      <c r="E5" s="109"/>
      <c r="F5" s="109"/>
      <c r="G5" s="110"/>
    </row>
    <row r="6" spans="1:28 16367:16367" x14ac:dyDescent="0.25">
      <c r="A6" s="151" t="s">
        <v>624</v>
      </c>
      <c r="B6" s="152"/>
      <c r="C6" s="152"/>
      <c r="D6" s="152"/>
      <c r="E6" s="152"/>
      <c r="F6" s="152"/>
      <c r="G6" s="153"/>
      <c r="H6"/>
    </row>
    <row r="7" spans="1:28 16367:16367" x14ac:dyDescent="0.25">
      <c r="A7" s="125" t="s">
        <v>625</v>
      </c>
      <c r="B7" s="164" t="str">
        <f>PRUEBAS!E7</f>
        <v>Cargos Perdidas LAC</v>
      </c>
      <c r="C7" s="165"/>
      <c r="D7" s="165"/>
      <c r="E7" s="165"/>
      <c r="F7" s="165"/>
      <c r="G7" s="166"/>
      <c r="H7"/>
    </row>
    <row r="8" spans="1:28 16367:16367" x14ac:dyDescent="0.25">
      <c r="A8" s="125" t="s">
        <v>626</v>
      </c>
      <c r="B8" s="167">
        <f>PRUEBAS!E8</f>
        <v>0</v>
      </c>
      <c r="C8" s="168"/>
      <c r="D8" s="168"/>
      <c r="E8" s="168"/>
      <c r="F8" s="168"/>
      <c r="G8" s="169"/>
      <c r="H8"/>
    </row>
    <row r="9" spans="1:28 16367:16367" ht="15" customHeight="1" x14ac:dyDescent="0.25">
      <c r="A9" s="184" t="s">
        <v>623</v>
      </c>
      <c r="B9" s="185"/>
      <c r="C9" s="185"/>
      <c r="D9" s="185"/>
      <c r="E9" s="185"/>
      <c r="F9" s="185"/>
      <c r="G9" s="186"/>
      <c r="H9"/>
    </row>
    <row r="10" spans="1:28 16367:16367" ht="15" customHeight="1" x14ac:dyDescent="0.25">
      <c r="A10" s="48" t="s">
        <v>616</v>
      </c>
      <c r="B10" s="106" t="str">
        <f>PRUEBAS!E11</f>
        <v>NO</v>
      </c>
      <c r="C10" s="176"/>
      <c r="D10" s="176"/>
      <c r="E10" s="176"/>
      <c r="F10" s="176"/>
      <c r="G10" s="177"/>
      <c r="H10"/>
    </row>
    <row r="11" spans="1:28 16367:16367" ht="15" customHeight="1" x14ac:dyDescent="0.25">
      <c r="A11" s="121" t="s">
        <v>617</v>
      </c>
      <c r="B11" s="108" t="str">
        <f>PRUEBAS!E12</f>
        <v>NO</v>
      </c>
      <c r="C11" s="176"/>
      <c r="D11" s="176"/>
      <c r="E11" s="176"/>
      <c r="F11" s="176"/>
      <c r="G11" s="177"/>
      <c r="H11"/>
    </row>
    <row r="12" spans="1:28 16367:16367" ht="15" customHeight="1" x14ac:dyDescent="0.25">
      <c r="A12" s="121" t="s">
        <v>618</v>
      </c>
      <c r="B12" s="108" t="str">
        <f>PRUEBAS!E13</f>
        <v>NO</v>
      </c>
      <c r="C12" s="176"/>
      <c r="D12" s="176"/>
      <c r="E12" s="176"/>
      <c r="F12" s="176"/>
      <c r="G12" s="177"/>
    </row>
    <row r="13" spans="1:28 16367:16367" ht="17.25" customHeight="1" x14ac:dyDescent="0.25">
      <c r="A13" s="121" t="s">
        <v>619</v>
      </c>
      <c r="B13" s="108" t="str">
        <f>PRUEBAS!E14</f>
        <v>NO</v>
      </c>
      <c r="C13" s="176"/>
      <c r="D13" s="176"/>
      <c r="E13" s="176"/>
      <c r="F13" s="176"/>
      <c r="G13" s="177"/>
    </row>
    <row r="14" spans="1:28 16367:16367" ht="15.75" customHeight="1" x14ac:dyDescent="0.25">
      <c r="A14" s="122" t="s">
        <v>621</v>
      </c>
      <c r="B14" s="108" t="str">
        <f>PRUEBAS!E15</f>
        <v>NO</v>
      </c>
      <c r="C14" s="176"/>
      <c r="D14" s="176"/>
      <c r="E14" s="176"/>
      <c r="F14" s="176"/>
      <c r="G14" s="177"/>
    </row>
    <row r="15" spans="1:28 16367:16367" ht="27.75" customHeight="1" x14ac:dyDescent="0.25">
      <c r="A15" s="122" t="s">
        <v>620</v>
      </c>
      <c r="B15" s="108" t="str">
        <f>PRUEBAS!E16</f>
        <v>NO</v>
      </c>
      <c r="C15" s="176"/>
      <c r="D15" s="176"/>
      <c r="E15" s="176"/>
      <c r="F15" s="176"/>
      <c r="G15" s="177"/>
    </row>
    <row r="16" spans="1:28 16367:16367" x14ac:dyDescent="0.25">
      <c r="A16" s="123" t="s">
        <v>610</v>
      </c>
      <c r="B16" s="108" t="str">
        <f>PRUEBAS!E17</f>
        <v>NO</v>
      </c>
      <c r="C16" s="90" t="s">
        <v>603</v>
      </c>
      <c r="D16" s="173">
        <f>PRUEBAS!G17</f>
        <v>0</v>
      </c>
      <c r="E16" s="174"/>
      <c r="F16" s="174"/>
      <c r="G16" s="175"/>
    </row>
    <row r="17" spans="1:7" ht="15.75" thickBot="1" x14ac:dyDescent="0.3">
      <c r="A17" s="124" t="s">
        <v>588</v>
      </c>
      <c r="B17" s="108" t="str">
        <f>PRUEBAS!E18</f>
        <v>NO</v>
      </c>
      <c r="C17" s="90" t="s">
        <v>603</v>
      </c>
      <c r="D17" s="178">
        <f>PRUEBAS!G18</f>
        <v>0</v>
      </c>
      <c r="E17" s="178"/>
      <c r="F17" s="178"/>
      <c r="G17" s="179"/>
    </row>
    <row r="18" spans="1:7" x14ac:dyDescent="0.25">
      <c r="A18" s="154" t="s">
        <v>593</v>
      </c>
      <c r="B18" s="154"/>
      <c r="C18" s="154"/>
      <c r="D18" s="154"/>
      <c r="E18" s="154"/>
      <c r="F18" s="154"/>
      <c r="G18" s="154"/>
    </row>
    <row r="19" spans="1:7" x14ac:dyDescent="0.25">
      <c r="A19" s="92" t="s">
        <v>591</v>
      </c>
      <c r="B19" s="93" t="s">
        <v>589</v>
      </c>
      <c r="C19" s="92" t="s">
        <v>590</v>
      </c>
      <c r="D19" s="181" t="s">
        <v>592</v>
      </c>
      <c r="E19" s="181"/>
      <c r="F19" s="181"/>
      <c r="G19" s="181"/>
    </row>
    <row r="20" spans="1:7" x14ac:dyDescent="0.25">
      <c r="A20" s="111">
        <f>PRUEBAS!D21</f>
        <v>0</v>
      </c>
      <c r="B20" s="111">
        <f>PRUEBAS!E21</f>
        <v>0</v>
      </c>
      <c r="C20" s="111">
        <f>PRUEBAS!F21</f>
        <v>0</v>
      </c>
      <c r="D20" s="180">
        <f>PRUEBAS!G21</f>
        <v>0</v>
      </c>
      <c r="E20" s="180"/>
      <c r="F20" s="180"/>
      <c r="G20" s="180"/>
    </row>
    <row r="21" spans="1:7" x14ac:dyDescent="0.25">
      <c r="A21" s="111">
        <f>PRUEBAS!D22</f>
        <v>0</v>
      </c>
      <c r="B21" s="111">
        <f>PRUEBAS!E22</f>
        <v>0</v>
      </c>
      <c r="C21" s="111">
        <f>PRUEBAS!F22</f>
        <v>0</v>
      </c>
      <c r="D21" s="180">
        <f>PRUEBAS!G22</f>
        <v>0</v>
      </c>
      <c r="E21" s="180"/>
      <c r="F21" s="180"/>
      <c r="G21" s="180"/>
    </row>
    <row r="22" spans="1:7" x14ac:dyDescent="0.25">
      <c r="A22" s="111">
        <f>PRUEBAS!D23</f>
        <v>0</v>
      </c>
      <c r="B22" s="111">
        <f>PRUEBAS!E23</f>
        <v>0</v>
      </c>
      <c r="C22" s="111">
        <f>PRUEBAS!F23</f>
        <v>0</v>
      </c>
      <c r="D22" s="180">
        <f>PRUEBAS!G23</f>
        <v>0</v>
      </c>
      <c r="E22" s="180"/>
      <c r="F22" s="180"/>
      <c r="G22" s="180"/>
    </row>
    <row r="23" spans="1:7" x14ac:dyDescent="0.25">
      <c r="A23" s="111">
        <f>PRUEBAS!D24</f>
        <v>0</v>
      </c>
      <c r="B23" s="111">
        <f>PRUEBAS!E24</f>
        <v>0</v>
      </c>
      <c r="C23" s="111">
        <f>PRUEBAS!F24</f>
        <v>0</v>
      </c>
      <c r="D23" s="180">
        <f>PRUEBAS!G24</f>
        <v>0</v>
      </c>
      <c r="E23" s="180"/>
      <c r="F23" s="180"/>
      <c r="G23" s="180"/>
    </row>
    <row r="24" spans="1:7" x14ac:dyDescent="0.25">
      <c r="A24" s="111">
        <f>PRUEBAS!D25</f>
        <v>0</v>
      </c>
      <c r="B24" s="111">
        <f>PRUEBAS!E25</f>
        <v>0</v>
      </c>
      <c r="C24" s="111">
        <f>PRUEBAS!F25</f>
        <v>0</v>
      </c>
      <c r="D24" s="180">
        <f>PRUEBAS!G25</f>
        <v>0</v>
      </c>
      <c r="E24" s="180"/>
      <c r="F24" s="180"/>
      <c r="G24" s="180"/>
    </row>
    <row r="25" spans="1:7" x14ac:dyDescent="0.25">
      <c r="A25" s="111">
        <f>PRUEBAS!D26</f>
        <v>0</v>
      </c>
      <c r="B25" s="111">
        <f>PRUEBAS!E26</f>
        <v>0</v>
      </c>
      <c r="C25" s="111">
        <f>PRUEBAS!F26</f>
        <v>0</v>
      </c>
      <c r="D25" s="180">
        <f>PRUEBAS!G26</f>
        <v>0</v>
      </c>
      <c r="E25" s="180"/>
      <c r="F25" s="180"/>
      <c r="G25" s="180"/>
    </row>
  </sheetData>
  <dataConsolidate/>
  <mergeCells count="24">
    <mergeCell ref="Y1:Z1"/>
    <mergeCell ref="C11:G11"/>
    <mergeCell ref="A3:G3"/>
    <mergeCell ref="A9:G9"/>
    <mergeCell ref="A1:G1"/>
    <mergeCell ref="C2:G2"/>
    <mergeCell ref="A6:G6"/>
    <mergeCell ref="B7:G7"/>
    <mergeCell ref="B8:G8"/>
    <mergeCell ref="D16:G16"/>
    <mergeCell ref="C10:G10"/>
    <mergeCell ref="D17:G17"/>
    <mergeCell ref="D25:G25"/>
    <mergeCell ref="D20:G20"/>
    <mergeCell ref="C12:G12"/>
    <mergeCell ref="C13:G13"/>
    <mergeCell ref="C14:G14"/>
    <mergeCell ref="C15:G15"/>
    <mergeCell ref="A18:G18"/>
    <mergeCell ref="D19:G19"/>
    <mergeCell ref="D21:G21"/>
    <mergeCell ref="D22:G22"/>
    <mergeCell ref="D23:G23"/>
    <mergeCell ref="D24:G24"/>
  </mergeCells>
  <dataValidations count="1">
    <dataValidation type="list" allowBlank="1" showInputMessage="1" showErrorMessage="1" sqref="B10:B17 B4">
      <formula1>"SI,NO"</formula1>
    </dataValidation>
  </dataValidations>
  <pageMargins left="0.39370078740157483" right="0.39370078740157483" top="0.39370078740157483" bottom="0.39370078740157483" header="0.31496062992125984" footer="0.31496062992125984"/>
  <pageSetup scale="3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9"/>
  <sheetViews>
    <sheetView showGridLines="0" workbookViewId="0">
      <selection activeCell="F7" sqref="F7"/>
    </sheetView>
  </sheetViews>
  <sheetFormatPr defaultRowHeight="15" x14ac:dyDescent="0.25"/>
  <cols>
    <col min="1" max="1" width="3.140625" customWidth="1"/>
    <col min="2" max="2" width="22" customWidth="1"/>
    <col min="3" max="3" width="15.140625" customWidth="1"/>
    <col min="4" max="4" width="12.42578125" customWidth="1"/>
    <col min="5" max="5" width="8.7109375" customWidth="1"/>
    <col min="6" max="6" width="17.140625" customWidth="1"/>
    <col min="8" max="8" width="14" customWidth="1"/>
  </cols>
  <sheetData>
    <row r="1" spans="2:8" ht="15.75" thickBot="1" x14ac:dyDescent="0.3">
      <c r="B1" s="138" t="s">
        <v>634</v>
      </c>
      <c r="C1" t="s">
        <v>642</v>
      </c>
    </row>
    <row r="2" spans="2:8" x14ac:dyDescent="0.25">
      <c r="B2" s="129" t="s">
        <v>68</v>
      </c>
      <c r="C2" s="212" t="s">
        <v>510</v>
      </c>
      <c r="D2" s="213"/>
      <c r="E2" s="213"/>
      <c r="F2" s="214"/>
      <c r="G2" s="215" t="str">
        <f>VLOOKUP(C2,Inventario!A10:B245,2,0)</f>
        <v>INFOPVD</v>
      </c>
      <c r="H2" s="216"/>
    </row>
    <row r="3" spans="2:8" x14ac:dyDescent="0.25">
      <c r="B3" s="6" t="s">
        <v>627</v>
      </c>
      <c r="C3" s="206" t="s">
        <v>644</v>
      </c>
      <c r="D3" s="207"/>
      <c r="E3" s="217" t="s">
        <v>628</v>
      </c>
      <c r="F3" s="218"/>
      <c r="G3" s="219" t="s">
        <v>643</v>
      </c>
      <c r="H3" s="220"/>
    </row>
    <row r="4" spans="2:8" ht="30" x14ac:dyDescent="0.25">
      <c r="B4" s="126" t="s">
        <v>629</v>
      </c>
      <c r="C4" s="107" t="s">
        <v>35</v>
      </c>
      <c r="D4" s="127" t="s">
        <v>630</v>
      </c>
      <c r="E4" s="107" t="s">
        <v>35</v>
      </c>
      <c r="F4" s="128" t="s">
        <v>631</v>
      </c>
      <c r="G4" s="204" t="s">
        <v>35</v>
      </c>
      <c r="H4" s="205"/>
    </row>
    <row r="5" spans="2:8" ht="15.75" thickBot="1" x14ac:dyDescent="0.3">
      <c r="B5" s="130" t="s">
        <v>632</v>
      </c>
      <c r="C5" s="206" t="str">
        <f>VERSION!C35</f>
        <v>V00.00.00</v>
      </c>
      <c r="D5" s="207"/>
      <c r="E5" s="208" t="s">
        <v>4</v>
      </c>
      <c r="F5" s="209"/>
      <c r="G5" s="210" t="s">
        <v>633</v>
      </c>
      <c r="H5" s="211"/>
    </row>
    <row r="7" spans="2:8" ht="15.75" thickBot="1" x14ac:dyDescent="0.3"/>
    <row r="8" spans="2:8" ht="15.75" thickBot="1" x14ac:dyDescent="0.3">
      <c r="B8" s="132" t="s">
        <v>635</v>
      </c>
      <c r="C8" s="187" t="str">
        <f>CONCATENATE(G2," LB ", "FI ", C5," de ", G5," ",C1)</f>
        <v>INFOPVD LB FI V00.00.00 de AAAA-MM-DD TASK#######</v>
      </c>
      <c r="D8" s="188"/>
      <c r="E8" s="188"/>
      <c r="F8" s="189"/>
    </row>
    <row r="9" spans="2:8" ht="30.75" customHeight="1" x14ac:dyDescent="0.25">
      <c r="B9" s="190" t="s">
        <v>636</v>
      </c>
      <c r="C9" s="193" t="str">
        <f>C8</f>
        <v>INFOPVD LB FI V00.00.00 de AAAA-MM-DD TASK#######</v>
      </c>
      <c r="D9" s="194"/>
      <c r="E9" s="194"/>
      <c r="F9" s="195"/>
    </row>
    <row r="10" spans="2:8" ht="15" customHeight="1" x14ac:dyDescent="0.25">
      <c r="B10" s="191"/>
      <c r="C10" s="201" t="s">
        <v>637</v>
      </c>
      <c r="D10" s="202"/>
      <c r="E10" s="202"/>
      <c r="F10" s="203"/>
    </row>
    <row r="11" spans="2:8" ht="15" customHeight="1" x14ac:dyDescent="0.25">
      <c r="B11" s="191"/>
      <c r="C11" s="201"/>
      <c r="D11" s="202"/>
      <c r="E11" s="202"/>
      <c r="F11" s="203"/>
    </row>
    <row r="12" spans="2:8" x14ac:dyDescent="0.25">
      <c r="B12" s="191"/>
      <c r="C12" s="196" t="s">
        <v>638</v>
      </c>
      <c r="D12" s="197"/>
      <c r="E12" s="197"/>
      <c r="F12" s="198"/>
    </row>
    <row r="13" spans="2:8" ht="15" customHeight="1" x14ac:dyDescent="0.25">
      <c r="B13" s="191"/>
      <c r="C13" s="196" t="s">
        <v>639</v>
      </c>
      <c r="D13" s="197"/>
      <c r="E13" s="199" t="str">
        <f>CONCATENATE(C3," de ",G3)</f>
        <v>V00.00.00 de 2019-02-22</v>
      </c>
      <c r="F13" s="200"/>
    </row>
    <row r="14" spans="2:8" ht="15" customHeight="1" x14ac:dyDescent="0.25">
      <c r="B14" s="191"/>
      <c r="C14" s="133" t="s">
        <v>640</v>
      </c>
      <c r="D14" s="197" t="s">
        <v>641</v>
      </c>
      <c r="E14" s="197"/>
      <c r="F14" s="198"/>
    </row>
    <row r="15" spans="2:8" ht="15" customHeight="1" x14ac:dyDescent="0.25">
      <c r="B15" s="191"/>
      <c r="C15" s="133"/>
      <c r="D15" s="131"/>
      <c r="E15" s="131"/>
      <c r="F15" s="134"/>
    </row>
    <row r="16" spans="2:8" ht="15.75" thickBot="1" x14ac:dyDescent="0.3">
      <c r="B16" s="192"/>
      <c r="C16" s="135"/>
      <c r="D16" s="136"/>
      <c r="E16" s="136"/>
      <c r="F16" s="137"/>
    </row>
    <row r="24" spans="1:4" ht="15.75" customHeight="1" x14ac:dyDescent="0.25">
      <c r="A24" s="141"/>
      <c r="B24" s="141"/>
      <c r="C24" s="141"/>
    </row>
    <row r="25" spans="1:4" x14ac:dyDescent="0.25">
      <c r="A25" s="141"/>
      <c r="B25" s="141"/>
      <c r="C25" s="141"/>
    </row>
    <row r="26" spans="1:4" x14ac:dyDescent="0.25">
      <c r="A26" s="141"/>
      <c r="B26" s="142"/>
      <c r="C26" s="142"/>
      <c r="D26" s="142"/>
    </row>
    <row r="27" spans="1:4" hidden="1" x14ac:dyDescent="0.25">
      <c r="A27" s="141"/>
      <c r="B27" s="140" t="s">
        <v>3</v>
      </c>
      <c r="C27" s="139" t="str">
        <f xml:space="preserve"> TRIM(VERSION!C3:G3)</f>
        <v>V00.00.00</v>
      </c>
      <c r="D27" s="139">
        <f>LEN(C27)</f>
        <v>9</v>
      </c>
    </row>
    <row r="28" spans="1:4" hidden="1" x14ac:dyDescent="0.25">
      <c r="A28" s="141"/>
      <c r="B28" s="140" t="s">
        <v>363</v>
      </c>
      <c r="C28" s="139" t="str">
        <f>RIGHT(C27,D27-1)</f>
        <v>00.00.00</v>
      </c>
      <c r="D28" s="139">
        <f>LEN(C28)</f>
        <v>8</v>
      </c>
    </row>
    <row r="29" spans="1:4" hidden="1" x14ac:dyDescent="0.25">
      <c r="A29" s="141"/>
      <c r="B29" s="140" t="s">
        <v>364</v>
      </c>
      <c r="C29" s="139">
        <f>FIND(".",C28,1)</f>
        <v>3</v>
      </c>
      <c r="D29" s="139"/>
    </row>
    <row r="30" spans="1:4" hidden="1" x14ac:dyDescent="0.25">
      <c r="A30" s="141"/>
      <c r="B30" s="140" t="s">
        <v>365</v>
      </c>
      <c r="C30" s="139" t="str">
        <f>RIGHT(C28,D28-D32-1)</f>
        <v>00.00</v>
      </c>
      <c r="D30" s="139">
        <f>LEN(C30)</f>
        <v>5</v>
      </c>
    </row>
    <row r="31" spans="1:4" hidden="1" x14ac:dyDescent="0.25">
      <c r="A31" s="141"/>
      <c r="B31" s="140" t="s">
        <v>366</v>
      </c>
      <c r="C31" s="139">
        <f>FIND(".",C30,1)</f>
        <v>3</v>
      </c>
      <c r="D31" s="139"/>
    </row>
    <row r="32" spans="1:4" hidden="1" x14ac:dyDescent="0.25">
      <c r="A32" s="141"/>
      <c r="B32" s="139" t="s">
        <v>367</v>
      </c>
      <c r="C32" s="139" t="str">
        <f>LEFT(C28,C29-1)</f>
        <v>00</v>
      </c>
      <c r="D32" s="139">
        <f>LEN(C32)</f>
        <v>2</v>
      </c>
    </row>
    <row r="33" spans="1:4" hidden="1" x14ac:dyDescent="0.25">
      <c r="A33" s="141"/>
      <c r="B33" s="139" t="s">
        <v>368</v>
      </c>
      <c r="C33" s="139" t="str">
        <f>LEFT(C30,C31-1)</f>
        <v>00</v>
      </c>
      <c r="D33" s="139">
        <f>LEN(C33)</f>
        <v>2</v>
      </c>
    </row>
    <row r="34" spans="1:4" hidden="1" x14ac:dyDescent="0.25">
      <c r="A34" s="141"/>
      <c r="B34" s="140" t="s">
        <v>369</v>
      </c>
      <c r="C34" s="139" t="str">
        <f>RIGHT(C30,D30-D33-1)</f>
        <v>00</v>
      </c>
      <c r="D34" s="139"/>
    </row>
    <row r="35" spans="1:4" ht="30" hidden="1" x14ac:dyDescent="0.25">
      <c r="A35" s="141"/>
      <c r="B35" s="140" t="s">
        <v>370</v>
      </c>
      <c r="C35" s="139" t="str">
        <f>IF( C27 = "NA",    "V01.00.00",
CONCATENATE("V",
IF(OR(VERSION!C4= "NO", VERSION!C4 = "No", VERSION!C4 = "no", VERSION!C4= "nO"),  C32,  C32+1),    ".",
IF(OR(VERSION!E4= "NO", VERSION!E4 = "No",  VERSION!E4= "no",  VERSION!E4 = "nO"),  C33,  C33+1),   ".",
IF(OR(VERSION!G4 = "NO", VERSION!G4 = "No", VERSION!G4 = "no",  VERSION!G4  = "nO"),  C34,  C34+1))
)</f>
        <v>V00.00.00</v>
      </c>
      <c r="D35" s="139"/>
    </row>
    <row r="36" spans="1:4" x14ac:dyDescent="0.25">
      <c r="A36" s="141"/>
      <c r="B36" s="141"/>
      <c r="C36" s="141"/>
    </row>
    <row r="37" spans="1:4" x14ac:dyDescent="0.25">
      <c r="A37" s="141"/>
      <c r="B37" s="141"/>
      <c r="C37" s="141"/>
    </row>
    <row r="38" spans="1:4" x14ac:dyDescent="0.25">
      <c r="A38" s="141"/>
      <c r="B38" s="141"/>
      <c r="C38" s="141"/>
    </row>
    <row r="39" spans="1:4" x14ac:dyDescent="0.25">
      <c r="A39" s="141"/>
      <c r="B39" s="141"/>
      <c r="C39" s="141"/>
    </row>
  </sheetData>
  <mergeCells count="17">
    <mergeCell ref="G4:H4"/>
    <mergeCell ref="C5:D5"/>
    <mergeCell ref="E5:F5"/>
    <mergeCell ref="G5:H5"/>
    <mergeCell ref="C2:F2"/>
    <mergeCell ref="G2:H2"/>
    <mergeCell ref="C3:D3"/>
    <mergeCell ref="E3:F3"/>
    <mergeCell ref="G3:H3"/>
    <mergeCell ref="C8:F8"/>
    <mergeCell ref="B9:B16"/>
    <mergeCell ref="C9:F9"/>
    <mergeCell ref="C12:F12"/>
    <mergeCell ref="C13:D13"/>
    <mergeCell ref="E13:F13"/>
    <mergeCell ref="D14:F14"/>
    <mergeCell ref="C10:F11"/>
  </mergeCells>
  <dataValidations count="1">
    <dataValidation type="list" allowBlank="1" showInputMessage="1" showErrorMessage="1" sqref="C4 E4 G4:H4">
      <formula1>"SI,NO"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Inventario!$A$10:$A$245</xm:f>
          </x14:formula1>
          <xm:sqref>C2:F2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opLeftCell="A10" workbookViewId="0">
      <selection activeCell="A13" sqref="A13:E13"/>
    </sheetView>
  </sheetViews>
  <sheetFormatPr defaultColWidth="9.140625" defaultRowHeight="15" x14ac:dyDescent="0.25"/>
  <cols>
    <col min="1" max="1" width="40.42578125" style="68" customWidth="1"/>
    <col min="2" max="2" width="18.5703125" style="68" customWidth="1"/>
    <col min="3" max="3" width="19.42578125" style="68" customWidth="1"/>
    <col min="4" max="5" width="17.42578125" style="68" customWidth="1"/>
    <col min="6" max="6" width="13.85546875" style="68" customWidth="1"/>
    <col min="7" max="16384" width="9.140625" style="68"/>
  </cols>
  <sheetData>
    <row r="1" spans="1:5" ht="23.25" customHeight="1" x14ac:dyDescent="0.25">
      <c r="A1" s="228" t="s">
        <v>550</v>
      </c>
      <c r="B1" s="229"/>
      <c r="C1" s="229"/>
      <c r="D1" s="229"/>
      <c r="E1" s="230"/>
    </row>
    <row r="2" spans="1:5" x14ac:dyDescent="0.25">
      <c r="A2" s="231" t="s">
        <v>548</v>
      </c>
      <c r="B2" s="226" t="s">
        <v>565</v>
      </c>
      <c r="C2" s="233" t="s">
        <v>544</v>
      </c>
      <c r="D2" s="233"/>
      <c r="E2" s="234"/>
    </row>
    <row r="3" spans="1:5" ht="15.75" thickBot="1" x14ac:dyDescent="0.3">
      <c r="A3" s="232"/>
      <c r="B3" s="227"/>
      <c r="C3" s="72" t="s">
        <v>545</v>
      </c>
      <c r="D3" s="72" t="s">
        <v>546</v>
      </c>
      <c r="E3" s="80" t="s">
        <v>547</v>
      </c>
    </row>
    <row r="4" spans="1:5" x14ac:dyDescent="0.25">
      <c r="A4" s="223" t="s">
        <v>563</v>
      </c>
      <c r="B4" s="73" t="s">
        <v>566</v>
      </c>
      <c r="C4" s="74" t="s">
        <v>35</v>
      </c>
      <c r="D4" s="74" t="s">
        <v>35</v>
      </c>
      <c r="E4" s="75" t="s">
        <v>35</v>
      </c>
    </row>
    <row r="5" spans="1:5" x14ac:dyDescent="0.25">
      <c r="A5" s="224"/>
      <c r="B5" s="70" t="s">
        <v>567</v>
      </c>
      <c r="C5" s="71" t="s">
        <v>35</v>
      </c>
      <c r="D5" s="71" t="s">
        <v>35</v>
      </c>
      <c r="E5" s="76" t="s">
        <v>35</v>
      </c>
    </row>
    <row r="6" spans="1:5" ht="15.75" thickBot="1" x14ac:dyDescent="0.3">
      <c r="A6" s="225"/>
      <c r="B6" s="77" t="s">
        <v>568</v>
      </c>
      <c r="C6" s="78" t="s">
        <v>549</v>
      </c>
      <c r="D6" s="78" t="s">
        <v>35</v>
      </c>
      <c r="E6" s="79" t="s">
        <v>549</v>
      </c>
    </row>
    <row r="7" spans="1:5" x14ac:dyDescent="0.25">
      <c r="A7" s="223" t="s">
        <v>564</v>
      </c>
      <c r="B7" s="73" t="s">
        <v>566</v>
      </c>
      <c r="C7" s="74" t="s">
        <v>35</v>
      </c>
      <c r="D7" s="74" t="s">
        <v>35</v>
      </c>
      <c r="E7" s="75" t="s">
        <v>35</v>
      </c>
    </row>
    <row r="8" spans="1:5" x14ac:dyDescent="0.25">
      <c r="A8" s="224"/>
      <c r="B8" s="70" t="s">
        <v>567</v>
      </c>
      <c r="C8" s="71" t="s">
        <v>35</v>
      </c>
      <c r="D8" s="71" t="s">
        <v>35</v>
      </c>
      <c r="E8" s="76" t="s">
        <v>35</v>
      </c>
    </row>
    <row r="9" spans="1:5" ht="15.75" thickBot="1" x14ac:dyDescent="0.3">
      <c r="A9" s="225"/>
      <c r="B9" s="77" t="s">
        <v>568</v>
      </c>
      <c r="C9" s="78" t="s">
        <v>549</v>
      </c>
      <c r="D9" s="78" t="s">
        <v>35</v>
      </c>
      <c r="E9" s="79" t="s">
        <v>549</v>
      </c>
    </row>
    <row r="11" spans="1:5" x14ac:dyDescent="0.25">
      <c r="A11" s="69" t="s">
        <v>551</v>
      </c>
      <c r="B11" s="69"/>
      <c r="C11" s="69"/>
    </row>
    <row r="12" spans="1:5" ht="35.25" customHeight="1" x14ac:dyDescent="0.25">
      <c r="A12" s="221" t="s">
        <v>552</v>
      </c>
      <c r="B12" s="221"/>
      <c r="C12" s="221"/>
      <c r="D12" s="222"/>
      <c r="E12" s="222"/>
    </row>
    <row r="13" spans="1:5" ht="46.5" customHeight="1" x14ac:dyDescent="0.25">
      <c r="A13" s="221" t="s">
        <v>553</v>
      </c>
      <c r="B13" s="221"/>
      <c r="C13" s="221"/>
      <c r="D13" s="222"/>
      <c r="E13" s="222"/>
    </row>
    <row r="14" spans="1:5" ht="42.75" customHeight="1" x14ac:dyDescent="0.25">
      <c r="A14" s="221" t="s">
        <v>569</v>
      </c>
      <c r="B14" s="221"/>
      <c r="C14" s="221"/>
      <c r="D14" s="222"/>
      <c r="E14" s="222"/>
    </row>
  </sheetData>
  <mergeCells count="9">
    <mergeCell ref="A14:E14"/>
    <mergeCell ref="A4:A6"/>
    <mergeCell ref="A7:A9"/>
    <mergeCell ref="B2:B3"/>
    <mergeCell ref="A1:E1"/>
    <mergeCell ref="A2:A3"/>
    <mergeCell ref="C2:E2"/>
    <mergeCell ref="A12:E12"/>
    <mergeCell ref="A13:E1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F12" sqref="F12"/>
    </sheetView>
  </sheetViews>
  <sheetFormatPr defaultColWidth="9.140625" defaultRowHeight="15" x14ac:dyDescent="0.25"/>
  <cols>
    <col min="1" max="1" width="13.5703125" style="68" customWidth="1"/>
    <col min="2" max="2" width="67.5703125" style="68" customWidth="1"/>
    <col min="3" max="5" width="17.42578125" style="68" customWidth="1"/>
    <col min="6" max="6" width="13.85546875" style="68" customWidth="1"/>
    <col min="7" max="16384" width="9.140625" style="68"/>
  </cols>
  <sheetData>
    <row r="1" spans="1:5" ht="23.25" customHeight="1" thickBot="1" x14ac:dyDescent="0.3">
      <c r="A1" s="244" t="s">
        <v>554</v>
      </c>
      <c r="B1" s="245"/>
      <c r="C1" s="245"/>
      <c r="D1" s="246"/>
      <c r="E1" s="81"/>
    </row>
    <row r="2" spans="1:5" x14ac:dyDescent="0.25">
      <c r="A2" s="247" t="s">
        <v>556</v>
      </c>
      <c r="B2" s="247" t="s">
        <v>548</v>
      </c>
      <c r="C2" s="247" t="s">
        <v>545</v>
      </c>
      <c r="D2" s="247" t="s">
        <v>546</v>
      </c>
      <c r="E2" s="81"/>
    </row>
    <row r="3" spans="1:5" ht="15.75" thickBot="1" x14ac:dyDescent="0.3">
      <c r="A3" s="248"/>
      <c r="B3" s="248"/>
      <c r="C3" s="248"/>
      <c r="D3" s="248"/>
      <c r="E3" s="81"/>
    </row>
    <row r="4" spans="1:5" ht="15.75" thickBot="1" x14ac:dyDescent="0.3">
      <c r="A4" s="235" t="s">
        <v>555</v>
      </c>
      <c r="B4" s="82" t="s">
        <v>557</v>
      </c>
      <c r="C4" s="83" t="s">
        <v>549</v>
      </c>
      <c r="D4" s="83" t="s">
        <v>549</v>
      </c>
      <c r="E4" s="81"/>
    </row>
    <row r="5" spans="1:5" ht="26.25" thickBot="1" x14ac:dyDescent="0.3">
      <c r="A5" s="237"/>
      <c r="B5" s="82" t="s">
        <v>558</v>
      </c>
      <c r="C5" s="83" t="s">
        <v>570</v>
      </c>
      <c r="D5" s="83" t="s">
        <v>570</v>
      </c>
      <c r="E5" s="81"/>
    </row>
    <row r="6" spans="1:5" ht="15.75" thickBot="1" x14ac:dyDescent="0.3">
      <c r="A6" s="235" t="s">
        <v>559</v>
      </c>
      <c r="B6" s="82" t="s">
        <v>557</v>
      </c>
      <c r="C6" s="83" t="s">
        <v>549</v>
      </c>
      <c r="D6" s="83" t="s">
        <v>549</v>
      </c>
      <c r="E6" s="81"/>
    </row>
    <row r="7" spans="1:5" ht="26.25" thickBot="1" x14ac:dyDescent="0.3">
      <c r="A7" s="236"/>
      <c r="B7" s="84" t="s">
        <v>571</v>
      </c>
      <c r="C7" s="83" t="s">
        <v>549</v>
      </c>
      <c r="D7" s="83" t="s">
        <v>549</v>
      </c>
      <c r="E7" s="81"/>
    </row>
    <row r="8" spans="1:5" ht="26.25" thickBot="1" x14ac:dyDescent="0.3">
      <c r="A8" s="236"/>
      <c r="B8" s="82" t="s">
        <v>560</v>
      </c>
      <c r="C8" s="83" t="s">
        <v>35</v>
      </c>
      <c r="D8" s="83" t="s">
        <v>35</v>
      </c>
      <c r="E8" s="81"/>
    </row>
    <row r="9" spans="1:5" ht="15.75" thickBot="1" x14ac:dyDescent="0.3">
      <c r="A9" s="236"/>
      <c r="B9" s="84" t="s">
        <v>572</v>
      </c>
      <c r="C9" s="83" t="s">
        <v>549</v>
      </c>
      <c r="D9" s="83" t="s">
        <v>549</v>
      </c>
      <c r="E9" s="81"/>
    </row>
    <row r="10" spans="1:5" ht="15.75" thickBot="1" x14ac:dyDescent="0.3">
      <c r="A10" s="236"/>
      <c r="B10" s="82" t="s">
        <v>561</v>
      </c>
      <c r="C10" s="85" t="s">
        <v>549</v>
      </c>
      <c r="D10" s="85" t="s">
        <v>549</v>
      </c>
      <c r="E10" s="81"/>
    </row>
    <row r="11" spans="1:5" ht="15.75" thickBot="1" x14ac:dyDescent="0.3">
      <c r="A11" s="236"/>
      <c r="B11" s="82" t="s">
        <v>573</v>
      </c>
      <c r="C11" s="83" t="s">
        <v>35</v>
      </c>
      <c r="D11" s="83" t="s">
        <v>35</v>
      </c>
      <c r="E11" s="81"/>
    </row>
    <row r="12" spans="1:5" ht="15.75" thickBot="1" x14ac:dyDescent="0.3">
      <c r="A12" s="237"/>
      <c r="B12" s="82" t="s">
        <v>562</v>
      </c>
      <c r="C12" s="83" t="s">
        <v>549</v>
      </c>
      <c r="D12" s="83" t="s">
        <v>549</v>
      </c>
      <c r="E12" s="81"/>
    </row>
    <row r="13" spans="1:5" x14ac:dyDescent="0.25">
      <c r="A13" s="238" t="s">
        <v>574</v>
      </c>
      <c r="B13" s="239"/>
      <c r="C13" s="239"/>
      <c r="D13" s="240"/>
      <c r="E13" s="81"/>
    </row>
    <row r="14" spans="1:5" ht="15.75" thickBot="1" x14ac:dyDescent="0.3">
      <c r="A14" s="241"/>
      <c r="B14" s="242"/>
      <c r="C14" s="242"/>
      <c r="D14" s="243"/>
      <c r="E14" s="81"/>
    </row>
  </sheetData>
  <mergeCells count="8">
    <mergeCell ref="A6:A12"/>
    <mergeCell ref="A13:D14"/>
    <mergeCell ref="A1:D1"/>
    <mergeCell ref="A2:A3"/>
    <mergeCell ref="B2:B3"/>
    <mergeCell ref="C2:C3"/>
    <mergeCell ref="D2:D3"/>
    <mergeCell ref="A4:A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E282"/>
  <sheetViews>
    <sheetView workbookViewId="0">
      <selection activeCell="F10" sqref="F10"/>
    </sheetView>
  </sheetViews>
  <sheetFormatPr defaultColWidth="9.140625" defaultRowHeight="15" x14ac:dyDescent="0.25"/>
  <cols>
    <col min="1" max="1" width="62.28515625" bestFit="1" customWidth="1"/>
    <col min="2" max="2" width="28.28515625" customWidth="1"/>
    <col min="3" max="3" width="20.42578125" bestFit="1" customWidth="1"/>
  </cols>
  <sheetData>
    <row r="1" spans="1:3" ht="15.75" thickBot="1" x14ac:dyDescent="0.3">
      <c r="A1" s="3" t="s">
        <v>468</v>
      </c>
      <c r="B1" s="14"/>
      <c r="C1" s="9"/>
    </row>
    <row r="2" spans="1:3" x14ac:dyDescent="0.25">
      <c r="A2" s="10" t="s">
        <v>68</v>
      </c>
      <c r="B2" s="14" t="s">
        <v>75</v>
      </c>
      <c r="C2" s="9"/>
    </row>
    <row r="3" spans="1:3" x14ac:dyDescent="0.25">
      <c r="A3" s="10" t="s">
        <v>70</v>
      </c>
      <c r="B3" s="14" t="s">
        <v>350</v>
      </c>
      <c r="C3" s="9"/>
    </row>
    <row r="4" spans="1:3" x14ac:dyDescent="0.25">
      <c r="A4" s="10" t="s">
        <v>71</v>
      </c>
      <c r="B4" s="14" t="s">
        <v>351</v>
      </c>
      <c r="C4" s="9"/>
    </row>
    <row r="5" spans="1:3" x14ac:dyDescent="0.25">
      <c r="A5" s="10" t="s">
        <v>72</v>
      </c>
      <c r="B5" s="14" t="s">
        <v>73</v>
      </c>
      <c r="C5" s="9"/>
    </row>
    <row r="6" spans="1:3" x14ac:dyDescent="0.25">
      <c r="A6" s="10" t="s">
        <v>95</v>
      </c>
      <c r="B6" s="14" t="s">
        <v>96</v>
      </c>
      <c r="C6" s="9"/>
    </row>
    <row r="7" spans="1:3" x14ac:dyDescent="0.25">
      <c r="A7" s="9"/>
      <c r="B7" s="14"/>
      <c r="C7" s="9"/>
    </row>
    <row r="8" spans="1:3" x14ac:dyDescent="0.25">
      <c r="A8" s="9"/>
      <c r="B8" s="14"/>
      <c r="C8" s="9"/>
    </row>
    <row r="9" spans="1:3" x14ac:dyDescent="0.25">
      <c r="A9" s="18" t="s">
        <v>39</v>
      </c>
      <c r="B9" s="19" t="s">
        <v>40</v>
      </c>
      <c r="C9" s="8" t="s">
        <v>69</v>
      </c>
    </row>
    <row r="10" spans="1:3" x14ac:dyDescent="0.25">
      <c r="A10" s="22" t="s">
        <v>487</v>
      </c>
      <c r="B10" s="27" t="s">
        <v>106</v>
      </c>
      <c r="C10" s="28" t="s">
        <v>68</v>
      </c>
    </row>
    <row r="11" spans="1:3" x14ac:dyDescent="0.25">
      <c r="A11" s="22" t="s">
        <v>488</v>
      </c>
      <c r="B11" s="27" t="s">
        <v>107</v>
      </c>
      <c r="C11" s="28" t="s">
        <v>68</v>
      </c>
    </row>
    <row r="12" spans="1:3" x14ac:dyDescent="0.25">
      <c r="A12" s="22" t="s">
        <v>47</v>
      </c>
      <c r="B12" s="27" t="s">
        <v>74</v>
      </c>
      <c r="C12" s="28" t="s">
        <v>68</v>
      </c>
    </row>
    <row r="13" spans="1:3" x14ac:dyDescent="0.25">
      <c r="A13" s="22" t="s">
        <v>394</v>
      </c>
      <c r="B13" s="27" t="s">
        <v>140</v>
      </c>
      <c r="C13" s="28" t="s">
        <v>68</v>
      </c>
    </row>
    <row r="14" spans="1:3" ht="15.75" customHeight="1" x14ac:dyDescent="0.25">
      <c r="A14" s="22" t="s">
        <v>517</v>
      </c>
      <c r="B14" s="27" t="s">
        <v>518</v>
      </c>
      <c r="C14" s="28" t="s">
        <v>68</v>
      </c>
    </row>
    <row r="15" spans="1:3" ht="15.75" customHeight="1" x14ac:dyDescent="0.25">
      <c r="A15" s="22" t="s">
        <v>543</v>
      </c>
      <c r="B15" s="27" t="s">
        <v>542</v>
      </c>
      <c r="C15" s="28" t="s">
        <v>68</v>
      </c>
    </row>
    <row r="16" spans="1:3" ht="15.75" customHeight="1" x14ac:dyDescent="0.25">
      <c r="A16" s="22" t="s">
        <v>520</v>
      </c>
      <c r="B16" s="27" t="s">
        <v>519</v>
      </c>
      <c r="C16" s="28" t="s">
        <v>68</v>
      </c>
    </row>
    <row r="17" spans="1:5" ht="15.75" customHeight="1" x14ac:dyDescent="0.25">
      <c r="A17" s="20" t="s">
        <v>141</v>
      </c>
      <c r="B17" s="32" t="s">
        <v>142</v>
      </c>
      <c r="C17" s="28" t="s">
        <v>68</v>
      </c>
    </row>
    <row r="18" spans="1:5" ht="15.75" customHeight="1" x14ac:dyDescent="0.25">
      <c r="A18" s="20" t="s">
        <v>272</v>
      </c>
      <c r="B18" s="27" t="s">
        <v>478</v>
      </c>
      <c r="C18" s="28" t="s">
        <v>68</v>
      </c>
    </row>
    <row r="19" spans="1:5" ht="15.75" customHeight="1" x14ac:dyDescent="0.25">
      <c r="A19" s="20" t="s">
        <v>476</v>
      </c>
      <c r="B19" s="27" t="s">
        <v>477</v>
      </c>
      <c r="C19" s="28" t="s">
        <v>68</v>
      </c>
    </row>
    <row r="20" spans="1:5" ht="15.75" customHeight="1" x14ac:dyDescent="0.25">
      <c r="A20" s="20" t="s">
        <v>357</v>
      </c>
      <c r="B20" s="27" t="s">
        <v>143</v>
      </c>
      <c r="C20" s="28" t="s">
        <v>68</v>
      </c>
    </row>
    <row r="21" spans="1:5" ht="15.75" customHeight="1" x14ac:dyDescent="0.25">
      <c r="A21" s="21" t="s">
        <v>407</v>
      </c>
      <c r="B21" s="27" t="s">
        <v>408</v>
      </c>
      <c r="C21" s="28" t="s">
        <v>68</v>
      </c>
    </row>
    <row r="22" spans="1:5" ht="15.75" customHeight="1" x14ac:dyDescent="0.25">
      <c r="A22" s="21" t="s">
        <v>409</v>
      </c>
      <c r="B22" s="27" t="s">
        <v>410</v>
      </c>
      <c r="C22" s="28" t="s">
        <v>68</v>
      </c>
    </row>
    <row r="23" spans="1:5" ht="15.75" customHeight="1" x14ac:dyDescent="0.25">
      <c r="A23" s="22" t="s">
        <v>48</v>
      </c>
      <c r="B23" s="27" t="s">
        <v>76</v>
      </c>
      <c r="C23" s="28" t="s">
        <v>68</v>
      </c>
    </row>
    <row r="24" spans="1:5" ht="15.75" customHeight="1" x14ac:dyDescent="0.25">
      <c r="A24" s="22" t="s">
        <v>645</v>
      </c>
      <c r="B24" s="27" t="s">
        <v>646</v>
      </c>
      <c r="C24" s="28" t="s">
        <v>68</v>
      </c>
    </row>
    <row r="25" spans="1:5" ht="15.75" customHeight="1" x14ac:dyDescent="0.25">
      <c r="A25" s="21" t="s">
        <v>145</v>
      </c>
      <c r="B25" s="27" t="s">
        <v>273</v>
      </c>
      <c r="C25" s="28" t="s">
        <v>68</v>
      </c>
    </row>
    <row r="26" spans="1:5" ht="15.75" customHeight="1" x14ac:dyDescent="0.25">
      <c r="A26" s="22" t="s">
        <v>49</v>
      </c>
      <c r="B26" s="27" t="s">
        <v>49</v>
      </c>
      <c r="C26" s="28" t="s">
        <v>68</v>
      </c>
    </row>
    <row r="27" spans="1:5" ht="15.75" customHeight="1" x14ac:dyDescent="0.25">
      <c r="A27" s="22" t="s">
        <v>257</v>
      </c>
      <c r="B27" s="27" t="s">
        <v>259</v>
      </c>
      <c r="C27" s="28" t="s">
        <v>68</v>
      </c>
    </row>
    <row r="28" spans="1:5" ht="15.75" customHeight="1" x14ac:dyDescent="0.25">
      <c r="A28" s="20" t="s">
        <v>310</v>
      </c>
      <c r="B28" s="26" t="s">
        <v>146</v>
      </c>
      <c r="C28" s="28" t="s">
        <v>68</v>
      </c>
      <c r="E28" s="52"/>
    </row>
    <row r="29" spans="1:5" ht="15.75" customHeight="1" x14ac:dyDescent="0.25">
      <c r="A29" s="22" t="s">
        <v>508</v>
      </c>
      <c r="B29" s="27" t="s">
        <v>509</v>
      </c>
      <c r="C29" s="28" t="s">
        <v>68</v>
      </c>
    </row>
    <row r="30" spans="1:5" ht="15.75" customHeight="1" x14ac:dyDescent="0.25">
      <c r="A30" s="22" t="s">
        <v>147</v>
      </c>
      <c r="B30" s="27" t="s">
        <v>275</v>
      </c>
      <c r="C30" s="28" t="s">
        <v>68</v>
      </c>
    </row>
    <row r="31" spans="1:5" ht="15.75" customHeight="1" x14ac:dyDescent="0.25">
      <c r="A31" s="21" t="s">
        <v>148</v>
      </c>
      <c r="B31" s="27" t="s">
        <v>276</v>
      </c>
      <c r="C31" s="28" t="s">
        <v>68</v>
      </c>
    </row>
    <row r="32" spans="1:5" ht="15.75" customHeight="1" x14ac:dyDescent="0.25">
      <c r="A32" s="21" t="s">
        <v>274</v>
      </c>
      <c r="B32" s="27" t="s">
        <v>277</v>
      </c>
      <c r="C32" s="28" t="s">
        <v>68</v>
      </c>
    </row>
    <row r="33" spans="1:3" ht="15.75" customHeight="1" x14ac:dyDescent="0.25">
      <c r="A33" s="22" t="s">
        <v>348</v>
      </c>
      <c r="B33" s="27" t="s">
        <v>50</v>
      </c>
      <c r="C33" s="28" t="s">
        <v>68</v>
      </c>
    </row>
    <row r="34" spans="1:3" s="2" customFormat="1" ht="15.75" customHeight="1" x14ac:dyDescent="0.25">
      <c r="A34" s="22" t="s">
        <v>267</v>
      </c>
      <c r="B34" s="27" t="s">
        <v>51</v>
      </c>
      <c r="C34" s="28" t="s">
        <v>68</v>
      </c>
    </row>
    <row r="35" spans="1:3" ht="15.75" customHeight="1" x14ac:dyDescent="0.25">
      <c r="A35" s="22" t="s">
        <v>149</v>
      </c>
      <c r="B35" s="27" t="s">
        <v>268</v>
      </c>
      <c r="C35" s="28" t="s">
        <v>68</v>
      </c>
    </row>
    <row r="36" spans="1:3" ht="15.75" customHeight="1" x14ac:dyDescent="0.25">
      <c r="A36" s="33" t="s">
        <v>150</v>
      </c>
      <c r="B36" s="27" t="s">
        <v>278</v>
      </c>
      <c r="C36" s="28" t="s">
        <v>68</v>
      </c>
    </row>
    <row r="37" spans="1:3" ht="15.75" customHeight="1" x14ac:dyDescent="0.25">
      <c r="A37" s="22" t="s">
        <v>534</v>
      </c>
      <c r="B37" s="27" t="s">
        <v>586</v>
      </c>
      <c r="C37" s="28" t="s">
        <v>68</v>
      </c>
    </row>
    <row r="38" spans="1:3" ht="15.75" customHeight="1" x14ac:dyDescent="0.25">
      <c r="A38" s="21" t="s">
        <v>151</v>
      </c>
      <c r="B38" s="27" t="s">
        <v>279</v>
      </c>
      <c r="C38" s="28" t="s">
        <v>68</v>
      </c>
    </row>
    <row r="39" spans="1:3" s="2" customFormat="1" ht="15.75" customHeight="1" x14ac:dyDescent="0.25">
      <c r="A39" s="22" t="s">
        <v>347</v>
      </c>
      <c r="B39" s="27" t="s">
        <v>153</v>
      </c>
      <c r="C39" s="28" t="s">
        <v>68</v>
      </c>
    </row>
    <row r="40" spans="1:3" ht="15.75" customHeight="1" x14ac:dyDescent="0.25">
      <c r="A40" s="22" t="s">
        <v>528</v>
      </c>
      <c r="B40" s="27" t="s">
        <v>528</v>
      </c>
      <c r="C40" s="28" t="s">
        <v>68</v>
      </c>
    </row>
    <row r="41" spans="1:3" ht="15.75" customHeight="1" x14ac:dyDescent="0.25">
      <c r="A41" s="22" t="s">
        <v>152</v>
      </c>
      <c r="B41" s="27" t="s">
        <v>280</v>
      </c>
      <c r="C41" s="28" t="s">
        <v>68</v>
      </c>
    </row>
    <row r="42" spans="1:3" ht="15.75" customHeight="1" x14ac:dyDescent="0.25">
      <c r="A42" s="20" t="s">
        <v>154</v>
      </c>
      <c r="B42" s="32" t="s">
        <v>155</v>
      </c>
      <c r="C42" s="28" t="s">
        <v>68</v>
      </c>
    </row>
    <row r="43" spans="1:3" ht="15.75" customHeight="1" x14ac:dyDescent="0.25">
      <c r="A43" s="22" t="s">
        <v>403</v>
      </c>
      <c r="B43" s="27" t="s">
        <v>404</v>
      </c>
      <c r="C43" s="28" t="s">
        <v>68</v>
      </c>
    </row>
    <row r="44" spans="1:3" ht="15.75" customHeight="1" x14ac:dyDescent="0.25">
      <c r="A44" s="22" t="s">
        <v>42</v>
      </c>
      <c r="B44" s="27" t="s">
        <v>43</v>
      </c>
      <c r="C44" s="28" t="s">
        <v>68</v>
      </c>
    </row>
    <row r="45" spans="1:3" ht="15.75" customHeight="1" x14ac:dyDescent="0.25">
      <c r="A45" s="22" t="s">
        <v>156</v>
      </c>
      <c r="B45" s="27" t="s">
        <v>283</v>
      </c>
      <c r="C45" s="28" t="s">
        <v>68</v>
      </c>
    </row>
    <row r="46" spans="1:3" ht="15.75" customHeight="1" x14ac:dyDescent="0.25">
      <c r="A46" s="22" t="s">
        <v>282</v>
      </c>
      <c r="B46" s="27" t="s">
        <v>284</v>
      </c>
      <c r="C46" s="28" t="s">
        <v>68</v>
      </c>
    </row>
    <row r="47" spans="1:3" ht="15.75" customHeight="1" x14ac:dyDescent="0.25">
      <c r="A47" s="22" t="s">
        <v>157</v>
      </c>
      <c r="B47" s="27" t="s">
        <v>157</v>
      </c>
      <c r="C47" s="28" t="s">
        <v>68</v>
      </c>
    </row>
    <row r="48" spans="1:3" ht="15.75" customHeight="1" x14ac:dyDescent="0.25">
      <c r="A48" s="22" t="s">
        <v>286</v>
      </c>
      <c r="B48" s="27" t="s">
        <v>285</v>
      </c>
      <c r="C48" s="28" t="s">
        <v>68</v>
      </c>
    </row>
    <row r="49" spans="1:3" ht="15.75" customHeight="1" x14ac:dyDescent="0.25">
      <c r="A49" s="22" t="s">
        <v>158</v>
      </c>
      <c r="B49" s="27" t="s">
        <v>270</v>
      </c>
      <c r="C49" s="28" t="s">
        <v>68</v>
      </c>
    </row>
    <row r="50" spans="1:3" ht="15.75" customHeight="1" x14ac:dyDescent="0.25">
      <c r="A50" s="22" t="s">
        <v>311</v>
      </c>
      <c r="B50" s="27" t="s">
        <v>266</v>
      </c>
      <c r="C50" s="28" t="s">
        <v>68</v>
      </c>
    </row>
    <row r="51" spans="1:3" x14ac:dyDescent="0.25">
      <c r="A51" s="23" t="s">
        <v>159</v>
      </c>
      <c r="B51" s="26" t="s">
        <v>287</v>
      </c>
      <c r="C51" s="28" t="s">
        <v>68</v>
      </c>
    </row>
    <row r="52" spans="1:3" ht="15.75" customHeight="1" x14ac:dyDescent="0.25">
      <c r="A52" s="21" t="s">
        <v>288</v>
      </c>
      <c r="B52" s="24" t="s">
        <v>390</v>
      </c>
      <c r="C52" s="28" t="s">
        <v>68</v>
      </c>
    </row>
    <row r="53" spans="1:3" ht="15.75" customHeight="1" x14ac:dyDescent="0.25">
      <c r="A53" s="22" t="s">
        <v>116</v>
      </c>
      <c r="B53" s="27" t="s">
        <v>77</v>
      </c>
      <c r="C53" s="28" t="s">
        <v>68</v>
      </c>
    </row>
    <row r="54" spans="1:3" ht="15.75" customHeight="1" x14ac:dyDescent="0.25">
      <c r="A54" s="20" t="s">
        <v>160</v>
      </c>
      <c r="B54" s="32" t="s">
        <v>299</v>
      </c>
      <c r="C54" s="28" t="s">
        <v>68</v>
      </c>
    </row>
    <row r="55" spans="1:3" ht="15.75" customHeight="1" x14ac:dyDescent="0.25">
      <c r="A55" s="22" t="s">
        <v>396</v>
      </c>
      <c r="B55" s="27" t="s">
        <v>137</v>
      </c>
      <c r="C55" s="28" t="s">
        <v>68</v>
      </c>
    </row>
    <row r="56" spans="1:3" ht="15.75" customHeight="1" x14ac:dyDescent="0.25">
      <c r="A56" s="22" t="s">
        <v>293</v>
      </c>
      <c r="B56" s="27" t="s">
        <v>78</v>
      </c>
      <c r="C56" s="28" t="s">
        <v>68</v>
      </c>
    </row>
    <row r="57" spans="1:3" s="60" customFormat="1" ht="15.75" customHeight="1" x14ac:dyDescent="0.25">
      <c r="A57" s="57" t="s">
        <v>530</v>
      </c>
      <c r="B57" s="58" t="s">
        <v>529</v>
      </c>
      <c r="C57" s="59" t="s">
        <v>68</v>
      </c>
    </row>
    <row r="58" spans="1:3" ht="15.75" customHeight="1" x14ac:dyDescent="0.25">
      <c r="A58" s="22" t="s">
        <v>109</v>
      </c>
      <c r="B58" s="27" t="s">
        <v>110</v>
      </c>
      <c r="C58" s="28" t="s">
        <v>68</v>
      </c>
    </row>
    <row r="59" spans="1:3" ht="15.75" customHeight="1" x14ac:dyDescent="0.25">
      <c r="A59" s="22" t="s">
        <v>585</v>
      </c>
      <c r="B59" s="27" t="s">
        <v>585</v>
      </c>
      <c r="C59" s="28" t="s">
        <v>68</v>
      </c>
    </row>
    <row r="60" spans="1:3" ht="15.75" customHeight="1" x14ac:dyDescent="0.25">
      <c r="A60" s="22" t="s">
        <v>161</v>
      </c>
      <c r="B60" s="24" t="s">
        <v>161</v>
      </c>
      <c r="C60" s="28" t="s">
        <v>68</v>
      </c>
    </row>
    <row r="61" spans="1:3" ht="15.75" customHeight="1" x14ac:dyDescent="0.25">
      <c r="A61" s="22" t="s">
        <v>300</v>
      </c>
      <c r="B61" s="24" t="s">
        <v>301</v>
      </c>
      <c r="C61" s="28" t="s">
        <v>68</v>
      </c>
    </row>
    <row r="62" spans="1:3" ht="15.75" customHeight="1" x14ac:dyDescent="0.25">
      <c r="A62" s="22" t="s">
        <v>281</v>
      </c>
      <c r="B62" s="27" t="s">
        <v>52</v>
      </c>
      <c r="C62" s="28" t="s">
        <v>68</v>
      </c>
    </row>
    <row r="63" spans="1:3" ht="15.75" customHeight="1" x14ac:dyDescent="0.25">
      <c r="A63" s="22" t="s">
        <v>395</v>
      </c>
      <c r="B63" s="27" t="s">
        <v>79</v>
      </c>
      <c r="C63" s="28" t="s">
        <v>68</v>
      </c>
    </row>
    <row r="64" spans="1:3" ht="15.75" customHeight="1" x14ac:dyDescent="0.25">
      <c r="A64" s="20" t="s">
        <v>512</v>
      </c>
      <c r="B64" s="26" t="s">
        <v>111</v>
      </c>
      <c r="C64" s="28" t="s">
        <v>68</v>
      </c>
    </row>
    <row r="65" spans="1:3" ht="15.75" customHeight="1" x14ac:dyDescent="0.25">
      <c r="A65" s="22" t="s">
        <v>510</v>
      </c>
      <c r="B65" s="27" t="s">
        <v>511</v>
      </c>
      <c r="C65" s="28" t="s">
        <v>68</v>
      </c>
    </row>
    <row r="66" spans="1:3" ht="15.75" customHeight="1" x14ac:dyDescent="0.25">
      <c r="A66" s="22" t="s">
        <v>53</v>
      </c>
      <c r="B66" s="27" t="s">
        <v>296</v>
      </c>
      <c r="C66" s="28" t="s">
        <v>68</v>
      </c>
    </row>
    <row r="67" spans="1:3" ht="15.75" customHeight="1" x14ac:dyDescent="0.25">
      <c r="A67" s="21" t="s">
        <v>297</v>
      </c>
      <c r="B67" s="24" t="s">
        <v>298</v>
      </c>
      <c r="C67" s="28" t="s">
        <v>68</v>
      </c>
    </row>
    <row r="68" spans="1:3" ht="15.75" customHeight="1" x14ac:dyDescent="0.25">
      <c r="A68" s="20" t="s">
        <v>413</v>
      </c>
      <c r="B68" s="26" t="s">
        <v>414</v>
      </c>
      <c r="C68" s="28" t="s">
        <v>68</v>
      </c>
    </row>
    <row r="69" spans="1:3" ht="15.75" customHeight="1" x14ac:dyDescent="0.25">
      <c r="A69" s="22" t="s">
        <v>263</v>
      </c>
      <c r="B69" s="27" t="s">
        <v>264</v>
      </c>
      <c r="C69" s="28" t="s">
        <v>68</v>
      </c>
    </row>
    <row r="70" spans="1:3" ht="15.75" customHeight="1" x14ac:dyDescent="0.25">
      <c r="A70" s="22" t="s">
        <v>294</v>
      </c>
      <c r="B70" s="27" t="s">
        <v>295</v>
      </c>
      <c r="C70" s="28" t="s">
        <v>68</v>
      </c>
    </row>
    <row r="71" spans="1:3" ht="15.75" customHeight="1" x14ac:dyDescent="0.25">
      <c r="A71" s="20" t="s">
        <v>162</v>
      </c>
      <c r="B71" s="26" t="s">
        <v>146</v>
      </c>
      <c r="C71" s="28" t="s">
        <v>68</v>
      </c>
    </row>
    <row r="72" spans="1:3" ht="15.75" customHeight="1" x14ac:dyDescent="0.25">
      <c r="A72" s="22" t="s">
        <v>54</v>
      </c>
      <c r="B72" s="27" t="s">
        <v>80</v>
      </c>
      <c r="C72" s="28" t="s">
        <v>68</v>
      </c>
    </row>
    <row r="73" spans="1:3" ht="15.75" customHeight="1" x14ac:dyDescent="0.25">
      <c r="A73" s="22" t="s">
        <v>41</v>
      </c>
      <c r="B73" s="27" t="s">
        <v>469</v>
      </c>
      <c r="C73" s="28" t="s">
        <v>68</v>
      </c>
    </row>
    <row r="74" spans="1:3" ht="15.75" customHeight="1" x14ac:dyDescent="0.25">
      <c r="A74" s="22" t="s">
        <v>55</v>
      </c>
      <c r="B74" s="27" t="s">
        <v>55</v>
      </c>
      <c r="C74" s="28" t="s">
        <v>68</v>
      </c>
    </row>
    <row r="75" spans="1:3" ht="15.75" customHeight="1" x14ac:dyDescent="0.25">
      <c r="A75" s="25" t="s">
        <v>442</v>
      </c>
      <c r="B75" s="26" t="s">
        <v>443</v>
      </c>
      <c r="C75" s="28" t="s">
        <v>70</v>
      </c>
    </row>
    <row r="76" spans="1:3" ht="15.75" customHeight="1" x14ac:dyDescent="0.25">
      <c r="A76" s="25" t="s">
        <v>251</v>
      </c>
      <c r="B76" s="26" t="s">
        <v>352</v>
      </c>
      <c r="C76" s="28" t="s">
        <v>70</v>
      </c>
    </row>
    <row r="77" spans="1:3" ht="15.75" customHeight="1" x14ac:dyDescent="0.25">
      <c r="A77" s="20" t="s">
        <v>196</v>
      </c>
      <c r="B77" s="26"/>
      <c r="C77" s="28" t="s">
        <v>70</v>
      </c>
    </row>
    <row r="78" spans="1:3" ht="15.75" customHeight="1" x14ac:dyDescent="0.25">
      <c r="A78" s="20" t="s">
        <v>195</v>
      </c>
      <c r="B78" s="26"/>
      <c r="C78" s="28" t="s">
        <v>70</v>
      </c>
    </row>
    <row r="79" spans="1:3" ht="15.75" customHeight="1" x14ac:dyDescent="0.25">
      <c r="A79" s="51" t="s">
        <v>194</v>
      </c>
      <c r="B79" s="26"/>
      <c r="C79" s="28" t="s">
        <v>70</v>
      </c>
    </row>
    <row r="80" spans="1:3" ht="15.75" customHeight="1" x14ac:dyDescent="0.25">
      <c r="A80" s="20" t="s">
        <v>193</v>
      </c>
      <c r="B80" s="26"/>
      <c r="C80" s="28" t="s">
        <v>70</v>
      </c>
    </row>
    <row r="81" spans="1:3" ht="15.75" customHeight="1" x14ac:dyDescent="0.25">
      <c r="A81" s="22" t="s">
        <v>192</v>
      </c>
      <c r="B81" s="27" t="s">
        <v>432</v>
      </c>
      <c r="C81" s="28" t="s">
        <v>70</v>
      </c>
    </row>
    <row r="82" spans="1:3" ht="15.75" customHeight="1" x14ac:dyDescent="0.25">
      <c r="A82" s="20" t="s">
        <v>191</v>
      </c>
      <c r="B82" s="26"/>
      <c r="C82" s="28" t="s">
        <v>70</v>
      </c>
    </row>
    <row r="83" spans="1:3" ht="15.75" customHeight="1" x14ac:dyDescent="0.25">
      <c r="A83" s="25" t="s">
        <v>190</v>
      </c>
      <c r="B83" s="26"/>
      <c r="C83" s="28" t="s">
        <v>70</v>
      </c>
    </row>
    <row r="84" spans="1:3" ht="15.75" customHeight="1" x14ac:dyDescent="0.25">
      <c r="A84" s="33" t="s">
        <v>444</v>
      </c>
      <c r="B84" s="26" t="s">
        <v>445</v>
      </c>
      <c r="C84" s="28" t="s">
        <v>70</v>
      </c>
    </row>
    <row r="85" spans="1:3" ht="15.75" customHeight="1" x14ac:dyDescent="0.25">
      <c r="A85" s="25" t="s">
        <v>189</v>
      </c>
      <c r="B85" s="26" t="s">
        <v>387</v>
      </c>
      <c r="C85" s="28" t="s">
        <v>70</v>
      </c>
    </row>
    <row r="86" spans="1:3" ht="15.75" customHeight="1" x14ac:dyDescent="0.25">
      <c r="A86" s="25" t="s">
        <v>188</v>
      </c>
      <c r="B86" s="26" t="s">
        <v>441</v>
      </c>
      <c r="C86" s="28" t="s">
        <v>70</v>
      </c>
    </row>
    <row r="87" spans="1:3" ht="15.75" customHeight="1" x14ac:dyDescent="0.25">
      <c r="A87" s="33" t="s">
        <v>187</v>
      </c>
      <c r="B87" s="26"/>
      <c r="C87" s="28" t="s">
        <v>70</v>
      </c>
    </row>
    <row r="88" spans="1:3" ht="15.75" customHeight="1" x14ac:dyDescent="0.25">
      <c r="A88" s="25" t="s">
        <v>186</v>
      </c>
      <c r="B88" s="26"/>
      <c r="C88" s="28" t="s">
        <v>70</v>
      </c>
    </row>
    <row r="89" spans="1:3" ht="15.75" customHeight="1" x14ac:dyDescent="0.25">
      <c r="A89" s="25" t="s">
        <v>376</v>
      </c>
      <c r="B89" s="26" t="s">
        <v>377</v>
      </c>
      <c r="C89" s="28" t="s">
        <v>70</v>
      </c>
    </row>
    <row r="90" spans="1:3" ht="15.75" customHeight="1" x14ac:dyDescent="0.25">
      <c r="A90" s="25" t="s">
        <v>185</v>
      </c>
      <c r="B90" s="26"/>
      <c r="C90" s="28" t="s">
        <v>70</v>
      </c>
    </row>
    <row r="91" spans="1:3" ht="15.75" customHeight="1" x14ac:dyDescent="0.25">
      <c r="A91" s="20" t="s">
        <v>184</v>
      </c>
      <c r="B91" s="26"/>
      <c r="C91" s="28" t="s">
        <v>70</v>
      </c>
    </row>
    <row r="92" spans="1:3" ht="15.75" customHeight="1" x14ac:dyDescent="0.25">
      <c r="A92" s="25" t="s">
        <v>183</v>
      </c>
      <c r="B92" s="26"/>
      <c r="C92" s="28" t="s">
        <v>70</v>
      </c>
    </row>
    <row r="93" spans="1:3" ht="15.75" customHeight="1" x14ac:dyDescent="0.25">
      <c r="A93" s="25" t="s">
        <v>522</v>
      </c>
      <c r="B93" s="26"/>
      <c r="C93" s="28" t="s">
        <v>70</v>
      </c>
    </row>
    <row r="94" spans="1:3" ht="15.75" customHeight="1" x14ac:dyDescent="0.25">
      <c r="A94" s="25" t="s">
        <v>524</v>
      </c>
      <c r="B94" s="26"/>
      <c r="C94" s="28" t="s">
        <v>70</v>
      </c>
    </row>
    <row r="95" spans="1:3" ht="15.75" customHeight="1" x14ac:dyDescent="0.25">
      <c r="A95" s="51" t="s">
        <v>446</v>
      </c>
      <c r="B95" s="26" t="s">
        <v>447</v>
      </c>
      <c r="C95" s="28" t="s">
        <v>70</v>
      </c>
    </row>
    <row r="96" spans="1:3" ht="15.75" customHeight="1" x14ac:dyDescent="0.25">
      <c r="A96" s="55" t="s">
        <v>521</v>
      </c>
      <c r="B96" s="26" t="s">
        <v>523</v>
      </c>
      <c r="C96" s="28" t="s">
        <v>70</v>
      </c>
    </row>
    <row r="97" spans="1:3" ht="15.75" customHeight="1" x14ac:dyDescent="0.25">
      <c r="A97" s="53" t="s">
        <v>182</v>
      </c>
      <c r="B97" s="26"/>
      <c r="C97" s="28" t="s">
        <v>70</v>
      </c>
    </row>
    <row r="98" spans="1:3" ht="15.75" customHeight="1" x14ac:dyDescent="0.25">
      <c r="A98" s="51" t="s">
        <v>181</v>
      </c>
      <c r="B98" s="26" t="s">
        <v>435</v>
      </c>
      <c r="C98" s="28" t="s">
        <v>70</v>
      </c>
    </row>
    <row r="99" spans="1:3" ht="15.75" customHeight="1" x14ac:dyDescent="0.25">
      <c r="A99" s="21" t="s">
        <v>436</v>
      </c>
      <c r="B99" s="26"/>
      <c r="C99" s="28" t="s">
        <v>70</v>
      </c>
    </row>
    <row r="100" spans="1:3" ht="15.75" customHeight="1" x14ac:dyDescent="0.25">
      <c r="A100" s="21" t="s">
        <v>180</v>
      </c>
      <c r="B100" s="26"/>
      <c r="C100" s="28" t="s">
        <v>70</v>
      </c>
    </row>
    <row r="101" spans="1:3" ht="15.75" customHeight="1" x14ac:dyDescent="0.25">
      <c r="A101" s="21" t="s">
        <v>179</v>
      </c>
      <c r="B101" s="26"/>
      <c r="C101" s="28" t="s">
        <v>70</v>
      </c>
    </row>
    <row r="102" spans="1:3" ht="15.75" customHeight="1" x14ac:dyDescent="0.25">
      <c r="A102" s="20" t="s">
        <v>178</v>
      </c>
      <c r="B102" s="26"/>
      <c r="C102" s="28" t="s">
        <v>70</v>
      </c>
    </row>
    <row r="103" spans="1:3" ht="15.75" customHeight="1" x14ac:dyDescent="0.25">
      <c r="A103" s="25" t="s">
        <v>388</v>
      </c>
      <c r="B103" s="26" t="s">
        <v>384</v>
      </c>
      <c r="C103" s="28" t="s">
        <v>70</v>
      </c>
    </row>
    <row r="104" spans="1:3" ht="15.75" customHeight="1" x14ac:dyDescent="0.25">
      <c r="A104" s="33" t="s">
        <v>437</v>
      </c>
      <c r="B104" s="26"/>
      <c r="C104" s="28" t="s">
        <v>70</v>
      </c>
    </row>
    <row r="105" spans="1:3" ht="15.75" customHeight="1" x14ac:dyDescent="0.25">
      <c r="A105" s="25" t="s">
        <v>449</v>
      </c>
      <c r="B105" s="26" t="s">
        <v>448</v>
      </c>
      <c r="C105" s="28" t="s">
        <v>70</v>
      </c>
    </row>
    <row r="106" spans="1:3" s="54" customFormat="1" ht="15.75" customHeight="1" x14ac:dyDescent="0.25">
      <c r="A106" s="20" t="s">
        <v>177</v>
      </c>
      <c r="B106" s="26"/>
      <c r="C106" s="28" t="s">
        <v>70</v>
      </c>
    </row>
    <row r="107" spans="1:3" ht="15.75" customHeight="1" x14ac:dyDescent="0.25">
      <c r="A107" s="61" t="s">
        <v>539</v>
      </c>
      <c r="B107" s="62" t="s">
        <v>535</v>
      </c>
      <c r="C107" s="50" t="s">
        <v>70</v>
      </c>
    </row>
    <row r="108" spans="1:3" ht="15.75" customHeight="1" x14ac:dyDescent="0.25">
      <c r="A108" s="25" t="s">
        <v>176</v>
      </c>
      <c r="B108" s="26" t="s">
        <v>434</v>
      </c>
      <c r="C108" s="28" t="s">
        <v>70</v>
      </c>
    </row>
    <row r="109" spans="1:3" ht="15.75" customHeight="1" x14ac:dyDescent="0.25">
      <c r="A109" s="22" t="s">
        <v>433</v>
      </c>
      <c r="B109" s="26" t="s">
        <v>434</v>
      </c>
      <c r="C109" s="28" t="s">
        <v>70</v>
      </c>
    </row>
    <row r="110" spans="1:3" ht="15.75" customHeight="1" x14ac:dyDescent="0.25">
      <c r="A110" s="56" t="s">
        <v>438</v>
      </c>
      <c r="B110" s="26" t="s">
        <v>439</v>
      </c>
      <c r="C110" s="28" t="s">
        <v>70</v>
      </c>
    </row>
    <row r="111" spans="1:3" ht="15.75" customHeight="1" x14ac:dyDescent="0.25">
      <c r="A111" s="33" t="s">
        <v>175</v>
      </c>
      <c r="B111" s="26" t="s">
        <v>440</v>
      </c>
      <c r="C111" s="28" t="s">
        <v>70</v>
      </c>
    </row>
    <row r="112" spans="1:3" ht="15.75" customHeight="1" x14ac:dyDescent="0.25">
      <c r="A112" s="33" t="s">
        <v>174</v>
      </c>
      <c r="B112" s="26"/>
      <c r="C112" s="28" t="s">
        <v>70</v>
      </c>
    </row>
    <row r="113" spans="1:3" ht="15.75" customHeight="1" x14ac:dyDescent="0.25">
      <c r="A113" s="25" t="s">
        <v>525</v>
      </c>
      <c r="B113" s="26"/>
      <c r="C113" s="28" t="s">
        <v>70</v>
      </c>
    </row>
    <row r="114" spans="1:3" ht="15.75" customHeight="1" x14ac:dyDescent="0.25">
      <c r="A114" s="20" t="s">
        <v>173</v>
      </c>
      <c r="B114" s="26"/>
      <c r="C114" s="28" t="s">
        <v>70</v>
      </c>
    </row>
    <row r="115" spans="1:3" ht="15.75" customHeight="1" x14ac:dyDescent="0.25">
      <c r="A115" s="56" t="s">
        <v>472</v>
      </c>
      <c r="B115" s="26" t="s">
        <v>473</v>
      </c>
      <c r="C115" s="28" t="s">
        <v>70</v>
      </c>
    </row>
    <row r="116" spans="1:3" ht="15.75" customHeight="1" x14ac:dyDescent="0.25">
      <c r="A116" s="25" t="s">
        <v>172</v>
      </c>
      <c r="B116" s="26"/>
      <c r="C116" s="28" t="s">
        <v>70</v>
      </c>
    </row>
    <row r="117" spans="1:3" ht="15.75" customHeight="1" x14ac:dyDescent="0.25">
      <c r="A117" s="25" t="s">
        <v>171</v>
      </c>
      <c r="B117" s="26"/>
      <c r="C117" s="28" t="s">
        <v>70</v>
      </c>
    </row>
    <row r="118" spans="1:3" ht="15.75" customHeight="1" x14ac:dyDescent="0.25">
      <c r="A118" s="20" t="s">
        <v>170</v>
      </c>
      <c r="B118" s="26" t="s">
        <v>387</v>
      </c>
      <c r="C118" s="28" t="s">
        <v>70</v>
      </c>
    </row>
    <row r="119" spans="1:3" ht="15.75" customHeight="1" x14ac:dyDescent="0.25">
      <c r="A119" s="25" t="s">
        <v>169</v>
      </c>
      <c r="B119" s="26"/>
      <c r="C119" s="28" t="s">
        <v>70</v>
      </c>
    </row>
    <row r="120" spans="1:3" ht="15.75" customHeight="1" x14ac:dyDescent="0.25">
      <c r="A120" s="20" t="s">
        <v>168</v>
      </c>
      <c r="B120" s="26"/>
      <c r="C120" s="28" t="s">
        <v>70</v>
      </c>
    </row>
    <row r="121" spans="1:3" ht="15.75" customHeight="1" x14ac:dyDescent="0.25">
      <c r="A121" s="33" t="s">
        <v>167</v>
      </c>
      <c r="B121" s="26"/>
      <c r="C121" s="28" t="s">
        <v>70</v>
      </c>
    </row>
    <row r="122" spans="1:3" ht="15.75" customHeight="1" x14ac:dyDescent="0.25">
      <c r="A122" s="20" t="s">
        <v>450</v>
      </c>
      <c r="B122" s="26" t="s">
        <v>451</v>
      </c>
      <c r="C122" s="28" t="s">
        <v>70</v>
      </c>
    </row>
    <row r="123" spans="1:3" ht="15.75" customHeight="1" x14ac:dyDescent="0.25">
      <c r="A123" s="20" t="s">
        <v>166</v>
      </c>
      <c r="B123" s="26"/>
      <c r="C123" s="28" t="s">
        <v>70</v>
      </c>
    </row>
    <row r="124" spans="1:3" ht="15.75" customHeight="1" x14ac:dyDescent="0.25">
      <c r="A124" s="22" t="s">
        <v>132</v>
      </c>
      <c r="B124" s="27" t="s">
        <v>133</v>
      </c>
      <c r="C124" s="28" t="s">
        <v>70</v>
      </c>
    </row>
    <row r="125" spans="1:3" ht="15.75" customHeight="1" x14ac:dyDescent="0.25">
      <c r="A125" s="22" t="s">
        <v>134</v>
      </c>
      <c r="B125" s="27" t="s">
        <v>135</v>
      </c>
      <c r="C125" s="28" t="s">
        <v>70</v>
      </c>
    </row>
    <row r="126" spans="1:3" ht="15.75" customHeight="1" x14ac:dyDescent="0.25">
      <c r="A126" s="22" t="s">
        <v>385</v>
      </c>
      <c r="B126" s="27" t="s">
        <v>386</v>
      </c>
      <c r="C126" s="28" t="s">
        <v>70</v>
      </c>
    </row>
    <row r="127" spans="1:3" ht="15.75" customHeight="1" x14ac:dyDescent="0.25">
      <c r="A127" s="25" t="s">
        <v>165</v>
      </c>
      <c r="B127" s="26"/>
      <c r="C127" s="28" t="s">
        <v>70</v>
      </c>
    </row>
    <row r="128" spans="1:3" ht="15.75" customHeight="1" x14ac:dyDescent="0.25">
      <c r="A128" s="25" t="s">
        <v>164</v>
      </c>
      <c r="B128" s="26"/>
      <c r="C128" s="28" t="s">
        <v>70</v>
      </c>
    </row>
    <row r="129" spans="1:3" ht="15.75" customHeight="1" x14ac:dyDescent="0.25">
      <c r="A129" s="25" t="s">
        <v>371</v>
      </c>
      <c r="B129" s="26" t="s">
        <v>372</v>
      </c>
      <c r="C129" s="28" t="s">
        <v>70</v>
      </c>
    </row>
    <row r="130" spans="1:3" ht="15.75" customHeight="1" x14ac:dyDescent="0.25">
      <c r="A130" s="20" t="s">
        <v>163</v>
      </c>
      <c r="B130" s="26"/>
      <c r="C130" s="28" t="s">
        <v>70</v>
      </c>
    </row>
    <row r="131" spans="1:3" ht="15.75" customHeight="1" x14ac:dyDescent="0.25">
      <c r="A131" s="25" t="s">
        <v>375</v>
      </c>
      <c r="B131" s="26" t="s">
        <v>346</v>
      </c>
      <c r="C131" s="28" t="s">
        <v>70</v>
      </c>
    </row>
    <row r="132" spans="1:3" ht="15.75" customHeight="1" x14ac:dyDescent="0.25">
      <c r="A132" s="22" t="s">
        <v>56</v>
      </c>
      <c r="B132" s="27" t="s">
        <v>56</v>
      </c>
      <c r="C132" s="28" t="s">
        <v>68</v>
      </c>
    </row>
    <row r="133" spans="1:3" ht="15.75" customHeight="1" x14ac:dyDescent="0.25">
      <c r="A133" s="33" t="s">
        <v>197</v>
      </c>
      <c r="B133" s="24" t="s">
        <v>397</v>
      </c>
      <c r="C133" s="28" t="s">
        <v>68</v>
      </c>
    </row>
    <row r="134" spans="1:3" ht="15.75" customHeight="1" x14ac:dyDescent="0.25">
      <c r="A134" s="33" t="s">
        <v>198</v>
      </c>
      <c r="B134" s="26" t="s">
        <v>146</v>
      </c>
      <c r="C134" s="28" t="s">
        <v>68</v>
      </c>
    </row>
    <row r="135" spans="1:3" ht="15.75" customHeight="1" x14ac:dyDescent="0.25">
      <c r="A135" s="22" t="s">
        <v>393</v>
      </c>
      <c r="B135" s="27" t="s">
        <v>392</v>
      </c>
      <c r="C135" s="28" t="s">
        <v>68</v>
      </c>
    </row>
    <row r="136" spans="1:3" ht="15.75" customHeight="1" x14ac:dyDescent="0.25">
      <c r="A136" s="20" t="s">
        <v>499</v>
      </c>
      <c r="B136" s="26" t="s">
        <v>500</v>
      </c>
      <c r="C136" s="28" t="s">
        <v>68</v>
      </c>
    </row>
    <row r="137" spans="1:3" ht="15.75" customHeight="1" x14ac:dyDescent="0.25">
      <c r="A137" s="33" t="s">
        <v>398</v>
      </c>
      <c r="B137" s="26" t="s">
        <v>199</v>
      </c>
      <c r="C137" s="28" t="s">
        <v>68</v>
      </c>
    </row>
    <row r="138" spans="1:3" ht="15.75" customHeight="1" x14ac:dyDescent="0.25">
      <c r="A138" s="20" t="s">
        <v>399</v>
      </c>
      <c r="B138" s="24" t="s">
        <v>302</v>
      </c>
      <c r="C138" s="28" t="s">
        <v>68</v>
      </c>
    </row>
    <row r="139" spans="1:3" ht="15.75" customHeight="1" x14ac:dyDescent="0.25">
      <c r="A139" s="20" t="s">
        <v>200</v>
      </c>
      <c r="B139" s="24" t="s">
        <v>373</v>
      </c>
      <c r="C139" s="28" t="s">
        <v>68</v>
      </c>
    </row>
    <row r="140" spans="1:3" ht="15.75" customHeight="1" x14ac:dyDescent="0.25">
      <c r="A140" s="20" t="s">
        <v>303</v>
      </c>
      <c r="B140" s="24" t="s">
        <v>374</v>
      </c>
      <c r="C140" s="28" t="s">
        <v>68</v>
      </c>
    </row>
    <row r="141" spans="1:3" s="2" customFormat="1" ht="15.75" customHeight="1" x14ac:dyDescent="0.25">
      <c r="A141" s="20" t="s">
        <v>501</v>
      </c>
      <c r="B141" s="24" t="s">
        <v>502</v>
      </c>
      <c r="C141" s="28" t="s">
        <v>68</v>
      </c>
    </row>
    <row r="142" spans="1:3" ht="15.75" customHeight="1" x14ac:dyDescent="0.25">
      <c r="A142" s="22" t="s">
        <v>505</v>
      </c>
      <c r="B142" s="27" t="s">
        <v>504</v>
      </c>
      <c r="C142" s="28" t="s">
        <v>68</v>
      </c>
    </row>
    <row r="143" spans="1:3" ht="15.75" customHeight="1" x14ac:dyDescent="0.25">
      <c r="A143" s="22" t="s">
        <v>526</v>
      </c>
      <c r="B143" s="27" t="s">
        <v>527</v>
      </c>
      <c r="C143" s="28" t="s">
        <v>68</v>
      </c>
    </row>
    <row r="144" spans="1:3" ht="15.75" customHeight="1" x14ac:dyDescent="0.25">
      <c r="A144" s="22" t="s">
        <v>258</v>
      </c>
      <c r="B144" s="27" t="s">
        <v>255</v>
      </c>
      <c r="C144" s="28" t="s">
        <v>68</v>
      </c>
    </row>
    <row r="145" spans="1:3" ht="15.75" customHeight="1" x14ac:dyDescent="0.25">
      <c r="A145" s="22" t="s">
        <v>201</v>
      </c>
      <c r="B145" s="27" t="s">
        <v>265</v>
      </c>
      <c r="C145" s="28" t="s">
        <v>68</v>
      </c>
    </row>
    <row r="146" spans="1:3" ht="15.75" customHeight="1" x14ac:dyDescent="0.25">
      <c r="A146" s="22" t="s">
        <v>202</v>
      </c>
      <c r="B146" s="27" t="s">
        <v>262</v>
      </c>
      <c r="C146" s="28" t="s">
        <v>68</v>
      </c>
    </row>
    <row r="147" spans="1:3" ht="15.75" customHeight="1" x14ac:dyDescent="0.25">
      <c r="A147" s="22" t="s">
        <v>467</v>
      </c>
      <c r="B147" s="27" t="s">
        <v>466</v>
      </c>
      <c r="C147" s="28" t="s">
        <v>68</v>
      </c>
    </row>
    <row r="148" spans="1:3" ht="15.75" customHeight="1" x14ac:dyDescent="0.25">
      <c r="A148" s="22" t="s">
        <v>492</v>
      </c>
      <c r="B148" s="27" t="s">
        <v>493</v>
      </c>
      <c r="C148" s="28" t="s">
        <v>68</v>
      </c>
    </row>
    <row r="149" spans="1:3" ht="15.75" customHeight="1" x14ac:dyDescent="0.25">
      <c r="A149" s="20" t="s">
        <v>203</v>
      </c>
      <c r="B149" s="32" t="s">
        <v>204</v>
      </c>
      <c r="C149" s="28" t="s">
        <v>68</v>
      </c>
    </row>
    <row r="150" spans="1:3" ht="15.75" customHeight="1" x14ac:dyDescent="0.25">
      <c r="A150" s="22" t="s">
        <v>104</v>
      </c>
      <c r="B150" s="27" t="s">
        <v>105</v>
      </c>
      <c r="C150" s="28" t="s">
        <v>68</v>
      </c>
    </row>
    <row r="151" spans="1:3" ht="15.75" customHeight="1" x14ac:dyDescent="0.25">
      <c r="A151" s="20" t="s">
        <v>309</v>
      </c>
      <c r="B151" s="24" t="s">
        <v>205</v>
      </c>
      <c r="C151" s="28" t="s">
        <v>68</v>
      </c>
    </row>
    <row r="152" spans="1:3" ht="15.75" customHeight="1" x14ac:dyDescent="0.25">
      <c r="A152" s="22" t="s">
        <v>45</v>
      </c>
      <c r="B152" s="27" t="s">
        <v>46</v>
      </c>
      <c r="C152" s="28" t="s">
        <v>68</v>
      </c>
    </row>
    <row r="153" spans="1:3" ht="15.75" customHeight="1" x14ac:dyDescent="0.25">
      <c r="A153" s="22" t="s">
        <v>57</v>
      </c>
      <c r="B153" s="27" t="s">
        <v>81</v>
      </c>
      <c r="C153" s="28" t="s">
        <v>68</v>
      </c>
    </row>
    <row r="154" spans="1:3" ht="15.75" customHeight="1" x14ac:dyDescent="0.25">
      <c r="A154" s="22" t="s">
        <v>44</v>
      </c>
      <c r="B154" s="27" t="s">
        <v>82</v>
      </c>
      <c r="C154" s="28" t="s">
        <v>68</v>
      </c>
    </row>
    <row r="155" spans="1:3" ht="15.75" customHeight="1" x14ac:dyDescent="0.25">
      <c r="A155" s="33" t="s">
        <v>481</v>
      </c>
      <c r="B155" s="24" t="s">
        <v>482</v>
      </c>
      <c r="C155" s="28" t="s">
        <v>68</v>
      </c>
    </row>
    <row r="156" spans="1:3" ht="15.75" customHeight="1" x14ac:dyDescent="0.25">
      <c r="A156" s="22" t="s">
        <v>206</v>
      </c>
      <c r="B156" s="27" t="s">
        <v>269</v>
      </c>
      <c r="C156" s="28" t="s">
        <v>68</v>
      </c>
    </row>
    <row r="157" spans="1:3" ht="15.75" customHeight="1" x14ac:dyDescent="0.25">
      <c r="A157" s="22" t="s">
        <v>207</v>
      </c>
      <c r="B157" s="27" t="s">
        <v>271</v>
      </c>
      <c r="C157" s="28" t="s">
        <v>68</v>
      </c>
    </row>
    <row r="158" spans="1:3" ht="15.75" customHeight="1" x14ac:dyDescent="0.25">
      <c r="A158" s="22" t="s">
        <v>59</v>
      </c>
      <c r="B158" s="27" t="s">
        <v>59</v>
      </c>
      <c r="C158" s="28" t="s">
        <v>68</v>
      </c>
    </row>
    <row r="159" spans="1:3" ht="15.75" customHeight="1" x14ac:dyDescent="0.25">
      <c r="A159" s="22" t="s">
        <v>60</v>
      </c>
      <c r="B159" s="27" t="s">
        <v>108</v>
      </c>
      <c r="C159" s="28" t="s">
        <v>68</v>
      </c>
    </row>
    <row r="160" spans="1:3" ht="15.75" customHeight="1" x14ac:dyDescent="0.25">
      <c r="A160" s="21" t="s">
        <v>306</v>
      </c>
      <c r="B160" s="32" t="s">
        <v>425</v>
      </c>
      <c r="C160" s="28" t="s">
        <v>68</v>
      </c>
    </row>
    <row r="161" spans="1:3" ht="15.75" customHeight="1" x14ac:dyDescent="0.25">
      <c r="A161" s="21" t="s">
        <v>305</v>
      </c>
      <c r="B161" s="32" t="s">
        <v>144</v>
      </c>
      <c r="C161" s="28" t="s">
        <v>68</v>
      </c>
    </row>
    <row r="162" spans="1:3" ht="15.75" customHeight="1" x14ac:dyDescent="0.25">
      <c r="A162" s="21" t="s">
        <v>304</v>
      </c>
      <c r="B162" s="32" t="s">
        <v>208</v>
      </c>
      <c r="C162" s="28" t="s">
        <v>68</v>
      </c>
    </row>
    <row r="163" spans="1:3" ht="15.75" customHeight="1" x14ac:dyDescent="0.25">
      <c r="A163" s="22" t="s">
        <v>91</v>
      </c>
      <c r="B163" s="27" t="s">
        <v>98</v>
      </c>
      <c r="C163" s="28" t="s">
        <v>72</v>
      </c>
    </row>
    <row r="164" spans="1:3" ht="15.75" customHeight="1" x14ac:dyDescent="0.25">
      <c r="A164" s="22" t="s">
        <v>117</v>
      </c>
      <c r="B164" s="27" t="s">
        <v>120</v>
      </c>
      <c r="C164" s="28" t="s">
        <v>72</v>
      </c>
    </row>
    <row r="165" spans="1:3" ht="15.75" customHeight="1" x14ac:dyDescent="0.25">
      <c r="A165" s="20" t="s">
        <v>416</v>
      </c>
      <c r="B165" s="26" t="s">
        <v>415</v>
      </c>
      <c r="C165" s="28" t="s">
        <v>72</v>
      </c>
    </row>
    <row r="166" spans="1:3" ht="15.75" customHeight="1" x14ac:dyDescent="0.25">
      <c r="A166" s="22" t="s">
        <v>428</v>
      </c>
      <c r="B166" s="27" t="s">
        <v>429</v>
      </c>
      <c r="C166" s="28" t="s">
        <v>72</v>
      </c>
    </row>
    <row r="167" spans="1:3" ht="15.75" customHeight="1" x14ac:dyDescent="0.25">
      <c r="A167" s="22" t="s">
        <v>87</v>
      </c>
      <c r="B167" s="27" t="s">
        <v>88</v>
      </c>
      <c r="C167" s="28" t="s">
        <v>72</v>
      </c>
    </row>
    <row r="168" spans="1:3" ht="15.75" customHeight="1" x14ac:dyDescent="0.25">
      <c r="A168" s="22" t="s">
        <v>83</v>
      </c>
      <c r="B168" s="27" t="s">
        <v>65</v>
      </c>
      <c r="C168" s="28" t="s">
        <v>72</v>
      </c>
    </row>
    <row r="169" spans="1:3" ht="15.75" customHeight="1" x14ac:dyDescent="0.25">
      <c r="A169" s="22" t="s">
        <v>355</v>
      </c>
      <c r="B169" s="27" t="s">
        <v>356</v>
      </c>
      <c r="C169" s="28" t="s">
        <v>95</v>
      </c>
    </row>
    <row r="170" spans="1:3" ht="15.75" customHeight="1" x14ac:dyDescent="0.25">
      <c r="A170" s="22" t="s">
        <v>457</v>
      </c>
      <c r="B170" s="27" t="s">
        <v>458</v>
      </c>
      <c r="C170" s="28" t="s">
        <v>72</v>
      </c>
    </row>
    <row r="171" spans="1:3" ht="15.75" customHeight="1" x14ac:dyDescent="0.25">
      <c r="A171" s="22" t="s">
        <v>507</v>
      </c>
      <c r="B171" s="27" t="s">
        <v>506</v>
      </c>
      <c r="C171" s="28" t="s">
        <v>72</v>
      </c>
    </row>
    <row r="172" spans="1:3" ht="15.75" customHeight="1" x14ac:dyDescent="0.25">
      <c r="A172" s="22" t="s">
        <v>405</v>
      </c>
      <c r="B172" s="27" t="s">
        <v>406</v>
      </c>
      <c r="C172" s="28" t="s">
        <v>72</v>
      </c>
    </row>
    <row r="173" spans="1:3" ht="15.75" customHeight="1" x14ac:dyDescent="0.25">
      <c r="A173" s="22" t="s">
        <v>93</v>
      </c>
      <c r="B173" s="27" t="s">
        <v>92</v>
      </c>
      <c r="C173" s="28" t="s">
        <v>72</v>
      </c>
    </row>
    <row r="174" spans="1:3" ht="15.75" customHeight="1" x14ac:dyDescent="0.25">
      <c r="A174" s="22" t="s">
        <v>94</v>
      </c>
      <c r="B174" s="27" t="s">
        <v>462</v>
      </c>
      <c r="C174" s="28" t="s">
        <v>72</v>
      </c>
    </row>
    <row r="175" spans="1:3" ht="15.75" customHeight="1" x14ac:dyDescent="0.25">
      <c r="A175" s="22" t="s">
        <v>484</v>
      </c>
      <c r="B175" s="27" t="s">
        <v>483</v>
      </c>
      <c r="C175" s="28" t="s">
        <v>72</v>
      </c>
    </row>
    <row r="176" spans="1:3" ht="15.75" customHeight="1" x14ac:dyDescent="0.25">
      <c r="A176" s="22" t="s">
        <v>66</v>
      </c>
      <c r="B176" s="27" t="s">
        <v>67</v>
      </c>
      <c r="C176" s="28" t="s">
        <v>72</v>
      </c>
    </row>
    <row r="177" spans="1:3" ht="15.75" customHeight="1" x14ac:dyDescent="0.25">
      <c r="A177" s="22" t="s">
        <v>353</v>
      </c>
      <c r="B177" s="27" t="s">
        <v>354</v>
      </c>
      <c r="C177" s="28" t="s">
        <v>72</v>
      </c>
    </row>
    <row r="178" spans="1:3" ht="15.75" customHeight="1" x14ac:dyDescent="0.25">
      <c r="A178" s="22" t="s">
        <v>85</v>
      </c>
      <c r="B178" s="27" t="s">
        <v>84</v>
      </c>
      <c r="C178" s="28" t="s">
        <v>72</v>
      </c>
    </row>
    <row r="179" spans="1:3" ht="15.75" customHeight="1" x14ac:dyDescent="0.25">
      <c r="A179" s="22" t="s">
        <v>426</v>
      </c>
      <c r="B179" s="27" t="s">
        <v>427</v>
      </c>
      <c r="C179" s="28" t="s">
        <v>72</v>
      </c>
    </row>
    <row r="180" spans="1:3" ht="15.75" customHeight="1" x14ac:dyDescent="0.25">
      <c r="A180" s="22" t="s">
        <v>411</v>
      </c>
      <c r="B180" s="27" t="s">
        <v>412</v>
      </c>
      <c r="C180" s="28" t="s">
        <v>95</v>
      </c>
    </row>
    <row r="181" spans="1:3" ht="15.75" customHeight="1" x14ac:dyDescent="0.25">
      <c r="A181" s="22" t="s">
        <v>118</v>
      </c>
      <c r="B181" s="27" t="s">
        <v>119</v>
      </c>
      <c r="C181" s="28" t="s">
        <v>72</v>
      </c>
    </row>
    <row r="182" spans="1:3" ht="15.75" customHeight="1" x14ac:dyDescent="0.25">
      <c r="A182" s="22" t="s">
        <v>455</v>
      </c>
      <c r="B182" s="27" t="s">
        <v>454</v>
      </c>
      <c r="C182" s="28" t="s">
        <v>95</v>
      </c>
    </row>
    <row r="183" spans="1:3" ht="15.75" customHeight="1" x14ac:dyDescent="0.25">
      <c r="A183" s="22" t="s">
        <v>121</v>
      </c>
      <c r="B183" s="27" t="s">
        <v>122</v>
      </c>
      <c r="C183" s="28" t="s">
        <v>72</v>
      </c>
    </row>
    <row r="184" spans="1:3" ht="15.75" customHeight="1" x14ac:dyDescent="0.25">
      <c r="A184" s="22" t="s">
        <v>90</v>
      </c>
      <c r="B184" s="27" t="s">
        <v>89</v>
      </c>
      <c r="C184" s="28" t="s">
        <v>72</v>
      </c>
    </row>
    <row r="185" spans="1:3" s="2" customFormat="1" ht="15.75" customHeight="1" x14ac:dyDescent="0.25">
      <c r="A185" s="22" t="s">
        <v>86</v>
      </c>
      <c r="B185" s="27" t="s">
        <v>97</v>
      </c>
      <c r="C185" s="28" t="s">
        <v>72</v>
      </c>
    </row>
    <row r="186" spans="1:3" ht="15.75" customHeight="1" x14ac:dyDescent="0.25">
      <c r="A186" s="21" t="s">
        <v>533</v>
      </c>
      <c r="B186" s="32" t="s">
        <v>532</v>
      </c>
      <c r="C186" s="28" t="s">
        <v>72</v>
      </c>
    </row>
    <row r="187" spans="1:3" ht="15.75" customHeight="1" x14ac:dyDescent="0.25">
      <c r="A187" s="22" t="s">
        <v>421</v>
      </c>
      <c r="B187" s="27" t="s">
        <v>422</v>
      </c>
      <c r="C187" s="28" t="s">
        <v>68</v>
      </c>
    </row>
    <row r="188" spans="1:3" ht="15.75" customHeight="1" x14ac:dyDescent="0.25">
      <c r="A188" s="21" t="s">
        <v>291</v>
      </c>
      <c r="B188" s="24" t="s">
        <v>292</v>
      </c>
      <c r="C188" s="28" t="s">
        <v>68</v>
      </c>
    </row>
    <row r="189" spans="1:3" ht="15.75" customHeight="1" x14ac:dyDescent="0.25">
      <c r="A189" s="21" t="s">
        <v>209</v>
      </c>
      <c r="B189" s="24" t="s">
        <v>307</v>
      </c>
      <c r="C189" s="28" t="s">
        <v>68</v>
      </c>
    </row>
    <row r="190" spans="1:3" ht="15.75" customHeight="1" x14ac:dyDescent="0.25">
      <c r="A190" s="22" t="s">
        <v>430</v>
      </c>
      <c r="B190" s="27" t="s">
        <v>431</v>
      </c>
      <c r="C190" s="28" t="s">
        <v>68</v>
      </c>
    </row>
    <row r="191" spans="1:3" ht="15.75" customHeight="1" x14ac:dyDescent="0.25">
      <c r="A191" s="21" t="s">
        <v>210</v>
      </c>
      <c r="B191" s="32" t="s">
        <v>211</v>
      </c>
      <c r="C191" s="28" t="s">
        <v>68</v>
      </c>
    </row>
    <row r="192" spans="1:3" ht="15.75" customHeight="1" x14ac:dyDescent="0.25">
      <c r="A192" s="20" t="s">
        <v>212</v>
      </c>
      <c r="B192" s="24" t="s">
        <v>400</v>
      </c>
      <c r="C192" s="28" t="s">
        <v>68</v>
      </c>
    </row>
    <row r="193" spans="1:3" ht="15.75" customHeight="1" x14ac:dyDescent="0.25">
      <c r="A193" s="55" t="s">
        <v>213</v>
      </c>
      <c r="B193" s="32" t="s">
        <v>214</v>
      </c>
      <c r="C193" s="28" t="s">
        <v>68</v>
      </c>
    </row>
    <row r="194" spans="1:3" ht="15.75" customHeight="1" x14ac:dyDescent="0.25">
      <c r="A194" s="22" t="s">
        <v>215</v>
      </c>
      <c r="B194" s="27" t="s">
        <v>61</v>
      </c>
      <c r="C194" s="28" t="s">
        <v>68</v>
      </c>
    </row>
    <row r="195" spans="1:3" ht="15.75" customHeight="1" x14ac:dyDescent="0.25">
      <c r="A195" s="22" t="s">
        <v>260</v>
      </c>
      <c r="B195" s="27" t="s">
        <v>58</v>
      </c>
      <c r="C195" s="28" t="s">
        <v>68</v>
      </c>
    </row>
    <row r="196" spans="1:3" ht="15.75" customHeight="1" x14ac:dyDescent="0.25">
      <c r="A196" s="22" t="s">
        <v>112</v>
      </c>
      <c r="B196" s="27" t="s">
        <v>113</v>
      </c>
      <c r="C196" s="28" t="s">
        <v>68</v>
      </c>
    </row>
    <row r="197" spans="1:3" ht="15.75" customHeight="1" x14ac:dyDescent="0.25">
      <c r="A197" s="22" t="s">
        <v>115</v>
      </c>
      <c r="B197" s="27" t="s">
        <v>114</v>
      </c>
      <c r="C197" s="28" t="s">
        <v>68</v>
      </c>
    </row>
    <row r="198" spans="1:3" ht="15.75" customHeight="1" x14ac:dyDescent="0.25">
      <c r="A198" s="22" t="s">
        <v>256</v>
      </c>
      <c r="B198" s="27" t="s">
        <v>389</v>
      </c>
      <c r="C198" s="28" t="s">
        <v>68</v>
      </c>
    </row>
    <row r="199" spans="1:3" ht="15.75" customHeight="1" x14ac:dyDescent="0.25">
      <c r="A199" s="22" t="s">
        <v>261</v>
      </c>
      <c r="B199" s="27" t="s">
        <v>254</v>
      </c>
      <c r="C199" s="28" t="s">
        <v>68</v>
      </c>
    </row>
    <row r="200" spans="1:3" ht="15.75" customHeight="1" x14ac:dyDescent="0.25">
      <c r="A200" s="22" t="s">
        <v>64</v>
      </c>
      <c r="B200" s="27" t="s">
        <v>63</v>
      </c>
      <c r="C200" s="28" t="s">
        <v>68</v>
      </c>
    </row>
    <row r="201" spans="1:3" ht="15.75" customHeight="1" x14ac:dyDescent="0.25">
      <c r="A201" s="22" t="s">
        <v>103</v>
      </c>
      <c r="B201" s="27" t="s">
        <v>102</v>
      </c>
      <c r="C201" s="28" t="s">
        <v>68</v>
      </c>
    </row>
    <row r="202" spans="1:3" ht="15.75" customHeight="1" x14ac:dyDescent="0.25">
      <c r="A202" s="20" t="s">
        <v>290</v>
      </c>
      <c r="B202" s="24" t="s">
        <v>289</v>
      </c>
      <c r="C202" s="28" t="s">
        <v>68</v>
      </c>
    </row>
    <row r="203" spans="1:3" ht="15.75" customHeight="1" x14ac:dyDescent="0.25">
      <c r="A203" s="22" t="s">
        <v>62</v>
      </c>
      <c r="B203" s="27" t="s">
        <v>62</v>
      </c>
      <c r="C203" s="28" t="s">
        <v>68</v>
      </c>
    </row>
    <row r="204" spans="1:3" ht="15.75" customHeight="1" x14ac:dyDescent="0.25">
      <c r="A204" s="20" t="s">
        <v>453</v>
      </c>
      <c r="B204" s="26" t="s">
        <v>452</v>
      </c>
      <c r="C204" s="28" t="s">
        <v>68</v>
      </c>
    </row>
    <row r="205" spans="1:3" ht="15.75" customHeight="1" x14ac:dyDescent="0.25">
      <c r="A205" s="20" t="s">
        <v>216</v>
      </c>
      <c r="B205" s="26" t="s">
        <v>313</v>
      </c>
      <c r="C205" s="28" t="s">
        <v>68</v>
      </c>
    </row>
    <row r="206" spans="1:3" ht="15.75" customHeight="1" x14ac:dyDescent="0.25">
      <c r="A206" s="34" t="s">
        <v>217</v>
      </c>
      <c r="B206" s="26" t="s">
        <v>314</v>
      </c>
      <c r="C206" s="28" t="s">
        <v>71</v>
      </c>
    </row>
    <row r="207" spans="1:3" ht="15.75" customHeight="1" x14ac:dyDescent="0.25">
      <c r="A207" s="20" t="s">
        <v>218</v>
      </c>
      <c r="B207" s="26" t="s">
        <v>315</v>
      </c>
      <c r="C207" s="28" t="s">
        <v>71</v>
      </c>
    </row>
    <row r="208" spans="1:3" ht="15.75" customHeight="1" x14ac:dyDescent="0.25">
      <c r="A208" s="34" t="s">
        <v>219</v>
      </c>
      <c r="B208" s="26" t="s">
        <v>316</v>
      </c>
      <c r="C208" s="28" t="s">
        <v>71</v>
      </c>
    </row>
    <row r="209" spans="1:3" ht="15.75" customHeight="1" x14ac:dyDescent="0.25">
      <c r="A209" s="29" t="s">
        <v>220</v>
      </c>
      <c r="B209" s="26" t="s">
        <v>317</v>
      </c>
      <c r="C209" s="28" t="s">
        <v>71</v>
      </c>
    </row>
    <row r="210" spans="1:3" ht="15.75" customHeight="1" x14ac:dyDescent="0.25">
      <c r="A210" s="34" t="s">
        <v>221</v>
      </c>
      <c r="B210" s="26" t="s">
        <v>318</v>
      </c>
      <c r="C210" s="28" t="s">
        <v>71</v>
      </c>
    </row>
    <row r="211" spans="1:3" ht="15.75" customHeight="1" x14ac:dyDescent="0.25">
      <c r="A211" s="30" t="s">
        <v>222</v>
      </c>
      <c r="B211" s="26" t="s">
        <v>319</v>
      </c>
      <c r="C211" s="28" t="s">
        <v>71</v>
      </c>
    </row>
    <row r="212" spans="1:3" ht="15.75" customHeight="1" x14ac:dyDescent="0.25">
      <c r="A212" s="20" t="s">
        <v>223</v>
      </c>
      <c r="B212" s="26" t="s">
        <v>320</v>
      </c>
      <c r="C212" s="28" t="s">
        <v>71</v>
      </c>
    </row>
    <row r="213" spans="1:3" ht="15.75" customHeight="1" x14ac:dyDescent="0.25">
      <c r="A213" s="21" t="s">
        <v>224</v>
      </c>
      <c r="B213" s="26" t="s">
        <v>321</v>
      </c>
      <c r="C213" s="28" t="s">
        <v>71</v>
      </c>
    </row>
    <row r="214" spans="1:3" ht="15.75" customHeight="1" x14ac:dyDescent="0.25">
      <c r="A214" s="31" t="s">
        <v>225</v>
      </c>
      <c r="B214" s="26" t="s">
        <v>322</v>
      </c>
      <c r="C214" s="28" t="s">
        <v>71</v>
      </c>
    </row>
    <row r="215" spans="1:3" ht="15.75" customHeight="1" x14ac:dyDescent="0.25">
      <c r="A215" s="22" t="s">
        <v>226</v>
      </c>
      <c r="B215" s="27" t="s">
        <v>252</v>
      </c>
      <c r="C215" s="28" t="s">
        <v>71</v>
      </c>
    </row>
    <row r="216" spans="1:3" ht="15.75" customHeight="1" x14ac:dyDescent="0.25">
      <c r="A216" s="22" t="s">
        <v>497</v>
      </c>
      <c r="B216" s="27" t="s">
        <v>498</v>
      </c>
      <c r="C216" s="28" t="s">
        <v>71</v>
      </c>
    </row>
    <row r="217" spans="1:3" ht="15.75" customHeight="1" x14ac:dyDescent="0.25">
      <c r="A217" s="20" t="s">
        <v>227</v>
      </c>
      <c r="B217" s="26" t="s">
        <v>323</v>
      </c>
      <c r="C217" s="28" t="s">
        <v>71</v>
      </c>
    </row>
    <row r="218" spans="1:3" ht="15.75" customHeight="1" x14ac:dyDescent="0.25">
      <c r="A218" s="20" t="s">
        <v>228</v>
      </c>
      <c r="B218" s="26" t="s">
        <v>324</v>
      </c>
      <c r="C218" s="28" t="s">
        <v>71</v>
      </c>
    </row>
    <row r="219" spans="1:3" ht="15.75" customHeight="1" x14ac:dyDescent="0.25">
      <c r="A219" s="21" t="s">
        <v>229</v>
      </c>
      <c r="B219" s="26" t="s">
        <v>325</v>
      </c>
      <c r="C219" s="28" t="s">
        <v>71</v>
      </c>
    </row>
    <row r="220" spans="1:3" ht="15.75" customHeight="1" x14ac:dyDescent="0.25">
      <c r="A220" s="20" t="s">
        <v>230</v>
      </c>
      <c r="B220" s="26" t="s">
        <v>326</v>
      </c>
      <c r="C220" s="28" t="s">
        <v>71</v>
      </c>
    </row>
    <row r="221" spans="1:3" ht="15.75" customHeight="1" x14ac:dyDescent="0.25">
      <c r="A221" s="20" t="s">
        <v>231</v>
      </c>
      <c r="B221" s="26" t="s">
        <v>327</v>
      </c>
      <c r="C221" s="28" t="s">
        <v>71</v>
      </c>
    </row>
    <row r="222" spans="1:3" ht="15.75" customHeight="1" x14ac:dyDescent="0.25">
      <c r="A222" s="20" t="s">
        <v>232</v>
      </c>
      <c r="B222" s="26" t="s">
        <v>328</v>
      </c>
      <c r="C222" s="28" t="s">
        <v>71</v>
      </c>
    </row>
    <row r="223" spans="1:3" ht="15.75" customHeight="1" x14ac:dyDescent="0.25">
      <c r="A223" s="20" t="s">
        <v>233</v>
      </c>
      <c r="B223" s="26" t="s">
        <v>329</v>
      </c>
      <c r="C223" s="28" t="s">
        <v>71</v>
      </c>
    </row>
    <row r="224" spans="1:3" ht="15.75" customHeight="1" x14ac:dyDescent="0.25">
      <c r="A224" s="20" t="s">
        <v>234</v>
      </c>
      <c r="B224" s="26" t="s">
        <v>330</v>
      </c>
      <c r="C224" s="28" t="s">
        <v>71</v>
      </c>
    </row>
    <row r="225" spans="1:3" ht="15.75" customHeight="1" x14ac:dyDescent="0.25">
      <c r="A225" s="20" t="s">
        <v>235</v>
      </c>
      <c r="B225" s="26" t="s">
        <v>331</v>
      </c>
      <c r="C225" s="28" t="s">
        <v>71</v>
      </c>
    </row>
    <row r="226" spans="1:3" ht="15.75" customHeight="1" x14ac:dyDescent="0.25">
      <c r="A226" s="21" t="s">
        <v>236</v>
      </c>
      <c r="B226" s="26" t="s">
        <v>332</v>
      </c>
      <c r="C226" s="28" t="s">
        <v>71</v>
      </c>
    </row>
    <row r="227" spans="1:3" ht="15.75" customHeight="1" x14ac:dyDescent="0.25">
      <c r="A227" s="34" t="s">
        <v>237</v>
      </c>
      <c r="B227" s="26" t="s">
        <v>333</v>
      </c>
      <c r="C227" s="28" t="s">
        <v>71</v>
      </c>
    </row>
    <row r="228" spans="1:3" ht="15.75" customHeight="1" x14ac:dyDescent="0.25">
      <c r="A228" s="20" t="s">
        <v>238</v>
      </c>
      <c r="B228" s="26" t="s">
        <v>334</v>
      </c>
      <c r="C228" s="28" t="s">
        <v>71</v>
      </c>
    </row>
    <row r="229" spans="1:3" ht="15.75" customHeight="1" x14ac:dyDescent="0.25">
      <c r="A229" s="20" t="s">
        <v>239</v>
      </c>
      <c r="B229" s="26" t="s">
        <v>335</v>
      </c>
      <c r="C229" s="28" t="s">
        <v>71</v>
      </c>
    </row>
    <row r="230" spans="1:3" ht="15.75" customHeight="1" x14ac:dyDescent="0.25">
      <c r="A230" s="20" t="s">
        <v>240</v>
      </c>
      <c r="B230" s="26" t="s">
        <v>336</v>
      </c>
      <c r="C230" s="28" t="s">
        <v>71</v>
      </c>
    </row>
    <row r="231" spans="1:3" ht="15.75" customHeight="1" x14ac:dyDescent="0.25">
      <c r="A231" s="20" t="s">
        <v>241</v>
      </c>
      <c r="B231" s="26" t="s">
        <v>337</v>
      </c>
      <c r="C231" s="28" t="s">
        <v>71</v>
      </c>
    </row>
    <row r="232" spans="1:3" ht="15.75" customHeight="1" x14ac:dyDescent="0.25">
      <c r="A232" s="20" t="s">
        <v>242</v>
      </c>
      <c r="B232" s="26" t="s">
        <v>338</v>
      </c>
      <c r="C232" s="28" t="s">
        <v>71</v>
      </c>
    </row>
    <row r="233" spans="1:3" ht="15.75" customHeight="1" x14ac:dyDescent="0.25">
      <c r="A233" s="20" t="s">
        <v>243</v>
      </c>
      <c r="B233" s="26" t="s">
        <v>312</v>
      </c>
      <c r="C233" s="28" t="s">
        <v>71</v>
      </c>
    </row>
    <row r="234" spans="1:3" ht="15.75" customHeight="1" x14ac:dyDescent="0.25">
      <c r="A234" s="21" t="s">
        <v>496</v>
      </c>
      <c r="B234" s="26" t="s">
        <v>345</v>
      </c>
      <c r="C234" s="28" t="s">
        <v>71</v>
      </c>
    </row>
    <row r="235" spans="1:3" ht="15.75" customHeight="1" x14ac:dyDescent="0.25">
      <c r="A235" s="21" t="s">
        <v>344</v>
      </c>
      <c r="B235" s="26" t="s">
        <v>343</v>
      </c>
      <c r="C235" s="28" t="s">
        <v>71</v>
      </c>
    </row>
    <row r="236" spans="1:3" ht="15.75" customHeight="1" x14ac:dyDescent="0.25">
      <c r="A236" s="20" t="s">
        <v>423</v>
      </c>
      <c r="B236" s="26" t="s">
        <v>424</v>
      </c>
      <c r="C236" s="28" t="s">
        <v>71</v>
      </c>
    </row>
    <row r="237" spans="1:3" ht="15.75" customHeight="1" x14ac:dyDescent="0.25">
      <c r="A237" s="20" t="s">
        <v>244</v>
      </c>
      <c r="B237" s="26" t="s">
        <v>339</v>
      </c>
      <c r="C237" s="28" t="s">
        <v>71</v>
      </c>
    </row>
    <row r="238" spans="1:3" ht="15.75" customHeight="1" x14ac:dyDescent="0.25">
      <c r="A238" s="20" t="s">
        <v>245</v>
      </c>
      <c r="B238" s="26" t="s">
        <v>340</v>
      </c>
      <c r="C238" s="28" t="s">
        <v>71</v>
      </c>
    </row>
    <row r="239" spans="1:3" ht="15.75" customHeight="1" x14ac:dyDescent="0.25">
      <c r="A239" s="21" t="s">
        <v>246</v>
      </c>
      <c r="B239" s="26" t="s">
        <v>341</v>
      </c>
      <c r="C239" s="28" t="s">
        <v>71</v>
      </c>
    </row>
    <row r="240" spans="1:3" ht="15.75" customHeight="1" x14ac:dyDescent="0.25">
      <c r="A240" s="20" t="s">
        <v>247</v>
      </c>
      <c r="B240" s="26" t="s">
        <v>342</v>
      </c>
      <c r="C240" s="28" t="s">
        <v>71</v>
      </c>
    </row>
    <row r="241" spans="1:3" ht="15.75" customHeight="1" x14ac:dyDescent="0.25">
      <c r="A241" s="22" t="s">
        <v>138</v>
      </c>
      <c r="B241" s="27" t="s">
        <v>139</v>
      </c>
      <c r="C241" s="28" t="s">
        <v>68</v>
      </c>
    </row>
    <row r="242" spans="1:3" ht="15.75" customHeight="1" x14ac:dyDescent="0.25">
      <c r="A242" s="20" t="s">
        <v>489</v>
      </c>
      <c r="B242" s="26" t="s">
        <v>490</v>
      </c>
      <c r="C242" s="28" t="s">
        <v>68</v>
      </c>
    </row>
    <row r="243" spans="1:3" ht="15.75" customHeight="1" x14ac:dyDescent="0.25">
      <c r="A243" s="22" t="s">
        <v>100</v>
      </c>
      <c r="B243" s="27" t="s">
        <v>101</v>
      </c>
      <c r="C243" s="28" t="s">
        <v>68</v>
      </c>
    </row>
    <row r="244" spans="1:3" ht="15.75" customHeight="1" x14ac:dyDescent="0.25">
      <c r="A244" s="21" t="s">
        <v>308</v>
      </c>
      <c r="B244" s="32" t="s">
        <v>248</v>
      </c>
      <c r="C244" s="28" t="s">
        <v>68</v>
      </c>
    </row>
    <row r="245" spans="1:3" ht="15.75" customHeight="1" x14ac:dyDescent="0.25">
      <c r="A245" s="22" t="s">
        <v>249</v>
      </c>
      <c r="B245" s="32" t="s">
        <v>250</v>
      </c>
      <c r="C245" s="28" t="s">
        <v>68</v>
      </c>
    </row>
    <row r="246" spans="1:3" ht="15.75" customHeight="1" x14ac:dyDescent="0.25">
      <c r="A246" s="16"/>
      <c r="B246" s="35"/>
      <c r="C246" s="17"/>
    </row>
    <row r="247" spans="1:3" ht="15.75" customHeight="1" x14ac:dyDescent="0.25">
      <c r="A247" s="16"/>
      <c r="B247" s="35"/>
      <c r="C247" s="17"/>
    </row>
    <row r="248" spans="1:3" ht="15.75" customHeight="1" x14ac:dyDescent="0.25">
      <c r="A248" s="16"/>
      <c r="B248" s="35"/>
      <c r="C248" s="17"/>
    </row>
    <row r="249" spans="1:3" ht="15.75" customHeight="1" x14ac:dyDescent="0.25">
      <c r="A249" s="16" t="s">
        <v>531</v>
      </c>
      <c r="B249" s="35"/>
      <c r="C249" s="17"/>
    </row>
    <row r="250" spans="1:3" ht="15.75" customHeight="1" x14ac:dyDescent="0.25">
      <c r="A250" s="16"/>
      <c r="B250" s="35"/>
      <c r="C250" s="17"/>
    </row>
    <row r="251" spans="1:3" ht="15.75" customHeight="1" x14ac:dyDescent="0.25">
      <c r="A251" s="16"/>
      <c r="B251" s="35"/>
      <c r="C251" s="17"/>
    </row>
    <row r="252" spans="1:3" ht="15.75" customHeight="1" x14ac:dyDescent="0.25">
      <c r="A252" s="16"/>
      <c r="B252" s="35"/>
      <c r="C252" s="17"/>
    </row>
    <row r="253" spans="1:3" ht="15.75" customHeight="1" x14ac:dyDescent="0.25">
      <c r="A253" s="17"/>
      <c r="B253" s="36"/>
      <c r="C253" s="17"/>
    </row>
    <row r="254" spans="1:3" ht="15.75" customHeight="1" x14ac:dyDescent="0.25">
      <c r="A254" s="17"/>
      <c r="B254" s="36"/>
      <c r="C254" s="17"/>
    </row>
    <row r="255" spans="1:3" ht="15.75" customHeight="1" x14ac:dyDescent="0.25">
      <c r="A255" s="17"/>
      <c r="B255" s="36"/>
      <c r="C255" s="17"/>
    </row>
    <row r="256" spans="1:3" ht="15.75" customHeight="1" x14ac:dyDescent="0.25">
      <c r="A256" s="17"/>
      <c r="B256" s="36"/>
      <c r="C256" s="17"/>
    </row>
    <row r="257" spans="1:3" ht="15.75" customHeight="1" x14ac:dyDescent="0.25">
      <c r="A257" s="17"/>
      <c r="B257" s="36"/>
      <c r="C257" s="17"/>
    </row>
    <row r="258" spans="1:3" ht="15.75" customHeight="1" x14ac:dyDescent="0.25">
      <c r="A258" s="17"/>
      <c r="B258" s="36"/>
      <c r="C258" s="17"/>
    </row>
    <row r="259" spans="1:3" ht="15.75" customHeight="1" x14ac:dyDescent="0.25">
      <c r="A259" s="17"/>
      <c r="B259" s="36"/>
      <c r="C259" s="17"/>
    </row>
    <row r="260" spans="1:3" ht="15.75" customHeight="1" x14ac:dyDescent="0.25">
      <c r="A260" s="17"/>
      <c r="B260" s="36"/>
      <c r="C260" s="17"/>
    </row>
    <row r="261" spans="1:3" ht="15.75" customHeight="1" x14ac:dyDescent="0.25">
      <c r="A261" s="17"/>
      <c r="B261" s="36"/>
      <c r="C261" s="17"/>
    </row>
    <row r="262" spans="1:3" ht="15.75" customHeight="1" x14ac:dyDescent="0.25">
      <c r="A262" s="17"/>
      <c r="B262" s="36"/>
      <c r="C262" s="17"/>
    </row>
    <row r="263" spans="1:3" ht="15.75" customHeight="1" x14ac:dyDescent="0.25">
      <c r="A263" s="17"/>
      <c r="B263" s="36"/>
      <c r="C263" s="17"/>
    </row>
    <row r="264" spans="1:3" ht="15.75" customHeight="1" x14ac:dyDescent="0.25">
      <c r="A264" s="17"/>
      <c r="B264" s="36"/>
      <c r="C264" s="17"/>
    </row>
    <row r="265" spans="1:3" ht="15.75" customHeight="1" x14ac:dyDescent="0.25">
      <c r="A265" s="17"/>
      <c r="B265" s="36"/>
      <c r="C265" s="17"/>
    </row>
    <row r="266" spans="1:3" ht="15.75" customHeight="1" x14ac:dyDescent="0.25">
      <c r="A266" s="17"/>
      <c r="B266" s="36"/>
      <c r="C266" s="17"/>
    </row>
    <row r="267" spans="1:3" ht="15.75" customHeight="1" x14ac:dyDescent="0.25">
      <c r="A267" s="17"/>
      <c r="B267" s="36"/>
      <c r="C267" s="17"/>
    </row>
    <row r="268" spans="1:3" ht="15.75" customHeight="1" x14ac:dyDescent="0.25">
      <c r="A268" s="17"/>
      <c r="B268" s="36"/>
      <c r="C268" s="17"/>
    </row>
    <row r="269" spans="1:3" ht="15.75" customHeight="1" x14ac:dyDescent="0.25">
      <c r="A269" s="17"/>
      <c r="B269" s="36"/>
      <c r="C269" s="17"/>
    </row>
    <row r="270" spans="1:3" ht="15.75" customHeight="1" x14ac:dyDescent="0.25">
      <c r="A270" s="17"/>
      <c r="B270" s="36"/>
      <c r="C270" s="17"/>
    </row>
    <row r="271" spans="1:3" ht="15.75" customHeight="1" x14ac:dyDescent="0.25">
      <c r="A271" s="17"/>
      <c r="B271" s="36"/>
      <c r="C271" s="17"/>
    </row>
    <row r="272" spans="1:3" ht="15.75" customHeight="1" x14ac:dyDescent="0.25">
      <c r="A272" s="17"/>
      <c r="B272" s="36"/>
      <c r="C272" s="17"/>
    </row>
    <row r="273" spans="1:3" ht="15.75" customHeight="1" x14ac:dyDescent="0.25">
      <c r="A273" s="17"/>
      <c r="B273" s="36"/>
      <c r="C273" s="17"/>
    </row>
    <row r="274" spans="1:3" ht="15.75" customHeight="1" x14ac:dyDescent="0.25">
      <c r="A274" s="17"/>
      <c r="B274" s="36"/>
      <c r="C274" s="17"/>
    </row>
    <row r="275" spans="1:3" ht="15.75" customHeight="1" x14ac:dyDescent="0.25">
      <c r="A275" s="17"/>
      <c r="B275" s="36"/>
      <c r="C275" s="17"/>
    </row>
    <row r="276" spans="1:3" ht="15.75" customHeight="1" x14ac:dyDescent="0.25">
      <c r="A276" s="17"/>
      <c r="B276" s="36"/>
      <c r="C276" s="17"/>
    </row>
    <row r="277" spans="1:3" ht="15.75" customHeight="1" x14ac:dyDescent="0.25">
      <c r="A277" s="17"/>
      <c r="B277" s="36"/>
      <c r="C277" s="17"/>
    </row>
    <row r="278" spans="1:3" ht="15.75" customHeight="1" x14ac:dyDescent="0.25">
      <c r="A278" s="17"/>
      <c r="B278" s="36"/>
      <c r="C278" s="17"/>
    </row>
    <row r="279" spans="1:3" ht="15.75" customHeight="1" x14ac:dyDescent="0.25">
      <c r="A279" s="17"/>
      <c r="B279" s="36"/>
      <c r="C279" s="17"/>
    </row>
    <row r="280" spans="1:3" ht="15.75" customHeight="1" x14ac:dyDescent="0.25">
      <c r="A280" s="17"/>
      <c r="B280" s="36"/>
      <c r="C280" s="17"/>
    </row>
    <row r="281" spans="1:3" x14ac:dyDescent="0.25">
      <c r="A281" s="17"/>
      <c r="B281" s="36"/>
      <c r="C281" s="17"/>
    </row>
    <row r="282" spans="1:3" x14ac:dyDescent="0.25">
      <c r="A282" s="17"/>
      <c r="B282" s="36"/>
      <c r="C282" s="17"/>
    </row>
  </sheetData>
  <sheetProtection algorithmName="SHA-512" hashValue="MxvUfm/SyK0Ps+SIKNdwS7d9RlbWhjlYQgTFMqXA+gdXuKsb3io5EYFKwuV9ypDFcQ5tOzhWpJ0C1DKYrK2NRQ==" saltValue="LCbeI8ur//JX6yB20gP/dQ==" spinCount="100000" sheet="1" objects="1" scenarios="1"/>
  <sortState ref="A10:D244">
    <sortCondition ref="A10:A244"/>
  </sortState>
  <dataValidations count="1">
    <dataValidation type="list" allowBlank="1" showInputMessage="1" showErrorMessage="1" sqref="C10:C245">
      <formula1>$A$2:$A$6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K57"/>
  <sheetViews>
    <sheetView topLeftCell="A7" workbookViewId="0">
      <selection activeCell="I18" sqref="I18"/>
    </sheetView>
  </sheetViews>
  <sheetFormatPr defaultColWidth="11.42578125" defaultRowHeight="15.75" customHeight="1" x14ac:dyDescent="0.25"/>
  <cols>
    <col min="1" max="1" width="27.85546875" style="9" bestFit="1" customWidth="1"/>
    <col min="2" max="2" width="13.42578125" style="9" customWidth="1"/>
    <col min="3" max="3" width="2.140625" style="15" customWidth="1"/>
    <col min="4" max="4" width="33.5703125" style="9" bestFit="1" customWidth="1"/>
    <col min="5" max="5" width="32.42578125" style="9" bestFit="1" customWidth="1"/>
    <col min="6" max="6" width="19.28515625" style="9" bestFit="1" customWidth="1"/>
    <col min="7" max="7" width="12.28515625" style="9" customWidth="1"/>
    <col min="8" max="8" width="2.140625" style="15" customWidth="1"/>
    <col min="9" max="9" width="23.42578125" style="9" customWidth="1"/>
    <col min="10" max="10" width="29.85546875" style="9" customWidth="1"/>
    <col min="11" max="11" width="21.85546875" style="9" customWidth="1"/>
    <col min="12" max="16384" width="11.42578125" style="9"/>
  </cols>
  <sheetData>
    <row r="1" spans="1:11" ht="15.75" customHeight="1" thickBot="1" x14ac:dyDescent="0.3">
      <c r="A1" s="38" t="s">
        <v>17</v>
      </c>
      <c r="B1" s="39" t="s">
        <v>38</v>
      </c>
      <c r="C1" s="42"/>
      <c r="D1" s="43" t="s">
        <v>1</v>
      </c>
      <c r="E1" s="44" t="s">
        <v>459</v>
      </c>
      <c r="F1" s="44" t="s">
        <v>461</v>
      </c>
      <c r="G1" s="45" t="s">
        <v>16</v>
      </c>
      <c r="H1" s="37"/>
      <c r="I1" s="6" t="s">
        <v>5</v>
      </c>
      <c r="J1" s="46" t="e">
        <f>PRODUCCION!#REF!</f>
        <v>#REF!</v>
      </c>
      <c r="K1" s="11" t="e">
        <f>VLOOKUP(J1, D2:E55,   2, 0 )</f>
        <v>#REF!</v>
      </c>
    </row>
    <row r="2" spans="1:11" ht="15.75" customHeight="1" x14ac:dyDescent="0.25">
      <c r="A2" s="12" t="s">
        <v>515</v>
      </c>
      <c r="B2" s="41"/>
      <c r="D2" s="65" t="s">
        <v>359</v>
      </c>
      <c r="E2" s="66" t="s">
        <v>460</v>
      </c>
      <c r="F2" s="66" t="s">
        <v>130</v>
      </c>
      <c r="G2" s="41"/>
    </row>
    <row r="3" spans="1:11" ht="15.75" customHeight="1" x14ac:dyDescent="0.25">
      <c r="A3" s="40" t="s">
        <v>20</v>
      </c>
      <c r="B3" s="41"/>
      <c r="D3" s="65" t="s">
        <v>358</v>
      </c>
      <c r="E3" s="66" t="s">
        <v>131</v>
      </c>
      <c r="F3" s="66"/>
      <c r="G3" s="41"/>
    </row>
    <row r="4" spans="1:11" ht="15.75" customHeight="1" x14ac:dyDescent="0.25">
      <c r="A4" s="40" t="s">
        <v>29</v>
      </c>
      <c r="B4" s="41"/>
      <c r="D4" s="65" t="s">
        <v>485</v>
      </c>
      <c r="E4" s="66" t="s">
        <v>470</v>
      </c>
      <c r="F4" s="66"/>
      <c r="G4" s="41"/>
    </row>
    <row r="5" spans="1:11" ht="15.75" customHeight="1" x14ac:dyDescent="0.25">
      <c r="A5" s="40" t="s">
        <v>32</v>
      </c>
      <c r="B5" s="41"/>
      <c r="D5" s="65" t="s">
        <v>2</v>
      </c>
      <c r="E5" s="66" t="s">
        <v>460</v>
      </c>
      <c r="F5" s="66"/>
      <c r="G5" s="41">
        <v>15512795</v>
      </c>
    </row>
    <row r="6" spans="1:11" ht="15.75" customHeight="1" x14ac:dyDescent="0.25">
      <c r="A6" s="40" t="s">
        <v>19</v>
      </c>
      <c r="B6" s="41"/>
      <c r="D6" s="65" t="s">
        <v>349</v>
      </c>
      <c r="E6" s="66" t="s">
        <v>460</v>
      </c>
      <c r="F6" s="66"/>
      <c r="G6" s="41"/>
    </row>
    <row r="7" spans="1:11" ht="15.75" customHeight="1" x14ac:dyDescent="0.25">
      <c r="A7" s="40" t="s">
        <v>31</v>
      </c>
      <c r="B7" s="41"/>
      <c r="D7" s="63" t="s">
        <v>575</v>
      </c>
      <c r="E7" s="64" t="s">
        <v>536</v>
      </c>
      <c r="F7" s="64"/>
      <c r="G7" s="67"/>
    </row>
    <row r="8" spans="1:11" ht="15.75" customHeight="1" x14ac:dyDescent="0.25">
      <c r="A8" s="40" t="s">
        <v>580</v>
      </c>
      <c r="B8" s="41"/>
      <c r="D8" s="65" t="s">
        <v>378</v>
      </c>
      <c r="E8" s="66" t="s">
        <v>460</v>
      </c>
      <c r="F8" s="66"/>
      <c r="G8" s="41">
        <v>70829124</v>
      </c>
    </row>
    <row r="9" spans="1:11" ht="15.75" customHeight="1" x14ac:dyDescent="0.25">
      <c r="A9" s="40" t="s">
        <v>253</v>
      </c>
      <c r="B9" s="41"/>
      <c r="D9" s="65" t="s">
        <v>7</v>
      </c>
      <c r="E9" s="66" t="s">
        <v>460</v>
      </c>
      <c r="F9" s="66"/>
      <c r="G9" s="41">
        <v>32472255</v>
      </c>
    </row>
    <row r="10" spans="1:11" ht="15.75" customHeight="1" x14ac:dyDescent="0.25">
      <c r="A10" s="40" t="s">
        <v>516</v>
      </c>
      <c r="B10" s="41"/>
      <c r="D10" s="65" t="s">
        <v>417</v>
      </c>
      <c r="E10" s="66" t="s">
        <v>418</v>
      </c>
      <c r="F10" s="66"/>
      <c r="G10" s="41"/>
    </row>
    <row r="11" spans="1:11" ht="15.75" customHeight="1" x14ac:dyDescent="0.25">
      <c r="A11" s="40" t="s">
        <v>18</v>
      </c>
      <c r="B11" s="41"/>
      <c r="D11" s="65" t="s">
        <v>491</v>
      </c>
      <c r="E11" s="66" t="s">
        <v>460</v>
      </c>
      <c r="F11" s="66"/>
      <c r="G11" s="41"/>
    </row>
    <row r="12" spans="1:11" ht="15.75" customHeight="1" x14ac:dyDescent="0.25">
      <c r="A12" s="40" t="s">
        <v>28</v>
      </c>
      <c r="B12" s="41"/>
      <c r="D12" s="65" t="s">
        <v>402</v>
      </c>
      <c r="E12" s="66" t="s">
        <v>128</v>
      </c>
      <c r="F12" s="66"/>
      <c r="G12" s="41"/>
    </row>
    <row r="13" spans="1:11" ht="15.75" customHeight="1" x14ac:dyDescent="0.25">
      <c r="A13" s="40" t="s">
        <v>419</v>
      </c>
      <c r="B13" s="41"/>
      <c r="D13" s="86" t="s">
        <v>540</v>
      </c>
      <c r="E13" s="86" t="s">
        <v>536</v>
      </c>
      <c r="F13" s="86"/>
      <c r="G13" s="86"/>
    </row>
    <row r="14" spans="1:11" ht="15.75" customHeight="1" x14ac:dyDescent="0.25">
      <c r="A14" s="40" t="s">
        <v>21</v>
      </c>
      <c r="B14" s="41"/>
      <c r="D14" s="87" t="s">
        <v>124</v>
      </c>
      <c r="E14" s="87" t="s">
        <v>460</v>
      </c>
      <c r="F14" s="87"/>
      <c r="G14" s="88"/>
    </row>
    <row r="15" spans="1:11" ht="15.75" customHeight="1" x14ac:dyDescent="0.25">
      <c r="A15" s="40" t="s">
        <v>25</v>
      </c>
      <c r="B15" s="41"/>
      <c r="D15" s="87" t="s">
        <v>33</v>
      </c>
      <c r="E15" s="87" t="s">
        <v>460</v>
      </c>
      <c r="F15" s="87"/>
      <c r="G15" s="88">
        <v>71695382</v>
      </c>
    </row>
    <row r="16" spans="1:11" ht="15.75" customHeight="1" x14ac:dyDescent="0.25">
      <c r="A16" s="40" t="s">
        <v>578</v>
      </c>
      <c r="B16" s="41"/>
      <c r="D16" s="87" t="s">
        <v>14</v>
      </c>
      <c r="E16" s="87" t="s">
        <v>460</v>
      </c>
      <c r="F16" s="87"/>
      <c r="G16" s="88"/>
    </row>
    <row r="17" spans="1:7" ht="15.75" customHeight="1" x14ac:dyDescent="0.25">
      <c r="A17" s="40" t="s">
        <v>579</v>
      </c>
      <c r="B17" s="41"/>
      <c r="D17" s="87" t="s">
        <v>503</v>
      </c>
      <c r="E17" s="87" t="s">
        <v>129</v>
      </c>
      <c r="F17" s="87"/>
      <c r="G17" s="88"/>
    </row>
    <row r="18" spans="1:7" ht="15.75" customHeight="1" x14ac:dyDescent="0.25">
      <c r="A18" s="40" t="s">
        <v>24</v>
      </c>
      <c r="B18" s="41"/>
      <c r="D18" s="86" t="s">
        <v>576</v>
      </c>
      <c r="E18" s="86" t="s">
        <v>536</v>
      </c>
      <c r="F18" s="86"/>
      <c r="G18" s="86"/>
    </row>
    <row r="19" spans="1:7" ht="15.75" customHeight="1" x14ac:dyDescent="0.25">
      <c r="A19" s="40" t="s">
        <v>30</v>
      </c>
      <c r="B19" s="41"/>
      <c r="D19" s="87" t="s">
        <v>420</v>
      </c>
      <c r="E19" s="87" t="s">
        <v>460</v>
      </c>
      <c r="F19" s="87"/>
      <c r="G19" s="88"/>
    </row>
    <row r="20" spans="1:7" ht="15.75" customHeight="1" x14ac:dyDescent="0.25">
      <c r="A20" s="40" t="s">
        <v>22</v>
      </c>
      <c r="B20" s="41"/>
      <c r="D20" s="88" t="s">
        <v>581</v>
      </c>
      <c r="E20" s="88" t="s">
        <v>582</v>
      </c>
      <c r="F20" s="88"/>
      <c r="G20" s="88"/>
    </row>
    <row r="21" spans="1:7" ht="15.75" customHeight="1" x14ac:dyDescent="0.25">
      <c r="A21" s="40" t="s">
        <v>514</v>
      </c>
      <c r="B21" s="41"/>
      <c r="D21" s="88" t="s">
        <v>584</v>
      </c>
      <c r="E21" s="88" t="s">
        <v>536</v>
      </c>
      <c r="F21" s="88"/>
      <c r="G21" s="88"/>
    </row>
    <row r="22" spans="1:7" ht="15.75" customHeight="1" x14ac:dyDescent="0.25">
      <c r="A22" s="40" t="s">
        <v>360</v>
      </c>
      <c r="B22" s="41"/>
      <c r="D22" s="87" t="s">
        <v>382</v>
      </c>
      <c r="E22" s="87" t="s">
        <v>460</v>
      </c>
      <c r="F22" s="87"/>
      <c r="G22" s="88"/>
    </row>
    <row r="23" spans="1:7" ht="15.75" customHeight="1" x14ac:dyDescent="0.25">
      <c r="A23" s="88" t="s">
        <v>27</v>
      </c>
      <c r="B23" s="88"/>
      <c r="D23" s="87" t="s">
        <v>391</v>
      </c>
      <c r="E23" s="87" t="s">
        <v>460</v>
      </c>
      <c r="F23" s="87"/>
      <c r="G23" s="88">
        <v>71799435</v>
      </c>
    </row>
    <row r="24" spans="1:7" ht="15.75" customHeight="1" x14ac:dyDescent="0.25">
      <c r="A24" s="88" t="s">
        <v>26</v>
      </c>
      <c r="B24" s="88"/>
      <c r="D24" s="87" t="s">
        <v>486</v>
      </c>
      <c r="E24" s="87" t="s">
        <v>470</v>
      </c>
      <c r="F24" s="87"/>
      <c r="G24" s="88"/>
    </row>
    <row r="25" spans="1:7" ht="15.75" customHeight="1" x14ac:dyDescent="0.25">
      <c r="A25" s="88" t="s">
        <v>23</v>
      </c>
      <c r="B25" s="88"/>
      <c r="D25" s="87" t="s">
        <v>99</v>
      </c>
      <c r="E25" s="87" t="s">
        <v>460</v>
      </c>
      <c r="F25" s="87"/>
      <c r="G25" s="88">
        <v>15442160</v>
      </c>
    </row>
    <row r="26" spans="1:7" ht="15.75" customHeight="1" x14ac:dyDescent="0.25">
      <c r="A26" s="88" t="s">
        <v>577</v>
      </c>
      <c r="B26" s="88"/>
      <c r="D26" s="87" t="s">
        <v>11</v>
      </c>
      <c r="E26" s="87" t="s">
        <v>460</v>
      </c>
      <c r="F26" s="87"/>
      <c r="G26" s="88">
        <v>71699961</v>
      </c>
    </row>
    <row r="27" spans="1:7" ht="15.75" customHeight="1" x14ac:dyDescent="0.25">
      <c r="A27" s="12"/>
      <c r="D27" s="87" t="s">
        <v>12</v>
      </c>
      <c r="E27" s="87" t="s">
        <v>460</v>
      </c>
      <c r="F27" s="87"/>
      <c r="G27" s="88">
        <v>98774080</v>
      </c>
    </row>
    <row r="28" spans="1:7" ht="15.75" customHeight="1" x14ac:dyDescent="0.25">
      <c r="A28" s="12"/>
      <c r="D28" s="87" t="s">
        <v>13</v>
      </c>
      <c r="E28" s="87" t="s">
        <v>460</v>
      </c>
      <c r="F28" s="87"/>
      <c r="G28" s="88">
        <v>98496603</v>
      </c>
    </row>
    <row r="29" spans="1:7" ht="15.75" customHeight="1" x14ac:dyDescent="0.25">
      <c r="D29" s="87" t="s">
        <v>10</v>
      </c>
      <c r="E29" s="87" t="s">
        <v>460</v>
      </c>
      <c r="F29" s="87"/>
      <c r="G29" s="88"/>
    </row>
    <row r="30" spans="1:7" ht="15.75" customHeight="1" x14ac:dyDescent="0.25">
      <c r="D30" s="87" t="s">
        <v>471</v>
      </c>
      <c r="E30" s="87" t="s">
        <v>470</v>
      </c>
      <c r="F30" s="87"/>
      <c r="G30" s="88"/>
    </row>
    <row r="31" spans="1:7" ht="15.75" customHeight="1" x14ac:dyDescent="0.25">
      <c r="D31" s="87" t="s">
        <v>125</v>
      </c>
      <c r="E31" s="87" t="s">
        <v>460</v>
      </c>
      <c r="F31" s="87"/>
      <c r="G31" s="88"/>
    </row>
    <row r="32" spans="1:7" ht="15.75" customHeight="1" x14ac:dyDescent="0.25">
      <c r="D32" s="87" t="s">
        <v>136</v>
      </c>
      <c r="E32" s="87" t="s">
        <v>460</v>
      </c>
      <c r="F32" s="87"/>
      <c r="G32" s="88">
        <v>7924785</v>
      </c>
    </row>
    <row r="33" spans="4:7" ht="15.75" customHeight="1" x14ac:dyDescent="0.25">
      <c r="D33" s="87" t="s">
        <v>475</v>
      </c>
      <c r="E33" s="87" t="s">
        <v>460</v>
      </c>
      <c r="F33" s="87"/>
      <c r="G33" s="88">
        <v>1114727565</v>
      </c>
    </row>
    <row r="34" spans="4:7" ht="15.75" customHeight="1" x14ac:dyDescent="0.25">
      <c r="D34" s="87" t="s">
        <v>9</v>
      </c>
      <c r="E34" s="87" t="s">
        <v>460</v>
      </c>
      <c r="F34" s="87"/>
      <c r="G34" s="88"/>
    </row>
    <row r="35" spans="4:7" ht="15.75" customHeight="1" x14ac:dyDescent="0.25">
      <c r="D35" s="87" t="s">
        <v>362</v>
      </c>
      <c r="E35" s="87" t="s">
        <v>460</v>
      </c>
      <c r="F35" s="87"/>
      <c r="G35" s="88"/>
    </row>
    <row r="36" spans="4:7" ht="15.75" customHeight="1" x14ac:dyDescent="0.25">
      <c r="D36" s="87" t="s">
        <v>383</v>
      </c>
      <c r="E36" s="87" t="s">
        <v>460</v>
      </c>
      <c r="F36" s="87"/>
      <c r="G36" s="88"/>
    </row>
    <row r="37" spans="4:7" ht="15.75" customHeight="1" x14ac:dyDescent="0.25">
      <c r="D37" s="86" t="s">
        <v>541</v>
      </c>
      <c r="E37" s="86" t="s">
        <v>536</v>
      </c>
      <c r="F37" s="86"/>
      <c r="G37" s="86"/>
    </row>
    <row r="38" spans="4:7" ht="15.75" customHeight="1" x14ac:dyDescent="0.25">
      <c r="D38" s="87" t="s">
        <v>513</v>
      </c>
      <c r="E38" s="87" t="s">
        <v>464</v>
      </c>
      <c r="F38" s="87"/>
      <c r="G38" s="88"/>
    </row>
    <row r="39" spans="4:7" ht="15.75" customHeight="1" x14ac:dyDescent="0.25">
      <c r="D39" s="87" t="s">
        <v>401</v>
      </c>
      <c r="E39" s="87" t="s">
        <v>128</v>
      </c>
      <c r="F39" s="87"/>
      <c r="G39" s="88"/>
    </row>
    <row r="40" spans="4:7" ht="15.75" customHeight="1" x14ac:dyDescent="0.25">
      <c r="D40" s="87" t="s">
        <v>123</v>
      </c>
      <c r="E40" s="87" t="s">
        <v>129</v>
      </c>
      <c r="F40" s="87"/>
      <c r="G40" s="88"/>
    </row>
    <row r="41" spans="4:7" ht="15.75" customHeight="1" x14ac:dyDescent="0.25">
      <c r="D41" s="88" t="s">
        <v>583</v>
      </c>
      <c r="E41" s="88" t="s">
        <v>460</v>
      </c>
      <c r="F41" s="88"/>
      <c r="G41" s="88"/>
    </row>
    <row r="42" spans="4:7" ht="15.75" customHeight="1" x14ac:dyDescent="0.25">
      <c r="D42" s="87" t="s">
        <v>379</v>
      </c>
      <c r="E42" s="87" t="s">
        <v>460</v>
      </c>
      <c r="F42" s="87"/>
      <c r="G42" s="88">
        <v>43206695</v>
      </c>
    </row>
    <row r="43" spans="4:7" ht="15.75" customHeight="1" x14ac:dyDescent="0.25">
      <c r="D43" s="87" t="s">
        <v>15</v>
      </c>
      <c r="E43" s="87" t="s">
        <v>460</v>
      </c>
      <c r="F43" s="87"/>
      <c r="G43" s="88">
        <v>1053788500</v>
      </c>
    </row>
    <row r="44" spans="4:7" ht="15.75" customHeight="1" x14ac:dyDescent="0.25">
      <c r="D44" s="87" t="s">
        <v>538</v>
      </c>
      <c r="E44" s="87" t="s">
        <v>536</v>
      </c>
      <c r="F44" s="87"/>
      <c r="G44" s="88"/>
    </row>
    <row r="45" spans="4:7" ht="15.75" customHeight="1" x14ac:dyDescent="0.25">
      <c r="D45" s="87" t="s">
        <v>494</v>
      </c>
      <c r="E45" s="87" t="s">
        <v>464</v>
      </c>
      <c r="F45" s="87"/>
      <c r="G45" s="88"/>
    </row>
    <row r="46" spans="4:7" ht="15.75" customHeight="1" x14ac:dyDescent="0.25">
      <c r="D46" s="87" t="s">
        <v>463</v>
      </c>
      <c r="E46" s="87" t="s">
        <v>464</v>
      </c>
      <c r="F46" s="87" t="s">
        <v>465</v>
      </c>
      <c r="G46" s="88"/>
    </row>
    <row r="47" spans="4:7" ht="15.75" customHeight="1" x14ac:dyDescent="0.25">
      <c r="D47" s="87" t="s">
        <v>6</v>
      </c>
      <c r="E47" s="87" t="s">
        <v>460</v>
      </c>
      <c r="F47" s="87"/>
      <c r="G47" s="88"/>
    </row>
    <row r="48" spans="4:7" ht="15.75" customHeight="1" x14ac:dyDescent="0.25">
      <c r="D48" s="87" t="s">
        <v>474</v>
      </c>
      <c r="E48" s="87" t="s">
        <v>456</v>
      </c>
      <c r="F48" s="87"/>
      <c r="G48" s="88"/>
    </row>
    <row r="49" spans="4:7" ht="15.75" customHeight="1" x14ac:dyDescent="0.25">
      <c r="D49" s="87" t="s">
        <v>480</v>
      </c>
      <c r="E49" s="87" t="s">
        <v>456</v>
      </c>
      <c r="F49" s="87"/>
      <c r="G49" s="88"/>
    </row>
    <row r="50" spans="4:7" ht="15.75" customHeight="1" x14ac:dyDescent="0.25">
      <c r="D50" s="87" t="s">
        <v>127</v>
      </c>
      <c r="E50" s="87" t="s">
        <v>460</v>
      </c>
      <c r="F50" s="87" t="s">
        <v>126</v>
      </c>
      <c r="G50" s="88"/>
    </row>
    <row r="51" spans="4:7" ht="15.75" customHeight="1" x14ac:dyDescent="0.25">
      <c r="D51" s="87" t="s">
        <v>380</v>
      </c>
      <c r="E51" s="87" t="s">
        <v>460</v>
      </c>
      <c r="F51" s="87"/>
      <c r="G51" s="88">
        <v>8466414</v>
      </c>
    </row>
    <row r="52" spans="4:7" ht="15.75" customHeight="1" x14ac:dyDescent="0.25">
      <c r="D52" s="87" t="s">
        <v>8</v>
      </c>
      <c r="E52" s="87" t="s">
        <v>460</v>
      </c>
      <c r="F52" s="87"/>
      <c r="G52" s="88"/>
    </row>
    <row r="53" spans="4:7" ht="15.75" customHeight="1" x14ac:dyDescent="0.25">
      <c r="D53" s="88" t="s">
        <v>495</v>
      </c>
      <c r="E53" s="88" t="s">
        <v>464</v>
      </c>
      <c r="F53" s="88"/>
      <c r="G53" s="88"/>
    </row>
    <row r="54" spans="4:7" ht="15.75" customHeight="1" x14ac:dyDescent="0.25">
      <c r="D54" s="89" t="s">
        <v>361</v>
      </c>
      <c r="E54" s="89" t="s">
        <v>128</v>
      </c>
      <c r="F54" s="89"/>
      <c r="G54" s="88"/>
    </row>
    <row r="55" spans="4:7" ht="15.75" customHeight="1" x14ac:dyDescent="0.25">
      <c r="D55" s="88" t="s">
        <v>34</v>
      </c>
      <c r="E55" s="88" t="s">
        <v>460</v>
      </c>
      <c r="F55" s="88"/>
      <c r="G55" s="88"/>
    </row>
    <row r="56" spans="4:7" ht="15.75" customHeight="1" x14ac:dyDescent="0.25">
      <c r="D56" s="88" t="s">
        <v>537</v>
      </c>
      <c r="E56" s="88" t="s">
        <v>536</v>
      </c>
      <c r="F56" s="88"/>
      <c r="G56" s="88"/>
    </row>
    <row r="57" spans="4:7" ht="15.75" customHeight="1" x14ac:dyDescent="0.25">
      <c r="D57" s="88" t="s">
        <v>381</v>
      </c>
      <c r="E57" s="88" t="s">
        <v>460</v>
      </c>
      <c r="F57" s="88"/>
      <c r="G57" s="88">
        <v>71756855</v>
      </c>
    </row>
  </sheetData>
  <sheetProtection algorithmName="SHA-512" hashValue="THQuZEuitacNpjkGbbW5Ar6rjoiec/hilSnBmBsBff+5V1NswbqgVfaskdiwLo276GOhtJE10+e/u2OwXR89uA==" saltValue="uB144/adHd4XfQA7fqhNKA==" spinCount="100000" sheet="1" objects="1" scenarios="1"/>
  <sortState ref="D2:G57">
    <sortCondition ref="D1"/>
  </sortState>
  <pageMargins left="0.7" right="0.7" top="0.75" bottom="0.75" header="0.3" footer="0.3"/>
  <pageSetup orientation="portrait" horizontalDpi="4294967294" verticalDpi="4294967294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E1032436F9B5B4EAE4888379CE8BDC2" ma:contentTypeVersion="0" ma:contentTypeDescription="Crear nuevo documento." ma:contentTypeScope="" ma:versionID="4304dbcfbd451423b6f09cc081bdec8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6027298a7bd8bc3d03d9dd2bc180dc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6F49D5-EC08-450B-AC99-FA7AC9646AC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C20E2E-3EBD-4E0C-BF60-DA7DFA0663DF}">
  <ds:schemaRefs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6769AB56-1B1D-4DF2-AD42-483CDFAAC2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PRUEBAS</vt:lpstr>
      <vt:lpstr>PRODUCCION</vt:lpstr>
      <vt:lpstr>VERSION</vt:lpstr>
      <vt:lpstr>Matriz Aprobación GC</vt:lpstr>
      <vt:lpstr>Matriz aprobación BD</vt:lpstr>
      <vt:lpstr>Inventario</vt:lpstr>
      <vt:lpstr>Personal</vt:lpstr>
      <vt:lpstr>PRODUCCION!Print_Area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Conrado Guerra Lujan</dc:creator>
  <cp:lastModifiedBy>CATALINA AMAYA VERGARA</cp:lastModifiedBy>
  <cp:lastPrinted>2015-06-02T11:53:17Z</cp:lastPrinted>
  <dcterms:created xsi:type="dcterms:W3CDTF">2013-04-17T15:41:36Z</dcterms:created>
  <dcterms:modified xsi:type="dcterms:W3CDTF">2019-10-18T16:55:30Z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0x010100BE1032436F9B5B4EAE4888379CE8BDC2</vt:lpwstr>
  </property>
</Properties>
</file>