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Empresas\XM\Proyectos\Arquitectura Empresarial\Listas de Chequeo\"/>
    </mc:Choice>
  </mc:AlternateContent>
  <xr:revisionPtr revIDLastSave="0" documentId="8_{B1D00952-1256-4829-8FAF-668B9BB6AA0C}" xr6:coauthVersionLast="31" xr6:coauthVersionMax="31" xr10:uidLastSave="{00000000-0000-0000-0000-000000000000}"/>
  <bookViews>
    <workbookView xWindow="0" yWindow="0" windowWidth="20490" windowHeight="8820" xr2:uid="{00000000-000D-0000-FFFF-FFFF00000000}"/>
  </bookViews>
  <sheets>
    <sheet name="ListaChequeo" sheetId="1" r:id="rId1"/>
    <sheet name="Listas" sheetId="2" r:id="rId2"/>
    <sheet name="Control de Versiones" sheetId="3" r:id="rId3"/>
  </sheets>
  <definedNames>
    <definedName name="_xlnm.Print_Area" localSheetId="0">ListaChequeo!$A$2:$G$141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 l="1"/>
  <c r="G40" i="1"/>
  <c r="G42" i="1"/>
  <c r="G52" i="1"/>
  <c r="G54" i="1"/>
  <c r="H51" i="1"/>
  <c r="H39" i="1" l="1"/>
  <c r="G136" i="1" l="1"/>
  <c r="G140" i="1"/>
  <c r="G138" i="1"/>
  <c r="G134" i="1"/>
  <c r="G132" i="1"/>
  <c r="G130" i="1"/>
  <c r="H129" i="1"/>
  <c r="H97" i="1"/>
  <c r="H89" i="1"/>
  <c r="G122" i="1"/>
  <c r="G126" i="1"/>
  <c r="G120" i="1"/>
  <c r="G124" i="1"/>
  <c r="H119" i="1"/>
  <c r="G116" i="1"/>
  <c r="G114" i="1"/>
  <c r="G112" i="1"/>
  <c r="G106" i="1"/>
  <c r="G104" i="1"/>
  <c r="G108" i="1"/>
  <c r="G110" i="1"/>
  <c r="H103" i="1"/>
  <c r="G100" i="1"/>
  <c r="G98" i="1"/>
  <c r="G94" i="1"/>
  <c r="G92" i="1"/>
  <c r="G90" i="1"/>
  <c r="H67" i="1"/>
  <c r="H81" i="1"/>
  <c r="H75" i="1"/>
  <c r="G86" i="1"/>
  <c r="G84" i="1"/>
  <c r="G82" i="1"/>
  <c r="G78" i="1"/>
  <c r="G76" i="1"/>
  <c r="G72" i="1"/>
  <c r="G70" i="1"/>
  <c r="G68" i="1"/>
  <c r="G64" i="1"/>
  <c r="G62" i="1"/>
  <c r="G60" i="1"/>
  <c r="G58" i="1"/>
  <c r="G56" i="1"/>
  <c r="G81" i="1" l="1"/>
  <c r="G129" i="1"/>
  <c r="G119" i="1"/>
  <c r="G89" i="1"/>
  <c r="G75" i="1"/>
  <c r="G103" i="1"/>
  <c r="G97" i="1"/>
  <c r="G67" i="1"/>
  <c r="G51" i="1"/>
  <c r="G44" i="1" l="1"/>
  <c r="G39" i="1" s="1"/>
  <c r="G46" i="1"/>
  <c r="G36" i="1"/>
  <c r="G34" i="1"/>
  <c r="G32" i="1"/>
  <c r="H31" i="1"/>
  <c r="G26" i="1"/>
  <c r="G14" i="1"/>
  <c r="G12" i="1"/>
  <c r="G24" i="1"/>
  <c r="G28" i="1"/>
  <c r="G22" i="1"/>
  <c r="G20" i="1"/>
  <c r="G18" i="1"/>
  <c r="G16" i="1"/>
  <c r="H11" i="1"/>
  <c r="G31" i="1" l="1"/>
  <c r="G11" i="1"/>
  <c r="G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Interconexión Eléctrica S.A</author>
  </authors>
  <commentList>
    <comment ref="A110" authorId="0" shapeId="0" xr:uid="{00000000-0006-0000-0000-000001000000}">
      <text>
        <r>
          <rPr>
            <b/>
            <sz val="9"/>
            <color indexed="81"/>
            <rFont val="Tahoma"/>
            <family val="2"/>
          </rPr>
          <t>Interconexión Eléctrica S.A:</t>
        </r>
        <r>
          <rPr>
            <sz val="9"/>
            <color indexed="81"/>
            <rFont val="Tahoma"/>
            <family val="2"/>
          </rPr>
          <t xml:space="preserve">
¿Este punto no hace parte de Arquitectura de Datos?</t>
        </r>
      </text>
    </comment>
    <comment ref="A114" authorId="0" shapeId="0" xr:uid="{00000000-0006-0000-0000-000002000000}">
      <text>
        <r>
          <rPr>
            <b/>
            <sz val="9"/>
            <color indexed="81"/>
            <rFont val="Tahoma"/>
            <family val="2"/>
          </rPr>
          <t>Interconexión Eléctrica S.A:</t>
        </r>
        <r>
          <rPr>
            <sz val="9"/>
            <color indexed="81"/>
            <rFont val="Tahoma"/>
            <family val="2"/>
          </rPr>
          <t xml:space="preserve">
¿Este punto no hace parte de Arquitectura de Datos?</t>
        </r>
      </text>
    </comment>
  </commentList>
</comments>
</file>

<file path=xl/sharedStrings.xml><?xml version="1.0" encoding="utf-8"?>
<sst xmlns="http://schemas.openxmlformats.org/spreadsheetml/2006/main" count="219" uniqueCount="100">
  <si>
    <t>Nombre Proyecto</t>
  </si>
  <si>
    <t>SI</t>
  </si>
  <si>
    <t>NO</t>
  </si>
  <si>
    <t>NO APLICA</t>
  </si>
  <si>
    <t>Unidad de Negocio</t>
  </si>
  <si>
    <t>Arquitecto de Soluciones</t>
  </si>
  <si>
    <t>Líder Técnico</t>
  </si>
  <si>
    <t>Fecha Inicio Proyecto</t>
  </si>
  <si>
    <t>La Arquitectura Candidata especifica el motor de base de datos primario a utilizar?</t>
  </si>
  <si>
    <t xml:space="preserve">La Arquitectura Candidata especifica alternativas de almacenamiento de datos </t>
  </si>
  <si>
    <t>ARQUITECTURA CANDIDATA</t>
  </si>
  <si>
    <t>LINEAMIENTOS CORPORATIVOS</t>
  </si>
  <si>
    <t xml:space="preserve">RIESGOS </t>
  </si>
  <si>
    <t>Comentarios</t>
  </si>
  <si>
    <t>¿La Arquitectura Candidata especifica la cantidad de usuarios concurrentes?</t>
  </si>
  <si>
    <t>¿La Arquitectura Candidata identifica escenarios de carga y estrés?</t>
  </si>
  <si>
    <t>¿Se han identificado los atributos de calidad del sistema?</t>
  </si>
  <si>
    <t>¿La Arquitectura Candidata especifica mecanismos de instrumentación?</t>
  </si>
  <si>
    <t>¿La Arquitectura Candidata identifica los elementos arquitectónicos del sistema?</t>
  </si>
  <si>
    <t>¿La Arquitectura Candidata identifica los riesgos que pueden afectar la estabilidad del sistema?</t>
  </si>
  <si>
    <t>¿La Arquitectura Candidata especifica los mecanismos de mitigación de los riesgos?</t>
  </si>
  <si>
    <t>CARGA Y DESEMPEÑO</t>
  </si>
  <si>
    <t>¿La Arquitectura Candidata especifica la latencia máxima para la recuperación de datos de un repositorio?</t>
  </si>
  <si>
    <t>&lt;Comentarios&gt;</t>
  </si>
  <si>
    <t>INTEGRACIÓN</t>
  </si>
  <si>
    <t>DIAGRAMAS</t>
  </si>
  <si>
    <t>¿La Arquitectura Candidata especifica el uso de componentes corporativos para autenticación de usuarios?</t>
  </si>
  <si>
    <t>¿La Arquitectura Candidata especifica el uso de componentes corporativos para autorización de usuarios?</t>
  </si>
  <si>
    <t xml:space="preserve">¿La Arquitectura Candidata especifica el uso de componentes corporativos para acceso a datos? </t>
  </si>
  <si>
    <t xml:space="preserve">¿La Arquitectura Candidata especifica el uso de componentes corporativos para registro de Logging? </t>
  </si>
  <si>
    <t xml:space="preserve">¿La Arquitectura Candidata especifica el uso de componentes corporativos para registro de Auditoria? </t>
  </si>
  <si>
    <t xml:space="preserve">¿La Arquitectura Candidata especifica el uso de componentes corporativos para registro de Excepciones? </t>
  </si>
  <si>
    <t>¿La Arquitectura Candidata especifica el uso de componentes corporativos para cifrado de datos?</t>
  </si>
  <si>
    <t>¿La Arquitectura Candidata referencia los lineamientos gráficos?</t>
  </si>
  <si>
    <t>¿La Arquitectura Candidata identifica los sistemas externos con los cuales debe integrarse?</t>
  </si>
  <si>
    <t>¿La Arquitectura Candidata especifica el mecanismo de comunicación con sistemas externos?</t>
  </si>
  <si>
    <t>¿La Arquitectura Candidata especifica un diagrama de componentes?</t>
  </si>
  <si>
    <t>¿La Arquitectura Candidata especifica un diagrama de despliegue?</t>
  </si>
  <si>
    <t>¿Se ha especificado el estilo arquitectónico a utilizar?</t>
  </si>
  <si>
    <t>¿La Arquitectura Candidata especifica la permanencia de los datos en el repositorio?</t>
  </si>
  <si>
    <t>¿La Arquitectura Candidata especifica las operaciones a realizar sobre los datos que no deben permanecer en el repositorio?</t>
  </si>
  <si>
    <t>APROVISIONAMIENTO Y ESCALAMIENTO</t>
  </si>
  <si>
    <t>¿La Arquitectura Candidata especifica el aprovisionamiento de almacenamiento de datos?</t>
  </si>
  <si>
    <t>DESPLIEGUE Y GESTION DE LA CONFIGURACIÓN</t>
  </si>
  <si>
    <t>¿La Arquitectura Candidata especifica los mecanismos de depuración de los datos?</t>
  </si>
  <si>
    <t>¿La Arquitectura Candidata especifica los mecanismos a utilizar para control de versiones, detallando las respectivas ramas para posterior integración de código?</t>
  </si>
  <si>
    <t>¿La Arquitectura Candidata especifica el aprovisionamiento de recursos para procesamiento y despliegue?</t>
  </si>
  <si>
    <t>¿La Arquitectura Candidata especifica mecanismos de resistencia del sistema?</t>
  </si>
  <si>
    <t xml:space="preserve">DISEÑO Y PATRONES </t>
  </si>
  <si>
    <t>REFERENCIAS</t>
  </si>
  <si>
    <t>¿Las tecnologías propuestas en La Arquitectura Candidata, están alineadas con las que se especifican en el documento de arquitecturas de referencia?</t>
  </si>
  <si>
    <t>¿Las versiones de frameworks, componentes y todo elemento que sea suceptible de ser versionado, están alineadas con las versiones mínimas que se especifican en el documento de arquitecturas de referencia?</t>
  </si>
  <si>
    <t>¿La Arquitectura Candidata especifica y/o referencia mecanismos de recuperación de desastres?</t>
  </si>
  <si>
    <t>¿La tecnologías utilizadas en el proyecto requieren pruebas de concepto?</t>
  </si>
  <si>
    <t>¿Se referencian los resultados de las pruebas de concepto cuando estás son requeridas?</t>
  </si>
  <si>
    <t>¿La Arquitectura Candidata especifica mecanismos de disponibilidad del sistema?</t>
  </si>
  <si>
    <t>¿La Arquitectura Candidata identifica procesos en los cuales se debe realizar procesamiento paralelo?</t>
  </si>
  <si>
    <t>¿La Arquitectura Candidata especifica las tablas de datos que deben ser particionadas?</t>
  </si>
  <si>
    <t>¿La Arquitectura Candidata previene sobre el uso de componentes redundantes?</t>
  </si>
  <si>
    <t>¿La Arquitectura Candidata especifica patrones de persistencia de datos como CRUD o CQRS?</t>
  </si>
  <si>
    <t>¿La Arquitectura Candidata especifica mecanismos para garantizar la consistencia de datos (Teorema CAP)?</t>
  </si>
  <si>
    <t>¿La Arquitectura Candidata referencia el uso de ESB?</t>
  </si>
  <si>
    <t>CODIFICACIÓN</t>
  </si>
  <si>
    <t>¿La Arquitectura Candidata especifica la distribución de los proyectos frontend y backend?</t>
  </si>
  <si>
    <t>¿La Arquitectura Candidata especifica el mecanismo de pruebas unitarias?</t>
  </si>
  <si>
    <t>¿La Arquitectura Candidata especifica el nivel de cubrimiento mínimo de las pruebas unitarias?</t>
  </si>
  <si>
    <t>¿La Arquitectura Candidata especifica el uso de herramientas para análisis de código estático?</t>
  </si>
  <si>
    <t>¿La Arquitectura Candidata referencia los lineamientos de seguridad?</t>
  </si>
  <si>
    <t>Respuestas</t>
  </si>
  <si>
    <t>¿CUMPLE?</t>
  </si>
  <si>
    <t>ARQUITECTURA DE DATOS</t>
  </si>
  <si>
    <t>¿La Arquitectura Candidata especifica el mecanismo para exponer información a sistemas externos?</t>
  </si>
  <si>
    <t>GERENCIA DE TECNOLOGÍA
Lista de Chequeo Para Revisión de Arquitecturas de Software</t>
  </si>
  <si>
    <t>Aliado Tecnológico</t>
  </si>
  <si>
    <t>Fecha de Revisión</t>
  </si>
  <si>
    <r>
      <t xml:space="preserve">Observaciones Generales: </t>
    </r>
    <r>
      <rPr>
        <i/>
        <sz val="11"/>
        <color rgb="FF0070C0"/>
        <rFont val="Calibri"/>
        <family val="2"/>
        <scheme val="minor"/>
      </rPr>
      <t>&lt;Resultado de la Evaluación&gt;</t>
    </r>
  </si>
  <si>
    <t>Fecha Nueva Revisión Por Incumplimiento</t>
  </si>
  <si>
    <t>AAAA-MM-DD</t>
  </si>
  <si>
    <t>Versión</t>
  </si>
  <si>
    <t>Fecha</t>
  </si>
  <si>
    <t>Responsable</t>
  </si>
  <si>
    <t>Observaciones</t>
  </si>
  <si>
    <t>1.0</t>
  </si>
  <si>
    <t>John Bairo Gómez</t>
  </si>
  <si>
    <t>¿La Arquitectura Candidata especifica las tecnologías utilizadas en el Front-End?</t>
  </si>
  <si>
    <t>¿La Arquitectura Candidata especifica la latencia máxima para la recuperación la inserción y/o actualización de datos el repositorio?</t>
  </si>
  <si>
    <r>
      <t xml:space="preserve">Propósito: </t>
    </r>
    <r>
      <rPr>
        <i/>
        <sz val="11"/>
        <color rgb="FF0070C0"/>
        <rFont val="Calibri"/>
        <family val="2"/>
        <scheme val="minor"/>
      </rPr>
      <t xml:space="preserve">La aplicación de la Lista de Chequeo, pretende asegurar la calidad de todos los productos software que se implementen, los cuales deben cumplir con las directrices y buenas prácticas que se fundamentan en la aplicación de patrones de arquitectura y de diseño, los cuales se consignan en los documentos de arquitecturas de referencia y </t>
    </r>
    <r>
      <rPr>
        <i/>
        <sz val="11"/>
        <color rgb="FFFF0000"/>
        <rFont val="Calibri"/>
        <family val="2"/>
        <scheme val="minor"/>
      </rPr>
      <t>lineamientos</t>
    </r>
    <r>
      <rPr>
        <i/>
        <sz val="11"/>
        <color rgb="FF0070C0"/>
        <rFont val="Calibri"/>
        <family val="2"/>
        <scheme val="minor"/>
      </rPr>
      <t xml:space="preserve"> de seguridad de aplicaciones.</t>
    </r>
  </si>
  <si>
    <r>
      <t xml:space="preserve">¿Se ha identificado más de una alternativa </t>
    </r>
    <r>
      <rPr>
        <sz val="11"/>
        <color rgb="FFFF0000"/>
        <rFont val="Calibri"/>
        <family val="2"/>
        <scheme val="minor"/>
      </rPr>
      <t>arquitectónica?</t>
    </r>
  </si>
  <si>
    <t>¿Existe un modelo de trazabilidad de los requisitos del sistema?</t>
  </si>
  <si>
    <t>¿La Arquitectura Candidata especifica los mecanismos de crecimiento vertical y horizontal?</t>
  </si>
  <si>
    <t>¿La Arquitectura Candidata contempla alguna necesidad de negocio que deba cumplir con algún atributo de calidad, como por ejemplo tiempo de ejecución?</t>
  </si>
  <si>
    <t xml:space="preserve">¿La Arquitectura Candidata especifica el uso de componentes corporativos para registro de traza? </t>
  </si>
  <si>
    <t>¿La Arquitectura Candidata especifica un diagrama adicional?</t>
  </si>
  <si>
    <t>¿La Arquitectura Candidata referencia los lineamientos para Gestión de la Configuración?</t>
  </si>
  <si>
    <t>¿La Arquitectura Candidata especifica las tecnologías utilizadas en el Back-End?</t>
  </si>
  <si>
    <t>¿La Arquitectura Candidata especifica los mecanismos de manejo de históricos?</t>
  </si>
  <si>
    <t>¿La Arquitectura Candidata especifica mecanismos de manejo de particiones?</t>
  </si>
  <si>
    <t>Alexander Díaz</t>
  </si>
  <si>
    <t>Creación documento</t>
  </si>
  <si>
    <t>Revisión del documento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</si>
</sst>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Calibri"/>
      <family val="2"/>
      <scheme val="minor"/>
    </font>
    <font>
      <b/>
      <sz val="11"/>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b/>
      <sz val="18"/>
      <color theme="1"/>
      <name val="Calibri"/>
      <family val="2"/>
      <scheme val="minor"/>
    </font>
    <font>
      <i/>
      <sz val="11"/>
      <color theme="0" tint="-0.34998626667073579"/>
      <name val="Calibri"/>
      <family val="2"/>
      <scheme val="minor"/>
    </font>
    <font>
      <b/>
      <sz val="18"/>
      <color rgb="FF002060"/>
      <name val="Calibri"/>
      <family val="2"/>
      <scheme val="minor"/>
    </font>
    <font>
      <b/>
      <sz val="16"/>
      <color theme="1"/>
      <name val="Calibri"/>
      <family val="2"/>
      <scheme val="minor"/>
    </font>
    <font>
      <sz val="11"/>
      <color rgb="FFFF0000"/>
      <name val="Calibri"/>
      <family val="2"/>
      <scheme val="minor"/>
    </font>
    <font>
      <i/>
      <sz val="11"/>
      <color rgb="FF0070C0"/>
      <name val="Calibri"/>
      <family val="2"/>
      <scheme val="minor"/>
    </font>
    <font>
      <b/>
      <i/>
      <sz val="11"/>
      <color rgb="FF0070C0"/>
      <name val="Calibri"/>
      <family val="2"/>
      <scheme val="minor"/>
    </font>
    <font>
      <b/>
      <sz val="10"/>
      <color theme="0"/>
      <name val="Calibri"/>
      <family val="2"/>
      <scheme val="minor"/>
    </font>
    <font>
      <sz val="11"/>
      <color theme="0" tint="-0.499984740745262"/>
      <name val="Calibri"/>
      <family val="2"/>
      <scheme val="minor"/>
    </font>
    <font>
      <b/>
      <sz val="11"/>
      <name val="Calibri"/>
      <family val="2"/>
      <scheme val="minor"/>
    </font>
    <font>
      <i/>
      <sz val="11"/>
      <color rgb="FFFF0000"/>
      <name val="Calibri"/>
      <family val="2"/>
      <scheme val="minor"/>
    </font>
    <font>
      <b/>
      <sz val="16"/>
      <color rgb="FFFF0000"/>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rgb="FFFFC000"/>
        <bgColor indexed="64"/>
      </patternFill>
    </fill>
    <fill>
      <patternFill patternType="solid">
        <fgColor theme="7" tint="0.79998168889431442"/>
        <bgColor theme="7" tint="0.79998168889431442"/>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65">
    <xf numFmtId="0" fontId="0" fillId="0" borderId="0" xfId="0"/>
    <xf numFmtId="0" fontId="1" fillId="0" borderId="0" xfId="0" applyFont="1" applyAlignment="1">
      <alignment horizontal="center"/>
    </xf>
    <xf numFmtId="0" fontId="0" fillId="0" borderId="0" xfId="0" applyBorder="1"/>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xf numFmtId="0" fontId="3" fillId="2" borderId="1" xfId="0" applyFont="1" applyFill="1" applyBorder="1" applyAlignment="1">
      <alignment horizontal="right" vertical="center"/>
    </xf>
    <xf numFmtId="0" fontId="0" fillId="0" borderId="0" xfId="0" applyFill="1" applyBorder="1" applyAlignment="1">
      <alignment horizontal="center" vertical="center"/>
    </xf>
    <xf numFmtId="0" fontId="0" fillId="0" borderId="0" xfId="0" applyBorder="1" applyAlignment="1">
      <alignment horizontal="left" vertical="center" wrapText="1"/>
    </xf>
    <xf numFmtId="0" fontId="5" fillId="0" borderId="0" xfId="0" applyFont="1" applyBorder="1"/>
    <xf numFmtId="0" fontId="0" fillId="5" borderId="0" xfId="0" applyFill="1" applyBorder="1"/>
    <xf numFmtId="0" fontId="0" fillId="5" borderId="0" xfId="0" applyFill="1" applyBorder="1" applyAlignment="1">
      <alignment wrapText="1"/>
    </xf>
    <xf numFmtId="0" fontId="0" fillId="5" borderId="0" xfId="0" applyFill="1" applyBorder="1" applyAlignment="1">
      <alignment horizontal="center" vertical="center"/>
    </xf>
    <xf numFmtId="0" fontId="0" fillId="6" borderId="1" xfId="0" applyFill="1" applyBorder="1" applyAlignment="1">
      <alignment horizontal="center" vertical="center"/>
    </xf>
    <xf numFmtId="0" fontId="1" fillId="4" borderId="1" xfId="0" applyFont="1" applyFill="1" applyBorder="1" applyAlignment="1">
      <alignment horizontal="center" vertical="center" wrapText="1"/>
    </xf>
    <xf numFmtId="9" fontId="0" fillId="0" borderId="0" xfId="1" applyFont="1" applyBorder="1"/>
    <xf numFmtId="9" fontId="1" fillId="4" borderId="1" xfId="1" applyFont="1" applyFill="1" applyBorder="1" applyAlignment="1">
      <alignment horizontal="center" vertical="center" wrapText="1"/>
    </xf>
    <xf numFmtId="9" fontId="0" fillId="0" borderId="1" xfId="1" applyFont="1" applyBorder="1" applyAlignment="1">
      <alignment horizontal="center" vertical="center"/>
    </xf>
    <xf numFmtId="9" fontId="0" fillId="0" borderId="0" xfId="1" applyFont="1" applyBorder="1" applyAlignment="1">
      <alignment vertical="center"/>
    </xf>
    <xf numFmtId="9" fontId="1" fillId="4" borderId="1" xfId="1" applyNumberFormat="1" applyFont="1" applyFill="1" applyBorder="1" applyAlignment="1">
      <alignment horizontal="center" vertical="center" wrapText="1"/>
    </xf>
    <xf numFmtId="9" fontId="0" fillId="0" borderId="1" xfId="1" applyNumberFormat="1" applyFont="1" applyBorder="1" applyAlignment="1">
      <alignment horizontal="center" vertical="center"/>
    </xf>
    <xf numFmtId="9" fontId="7" fillId="4" borderId="1" xfId="1" applyNumberFormat="1" applyFont="1" applyFill="1" applyBorder="1" applyAlignment="1">
      <alignment horizontal="right" vertical="center"/>
    </xf>
    <xf numFmtId="0" fontId="0"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14" fillId="10" borderId="1" xfId="0" applyFont="1" applyFill="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xf>
    <xf numFmtId="0" fontId="9" fillId="6" borderId="2" xfId="0" applyFont="1" applyFill="1" applyBorder="1" applyAlignment="1">
      <alignment horizontal="left" vertical="center" wrapText="1"/>
    </xf>
    <xf numFmtId="0" fontId="9" fillId="6" borderId="6" xfId="0" applyFont="1" applyFill="1" applyBorder="1" applyAlignment="1">
      <alignment horizontal="left" vertical="center" wrapText="1"/>
    </xf>
    <xf numFmtId="0" fontId="9" fillId="6" borderId="3"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6" xfId="0" applyFont="1" applyBorder="1" applyAlignment="1">
      <alignment horizontal="left" vertical="center" wrapText="1"/>
    </xf>
    <xf numFmtId="0" fontId="6" fillId="0" borderId="3" xfId="0" applyFont="1" applyBorder="1" applyAlignment="1">
      <alignment horizontal="left"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6" borderId="2" xfId="0" applyFill="1" applyBorder="1" applyAlignment="1">
      <alignment horizontal="left" vertical="center" wrapText="1"/>
    </xf>
    <xf numFmtId="0" fontId="0" fillId="6" borderId="6" xfId="0" applyFill="1" applyBorder="1" applyAlignment="1">
      <alignment horizontal="left" vertical="center" wrapText="1"/>
    </xf>
    <xf numFmtId="0" fontId="0" fillId="6" borderId="3" xfId="0" applyFill="1" applyBorder="1" applyAlignment="1">
      <alignment horizontal="left"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5" fillId="5" borderId="0" xfId="0" applyFont="1" applyFill="1" applyBorder="1" applyAlignment="1">
      <alignment horizontal="left" wrapText="1"/>
    </xf>
    <xf numFmtId="0" fontId="5" fillId="5" borderId="0" xfId="0" applyFont="1" applyFill="1" applyBorder="1" applyAlignment="1">
      <alignment horizontal="left"/>
    </xf>
    <xf numFmtId="0" fontId="11" fillId="8" borderId="1"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0" fillId="0" borderId="1" xfId="0" applyFont="1" applyBorder="1" applyAlignment="1">
      <alignment vertical="center" wrapText="1"/>
    </xf>
    <xf numFmtId="0" fontId="3" fillId="2" borderId="2" xfId="0" applyFont="1" applyFill="1" applyBorder="1" applyAlignment="1">
      <alignment horizontal="right" vertical="center"/>
    </xf>
    <xf numFmtId="0" fontId="3" fillId="2" borderId="3" xfId="0" applyFont="1" applyFill="1" applyBorder="1" applyAlignment="1">
      <alignment horizontal="right" vertical="center"/>
    </xf>
    <xf numFmtId="0" fontId="12" fillId="7" borderId="2" xfId="0" applyFont="1" applyFill="1" applyBorder="1" applyAlignment="1">
      <alignment horizontal="right" vertical="center"/>
    </xf>
    <xf numFmtId="0" fontId="12" fillId="7" borderId="3" xfId="0" applyFont="1" applyFill="1" applyBorder="1" applyAlignment="1">
      <alignment horizontal="right" vertical="center"/>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2" fillId="9" borderId="2" xfId="0" applyFont="1" applyFill="1" applyBorder="1" applyAlignment="1">
      <alignment horizontal="right" vertical="center"/>
    </xf>
    <xf numFmtId="0" fontId="12" fillId="9" borderId="3" xfId="0" applyFont="1" applyFill="1" applyBorder="1" applyAlignment="1">
      <alignment horizontal="right" vertical="center"/>
    </xf>
    <xf numFmtId="0" fontId="9" fillId="0" borderId="1" xfId="0" applyFont="1" applyBorder="1" applyAlignment="1">
      <alignment horizontal="center" vertical="center" wrapText="1"/>
    </xf>
    <xf numFmtId="0" fontId="1" fillId="4" borderId="2" xfId="0" applyFont="1" applyFill="1" applyBorder="1" applyAlignment="1">
      <alignment horizontal="left" vertical="top" wrapText="1"/>
    </xf>
    <xf numFmtId="0" fontId="1" fillId="4" borderId="6" xfId="0" applyFont="1" applyFill="1" applyBorder="1" applyAlignment="1">
      <alignment horizontal="left" vertical="top" wrapText="1"/>
    </xf>
    <xf numFmtId="0" fontId="1" fillId="4" borderId="3" xfId="0" applyFont="1" applyFill="1" applyBorder="1" applyAlignment="1">
      <alignment horizontal="left" vertical="top" wrapText="1"/>
    </xf>
    <xf numFmtId="0" fontId="0" fillId="6" borderId="1" xfId="0" applyFill="1" applyBorder="1" applyAlignment="1">
      <alignment horizontal="left" vertical="center" wrapText="1"/>
    </xf>
    <xf numFmtId="0" fontId="6" fillId="0" borderId="1" xfId="0" applyFont="1" applyBorder="1" applyAlignment="1">
      <alignment horizontal="left" vertical="center" wrapText="1"/>
    </xf>
  </cellXfs>
  <cellStyles count="2">
    <cellStyle name="Normal" xfId="0" builtinId="0"/>
    <cellStyle name="Porcentaje" xfId="1" builtinId="5"/>
  </cellStyles>
  <dxfs count="0"/>
  <tableStyles count="0" defaultTableStyle="TableStyleMedium2" defaultPivotStyle="PivotStyleLight16"/>
  <colors>
    <mruColors>
      <color rgb="FFFB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1</xdr:row>
      <xdr:rowOff>104775</xdr:rowOff>
    </xdr:from>
    <xdr:to>
      <xdr:col>6</xdr:col>
      <xdr:colOff>914400</xdr:colOff>
      <xdr:row>1</xdr:row>
      <xdr:rowOff>704850</xdr:rowOff>
    </xdr:to>
    <xdr:pic>
      <xdr:nvPicPr>
        <xdr:cNvPr id="2" name="Imagen 1" descr="logo_positivo_pantone">
          <a:extLst>
            <a:ext uri="{FF2B5EF4-FFF2-40B4-BE49-F238E27FC236}">
              <a16:creationId xmlns:a16="http://schemas.microsoft.com/office/drawing/2014/main" id="{EF130B04-7F07-4BED-998E-48EBE6A5470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9025" y="695325"/>
          <a:ext cx="723900" cy="60007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1"/>
  <sheetViews>
    <sheetView showGridLines="0" tabSelected="1" topLeftCell="A38" zoomScale="93" zoomScaleNormal="93" workbookViewId="0">
      <selection activeCell="K92" sqref="K92:O92"/>
    </sheetView>
  </sheetViews>
  <sheetFormatPr baseColWidth="10" defaultRowHeight="15" outlineLevelRow="1" x14ac:dyDescent="0.25"/>
  <cols>
    <col min="1" max="1" width="25.7109375" style="2" customWidth="1"/>
    <col min="2" max="2" width="34.5703125" style="4" customWidth="1"/>
    <col min="3" max="3" width="6.140625" style="3" customWidth="1"/>
    <col min="4" max="4" width="23.42578125" style="7" customWidth="1"/>
    <col min="5" max="5" width="11.42578125" style="5" customWidth="1"/>
    <col min="6" max="6" width="11.42578125" style="2"/>
    <col min="7" max="7" width="14.5703125" style="3" customWidth="1"/>
    <col min="8" max="8" width="6.5703125" style="2" hidden="1" customWidth="1"/>
    <col min="9" max="9" width="11.42578125" style="2" hidden="1" customWidth="1"/>
    <col min="10" max="10" width="11.28515625" style="2" customWidth="1"/>
    <col min="11" max="16384" width="11.42578125" style="2"/>
  </cols>
  <sheetData>
    <row r="1" spans="1:9" ht="46.5" customHeight="1" outlineLevel="1" x14ac:dyDescent="0.25">
      <c r="A1" s="48" t="s">
        <v>86</v>
      </c>
      <c r="B1" s="48"/>
      <c r="C1" s="48"/>
      <c r="D1" s="48"/>
      <c r="E1" s="48"/>
      <c r="F1" s="48"/>
      <c r="G1" s="48"/>
    </row>
    <row r="2" spans="1:9" s="9" customFormat="1" ht="60" customHeight="1" x14ac:dyDescent="0.35">
      <c r="A2" s="46" t="s">
        <v>72</v>
      </c>
      <c r="B2" s="47"/>
      <c r="C2" s="47"/>
      <c r="D2" s="47"/>
      <c r="E2" s="47"/>
      <c r="F2" s="47"/>
    </row>
    <row r="3" spans="1:9" s="10" customFormat="1" x14ac:dyDescent="0.25">
      <c r="B3" s="11"/>
      <c r="C3" s="12"/>
      <c r="D3" s="12"/>
      <c r="G3" s="12"/>
    </row>
    <row r="4" spans="1:9" x14ac:dyDescent="0.25">
      <c r="A4" s="6" t="s">
        <v>0</v>
      </c>
      <c r="B4" s="22"/>
      <c r="D4" s="51" t="s">
        <v>74</v>
      </c>
      <c r="E4" s="52"/>
      <c r="F4" s="49" t="s">
        <v>77</v>
      </c>
      <c r="G4" s="49"/>
    </row>
    <row r="5" spans="1:9" x14ac:dyDescent="0.25">
      <c r="A5" s="6" t="s">
        <v>4</v>
      </c>
      <c r="B5" s="23"/>
      <c r="D5" s="51" t="s">
        <v>73</v>
      </c>
      <c r="E5" s="52"/>
      <c r="F5" s="50"/>
      <c r="G5" s="50"/>
    </row>
    <row r="6" spans="1:9" x14ac:dyDescent="0.25">
      <c r="A6" s="6" t="s">
        <v>5</v>
      </c>
      <c r="B6" s="22"/>
      <c r="D6" s="53" t="s">
        <v>7</v>
      </c>
      <c r="E6" s="54"/>
      <c r="F6" s="49" t="s">
        <v>77</v>
      </c>
      <c r="G6" s="49"/>
    </row>
    <row r="7" spans="1:9" x14ac:dyDescent="0.25">
      <c r="A7" s="6" t="s">
        <v>6</v>
      </c>
      <c r="B7" s="23"/>
      <c r="D7" s="57" t="s">
        <v>76</v>
      </c>
      <c r="E7" s="58"/>
      <c r="F7" s="59" t="s">
        <v>77</v>
      </c>
      <c r="G7" s="59"/>
    </row>
    <row r="8" spans="1:9" x14ac:dyDescent="0.25">
      <c r="D8" s="3"/>
      <c r="E8" s="2"/>
    </row>
    <row r="9" spans="1:9" ht="46.5" customHeight="1" x14ac:dyDescent="0.25">
      <c r="A9" s="60" t="s">
        <v>75</v>
      </c>
      <c r="B9" s="61"/>
      <c r="C9" s="61"/>
      <c r="D9" s="61"/>
      <c r="E9" s="61"/>
      <c r="F9" s="62"/>
      <c r="G9" s="21">
        <f>ROUND(((G11*I11)+(G31*I31)+(G39*I39)+(G51*I51)+(G67*I67)+(G75*I75)+(G31*I31)+(G81*I81)+(G89*I89)+(G97*I97)+(G103*I5)+(G119*I21)+(G129*I129)),1)</f>
        <v>0.4</v>
      </c>
    </row>
    <row r="10" spans="1:9" s="10" customFormat="1" ht="13.5" customHeight="1" x14ac:dyDescent="0.25">
      <c r="A10" s="55"/>
      <c r="B10" s="56"/>
      <c r="C10" s="56"/>
      <c r="D10" s="56"/>
      <c r="E10" s="56"/>
      <c r="F10" s="56"/>
      <c r="G10" s="56"/>
    </row>
    <row r="11" spans="1:9" ht="26.25" customHeight="1" x14ac:dyDescent="0.25">
      <c r="A11" s="40" t="s">
        <v>10</v>
      </c>
      <c r="B11" s="41"/>
      <c r="C11" s="41"/>
      <c r="D11" s="41"/>
      <c r="E11" s="41"/>
      <c r="F11" s="14" t="s">
        <v>69</v>
      </c>
      <c r="G11" s="16">
        <f>((G12+G14+G16+G18+G20+G22+G24+G26+G28)/H11)</f>
        <v>0</v>
      </c>
      <c r="H11" s="15">
        <f>SUM(H12:H28)</f>
        <v>1</v>
      </c>
      <c r="I11" s="15">
        <v>0.1</v>
      </c>
    </row>
    <row r="12" spans="1:9" ht="15" customHeight="1" outlineLevel="1" x14ac:dyDescent="0.25">
      <c r="A12" s="63" t="s">
        <v>38</v>
      </c>
      <c r="B12" s="63"/>
      <c r="C12" s="63"/>
      <c r="D12" s="63"/>
      <c r="E12" s="63"/>
      <c r="F12" s="13" t="s">
        <v>2</v>
      </c>
      <c r="G12" s="17">
        <f>IF(F12="SI", (100*H12%),0)</f>
        <v>0</v>
      </c>
      <c r="H12" s="15">
        <v>0.15</v>
      </c>
    </row>
    <row r="13" spans="1:9" ht="15" customHeight="1" outlineLevel="1" x14ac:dyDescent="0.25">
      <c r="A13" s="31" t="s">
        <v>13</v>
      </c>
      <c r="B13" s="32"/>
      <c r="C13" s="32"/>
      <c r="D13" s="32"/>
      <c r="E13" s="32"/>
      <c r="F13" s="32"/>
      <c r="G13" s="33"/>
    </row>
    <row r="14" spans="1:9" ht="15" customHeight="1" outlineLevel="1" x14ac:dyDescent="0.25">
      <c r="A14" s="37" t="s">
        <v>16</v>
      </c>
      <c r="B14" s="38"/>
      <c r="C14" s="38"/>
      <c r="D14" s="38"/>
      <c r="E14" s="39"/>
      <c r="F14" s="13" t="s">
        <v>2</v>
      </c>
      <c r="G14" s="17">
        <f>IF(F14="SI", (100*H14%),0)</f>
        <v>0</v>
      </c>
      <c r="H14" s="15">
        <v>0.1</v>
      </c>
    </row>
    <row r="15" spans="1:9" ht="15" customHeight="1" outlineLevel="1" x14ac:dyDescent="0.25">
      <c r="A15" s="31" t="s">
        <v>13</v>
      </c>
      <c r="B15" s="32"/>
      <c r="C15" s="32"/>
      <c r="D15" s="32"/>
      <c r="E15" s="32"/>
      <c r="F15" s="32"/>
      <c r="G15" s="33"/>
    </row>
    <row r="16" spans="1:9" ht="15" customHeight="1" outlineLevel="1" x14ac:dyDescent="0.25">
      <c r="A16" s="37" t="s">
        <v>87</v>
      </c>
      <c r="B16" s="38"/>
      <c r="C16" s="38"/>
      <c r="D16" s="38"/>
      <c r="E16" s="39"/>
      <c r="F16" s="13" t="s">
        <v>2</v>
      </c>
      <c r="G16" s="17">
        <f>IF(F16="SI", (100*H16%),IF(F16="NO",0,50*H16%))</f>
        <v>0</v>
      </c>
      <c r="H16" s="15">
        <v>0.1</v>
      </c>
    </row>
    <row r="17" spans="1:9" ht="15" customHeight="1" outlineLevel="1" x14ac:dyDescent="0.25">
      <c r="A17" s="31" t="s">
        <v>13</v>
      </c>
      <c r="B17" s="32"/>
      <c r="C17" s="32"/>
      <c r="D17" s="32"/>
      <c r="E17" s="32"/>
      <c r="F17" s="32"/>
      <c r="G17" s="33"/>
    </row>
    <row r="18" spans="1:9" ht="15" customHeight="1" outlineLevel="1" x14ac:dyDescent="0.25">
      <c r="A18" s="37" t="s">
        <v>53</v>
      </c>
      <c r="B18" s="38"/>
      <c r="C18" s="38"/>
      <c r="D18" s="38"/>
      <c r="E18" s="39"/>
      <c r="F18" s="13" t="s">
        <v>2</v>
      </c>
      <c r="G18" s="17">
        <f>IF(F18="SI", (100*H18%),IF(F18="NO",0,50*H18%))</f>
        <v>0</v>
      </c>
      <c r="H18" s="15">
        <v>0.01</v>
      </c>
    </row>
    <row r="19" spans="1:9" ht="15" customHeight="1" outlineLevel="1" x14ac:dyDescent="0.25">
      <c r="A19" s="31" t="s">
        <v>23</v>
      </c>
      <c r="B19" s="32"/>
      <c r="C19" s="32"/>
      <c r="D19" s="32"/>
      <c r="E19" s="32"/>
      <c r="F19" s="32"/>
      <c r="G19" s="33"/>
    </row>
    <row r="20" spans="1:9" ht="15" customHeight="1" outlineLevel="1" x14ac:dyDescent="0.25">
      <c r="A20" s="37" t="s">
        <v>54</v>
      </c>
      <c r="B20" s="38"/>
      <c r="C20" s="38"/>
      <c r="D20" s="38"/>
      <c r="E20" s="39"/>
      <c r="F20" s="13" t="s">
        <v>2</v>
      </c>
      <c r="G20" s="17">
        <f>IF(F20="SI", (100*H20%),IF(F20="NO",0,50*H20%))</f>
        <v>0</v>
      </c>
      <c r="H20" s="15">
        <v>0.1</v>
      </c>
    </row>
    <row r="21" spans="1:9" ht="15" customHeight="1" outlineLevel="1" x14ac:dyDescent="0.25">
      <c r="A21" s="31" t="s">
        <v>23</v>
      </c>
      <c r="B21" s="32"/>
      <c r="C21" s="32"/>
      <c r="D21" s="32"/>
      <c r="E21" s="32"/>
      <c r="F21" s="32"/>
      <c r="G21" s="33"/>
    </row>
    <row r="22" spans="1:9" ht="15" customHeight="1" outlineLevel="1" x14ac:dyDescent="0.25">
      <c r="A22" s="37" t="s">
        <v>17</v>
      </c>
      <c r="B22" s="38"/>
      <c r="C22" s="38"/>
      <c r="D22" s="38"/>
      <c r="E22" s="39"/>
      <c r="F22" s="13" t="s">
        <v>2</v>
      </c>
      <c r="G22" s="17">
        <f>IF(F22="SI", (100*H22%),IF(F22="NO",0,50*H22%))</f>
        <v>0</v>
      </c>
      <c r="H22" s="15">
        <v>0.05</v>
      </c>
    </row>
    <row r="23" spans="1:9" ht="15" customHeight="1" outlineLevel="1" x14ac:dyDescent="0.25">
      <c r="A23" s="31" t="s">
        <v>23</v>
      </c>
      <c r="B23" s="32"/>
      <c r="C23" s="32"/>
      <c r="D23" s="32"/>
      <c r="E23" s="32"/>
      <c r="F23" s="32"/>
      <c r="G23" s="33"/>
    </row>
    <row r="24" spans="1:9" ht="15" customHeight="1" outlineLevel="1" x14ac:dyDescent="0.25">
      <c r="A24" s="37" t="s">
        <v>18</v>
      </c>
      <c r="B24" s="38"/>
      <c r="C24" s="38"/>
      <c r="D24" s="38"/>
      <c r="E24" s="39"/>
      <c r="F24" s="13" t="s">
        <v>2</v>
      </c>
      <c r="G24" s="17">
        <f>IF(F24="SI", (100*H24%),0)</f>
        <v>0</v>
      </c>
      <c r="H24" s="15">
        <v>0.4</v>
      </c>
    </row>
    <row r="25" spans="1:9" ht="15" customHeight="1" outlineLevel="1" x14ac:dyDescent="0.25">
      <c r="A25" s="31" t="s">
        <v>23</v>
      </c>
      <c r="B25" s="32"/>
      <c r="C25" s="32"/>
      <c r="D25" s="32"/>
      <c r="E25" s="32"/>
      <c r="F25" s="32"/>
      <c r="G25" s="33"/>
    </row>
    <row r="26" spans="1:9" ht="15" customHeight="1" outlineLevel="1" x14ac:dyDescent="0.25">
      <c r="A26" s="37" t="s">
        <v>8</v>
      </c>
      <c r="B26" s="38"/>
      <c r="C26" s="38"/>
      <c r="D26" s="38"/>
      <c r="E26" s="39"/>
      <c r="F26" s="13" t="s">
        <v>2</v>
      </c>
      <c r="G26" s="17">
        <f>IF(F26="SI", (100*H26%),0)</f>
        <v>0</v>
      </c>
      <c r="H26" s="15">
        <v>0.05</v>
      </c>
    </row>
    <row r="27" spans="1:9" ht="15" customHeight="1" outlineLevel="1" x14ac:dyDescent="0.25">
      <c r="A27" s="31" t="s">
        <v>23</v>
      </c>
      <c r="B27" s="32"/>
      <c r="C27" s="32"/>
      <c r="D27" s="32"/>
      <c r="E27" s="32"/>
      <c r="F27" s="32"/>
      <c r="G27" s="33"/>
    </row>
    <row r="28" spans="1:9" ht="15" customHeight="1" outlineLevel="1" x14ac:dyDescent="0.25">
      <c r="A28" s="37" t="s">
        <v>9</v>
      </c>
      <c r="B28" s="38"/>
      <c r="C28" s="38"/>
      <c r="D28" s="38"/>
      <c r="E28" s="39"/>
      <c r="F28" s="13" t="s">
        <v>2</v>
      </c>
      <c r="G28" s="17">
        <f>IF(F28="SI", (100*H28%),IF(F28="NO",0,50*H28%))</f>
        <v>0</v>
      </c>
      <c r="H28" s="15">
        <v>0.04</v>
      </c>
    </row>
    <row r="29" spans="1:9" ht="15" customHeight="1" outlineLevel="1" x14ac:dyDescent="0.25">
      <c r="A29" s="31" t="s">
        <v>23</v>
      </c>
      <c r="B29" s="32"/>
      <c r="C29" s="32"/>
      <c r="D29" s="32"/>
      <c r="E29" s="32"/>
      <c r="F29" s="32"/>
      <c r="G29" s="33"/>
    </row>
    <row r="30" spans="1:9" ht="15" customHeight="1" x14ac:dyDescent="0.25">
      <c r="A30" s="34"/>
      <c r="B30" s="35"/>
      <c r="C30" s="35"/>
      <c r="D30" s="35"/>
      <c r="E30" s="35"/>
      <c r="F30" s="35"/>
      <c r="G30" s="35"/>
    </row>
    <row r="31" spans="1:9" ht="21" x14ac:dyDescent="0.25">
      <c r="A31" s="40" t="s">
        <v>12</v>
      </c>
      <c r="B31" s="41"/>
      <c r="C31" s="41"/>
      <c r="D31" s="41"/>
      <c r="E31" s="42"/>
      <c r="F31" s="14" t="s">
        <v>69</v>
      </c>
      <c r="G31" s="16">
        <f>((G32+G34+G36)/H31)</f>
        <v>0</v>
      </c>
      <c r="H31" s="15">
        <f>SUM(H32:H36)</f>
        <v>1</v>
      </c>
      <c r="I31" s="15">
        <v>0.1</v>
      </c>
    </row>
    <row r="32" spans="1:9" ht="15" customHeight="1" outlineLevel="1" x14ac:dyDescent="0.25">
      <c r="A32" s="37" t="s">
        <v>19</v>
      </c>
      <c r="B32" s="38"/>
      <c r="C32" s="38"/>
      <c r="D32" s="38"/>
      <c r="E32" s="39"/>
      <c r="F32" s="13" t="s">
        <v>2</v>
      </c>
      <c r="G32" s="17">
        <f>IF(F32="SI", (100*H32%),0)</f>
        <v>0</v>
      </c>
      <c r="H32" s="15">
        <v>0.5</v>
      </c>
    </row>
    <row r="33" spans="1:15" ht="15" customHeight="1" outlineLevel="1" x14ac:dyDescent="0.25">
      <c r="A33" s="31" t="s">
        <v>23</v>
      </c>
      <c r="B33" s="32"/>
      <c r="C33" s="32"/>
      <c r="D33" s="32"/>
      <c r="E33" s="32"/>
      <c r="F33" s="32"/>
      <c r="G33" s="33"/>
    </row>
    <row r="34" spans="1:15" ht="15" customHeight="1" outlineLevel="1" x14ac:dyDescent="0.25">
      <c r="A34" s="37" t="s">
        <v>20</v>
      </c>
      <c r="B34" s="38"/>
      <c r="C34" s="38"/>
      <c r="D34" s="38"/>
      <c r="E34" s="39"/>
      <c r="F34" s="13" t="s">
        <v>2</v>
      </c>
      <c r="G34" s="17">
        <f>IF(F34="SI", (100*H34%),0)</f>
        <v>0</v>
      </c>
      <c r="H34" s="15">
        <v>0.3</v>
      </c>
    </row>
    <row r="35" spans="1:15" ht="15" customHeight="1" outlineLevel="1" x14ac:dyDescent="0.25">
      <c r="A35" s="64" t="s">
        <v>23</v>
      </c>
      <c r="B35" s="64"/>
      <c r="C35" s="64"/>
      <c r="D35" s="64"/>
      <c r="E35" s="64"/>
      <c r="F35" s="64"/>
      <c r="G35" s="64"/>
    </row>
    <row r="36" spans="1:15" ht="15" customHeight="1" outlineLevel="1" x14ac:dyDescent="0.25">
      <c r="A36" s="37" t="s">
        <v>88</v>
      </c>
      <c r="B36" s="38"/>
      <c r="C36" s="38"/>
      <c r="D36" s="38"/>
      <c r="E36" s="39"/>
      <c r="F36" s="13" t="s">
        <v>2</v>
      </c>
      <c r="G36" s="17">
        <f>IF(F36="SI", (100*H36%),0)</f>
        <v>0</v>
      </c>
      <c r="H36" s="15">
        <v>0.2</v>
      </c>
    </row>
    <row r="37" spans="1:15" ht="15" customHeight="1" outlineLevel="1" x14ac:dyDescent="0.25">
      <c r="A37" s="64" t="s">
        <v>23</v>
      </c>
      <c r="B37" s="64"/>
      <c r="C37" s="64"/>
      <c r="D37" s="64"/>
      <c r="E37" s="64"/>
      <c r="F37" s="64"/>
      <c r="G37" s="64"/>
    </row>
    <row r="38" spans="1:15" ht="15" customHeight="1" outlineLevel="1" x14ac:dyDescent="0.25">
      <c r="A38" s="34"/>
      <c r="B38" s="35"/>
      <c r="C38" s="35"/>
      <c r="D38" s="35"/>
      <c r="E38" s="35"/>
      <c r="F38" s="36"/>
    </row>
    <row r="39" spans="1:15" ht="26.25" customHeight="1" x14ac:dyDescent="0.25">
      <c r="A39" s="43" t="s">
        <v>21</v>
      </c>
      <c r="B39" s="44"/>
      <c r="C39" s="44"/>
      <c r="D39" s="44"/>
      <c r="E39" s="45"/>
      <c r="F39" s="14" t="s">
        <v>69</v>
      </c>
      <c r="G39" s="19">
        <f>ROUND(((G40+G42+G44+G48)/H39),1)</f>
        <v>0.4</v>
      </c>
      <c r="H39" s="15">
        <f>SUM(H40:H48)</f>
        <v>1</v>
      </c>
      <c r="I39" s="15">
        <v>0.15</v>
      </c>
    </row>
    <row r="40" spans="1:15" ht="15" customHeight="1" outlineLevel="1" x14ac:dyDescent="0.25">
      <c r="A40" s="37" t="s">
        <v>15</v>
      </c>
      <c r="B40" s="38"/>
      <c r="C40" s="38"/>
      <c r="D40" s="38"/>
      <c r="E40" s="39"/>
      <c r="F40" s="13" t="s">
        <v>1</v>
      </c>
      <c r="G40" s="20">
        <f>IF(F40="SI", (100*H40%),0)</f>
        <v>0.3</v>
      </c>
      <c r="H40" s="15">
        <v>0.3</v>
      </c>
      <c r="K40" s="28" t="s">
        <v>90</v>
      </c>
      <c r="L40" s="29"/>
      <c r="M40" s="29"/>
      <c r="N40" s="29"/>
      <c r="O40" s="30"/>
    </row>
    <row r="41" spans="1:15" ht="15" customHeight="1" outlineLevel="1" x14ac:dyDescent="0.25">
      <c r="A41" s="31" t="s">
        <v>23</v>
      </c>
      <c r="B41" s="32"/>
      <c r="C41" s="32"/>
      <c r="D41" s="32"/>
      <c r="E41" s="32"/>
      <c r="F41" s="32"/>
      <c r="G41" s="33"/>
    </row>
    <row r="42" spans="1:15" ht="15" customHeight="1" outlineLevel="1" x14ac:dyDescent="0.25">
      <c r="A42" s="37" t="s">
        <v>14</v>
      </c>
      <c r="B42" s="38"/>
      <c r="C42" s="38"/>
      <c r="D42" s="38"/>
      <c r="E42" s="39"/>
      <c r="F42" s="13" t="s">
        <v>2</v>
      </c>
      <c r="G42" s="20">
        <f>IF(F42="SI", (100*H42%),0)</f>
        <v>0</v>
      </c>
      <c r="H42" s="15">
        <v>0.4</v>
      </c>
    </row>
    <row r="43" spans="1:15" ht="15" customHeight="1" outlineLevel="1" x14ac:dyDescent="0.25">
      <c r="A43" s="31" t="s">
        <v>23</v>
      </c>
      <c r="B43" s="32"/>
      <c r="C43" s="32"/>
      <c r="D43" s="32"/>
      <c r="E43" s="32"/>
      <c r="F43" s="32"/>
      <c r="G43" s="33"/>
    </row>
    <row r="44" spans="1:15" ht="15" customHeight="1" outlineLevel="1" x14ac:dyDescent="0.25">
      <c r="A44" s="37" t="s">
        <v>22</v>
      </c>
      <c r="B44" s="38"/>
      <c r="C44" s="38"/>
      <c r="D44" s="38"/>
      <c r="E44" s="39"/>
      <c r="F44" s="13" t="s">
        <v>1</v>
      </c>
      <c r="G44" s="20">
        <f>IF(F44="SI", (100*H44%),0)</f>
        <v>0.05</v>
      </c>
      <c r="H44" s="15">
        <v>0.05</v>
      </c>
    </row>
    <row r="45" spans="1:15" ht="15" customHeight="1" outlineLevel="1" x14ac:dyDescent="0.25">
      <c r="A45" s="31" t="s">
        <v>23</v>
      </c>
      <c r="B45" s="32"/>
      <c r="C45" s="32"/>
      <c r="D45" s="32"/>
      <c r="E45" s="32"/>
      <c r="F45" s="32"/>
      <c r="G45" s="33"/>
    </row>
    <row r="46" spans="1:15" ht="28.5" customHeight="1" outlineLevel="1" x14ac:dyDescent="0.25">
      <c r="A46" s="37" t="s">
        <v>85</v>
      </c>
      <c r="B46" s="38"/>
      <c r="C46" s="38"/>
      <c r="D46" s="38"/>
      <c r="E46" s="39"/>
      <c r="F46" s="13" t="s">
        <v>2</v>
      </c>
      <c r="G46" s="20">
        <f>IF(F46="SI", (100*H46%),0)</f>
        <v>0</v>
      </c>
      <c r="H46" s="15">
        <v>0.05</v>
      </c>
    </row>
    <row r="47" spans="1:15" ht="15" customHeight="1" outlineLevel="1" x14ac:dyDescent="0.25">
      <c r="A47" s="31" t="s">
        <v>23</v>
      </c>
      <c r="B47" s="32"/>
      <c r="C47" s="32"/>
      <c r="D47" s="32"/>
      <c r="E47" s="32"/>
      <c r="F47" s="32"/>
      <c r="G47" s="33"/>
    </row>
    <row r="48" spans="1:15" ht="15" customHeight="1" outlineLevel="1" x14ac:dyDescent="0.25">
      <c r="A48" s="37" t="s">
        <v>89</v>
      </c>
      <c r="B48" s="38"/>
      <c r="C48" s="38"/>
      <c r="D48" s="38"/>
      <c r="E48" s="39"/>
      <c r="F48" s="13" t="s">
        <v>2</v>
      </c>
      <c r="G48" s="20">
        <f>IF(F48="SI", (100*H48%),0)</f>
        <v>0</v>
      </c>
      <c r="H48" s="15">
        <v>0.2</v>
      </c>
    </row>
    <row r="49" spans="1:15" ht="15" customHeight="1" outlineLevel="1" x14ac:dyDescent="0.25">
      <c r="A49" s="31" t="s">
        <v>23</v>
      </c>
      <c r="B49" s="32"/>
      <c r="C49" s="32"/>
      <c r="D49" s="32"/>
      <c r="E49" s="32"/>
      <c r="F49" s="32"/>
      <c r="G49" s="33"/>
    </row>
    <row r="50" spans="1:15" outlineLevel="1" x14ac:dyDescent="0.25">
      <c r="A50" s="8"/>
      <c r="B50" s="8"/>
      <c r="C50" s="8"/>
      <c r="D50" s="8"/>
      <c r="E50" s="8"/>
      <c r="F50" s="8"/>
    </row>
    <row r="51" spans="1:15" ht="26.25" customHeight="1" x14ac:dyDescent="0.25">
      <c r="A51" s="43" t="s">
        <v>11</v>
      </c>
      <c r="B51" s="44"/>
      <c r="C51" s="44"/>
      <c r="D51" s="44"/>
      <c r="E51" s="45"/>
      <c r="F51" s="14" t="s">
        <v>69</v>
      </c>
      <c r="G51" s="16">
        <f>((G52+G54+G56+G58+G60+G62+G64)/H51)</f>
        <v>0.9</v>
      </c>
      <c r="H51" s="15">
        <f>SUM(H52:H64)</f>
        <v>0.99999999999999989</v>
      </c>
      <c r="I51" s="15">
        <v>0.1</v>
      </c>
    </row>
    <row r="52" spans="1:15" ht="15" customHeight="1" outlineLevel="1" x14ac:dyDescent="0.25">
      <c r="A52" s="37" t="s">
        <v>26</v>
      </c>
      <c r="B52" s="38"/>
      <c r="C52" s="38"/>
      <c r="D52" s="38"/>
      <c r="E52" s="39"/>
      <c r="F52" s="13" t="s">
        <v>1</v>
      </c>
      <c r="G52" s="17">
        <f>IF(F52="SI", (100*H52%),0)</f>
        <v>0.15</v>
      </c>
      <c r="H52" s="15">
        <v>0.15</v>
      </c>
      <c r="J52" s="15"/>
      <c r="K52" s="28" t="s">
        <v>91</v>
      </c>
      <c r="L52" s="29"/>
      <c r="M52" s="29"/>
      <c r="N52" s="29"/>
      <c r="O52" s="30"/>
    </row>
    <row r="53" spans="1:15" ht="15" customHeight="1" outlineLevel="1" x14ac:dyDescent="0.25">
      <c r="A53" s="31" t="s">
        <v>23</v>
      </c>
      <c r="B53" s="32"/>
      <c r="C53" s="32"/>
      <c r="D53" s="32"/>
      <c r="E53" s="32"/>
      <c r="F53" s="32"/>
      <c r="G53" s="33"/>
    </row>
    <row r="54" spans="1:15" ht="15" customHeight="1" outlineLevel="1" x14ac:dyDescent="0.25">
      <c r="A54" s="37" t="s">
        <v>27</v>
      </c>
      <c r="B54" s="38"/>
      <c r="C54" s="38"/>
      <c r="D54" s="38"/>
      <c r="E54" s="39"/>
      <c r="F54" s="13" t="s">
        <v>1</v>
      </c>
      <c r="G54" s="17">
        <f>IF(F54="SI", (100*H54%),0)</f>
        <v>0.15</v>
      </c>
      <c r="H54" s="15">
        <v>0.15</v>
      </c>
    </row>
    <row r="55" spans="1:15" ht="15" customHeight="1" outlineLevel="1" x14ac:dyDescent="0.25">
      <c r="A55" s="31" t="s">
        <v>23</v>
      </c>
      <c r="B55" s="32"/>
      <c r="C55" s="32"/>
      <c r="D55" s="32"/>
      <c r="E55" s="32"/>
      <c r="F55" s="32"/>
      <c r="G55" s="33"/>
    </row>
    <row r="56" spans="1:15" ht="15" customHeight="1" outlineLevel="1" x14ac:dyDescent="0.25">
      <c r="A56" s="37" t="s">
        <v>28</v>
      </c>
      <c r="B56" s="38"/>
      <c r="C56" s="38"/>
      <c r="D56" s="38"/>
      <c r="E56" s="39"/>
      <c r="F56" s="13" t="s">
        <v>1</v>
      </c>
      <c r="G56" s="17">
        <f>IF(F56="SI", (100*H56%),0)</f>
        <v>0.15</v>
      </c>
      <c r="H56" s="15">
        <v>0.15</v>
      </c>
    </row>
    <row r="57" spans="1:15" ht="15" customHeight="1" outlineLevel="1" x14ac:dyDescent="0.25">
      <c r="A57" s="31" t="s">
        <v>23</v>
      </c>
      <c r="B57" s="32"/>
      <c r="C57" s="32"/>
      <c r="D57" s="32"/>
      <c r="E57" s="32"/>
      <c r="F57" s="32"/>
      <c r="G57" s="33"/>
    </row>
    <row r="58" spans="1:15" ht="15" customHeight="1" outlineLevel="1" x14ac:dyDescent="0.25">
      <c r="A58" s="37" t="s">
        <v>29</v>
      </c>
      <c r="B58" s="38"/>
      <c r="C58" s="38"/>
      <c r="D58" s="38"/>
      <c r="E58" s="39"/>
      <c r="F58" s="13" t="s">
        <v>2</v>
      </c>
      <c r="G58" s="17">
        <f>IF(F58="SI", (100*H58%),0)</f>
        <v>0</v>
      </c>
      <c r="H58" s="15">
        <v>0.1</v>
      </c>
    </row>
    <row r="59" spans="1:15" ht="15" customHeight="1" outlineLevel="1" x14ac:dyDescent="0.25">
      <c r="A59" s="31" t="s">
        <v>23</v>
      </c>
      <c r="B59" s="32"/>
      <c r="C59" s="32"/>
      <c r="D59" s="32"/>
      <c r="E59" s="32"/>
      <c r="F59" s="32"/>
      <c r="G59" s="33"/>
    </row>
    <row r="60" spans="1:15" ht="15" customHeight="1" outlineLevel="1" x14ac:dyDescent="0.25">
      <c r="A60" s="37" t="s">
        <v>30</v>
      </c>
      <c r="B60" s="38"/>
      <c r="C60" s="38"/>
      <c r="D60" s="38"/>
      <c r="E60" s="39"/>
      <c r="F60" s="13" t="s">
        <v>1</v>
      </c>
      <c r="G60" s="17">
        <f>IF(F60="SI", (100*H60%),0)</f>
        <v>0.1</v>
      </c>
      <c r="H60" s="15">
        <v>0.1</v>
      </c>
    </row>
    <row r="61" spans="1:15" ht="15" customHeight="1" outlineLevel="1" x14ac:dyDescent="0.25">
      <c r="A61" s="31" t="s">
        <v>23</v>
      </c>
      <c r="B61" s="32"/>
      <c r="C61" s="32"/>
      <c r="D61" s="32"/>
      <c r="E61" s="32"/>
      <c r="F61" s="32"/>
      <c r="G61" s="33"/>
    </row>
    <row r="62" spans="1:15" ht="15" customHeight="1" outlineLevel="1" x14ac:dyDescent="0.25">
      <c r="A62" s="37" t="s">
        <v>31</v>
      </c>
      <c r="B62" s="38"/>
      <c r="C62" s="38"/>
      <c r="D62" s="38"/>
      <c r="E62" s="39"/>
      <c r="F62" s="13" t="s">
        <v>1</v>
      </c>
      <c r="G62" s="17">
        <f>IF(F62="SI", (100*H62%),0)</f>
        <v>0.1</v>
      </c>
      <c r="H62" s="15">
        <v>0.1</v>
      </c>
    </row>
    <row r="63" spans="1:15" ht="15" customHeight="1" outlineLevel="1" x14ac:dyDescent="0.25">
      <c r="A63" s="31" t="s">
        <v>23</v>
      </c>
      <c r="B63" s="32"/>
      <c r="C63" s="32"/>
      <c r="D63" s="32"/>
      <c r="E63" s="32"/>
      <c r="F63" s="32"/>
      <c r="G63" s="33"/>
    </row>
    <row r="64" spans="1:15" ht="15" customHeight="1" outlineLevel="1" x14ac:dyDescent="0.25">
      <c r="A64" s="37" t="s">
        <v>32</v>
      </c>
      <c r="B64" s="38"/>
      <c r="C64" s="38"/>
      <c r="D64" s="38"/>
      <c r="E64" s="39"/>
      <c r="F64" s="13" t="s">
        <v>1</v>
      </c>
      <c r="G64" s="17">
        <f>IF(F64="SI", (100*H64%),0)</f>
        <v>0.25</v>
      </c>
      <c r="H64" s="15">
        <v>0.25</v>
      </c>
    </row>
    <row r="65" spans="1:15" ht="15" customHeight="1" outlineLevel="1" x14ac:dyDescent="0.25">
      <c r="A65" s="31" t="s">
        <v>23</v>
      </c>
      <c r="B65" s="32"/>
      <c r="C65" s="32"/>
      <c r="D65" s="32"/>
      <c r="E65" s="32"/>
      <c r="F65" s="32"/>
      <c r="G65" s="33"/>
    </row>
    <row r="66" spans="1:15" ht="15" customHeight="1" outlineLevel="1" x14ac:dyDescent="0.25">
      <c r="A66" s="8"/>
      <c r="B66" s="8"/>
      <c r="C66" s="8"/>
      <c r="D66" s="8"/>
      <c r="E66" s="8"/>
      <c r="F66" s="8"/>
    </row>
    <row r="67" spans="1:15" ht="21" x14ac:dyDescent="0.25">
      <c r="A67" s="40" t="s">
        <v>24</v>
      </c>
      <c r="B67" s="41"/>
      <c r="C67" s="41"/>
      <c r="D67" s="41"/>
      <c r="E67" s="42"/>
      <c r="F67" s="14" t="s">
        <v>69</v>
      </c>
      <c r="G67" s="16">
        <f>((G68+G70+G72)/H67)</f>
        <v>0.8</v>
      </c>
      <c r="H67" s="15">
        <f>SUM(H68:H72)</f>
        <v>1</v>
      </c>
      <c r="I67" s="15">
        <v>0.05</v>
      </c>
    </row>
    <row r="68" spans="1:15" ht="15" customHeight="1" outlineLevel="1" x14ac:dyDescent="0.25">
      <c r="A68" s="37" t="s">
        <v>34</v>
      </c>
      <c r="B68" s="38"/>
      <c r="C68" s="38"/>
      <c r="D68" s="38"/>
      <c r="E68" s="39"/>
      <c r="F68" s="13" t="s">
        <v>1</v>
      </c>
      <c r="G68" s="17">
        <f>IF(F68="SI", (100*H68%),IF(F68="NO",0,50*H68%))</f>
        <v>0.5</v>
      </c>
      <c r="H68" s="15">
        <v>0.5</v>
      </c>
    </row>
    <row r="69" spans="1:15" ht="15" customHeight="1" outlineLevel="1" x14ac:dyDescent="0.25">
      <c r="A69" s="31" t="s">
        <v>23</v>
      </c>
      <c r="B69" s="32"/>
      <c r="C69" s="32"/>
      <c r="D69" s="32"/>
      <c r="E69" s="32"/>
      <c r="F69" s="32"/>
      <c r="G69" s="33"/>
    </row>
    <row r="70" spans="1:15" ht="15" customHeight="1" outlineLevel="1" x14ac:dyDescent="0.25">
      <c r="A70" s="37" t="s">
        <v>35</v>
      </c>
      <c r="B70" s="38"/>
      <c r="C70" s="38"/>
      <c r="D70" s="38"/>
      <c r="E70" s="39"/>
      <c r="F70" s="13" t="s">
        <v>1</v>
      </c>
      <c r="G70" s="17">
        <f>IF(F70="SI", (100*H70%),IF(F70="NO",0,50*H70%))</f>
        <v>0.1</v>
      </c>
      <c r="H70" s="15">
        <v>0.1</v>
      </c>
    </row>
    <row r="71" spans="1:15" ht="15" customHeight="1" outlineLevel="1" x14ac:dyDescent="0.25">
      <c r="A71" s="31" t="s">
        <v>23</v>
      </c>
      <c r="B71" s="32"/>
      <c r="C71" s="32"/>
      <c r="D71" s="32"/>
      <c r="E71" s="32"/>
      <c r="F71" s="32"/>
      <c r="G71" s="33"/>
    </row>
    <row r="72" spans="1:15" ht="15" customHeight="1" outlineLevel="1" x14ac:dyDescent="0.25">
      <c r="A72" s="37" t="s">
        <v>71</v>
      </c>
      <c r="B72" s="38"/>
      <c r="C72" s="38"/>
      <c r="D72" s="38"/>
      <c r="E72" s="39"/>
      <c r="F72" s="13" t="s">
        <v>3</v>
      </c>
      <c r="G72" s="17">
        <f>IF(F72="SI", (100*H72%),IF(F72="NO",0,50*H72%))</f>
        <v>0.2</v>
      </c>
      <c r="H72" s="15">
        <v>0.4</v>
      </c>
    </row>
    <row r="73" spans="1:15" ht="15" customHeight="1" outlineLevel="1" x14ac:dyDescent="0.25">
      <c r="A73" s="31" t="s">
        <v>23</v>
      </c>
      <c r="B73" s="32"/>
      <c r="C73" s="32"/>
      <c r="D73" s="32"/>
      <c r="E73" s="32"/>
      <c r="F73" s="32"/>
      <c r="G73" s="33"/>
    </row>
    <row r="74" spans="1:15" ht="15" customHeight="1" outlineLevel="1" x14ac:dyDescent="0.25">
      <c r="A74" s="8"/>
      <c r="B74" s="8"/>
      <c r="C74" s="8"/>
      <c r="D74" s="8"/>
      <c r="E74" s="8"/>
      <c r="F74" s="8"/>
    </row>
    <row r="75" spans="1:15" ht="21" x14ac:dyDescent="0.25">
      <c r="A75" s="40" t="s">
        <v>25</v>
      </c>
      <c r="B75" s="41"/>
      <c r="C75" s="41"/>
      <c r="D75" s="41"/>
      <c r="E75" s="42"/>
      <c r="F75" s="14" t="s">
        <v>69</v>
      </c>
      <c r="G75" s="16">
        <f>((G76+G78)/H75)</f>
        <v>1</v>
      </c>
      <c r="H75" s="15">
        <f>SUM(H76:H78)</f>
        <v>1</v>
      </c>
      <c r="I75" s="15">
        <v>0.02</v>
      </c>
    </row>
    <row r="76" spans="1:15" ht="15" customHeight="1" outlineLevel="1" x14ac:dyDescent="0.25">
      <c r="A76" s="37" t="s">
        <v>36</v>
      </c>
      <c r="B76" s="38"/>
      <c r="C76" s="38"/>
      <c r="D76" s="38"/>
      <c r="E76" s="39"/>
      <c r="F76" s="13" t="s">
        <v>1</v>
      </c>
      <c r="G76" s="17">
        <f>IF(F76="SI", (100*H76%),0)</f>
        <v>0.5</v>
      </c>
      <c r="H76" s="15">
        <v>0.5</v>
      </c>
      <c r="K76" s="28" t="s">
        <v>92</v>
      </c>
      <c r="L76" s="29"/>
      <c r="M76" s="29"/>
      <c r="N76" s="29"/>
      <c r="O76" s="30"/>
    </row>
    <row r="77" spans="1:15" ht="15" customHeight="1" outlineLevel="1" x14ac:dyDescent="0.25">
      <c r="A77" s="31" t="s">
        <v>23</v>
      </c>
      <c r="B77" s="32"/>
      <c r="C77" s="32"/>
      <c r="D77" s="32"/>
      <c r="E77" s="32"/>
      <c r="F77" s="32"/>
      <c r="G77" s="33"/>
    </row>
    <row r="78" spans="1:15" ht="15" customHeight="1" outlineLevel="1" x14ac:dyDescent="0.25">
      <c r="A78" s="37" t="s">
        <v>37</v>
      </c>
      <c r="B78" s="38"/>
      <c r="C78" s="38"/>
      <c r="D78" s="38"/>
      <c r="E78" s="39"/>
      <c r="F78" s="13" t="s">
        <v>1</v>
      </c>
      <c r="G78" s="17">
        <f>IF(F78="SI", (100*H78%),0)</f>
        <v>0.5</v>
      </c>
      <c r="H78" s="15">
        <v>0.5</v>
      </c>
    </row>
    <row r="79" spans="1:15" ht="15" customHeight="1" outlineLevel="1" x14ac:dyDescent="0.25">
      <c r="A79" s="31" t="s">
        <v>23</v>
      </c>
      <c r="B79" s="32"/>
      <c r="C79" s="32"/>
      <c r="D79" s="32"/>
      <c r="E79" s="32"/>
      <c r="F79" s="32"/>
      <c r="G79" s="33"/>
    </row>
    <row r="80" spans="1:15" ht="15" customHeight="1" outlineLevel="1" x14ac:dyDescent="0.25">
      <c r="A80" s="8"/>
      <c r="B80" s="8"/>
      <c r="C80" s="8"/>
      <c r="D80" s="8"/>
      <c r="E80" s="8"/>
      <c r="F80" s="8"/>
    </row>
    <row r="81" spans="1:15" ht="26.25" customHeight="1" x14ac:dyDescent="0.25">
      <c r="A81" s="40" t="s">
        <v>43</v>
      </c>
      <c r="B81" s="41"/>
      <c r="C81" s="41"/>
      <c r="D81" s="41"/>
      <c r="E81" s="42"/>
      <c r="F81" s="14" t="s">
        <v>69</v>
      </c>
      <c r="G81" s="16">
        <f>((G82+G84+G86)/H81)</f>
        <v>0</v>
      </c>
      <c r="H81" s="15">
        <f>SUM(H82:H86)</f>
        <v>0.70000000000000007</v>
      </c>
      <c r="I81" s="15">
        <v>0.03</v>
      </c>
    </row>
    <row r="82" spans="1:15" ht="15" customHeight="1" outlineLevel="1" x14ac:dyDescent="0.25">
      <c r="A82" s="37" t="s">
        <v>84</v>
      </c>
      <c r="B82" s="38"/>
      <c r="C82" s="38"/>
      <c r="D82" s="38"/>
      <c r="E82" s="39"/>
      <c r="F82" s="13" t="s">
        <v>2</v>
      </c>
      <c r="G82" s="17">
        <f>IF(F82="SI", (100*H82%),0)</f>
        <v>0</v>
      </c>
      <c r="H82" s="15">
        <v>0.4</v>
      </c>
      <c r="K82" s="28" t="s">
        <v>94</v>
      </c>
      <c r="L82" s="29"/>
      <c r="M82" s="29"/>
      <c r="N82" s="29"/>
      <c r="O82" s="30"/>
    </row>
    <row r="83" spans="1:15" ht="15" customHeight="1" outlineLevel="1" x14ac:dyDescent="0.25">
      <c r="A83" s="31" t="s">
        <v>23</v>
      </c>
      <c r="B83" s="32"/>
      <c r="C83" s="32"/>
      <c r="D83" s="32"/>
      <c r="E83" s="32"/>
      <c r="F83" s="32"/>
      <c r="G83" s="33"/>
    </row>
    <row r="84" spans="1:15" ht="30.75" customHeight="1" outlineLevel="1" x14ac:dyDescent="0.25">
      <c r="A84" s="37" t="s">
        <v>45</v>
      </c>
      <c r="B84" s="38"/>
      <c r="C84" s="38"/>
      <c r="D84" s="38"/>
      <c r="E84" s="39"/>
      <c r="F84" s="13" t="s">
        <v>2</v>
      </c>
      <c r="G84" s="17">
        <f>IF(F84="SI", (100*H84%),0)</f>
        <v>0</v>
      </c>
      <c r="H84" s="18">
        <v>0.2</v>
      </c>
    </row>
    <row r="85" spans="1:15" ht="15" customHeight="1" outlineLevel="1" x14ac:dyDescent="0.25">
      <c r="A85" s="31" t="s">
        <v>23</v>
      </c>
      <c r="B85" s="32"/>
      <c r="C85" s="32"/>
      <c r="D85" s="32"/>
      <c r="E85" s="32"/>
      <c r="F85" s="32"/>
      <c r="G85" s="33"/>
    </row>
    <row r="86" spans="1:15" ht="15" customHeight="1" outlineLevel="1" x14ac:dyDescent="0.25">
      <c r="A86" s="28" t="s">
        <v>93</v>
      </c>
      <c r="B86" s="29"/>
      <c r="C86" s="29"/>
      <c r="D86" s="29"/>
      <c r="E86" s="30"/>
      <c r="F86" s="13" t="s">
        <v>2</v>
      </c>
      <c r="G86" s="17">
        <f>IF(F86="SI", (100*H86%),0)</f>
        <v>0</v>
      </c>
      <c r="H86" s="15">
        <v>0.1</v>
      </c>
    </row>
    <row r="87" spans="1:15" ht="15" customHeight="1" outlineLevel="1" x14ac:dyDescent="0.25">
      <c r="A87" s="31" t="s">
        <v>23</v>
      </c>
      <c r="B87" s="32"/>
      <c r="C87" s="32"/>
      <c r="D87" s="32"/>
      <c r="E87" s="32"/>
      <c r="F87" s="32"/>
      <c r="G87" s="33"/>
    </row>
    <row r="88" spans="1:15" ht="15" customHeight="1" outlineLevel="1" x14ac:dyDescent="0.25">
      <c r="A88" s="8"/>
      <c r="B88" s="8"/>
      <c r="C88" s="8"/>
      <c r="D88" s="8"/>
      <c r="E88" s="8"/>
      <c r="F88" s="8"/>
    </row>
    <row r="89" spans="1:15" ht="26.25" customHeight="1" x14ac:dyDescent="0.25">
      <c r="A89" s="40" t="s">
        <v>70</v>
      </c>
      <c r="B89" s="41"/>
      <c r="C89" s="41"/>
      <c r="D89" s="41"/>
      <c r="E89" s="42"/>
      <c r="F89" s="14" t="s">
        <v>69</v>
      </c>
      <c r="G89" s="16">
        <f>((G90+G92+G94)/H89)</f>
        <v>1</v>
      </c>
      <c r="H89" s="15">
        <f>SUM(H90:H94)</f>
        <v>1</v>
      </c>
      <c r="I89" s="15">
        <v>0.03</v>
      </c>
    </row>
    <row r="90" spans="1:15" ht="15" customHeight="1" outlineLevel="1" x14ac:dyDescent="0.25">
      <c r="A90" s="37" t="s">
        <v>39</v>
      </c>
      <c r="B90" s="38"/>
      <c r="C90" s="38"/>
      <c r="D90" s="38"/>
      <c r="E90" s="39"/>
      <c r="F90" s="13" t="s">
        <v>1</v>
      </c>
      <c r="G90" s="17">
        <f>IF(F90="SI", (100*H90%),0)</f>
        <v>0.5</v>
      </c>
      <c r="H90" s="15">
        <v>0.5</v>
      </c>
      <c r="K90" s="28" t="s">
        <v>95</v>
      </c>
      <c r="L90" s="29"/>
      <c r="M90" s="29"/>
      <c r="N90" s="29"/>
      <c r="O90" s="30"/>
    </row>
    <row r="91" spans="1:15" ht="15" customHeight="1" outlineLevel="1" x14ac:dyDescent="0.25">
      <c r="A91" s="31" t="s">
        <v>23</v>
      </c>
      <c r="B91" s="32"/>
      <c r="C91" s="32"/>
      <c r="D91" s="32"/>
      <c r="E91" s="32"/>
      <c r="F91" s="32"/>
      <c r="G91" s="33"/>
    </row>
    <row r="92" spans="1:15" ht="30" customHeight="1" outlineLevel="1" x14ac:dyDescent="0.25">
      <c r="A92" s="37" t="s">
        <v>40</v>
      </c>
      <c r="B92" s="38"/>
      <c r="C92" s="38"/>
      <c r="D92" s="38"/>
      <c r="E92" s="39"/>
      <c r="F92" s="13" t="s">
        <v>1</v>
      </c>
      <c r="G92" s="17">
        <f>IF(F92="SI", (100*H92%),0)</f>
        <v>0.3</v>
      </c>
      <c r="H92" s="15">
        <v>0.3</v>
      </c>
      <c r="K92" s="28" t="s">
        <v>96</v>
      </c>
      <c r="L92" s="29"/>
      <c r="M92" s="29"/>
      <c r="N92" s="29"/>
      <c r="O92" s="30"/>
    </row>
    <row r="93" spans="1:15" ht="15" customHeight="1" outlineLevel="1" x14ac:dyDescent="0.25">
      <c r="A93" s="31" t="s">
        <v>23</v>
      </c>
      <c r="B93" s="32"/>
      <c r="C93" s="32"/>
      <c r="D93" s="32"/>
      <c r="E93" s="32"/>
      <c r="F93" s="32"/>
      <c r="G93" s="33"/>
    </row>
    <row r="94" spans="1:15" ht="15" customHeight="1" outlineLevel="1" x14ac:dyDescent="0.25">
      <c r="A94" s="37" t="s">
        <v>44</v>
      </c>
      <c r="B94" s="38"/>
      <c r="C94" s="38"/>
      <c r="D94" s="38"/>
      <c r="E94" s="39"/>
      <c r="F94" s="13" t="s">
        <v>1</v>
      </c>
      <c r="G94" s="17">
        <f>IF(F94="SI", (100*H94%),0)</f>
        <v>0.2</v>
      </c>
      <c r="H94" s="18">
        <v>0.2</v>
      </c>
    </row>
    <row r="95" spans="1:15" ht="15" customHeight="1" outlineLevel="1" x14ac:dyDescent="0.25">
      <c r="A95" s="31" t="s">
        <v>23</v>
      </c>
      <c r="B95" s="32"/>
      <c r="C95" s="32"/>
      <c r="D95" s="32"/>
      <c r="E95" s="32"/>
      <c r="F95" s="32"/>
      <c r="G95" s="33"/>
    </row>
    <row r="96" spans="1:15" ht="15" customHeight="1" x14ac:dyDescent="0.25">
      <c r="A96" s="8"/>
      <c r="B96" s="8"/>
      <c r="C96" s="8"/>
      <c r="D96" s="8"/>
      <c r="E96" s="8"/>
      <c r="F96" s="8"/>
    </row>
    <row r="97" spans="1:9" ht="26.25" customHeight="1" x14ac:dyDescent="0.25">
      <c r="A97" s="40" t="s">
        <v>41</v>
      </c>
      <c r="B97" s="41"/>
      <c r="C97" s="41"/>
      <c r="D97" s="41"/>
      <c r="E97" s="42"/>
      <c r="F97" s="14" t="s">
        <v>69</v>
      </c>
      <c r="G97" s="16">
        <f>((G98+G100)/H97)</f>
        <v>1</v>
      </c>
      <c r="H97" s="15">
        <f>SUM(H98:H100)</f>
        <v>1</v>
      </c>
      <c r="I97" s="15">
        <v>0.1</v>
      </c>
    </row>
    <row r="98" spans="1:9" ht="15" customHeight="1" outlineLevel="1" x14ac:dyDescent="0.25">
      <c r="A98" s="37" t="s">
        <v>42</v>
      </c>
      <c r="B98" s="38"/>
      <c r="C98" s="38"/>
      <c r="D98" s="38"/>
      <c r="E98" s="39"/>
      <c r="F98" s="13" t="s">
        <v>1</v>
      </c>
      <c r="G98" s="17">
        <f>IF(F98="SI", (100*H98%),0)</f>
        <v>0.5</v>
      </c>
      <c r="H98" s="15">
        <v>0.5</v>
      </c>
    </row>
    <row r="99" spans="1:9" ht="15" customHeight="1" outlineLevel="1" x14ac:dyDescent="0.25">
      <c r="A99" s="31" t="s">
        <v>23</v>
      </c>
      <c r="B99" s="32"/>
      <c r="C99" s="32"/>
      <c r="D99" s="32"/>
      <c r="E99" s="32"/>
      <c r="F99" s="32"/>
      <c r="G99" s="33"/>
    </row>
    <row r="100" spans="1:9" ht="15" customHeight="1" outlineLevel="1" x14ac:dyDescent="0.25">
      <c r="A100" s="37" t="s">
        <v>46</v>
      </c>
      <c r="B100" s="38"/>
      <c r="C100" s="38"/>
      <c r="D100" s="38"/>
      <c r="E100" s="39"/>
      <c r="F100" s="13" t="s">
        <v>1</v>
      </c>
      <c r="G100" s="17">
        <f>IF(F100="SI", (100*H100%),0)</f>
        <v>0.5</v>
      </c>
      <c r="H100" s="15">
        <v>0.5</v>
      </c>
    </row>
    <row r="101" spans="1:9" ht="15" customHeight="1" outlineLevel="1" x14ac:dyDescent="0.25">
      <c r="A101" s="31" t="s">
        <v>23</v>
      </c>
      <c r="B101" s="32"/>
      <c r="C101" s="32"/>
      <c r="D101" s="32"/>
      <c r="E101" s="32"/>
      <c r="F101" s="32"/>
      <c r="G101" s="33"/>
    </row>
    <row r="102" spans="1:9" ht="15" customHeight="1" outlineLevel="1" x14ac:dyDescent="0.25">
      <c r="A102" s="8"/>
      <c r="B102" s="8"/>
      <c r="C102" s="8"/>
      <c r="D102" s="8"/>
      <c r="E102" s="8"/>
      <c r="F102" s="8"/>
    </row>
    <row r="103" spans="1:9" ht="26.25" customHeight="1" x14ac:dyDescent="0.25">
      <c r="A103" s="40" t="s">
        <v>48</v>
      </c>
      <c r="B103" s="41"/>
      <c r="C103" s="41"/>
      <c r="D103" s="41"/>
      <c r="E103" s="42"/>
      <c r="F103" s="14" t="s">
        <v>69</v>
      </c>
      <c r="G103" s="16">
        <f>((G104+G106+G108+G110+G112+G114+G116)/H103)</f>
        <v>1</v>
      </c>
      <c r="H103" s="15">
        <f>SUM(H104:H116)</f>
        <v>1</v>
      </c>
      <c r="I103" s="15">
        <v>0.2</v>
      </c>
    </row>
    <row r="104" spans="1:9" ht="15" customHeight="1" outlineLevel="1" x14ac:dyDescent="0.25">
      <c r="A104" s="37" t="s">
        <v>47</v>
      </c>
      <c r="B104" s="38"/>
      <c r="C104" s="38"/>
      <c r="D104" s="38"/>
      <c r="E104" s="39"/>
      <c r="F104" s="13" t="s">
        <v>1</v>
      </c>
      <c r="G104" s="17">
        <f>IF(F104="SI", (100*H104%),0)</f>
        <v>0.25</v>
      </c>
      <c r="H104" s="15">
        <v>0.25</v>
      </c>
    </row>
    <row r="105" spans="1:9" ht="15" customHeight="1" outlineLevel="1" x14ac:dyDescent="0.25">
      <c r="A105" s="31" t="s">
        <v>23</v>
      </c>
      <c r="B105" s="32"/>
      <c r="C105" s="32"/>
      <c r="D105" s="32"/>
      <c r="E105" s="32"/>
      <c r="F105" s="32"/>
      <c r="G105" s="33"/>
    </row>
    <row r="106" spans="1:9" ht="15" customHeight="1" outlineLevel="1" x14ac:dyDescent="0.25">
      <c r="A106" s="37" t="s">
        <v>55</v>
      </c>
      <c r="B106" s="38"/>
      <c r="C106" s="38"/>
      <c r="D106" s="38"/>
      <c r="E106" s="39"/>
      <c r="F106" s="13" t="s">
        <v>1</v>
      </c>
      <c r="G106" s="17">
        <f>IF(F106="SI", (100*H106%),0)</f>
        <v>0.3</v>
      </c>
      <c r="H106" s="15">
        <v>0.3</v>
      </c>
    </row>
    <row r="107" spans="1:9" ht="15" customHeight="1" outlineLevel="1" x14ac:dyDescent="0.25">
      <c r="A107" s="31" t="s">
        <v>23</v>
      </c>
      <c r="B107" s="32"/>
      <c r="C107" s="32"/>
      <c r="D107" s="32"/>
      <c r="E107" s="32"/>
      <c r="F107" s="32"/>
      <c r="G107" s="33"/>
    </row>
    <row r="108" spans="1:9" ht="15" customHeight="1" outlineLevel="1" x14ac:dyDescent="0.25">
      <c r="A108" s="37" t="s">
        <v>56</v>
      </c>
      <c r="B108" s="38"/>
      <c r="C108" s="38"/>
      <c r="D108" s="38"/>
      <c r="E108" s="39"/>
      <c r="F108" s="13" t="s">
        <v>1</v>
      </c>
      <c r="G108" s="17">
        <f>IF(F108="SI", (100*H108%),IF(F108="NO",0,50*H108%))</f>
        <v>0.1</v>
      </c>
      <c r="H108" s="15">
        <v>0.1</v>
      </c>
    </row>
    <row r="109" spans="1:9" ht="15" customHeight="1" outlineLevel="1" x14ac:dyDescent="0.25">
      <c r="A109" s="31" t="s">
        <v>23</v>
      </c>
      <c r="B109" s="32"/>
      <c r="C109" s="32"/>
      <c r="D109" s="32"/>
      <c r="E109" s="32"/>
      <c r="F109" s="32"/>
      <c r="G109" s="33"/>
    </row>
    <row r="110" spans="1:9" ht="15" customHeight="1" outlineLevel="1" x14ac:dyDescent="0.25">
      <c r="A110" s="28" t="s">
        <v>57</v>
      </c>
      <c r="B110" s="29"/>
      <c r="C110" s="29"/>
      <c r="D110" s="29"/>
      <c r="E110" s="30"/>
      <c r="F110" s="13" t="s">
        <v>1</v>
      </c>
      <c r="G110" s="17">
        <f>IF(F110="SI", (100*H110%),IF(F110="NO",0,50*H110%))</f>
        <v>0.03</v>
      </c>
      <c r="H110" s="15">
        <v>0.03</v>
      </c>
    </row>
    <row r="111" spans="1:9" ht="15" customHeight="1" outlineLevel="1" x14ac:dyDescent="0.25">
      <c r="A111" s="31" t="s">
        <v>23</v>
      </c>
      <c r="B111" s="32"/>
      <c r="C111" s="32"/>
      <c r="D111" s="32"/>
      <c r="E111" s="32"/>
      <c r="F111" s="32"/>
      <c r="G111" s="33"/>
    </row>
    <row r="112" spans="1:9" ht="15" customHeight="1" outlineLevel="1" x14ac:dyDescent="0.25">
      <c r="A112" s="37" t="s">
        <v>58</v>
      </c>
      <c r="B112" s="38"/>
      <c r="C112" s="38"/>
      <c r="D112" s="38"/>
      <c r="E112" s="39"/>
      <c r="F112" s="13" t="s">
        <v>1</v>
      </c>
      <c r="G112" s="17">
        <f>IF(F112="SI", (100*H112%),0)</f>
        <v>0.02</v>
      </c>
      <c r="H112" s="15">
        <v>0.02</v>
      </c>
    </row>
    <row r="113" spans="1:9" ht="15" customHeight="1" outlineLevel="1" x14ac:dyDescent="0.25">
      <c r="A113" s="31" t="s">
        <v>23</v>
      </c>
      <c r="B113" s="32"/>
      <c r="C113" s="32"/>
      <c r="D113" s="32"/>
      <c r="E113" s="32"/>
      <c r="F113" s="32"/>
      <c r="G113" s="33"/>
    </row>
    <row r="114" spans="1:9" ht="15" customHeight="1" outlineLevel="1" x14ac:dyDescent="0.25">
      <c r="A114" s="28" t="s">
        <v>59</v>
      </c>
      <c r="B114" s="29"/>
      <c r="C114" s="29"/>
      <c r="D114" s="29"/>
      <c r="E114" s="30"/>
      <c r="F114" s="13" t="s">
        <v>1</v>
      </c>
      <c r="G114" s="17">
        <f>IF(F114="SI", (100*H114%),IF(F114="NO",0,50*H114%))</f>
        <v>0.1</v>
      </c>
      <c r="H114" s="15">
        <v>0.1</v>
      </c>
    </row>
    <row r="115" spans="1:9" ht="15" customHeight="1" outlineLevel="1" x14ac:dyDescent="0.25">
      <c r="A115" s="31" t="s">
        <v>23</v>
      </c>
      <c r="B115" s="32"/>
      <c r="C115" s="32"/>
      <c r="D115" s="32"/>
      <c r="E115" s="32"/>
      <c r="F115" s="32"/>
      <c r="G115" s="33"/>
    </row>
    <row r="116" spans="1:9" ht="15" customHeight="1" outlineLevel="1" x14ac:dyDescent="0.25">
      <c r="A116" s="37" t="s">
        <v>60</v>
      </c>
      <c r="B116" s="38"/>
      <c r="C116" s="38"/>
      <c r="D116" s="38"/>
      <c r="E116" s="39"/>
      <c r="F116" s="13" t="s">
        <v>1</v>
      </c>
      <c r="G116" s="17">
        <f>IF(F116="SI", (100*H116%),IF(F116="NO",0,50*H116%))</f>
        <v>0.2</v>
      </c>
      <c r="H116" s="15">
        <v>0.2</v>
      </c>
    </row>
    <row r="117" spans="1:9" ht="15" customHeight="1" outlineLevel="1" x14ac:dyDescent="0.25">
      <c r="A117" s="31" t="s">
        <v>23</v>
      </c>
      <c r="B117" s="32"/>
      <c r="C117" s="32"/>
      <c r="D117" s="32"/>
      <c r="E117" s="32"/>
      <c r="F117" s="32"/>
      <c r="G117" s="33"/>
    </row>
    <row r="118" spans="1:9" x14ac:dyDescent="0.25">
      <c r="A118" s="8"/>
      <c r="B118" s="8"/>
      <c r="C118" s="8"/>
      <c r="D118" s="8"/>
      <c r="E118" s="8"/>
      <c r="F118" s="8"/>
    </row>
    <row r="119" spans="1:9" ht="21" x14ac:dyDescent="0.25">
      <c r="A119" s="40" t="s">
        <v>62</v>
      </c>
      <c r="B119" s="41"/>
      <c r="C119" s="41"/>
      <c r="D119" s="41"/>
      <c r="E119" s="42"/>
      <c r="F119" s="14" t="s">
        <v>69</v>
      </c>
      <c r="G119" s="16">
        <f>((G120+G122+G124+G126)/H119)</f>
        <v>1</v>
      </c>
      <c r="H119" s="15">
        <f>SUM(H120:H126)</f>
        <v>0.99999999999999989</v>
      </c>
      <c r="I119" s="15">
        <v>0.02</v>
      </c>
    </row>
    <row r="120" spans="1:9" ht="15" customHeight="1" outlineLevel="1" x14ac:dyDescent="0.25">
      <c r="A120" s="37" t="s">
        <v>64</v>
      </c>
      <c r="B120" s="38"/>
      <c r="C120" s="38"/>
      <c r="D120" s="38"/>
      <c r="E120" s="39"/>
      <c r="F120" s="13" t="s">
        <v>1</v>
      </c>
      <c r="G120" s="17">
        <f>IF(F120="SI", (100*H120%),IF(F120="NO",0,50*H120%))</f>
        <v>0.5</v>
      </c>
      <c r="H120" s="15">
        <v>0.5</v>
      </c>
    </row>
    <row r="121" spans="1:9" ht="15" customHeight="1" outlineLevel="1" x14ac:dyDescent="0.25">
      <c r="A121" s="31" t="s">
        <v>23</v>
      </c>
      <c r="B121" s="32"/>
      <c r="C121" s="32"/>
      <c r="D121" s="32"/>
      <c r="E121" s="32"/>
      <c r="F121" s="32"/>
      <c r="G121" s="33"/>
    </row>
    <row r="122" spans="1:9" ht="15" customHeight="1" outlineLevel="1" x14ac:dyDescent="0.25">
      <c r="A122" s="37" t="s">
        <v>65</v>
      </c>
      <c r="B122" s="38"/>
      <c r="C122" s="38"/>
      <c r="D122" s="38"/>
      <c r="E122" s="39"/>
      <c r="F122" s="13" t="s">
        <v>1</v>
      </c>
      <c r="G122" s="17">
        <f>IF(F122="SI", (100*H122%),IF(F122="NO",0,50*H122%))</f>
        <v>0.1</v>
      </c>
      <c r="H122" s="15">
        <v>0.1</v>
      </c>
    </row>
    <row r="123" spans="1:9" ht="15" customHeight="1" outlineLevel="1" x14ac:dyDescent="0.25">
      <c r="A123" s="31" t="s">
        <v>23</v>
      </c>
      <c r="B123" s="32"/>
      <c r="C123" s="32"/>
      <c r="D123" s="32"/>
      <c r="E123" s="32"/>
      <c r="F123" s="32"/>
      <c r="G123" s="33"/>
    </row>
    <row r="124" spans="1:9" ht="15" customHeight="1" outlineLevel="1" x14ac:dyDescent="0.25">
      <c r="A124" s="37" t="s">
        <v>63</v>
      </c>
      <c r="B124" s="38"/>
      <c r="C124" s="38"/>
      <c r="D124" s="38"/>
      <c r="E124" s="39"/>
      <c r="F124" s="13" t="s">
        <v>1</v>
      </c>
      <c r="G124" s="17">
        <f>IF(F124="SI", (100*H124%),0)</f>
        <v>0.3</v>
      </c>
      <c r="H124" s="15">
        <v>0.3</v>
      </c>
    </row>
    <row r="125" spans="1:9" ht="15" customHeight="1" outlineLevel="1" x14ac:dyDescent="0.25">
      <c r="A125" s="31" t="s">
        <v>23</v>
      </c>
      <c r="B125" s="32"/>
      <c r="C125" s="32"/>
      <c r="D125" s="32"/>
      <c r="E125" s="32"/>
      <c r="F125" s="32"/>
      <c r="G125" s="33"/>
      <c r="H125" s="15"/>
    </row>
    <row r="126" spans="1:9" ht="15" customHeight="1" outlineLevel="1" x14ac:dyDescent="0.25">
      <c r="A126" s="37" t="s">
        <v>66</v>
      </c>
      <c r="B126" s="38"/>
      <c r="C126" s="38"/>
      <c r="D126" s="38"/>
      <c r="E126" s="39"/>
      <c r="F126" s="13" t="s">
        <v>1</v>
      </c>
      <c r="G126" s="17">
        <f>IF(F126="SI", (100*H126%),IF(F126="NO",0,50*H126%))</f>
        <v>0.1</v>
      </c>
      <c r="H126" s="15">
        <v>0.1</v>
      </c>
    </row>
    <row r="127" spans="1:9" ht="15" customHeight="1" outlineLevel="1" x14ac:dyDescent="0.25">
      <c r="A127" s="31" t="s">
        <v>23</v>
      </c>
      <c r="B127" s="32"/>
      <c r="C127" s="32"/>
      <c r="D127" s="32"/>
      <c r="E127" s="32"/>
      <c r="F127" s="32"/>
      <c r="G127" s="33"/>
    </row>
    <row r="128" spans="1:9" outlineLevel="1" x14ac:dyDescent="0.25">
      <c r="A128" s="8"/>
      <c r="B128" s="8"/>
      <c r="C128" s="8"/>
      <c r="D128" s="8"/>
      <c r="E128" s="8"/>
      <c r="F128" s="8"/>
    </row>
    <row r="129" spans="1:9" ht="21" x14ac:dyDescent="0.25">
      <c r="A129" s="40" t="s">
        <v>49</v>
      </c>
      <c r="B129" s="41"/>
      <c r="C129" s="41"/>
      <c r="D129" s="41"/>
      <c r="E129" s="42"/>
      <c r="F129" s="14" t="s">
        <v>69</v>
      </c>
      <c r="G129" s="16">
        <f>((G130+G132+G134+G136+G138+G140)/H129)</f>
        <v>0.90000000000000013</v>
      </c>
      <c r="H129" s="15">
        <f>SUM(H130:H140)</f>
        <v>1</v>
      </c>
      <c r="I129" s="15">
        <v>0.1</v>
      </c>
    </row>
    <row r="130" spans="1:9" ht="28.5" customHeight="1" outlineLevel="1" x14ac:dyDescent="0.25">
      <c r="A130" s="37" t="s">
        <v>50</v>
      </c>
      <c r="B130" s="38"/>
      <c r="C130" s="38"/>
      <c r="D130" s="38"/>
      <c r="E130" s="39"/>
      <c r="F130" s="13" t="s">
        <v>1</v>
      </c>
      <c r="G130" s="17">
        <f>IF(F130="SI", (100*H130%),0)</f>
        <v>0.3</v>
      </c>
      <c r="H130" s="15">
        <v>0.3</v>
      </c>
    </row>
    <row r="131" spans="1:9" ht="15" customHeight="1" outlineLevel="1" x14ac:dyDescent="0.25">
      <c r="A131" s="31" t="s">
        <v>23</v>
      </c>
      <c r="B131" s="32"/>
      <c r="C131" s="32"/>
      <c r="D131" s="32"/>
      <c r="E131" s="32"/>
      <c r="F131" s="32"/>
      <c r="G131" s="33"/>
    </row>
    <row r="132" spans="1:9" ht="30" customHeight="1" outlineLevel="1" x14ac:dyDescent="0.25">
      <c r="A132" s="37" t="s">
        <v>51</v>
      </c>
      <c r="B132" s="38"/>
      <c r="C132" s="38"/>
      <c r="D132" s="38"/>
      <c r="E132" s="39"/>
      <c r="F132" s="13" t="s">
        <v>2</v>
      </c>
      <c r="G132" s="17">
        <f>IF(F132="SI", (100*H132%),0)</f>
        <v>0</v>
      </c>
      <c r="H132" s="15">
        <v>0.05</v>
      </c>
    </row>
    <row r="133" spans="1:9" ht="15" customHeight="1" outlineLevel="1" x14ac:dyDescent="0.25">
      <c r="A133" s="31" t="s">
        <v>23</v>
      </c>
      <c r="B133" s="32"/>
      <c r="C133" s="32"/>
      <c r="D133" s="32"/>
      <c r="E133" s="32"/>
      <c r="F133" s="32"/>
      <c r="G133" s="33"/>
    </row>
    <row r="134" spans="1:9" ht="15" customHeight="1" outlineLevel="1" x14ac:dyDescent="0.25">
      <c r="A134" s="37" t="s">
        <v>52</v>
      </c>
      <c r="B134" s="38"/>
      <c r="C134" s="38"/>
      <c r="D134" s="38"/>
      <c r="E134" s="39"/>
      <c r="F134" s="13" t="s">
        <v>1</v>
      </c>
      <c r="G134" s="17">
        <f>IF(F134="SI", (100*H134%),0)</f>
        <v>0.1</v>
      </c>
      <c r="H134" s="15">
        <v>0.1</v>
      </c>
    </row>
    <row r="135" spans="1:9" ht="15" customHeight="1" outlineLevel="1" x14ac:dyDescent="0.25">
      <c r="A135" s="31" t="s">
        <v>23</v>
      </c>
      <c r="B135" s="32"/>
      <c r="C135" s="32"/>
      <c r="D135" s="32"/>
      <c r="E135" s="32"/>
      <c r="F135" s="32"/>
      <c r="G135" s="33"/>
    </row>
    <row r="136" spans="1:9" ht="15" customHeight="1" outlineLevel="1" x14ac:dyDescent="0.25">
      <c r="A136" s="37" t="s">
        <v>33</v>
      </c>
      <c r="B136" s="38"/>
      <c r="C136" s="38"/>
      <c r="D136" s="38"/>
      <c r="E136" s="39"/>
      <c r="F136" s="13" t="s">
        <v>2</v>
      </c>
      <c r="G136" s="17">
        <f>IF(F136="SI", (100*H136%),IF(F136="NO",0,50*H136%))</f>
        <v>0</v>
      </c>
      <c r="H136" s="15">
        <v>0.05</v>
      </c>
    </row>
    <row r="137" spans="1:9" ht="15" customHeight="1" outlineLevel="1" x14ac:dyDescent="0.25">
      <c r="A137" s="31" t="s">
        <v>23</v>
      </c>
      <c r="B137" s="32"/>
      <c r="C137" s="32"/>
      <c r="D137" s="32"/>
      <c r="E137" s="32"/>
      <c r="F137" s="32"/>
      <c r="G137" s="33"/>
    </row>
    <row r="138" spans="1:9" ht="15" customHeight="1" outlineLevel="1" x14ac:dyDescent="0.25">
      <c r="A138" s="37" t="s">
        <v>61</v>
      </c>
      <c r="B138" s="38"/>
      <c r="C138" s="38"/>
      <c r="D138" s="38"/>
      <c r="E138" s="39"/>
      <c r="F138" s="13" t="s">
        <v>1</v>
      </c>
      <c r="G138" s="17">
        <f>IF(F138="SI", (100*H138%),0)</f>
        <v>0.2</v>
      </c>
      <c r="H138" s="15">
        <v>0.2</v>
      </c>
    </row>
    <row r="139" spans="1:9" ht="15" customHeight="1" outlineLevel="1" x14ac:dyDescent="0.25">
      <c r="A139" s="31" t="s">
        <v>23</v>
      </c>
      <c r="B139" s="32"/>
      <c r="C139" s="32"/>
      <c r="D139" s="32"/>
      <c r="E139" s="32"/>
      <c r="F139" s="32"/>
      <c r="G139" s="33"/>
    </row>
    <row r="140" spans="1:9" ht="15" customHeight="1" outlineLevel="1" x14ac:dyDescent="0.25">
      <c r="A140" s="37" t="s">
        <v>67</v>
      </c>
      <c r="B140" s="38"/>
      <c r="C140" s="38"/>
      <c r="D140" s="38"/>
      <c r="E140" s="39"/>
      <c r="F140" s="13" t="s">
        <v>1</v>
      </c>
      <c r="G140" s="17">
        <f>IF(F140="SI", (100*H140%),0)</f>
        <v>0.3</v>
      </c>
      <c r="H140" s="15">
        <v>0.3</v>
      </c>
    </row>
    <row r="141" spans="1:9" ht="15" customHeight="1" outlineLevel="1" x14ac:dyDescent="0.25">
      <c r="A141" s="31" t="s">
        <v>23</v>
      </c>
      <c r="B141" s="32"/>
      <c r="C141" s="32"/>
      <c r="D141" s="32"/>
      <c r="E141" s="32"/>
      <c r="F141" s="32"/>
      <c r="G141" s="33"/>
    </row>
  </sheetData>
  <mergeCells count="140">
    <mergeCell ref="A103:E103"/>
    <mergeCell ref="A82:E82"/>
    <mergeCell ref="A84:E84"/>
    <mergeCell ref="A86:E86"/>
    <mergeCell ref="A90:E90"/>
    <mergeCell ref="A92:E92"/>
    <mergeCell ref="A94:E94"/>
    <mergeCell ref="A136:E136"/>
    <mergeCell ref="A138:E138"/>
    <mergeCell ref="A140:E140"/>
    <mergeCell ref="A119:E119"/>
    <mergeCell ref="A120:E120"/>
    <mergeCell ref="A122:E122"/>
    <mergeCell ref="A124:E124"/>
    <mergeCell ref="A126:E126"/>
    <mergeCell ref="A129:E129"/>
    <mergeCell ref="A130:E130"/>
    <mergeCell ref="A132:E132"/>
    <mergeCell ref="A134:E134"/>
    <mergeCell ref="A137:G137"/>
    <mergeCell ref="A139:G139"/>
    <mergeCell ref="A121:G121"/>
    <mergeCell ref="A37:G37"/>
    <mergeCell ref="A125:G125"/>
    <mergeCell ref="A127:G127"/>
    <mergeCell ref="A133:G133"/>
    <mergeCell ref="A111:G111"/>
    <mergeCell ref="A135:G135"/>
    <mergeCell ref="A113:G113"/>
    <mergeCell ref="A115:G115"/>
    <mergeCell ref="A117:G117"/>
    <mergeCell ref="A105:G105"/>
    <mergeCell ref="A107:G107"/>
    <mergeCell ref="A109:G109"/>
    <mergeCell ref="A123:G123"/>
    <mergeCell ref="A101:G101"/>
    <mergeCell ref="A83:G83"/>
    <mergeCell ref="A104:E104"/>
    <mergeCell ref="A106:E106"/>
    <mergeCell ref="A108:E108"/>
    <mergeCell ref="A110:E110"/>
    <mergeCell ref="A112:E112"/>
    <mergeCell ref="A60:E60"/>
    <mergeCell ref="A62:E62"/>
    <mergeCell ref="A39:E39"/>
    <mergeCell ref="A40:E40"/>
    <mergeCell ref="A42:E42"/>
    <mergeCell ref="A44:E44"/>
    <mergeCell ref="A46:E46"/>
    <mergeCell ref="A91:G91"/>
    <mergeCell ref="A93:G93"/>
    <mergeCell ref="A98:E98"/>
    <mergeCell ref="A100:E100"/>
    <mergeCell ref="A89:E89"/>
    <mergeCell ref="A97:E97"/>
    <mergeCell ref="A95:G95"/>
    <mergeCell ref="A76:E76"/>
    <mergeCell ref="A79:G79"/>
    <mergeCell ref="A77:G77"/>
    <mergeCell ref="A56:E56"/>
    <mergeCell ref="A58:E58"/>
    <mergeCell ref="A64:E64"/>
    <mergeCell ref="A68:E68"/>
    <mergeCell ref="A70:E70"/>
    <mergeCell ref="A72:E72"/>
    <mergeCell ref="A26:E26"/>
    <mergeCell ref="A25:G25"/>
    <mergeCell ref="A30:G30"/>
    <mergeCell ref="A31:E31"/>
    <mergeCell ref="A32:E32"/>
    <mergeCell ref="A21:G21"/>
    <mergeCell ref="A36:E36"/>
    <mergeCell ref="A33:G33"/>
    <mergeCell ref="A35:G35"/>
    <mergeCell ref="A29:G29"/>
    <mergeCell ref="A24:E24"/>
    <mergeCell ref="A2:F2"/>
    <mergeCell ref="A1:G1"/>
    <mergeCell ref="F4:G4"/>
    <mergeCell ref="F6:G6"/>
    <mergeCell ref="F5:G5"/>
    <mergeCell ref="D4:E4"/>
    <mergeCell ref="D6:E6"/>
    <mergeCell ref="D5:E5"/>
    <mergeCell ref="A14:E14"/>
    <mergeCell ref="A10:G10"/>
    <mergeCell ref="A13:G13"/>
    <mergeCell ref="D7:E7"/>
    <mergeCell ref="F7:G7"/>
    <mergeCell ref="A9:F9"/>
    <mergeCell ref="A11:E11"/>
    <mergeCell ref="A12:E12"/>
    <mergeCell ref="A141:G141"/>
    <mergeCell ref="A43:G43"/>
    <mergeCell ref="A45:G45"/>
    <mergeCell ref="A47:G47"/>
    <mergeCell ref="A48:E48"/>
    <mergeCell ref="A65:G65"/>
    <mergeCell ref="A131:G131"/>
    <mergeCell ref="A69:G69"/>
    <mergeCell ref="A71:G71"/>
    <mergeCell ref="A73:G73"/>
    <mergeCell ref="A61:G61"/>
    <mergeCell ref="A63:G63"/>
    <mergeCell ref="A55:G55"/>
    <mergeCell ref="A57:G57"/>
    <mergeCell ref="A59:G59"/>
    <mergeCell ref="A53:G53"/>
    <mergeCell ref="A49:G49"/>
    <mergeCell ref="A85:G85"/>
    <mergeCell ref="A87:G87"/>
    <mergeCell ref="A99:G99"/>
    <mergeCell ref="A114:E114"/>
    <mergeCell ref="A116:E116"/>
    <mergeCell ref="A78:E78"/>
    <mergeCell ref="A51:E51"/>
    <mergeCell ref="K40:O40"/>
    <mergeCell ref="K52:O52"/>
    <mergeCell ref="K76:O76"/>
    <mergeCell ref="K82:O82"/>
    <mergeCell ref="K90:O90"/>
    <mergeCell ref="K92:O92"/>
    <mergeCell ref="A15:G15"/>
    <mergeCell ref="A17:G17"/>
    <mergeCell ref="A19:G19"/>
    <mergeCell ref="A23:G23"/>
    <mergeCell ref="A27:G27"/>
    <mergeCell ref="A41:G41"/>
    <mergeCell ref="A38:F38"/>
    <mergeCell ref="A16:E16"/>
    <mergeCell ref="A18:E18"/>
    <mergeCell ref="A20:E20"/>
    <mergeCell ref="A22:E22"/>
    <mergeCell ref="A28:E28"/>
    <mergeCell ref="A34:E34"/>
    <mergeCell ref="A67:E67"/>
    <mergeCell ref="A75:E75"/>
    <mergeCell ref="A81:E81"/>
    <mergeCell ref="A52:E52"/>
    <mergeCell ref="A54:E54"/>
  </mergeCells>
  <conditionalFormatting sqref="G11">
    <cfRule type="iconSet" priority="143">
      <iconSet iconSet="3Symbols">
        <cfvo type="percent" val="0"/>
        <cfvo type="num" val="0.8"/>
        <cfvo type="num" val="0.9"/>
      </iconSet>
    </cfRule>
  </conditionalFormatting>
  <conditionalFormatting sqref="G12">
    <cfRule type="iconSet" priority="142">
      <iconSet iconSet="3Flags">
        <cfvo type="percent" val="0"/>
        <cfvo type="formula" val="$H$12/2"/>
        <cfvo type="formula" val="$H$12"/>
      </iconSet>
    </cfRule>
  </conditionalFormatting>
  <conditionalFormatting sqref="G16">
    <cfRule type="iconSet" priority="140">
      <iconSet iconSet="3Flags">
        <cfvo type="percent" val="0"/>
        <cfvo type="formula" val="$H$16/2"/>
        <cfvo type="formula" val="$H$16"/>
      </iconSet>
    </cfRule>
  </conditionalFormatting>
  <conditionalFormatting sqref="G18">
    <cfRule type="iconSet" priority="139">
      <iconSet iconSet="3Flags">
        <cfvo type="percent" val="0"/>
        <cfvo type="formula" val="$H$18/2"/>
        <cfvo type="formula" val="$H$18"/>
      </iconSet>
    </cfRule>
  </conditionalFormatting>
  <conditionalFormatting sqref="G20">
    <cfRule type="iconSet" priority="138">
      <iconSet iconSet="3Flags">
        <cfvo type="percent" val="0"/>
        <cfvo type="formula" val="$H$20/2"/>
        <cfvo type="formula" val="$H$20"/>
      </iconSet>
    </cfRule>
  </conditionalFormatting>
  <conditionalFormatting sqref="G22">
    <cfRule type="iconSet" priority="137">
      <iconSet iconSet="3Flags">
        <cfvo type="percent" val="0"/>
        <cfvo type="formula" val="$H$22/2"/>
        <cfvo type="formula" val="$H$22"/>
      </iconSet>
    </cfRule>
  </conditionalFormatting>
  <conditionalFormatting sqref="G24">
    <cfRule type="iconSet" priority="136">
      <iconSet iconSet="3Flags">
        <cfvo type="percent" val="0"/>
        <cfvo type="formula" val="$H$24/2"/>
        <cfvo type="formula" val="$H$24"/>
      </iconSet>
    </cfRule>
  </conditionalFormatting>
  <conditionalFormatting sqref="G26">
    <cfRule type="iconSet" priority="135">
      <iconSet iconSet="3Flags">
        <cfvo type="percent" val="0"/>
        <cfvo type="formula" val="$H$26/2"/>
        <cfvo type="formula" val="$H$26"/>
      </iconSet>
    </cfRule>
  </conditionalFormatting>
  <conditionalFormatting sqref="G28">
    <cfRule type="iconSet" priority="134">
      <iconSet iconSet="3Flags">
        <cfvo type="percent" val="0"/>
        <cfvo type="formula" val="$H$28/2"/>
        <cfvo type="formula" val="$H$28"/>
      </iconSet>
    </cfRule>
  </conditionalFormatting>
  <conditionalFormatting sqref="G14">
    <cfRule type="iconSet" priority="133">
      <iconSet iconSet="3Flags">
        <cfvo type="percent" val="0"/>
        <cfvo type="formula" val="$H$14/2"/>
        <cfvo type="formula" val="$H$14"/>
      </iconSet>
    </cfRule>
  </conditionalFormatting>
  <conditionalFormatting sqref="G9">
    <cfRule type="iconSet" priority="131">
      <iconSet iconSet="3Symbols">
        <cfvo type="percent" val="0"/>
        <cfvo type="num" val="0.8"/>
        <cfvo type="num" val="0.9"/>
      </iconSet>
    </cfRule>
  </conditionalFormatting>
  <conditionalFormatting sqref="G31">
    <cfRule type="iconSet" priority="130">
      <iconSet iconSet="3Symbols">
        <cfvo type="percent" val="0"/>
        <cfvo type="num" val="0.8"/>
        <cfvo type="num" val="0.9"/>
      </iconSet>
    </cfRule>
  </conditionalFormatting>
  <conditionalFormatting sqref="G32">
    <cfRule type="iconSet" priority="129">
      <iconSet iconSet="3Flags">
        <cfvo type="percent" val="0"/>
        <cfvo type="formula" val="$H$32/2"/>
        <cfvo type="formula" val="$H$32"/>
      </iconSet>
    </cfRule>
  </conditionalFormatting>
  <conditionalFormatting sqref="G34">
    <cfRule type="iconSet" priority="128">
      <iconSet iconSet="3Flags">
        <cfvo type="percent" val="0"/>
        <cfvo type="formula" val="$H$34/2"/>
        <cfvo type="formula" val="$H$34"/>
      </iconSet>
    </cfRule>
  </conditionalFormatting>
  <conditionalFormatting sqref="G36">
    <cfRule type="iconSet" priority="127">
      <iconSet iconSet="3Flags">
        <cfvo type="percent" val="0"/>
        <cfvo type="formula" val="$H$36/2"/>
        <cfvo type="formula" val="$H$36"/>
      </iconSet>
    </cfRule>
  </conditionalFormatting>
  <conditionalFormatting sqref="G40">
    <cfRule type="iconSet" priority="121">
      <iconSet iconSet="3Flags">
        <cfvo type="percent" val="0"/>
        <cfvo type="formula" val="$H$40/2"/>
        <cfvo type="formula" val="$H$40"/>
      </iconSet>
    </cfRule>
  </conditionalFormatting>
  <conditionalFormatting sqref="G42">
    <cfRule type="iconSet" priority="120">
      <iconSet iconSet="3Flags">
        <cfvo type="percent" val="0"/>
        <cfvo type="formula" val="$H$42/2"/>
        <cfvo type="formula" val="$H$42"/>
      </iconSet>
    </cfRule>
  </conditionalFormatting>
  <conditionalFormatting sqref="G46">
    <cfRule type="iconSet" priority="118">
      <iconSet iconSet="3Flags">
        <cfvo type="percent" val="0"/>
        <cfvo type="formula" val="$H$46/2"/>
        <cfvo type="formula" val="$H$46"/>
      </iconSet>
    </cfRule>
  </conditionalFormatting>
  <conditionalFormatting sqref="G48">
    <cfRule type="iconSet" priority="117">
      <iconSet iconSet="3Flags">
        <cfvo type="percent" val="0"/>
        <cfvo type="formula" val="$H$48/2"/>
        <cfvo type="formula" val="$H$48"/>
      </iconSet>
    </cfRule>
  </conditionalFormatting>
  <conditionalFormatting sqref="G44">
    <cfRule type="iconSet" priority="114">
      <iconSet iconSet="3Flags">
        <cfvo type="percent" val="0"/>
        <cfvo type="formula" val="$H$44/2"/>
        <cfvo type="formula" val="$H$44"/>
      </iconSet>
    </cfRule>
  </conditionalFormatting>
  <conditionalFormatting sqref="G51">
    <cfRule type="iconSet" priority="106">
      <iconSet iconSet="3Symbols">
        <cfvo type="percent" val="0"/>
        <cfvo type="num" val="0.8"/>
        <cfvo type="num" val="0.9"/>
      </iconSet>
    </cfRule>
  </conditionalFormatting>
  <conditionalFormatting sqref="G52">
    <cfRule type="iconSet" priority="105">
      <iconSet iconSet="3Flags">
        <cfvo type="percent" val="0"/>
        <cfvo type="formula" val="$H$52/2"/>
        <cfvo type="formula" val="$H$52"/>
      </iconSet>
    </cfRule>
  </conditionalFormatting>
  <conditionalFormatting sqref="G54">
    <cfRule type="iconSet" priority="104">
      <iconSet iconSet="3Flags">
        <cfvo type="percent" val="0"/>
        <cfvo type="formula" val="$H$54/2"/>
        <cfvo type="formula" val="$H$54"/>
      </iconSet>
    </cfRule>
  </conditionalFormatting>
  <conditionalFormatting sqref="G56">
    <cfRule type="iconSet" priority="103">
      <iconSet iconSet="3Flags">
        <cfvo type="percent" val="0"/>
        <cfvo type="formula" val="$H$56/2"/>
        <cfvo type="formula" val="$H$56"/>
      </iconSet>
    </cfRule>
  </conditionalFormatting>
  <conditionalFormatting sqref="G58">
    <cfRule type="iconSet" priority="102">
      <iconSet iconSet="3Flags">
        <cfvo type="percent" val="0"/>
        <cfvo type="formula" val="$H$58/2"/>
        <cfvo type="formula" val="$H$58"/>
      </iconSet>
    </cfRule>
  </conditionalFormatting>
  <conditionalFormatting sqref="G60">
    <cfRule type="iconSet" priority="101">
      <iconSet iconSet="3Flags">
        <cfvo type="percent" val="0"/>
        <cfvo type="formula" val="$H$60/2"/>
        <cfvo type="formula" val="$H$60"/>
      </iconSet>
    </cfRule>
  </conditionalFormatting>
  <conditionalFormatting sqref="G62">
    <cfRule type="iconSet" priority="100">
      <iconSet iconSet="3Flags">
        <cfvo type="percent" val="0"/>
        <cfvo type="formula" val="$H$62/2"/>
        <cfvo type="formula" val="$H$62"/>
      </iconSet>
    </cfRule>
  </conditionalFormatting>
  <conditionalFormatting sqref="G64">
    <cfRule type="iconSet" priority="99">
      <iconSet iconSet="3Flags">
        <cfvo type="percent" val="0"/>
        <cfvo type="formula" val="$H$64/2"/>
        <cfvo type="formula" val="$H$64"/>
      </iconSet>
    </cfRule>
  </conditionalFormatting>
  <conditionalFormatting sqref="G67">
    <cfRule type="iconSet" priority="92">
      <iconSet iconSet="3Symbols">
        <cfvo type="percent" val="0"/>
        <cfvo type="num" val="0.8"/>
        <cfvo type="num" val="0.9"/>
      </iconSet>
    </cfRule>
  </conditionalFormatting>
  <conditionalFormatting sqref="G68">
    <cfRule type="iconSet" priority="88">
      <iconSet iconSet="3Flags">
        <cfvo type="percent" val="0"/>
        <cfvo type="formula" val="$H$68/2"/>
        <cfvo type="formula" val="$H$68"/>
      </iconSet>
    </cfRule>
  </conditionalFormatting>
  <conditionalFormatting sqref="G70">
    <cfRule type="iconSet" priority="87">
      <iconSet iconSet="3Flags">
        <cfvo type="percent" val="0"/>
        <cfvo type="formula" val="$H$70/2"/>
        <cfvo type="formula" val="$H$70"/>
      </iconSet>
    </cfRule>
  </conditionalFormatting>
  <conditionalFormatting sqref="G72">
    <cfRule type="iconSet" priority="86">
      <iconSet iconSet="3Flags">
        <cfvo type="percent" val="0"/>
        <cfvo type="formula" val="$H$72/2"/>
        <cfvo type="formula" val="$H$72"/>
      </iconSet>
    </cfRule>
  </conditionalFormatting>
  <conditionalFormatting sqref="G75">
    <cfRule type="iconSet" priority="83">
      <iconSet iconSet="3Symbols">
        <cfvo type="percent" val="0"/>
        <cfvo type="num" val="0.8"/>
        <cfvo type="num" val="0.9"/>
      </iconSet>
    </cfRule>
  </conditionalFormatting>
  <conditionalFormatting sqref="G76">
    <cfRule type="iconSet" priority="82">
      <iconSet iconSet="3Flags">
        <cfvo type="percent" val="0"/>
        <cfvo type="formula" val="$H$76/2"/>
        <cfvo type="formula" val="$H$76"/>
      </iconSet>
    </cfRule>
  </conditionalFormatting>
  <conditionalFormatting sqref="G78">
    <cfRule type="iconSet" priority="81">
      <iconSet iconSet="3Flags">
        <cfvo type="percent" val="0"/>
        <cfvo type="formula" val="$H$78/2"/>
        <cfvo type="formula" val="$H$78"/>
      </iconSet>
    </cfRule>
  </conditionalFormatting>
  <conditionalFormatting sqref="G81">
    <cfRule type="iconSet" priority="75">
      <iconSet iconSet="3Symbols">
        <cfvo type="percent" val="0"/>
        <cfvo type="num" val="0.8"/>
        <cfvo type="num" val="0.9"/>
      </iconSet>
    </cfRule>
  </conditionalFormatting>
  <conditionalFormatting sqref="G82">
    <cfRule type="iconSet" priority="74">
      <iconSet iconSet="3Flags">
        <cfvo type="percent" val="0"/>
        <cfvo type="formula" val="$H$82/2"/>
        <cfvo type="formula" val="$H$82"/>
      </iconSet>
    </cfRule>
  </conditionalFormatting>
  <conditionalFormatting sqref="G84">
    <cfRule type="iconSet" priority="73">
      <iconSet iconSet="3Flags">
        <cfvo type="percent" val="0"/>
        <cfvo type="formula" val="$H$84/2"/>
        <cfvo type="formula" val="$H$84"/>
      </iconSet>
    </cfRule>
  </conditionalFormatting>
  <conditionalFormatting sqref="G86">
    <cfRule type="iconSet" priority="72">
      <iconSet iconSet="3Flags">
        <cfvo type="percent" val="0"/>
        <cfvo type="formula" val="$H$86/2"/>
        <cfvo type="formula" val="$H$86"/>
      </iconSet>
    </cfRule>
  </conditionalFormatting>
  <conditionalFormatting sqref="G89">
    <cfRule type="iconSet" priority="68">
      <iconSet iconSet="3Symbols">
        <cfvo type="percent" val="0"/>
        <cfvo type="num" val="0.8"/>
        <cfvo type="num" val="0.9"/>
      </iconSet>
    </cfRule>
  </conditionalFormatting>
  <conditionalFormatting sqref="G90">
    <cfRule type="iconSet" priority="67">
      <iconSet iconSet="3Flags">
        <cfvo type="percent" val="0"/>
        <cfvo type="formula" val="$H$90/2"/>
        <cfvo type="formula" val="$H$90"/>
      </iconSet>
    </cfRule>
  </conditionalFormatting>
  <conditionalFormatting sqref="G92">
    <cfRule type="iconSet" priority="66">
      <iconSet iconSet="3Flags">
        <cfvo type="percent" val="0"/>
        <cfvo type="formula" val="$H$92/2"/>
        <cfvo type="formula" val="$H$92"/>
      </iconSet>
    </cfRule>
  </conditionalFormatting>
  <conditionalFormatting sqref="G94">
    <cfRule type="iconSet" priority="65">
      <iconSet iconSet="3Flags">
        <cfvo type="percent" val="0"/>
        <cfvo type="formula" val="$H$94/2"/>
        <cfvo type="formula" val="$H$94"/>
      </iconSet>
    </cfRule>
  </conditionalFormatting>
  <conditionalFormatting sqref="G97">
    <cfRule type="iconSet" priority="62">
      <iconSet iconSet="3Symbols">
        <cfvo type="percent" val="0"/>
        <cfvo type="num" val="0.8"/>
        <cfvo type="num" val="0.9"/>
      </iconSet>
    </cfRule>
  </conditionalFormatting>
  <conditionalFormatting sqref="G98">
    <cfRule type="iconSet" priority="61">
      <iconSet iconSet="3Flags">
        <cfvo type="percent" val="0"/>
        <cfvo type="formula" val="$H$98/2"/>
        <cfvo type="formula" val="$H$98"/>
      </iconSet>
    </cfRule>
  </conditionalFormatting>
  <conditionalFormatting sqref="G100">
    <cfRule type="iconSet" priority="60">
      <iconSet iconSet="3Flags">
        <cfvo type="percent" val="0"/>
        <cfvo type="formula" val="$H$100/2"/>
        <cfvo type="formula" val="$H$100"/>
      </iconSet>
    </cfRule>
  </conditionalFormatting>
  <conditionalFormatting sqref="G103">
    <cfRule type="iconSet" priority="52">
      <iconSet iconSet="3Symbols">
        <cfvo type="percent" val="0"/>
        <cfvo type="num" val="0.8"/>
        <cfvo type="num" val="0.9"/>
      </iconSet>
    </cfRule>
  </conditionalFormatting>
  <conditionalFormatting sqref="G110">
    <cfRule type="iconSet" priority="51">
      <iconSet iconSet="3Flags">
        <cfvo type="percent" val="0"/>
        <cfvo type="formula" val="$H$110/2"/>
        <cfvo type="formula" val="$H$110"/>
      </iconSet>
    </cfRule>
  </conditionalFormatting>
  <conditionalFormatting sqref="G108">
    <cfRule type="iconSet" priority="50">
      <iconSet iconSet="3Flags">
        <cfvo type="percent" val="0"/>
        <cfvo type="formula" val="$H$108/2"/>
        <cfvo type="formula" val="$H$108"/>
      </iconSet>
    </cfRule>
  </conditionalFormatting>
  <conditionalFormatting sqref="G104">
    <cfRule type="iconSet" priority="49">
      <iconSet iconSet="3Flags">
        <cfvo type="percent" val="0"/>
        <cfvo type="formula" val="$H$104/2"/>
        <cfvo type="formula" val="$H$104"/>
      </iconSet>
    </cfRule>
  </conditionalFormatting>
  <conditionalFormatting sqref="G106">
    <cfRule type="iconSet" priority="48">
      <iconSet iconSet="3Flags">
        <cfvo type="percent" val="0"/>
        <cfvo type="formula" val="$H$106/2"/>
        <cfvo type="formula" val="$H$106"/>
      </iconSet>
    </cfRule>
  </conditionalFormatting>
  <conditionalFormatting sqref="G112">
    <cfRule type="iconSet" priority="47">
      <iconSet iconSet="3Flags">
        <cfvo type="percent" val="0"/>
        <cfvo type="formula" val="$H$112/2"/>
        <cfvo type="formula" val="$H$112"/>
      </iconSet>
    </cfRule>
  </conditionalFormatting>
  <conditionalFormatting sqref="G114">
    <cfRule type="iconSet" priority="46">
      <iconSet iconSet="3Flags">
        <cfvo type="percent" val="0"/>
        <cfvo type="formula" val="$H$114/2"/>
        <cfvo type="formula" val="$H$114"/>
      </iconSet>
    </cfRule>
  </conditionalFormatting>
  <conditionalFormatting sqref="G116">
    <cfRule type="iconSet" priority="45">
      <iconSet iconSet="3Flags">
        <cfvo type="percent" val="0"/>
        <cfvo type="formula" val="$H$116/2"/>
        <cfvo type="formula" val="$H$116"/>
      </iconSet>
    </cfRule>
  </conditionalFormatting>
  <conditionalFormatting sqref="G119">
    <cfRule type="iconSet" priority="44">
      <iconSet iconSet="3Symbols">
        <cfvo type="percent" val="0"/>
        <cfvo type="num" val="0.8"/>
        <cfvo type="num" val="0.9"/>
      </iconSet>
    </cfRule>
  </conditionalFormatting>
  <conditionalFormatting sqref="G124">
    <cfRule type="iconSet" priority="38">
      <iconSet iconSet="3Flags">
        <cfvo type="percent" val="0"/>
        <cfvo type="formula" val="$H$124/2"/>
        <cfvo type="formula" val="$H$124"/>
      </iconSet>
    </cfRule>
  </conditionalFormatting>
  <conditionalFormatting sqref="G120">
    <cfRule type="iconSet" priority="37">
      <iconSet iconSet="3Flags">
        <cfvo type="percent" val="0"/>
        <cfvo type="formula" val="$H$120/2"/>
        <cfvo type="formula" val="$H$120"/>
      </iconSet>
    </cfRule>
  </conditionalFormatting>
  <conditionalFormatting sqref="G122">
    <cfRule type="iconSet" priority="36">
      <iconSet iconSet="3Flags">
        <cfvo type="percent" val="0"/>
        <cfvo type="formula" val="$H$122/2"/>
        <cfvo type="formula" val="$H$122"/>
      </iconSet>
    </cfRule>
  </conditionalFormatting>
  <conditionalFormatting sqref="G126">
    <cfRule type="iconSet" priority="35">
      <iconSet iconSet="3Flags">
        <cfvo type="percent" val="0"/>
        <cfvo type="formula" val="$H$126/2"/>
        <cfvo type="formula" val="$H$126"/>
      </iconSet>
    </cfRule>
  </conditionalFormatting>
  <conditionalFormatting sqref="G129">
    <cfRule type="iconSet" priority="34">
      <iconSet iconSet="3Symbols">
        <cfvo type="percent" val="0"/>
        <cfvo type="num" val="0.8"/>
        <cfvo type="num" val="0.9"/>
      </iconSet>
    </cfRule>
  </conditionalFormatting>
  <conditionalFormatting sqref="G130">
    <cfRule type="iconSet" priority="27">
      <iconSet iconSet="3Flags">
        <cfvo type="percent" val="0"/>
        <cfvo type="formula" val="$H$130/2"/>
        <cfvo type="formula" val="$H$130"/>
      </iconSet>
    </cfRule>
  </conditionalFormatting>
  <conditionalFormatting sqref="G132">
    <cfRule type="iconSet" priority="26">
      <iconSet iconSet="3Flags">
        <cfvo type="percent" val="0"/>
        <cfvo type="formula" val="$H$132/2"/>
        <cfvo type="formula" val="$H$132"/>
      </iconSet>
    </cfRule>
  </conditionalFormatting>
  <conditionalFormatting sqref="G134">
    <cfRule type="iconSet" priority="25">
      <iconSet iconSet="3Flags">
        <cfvo type="percent" val="0"/>
        <cfvo type="formula" val="$H$134/2"/>
        <cfvo type="formula" val="$H$134"/>
      </iconSet>
    </cfRule>
  </conditionalFormatting>
  <conditionalFormatting sqref="G138">
    <cfRule type="iconSet" priority="23">
      <iconSet iconSet="3Flags">
        <cfvo type="percent" val="0"/>
        <cfvo type="formula" val="$H$138/2"/>
        <cfvo type="formula" val="$H$138"/>
      </iconSet>
    </cfRule>
  </conditionalFormatting>
  <conditionalFormatting sqref="G140">
    <cfRule type="iconSet" priority="22">
      <iconSet iconSet="3Flags">
        <cfvo type="percent" val="0"/>
        <cfvo type="formula" val="$H$140/2"/>
        <cfvo type="formula" val="$H$140"/>
      </iconSet>
    </cfRule>
  </conditionalFormatting>
  <conditionalFormatting sqref="G136">
    <cfRule type="iconSet" priority="21">
      <iconSet iconSet="3Flags">
        <cfvo type="percent" val="0"/>
        <cfvo type="formula" val="$H$136/2"/>
        <cfvo type="formula" val="$H$136"/>
      </iconSet>
    </cfRule>
  </conditionalFormatting>
  <conditionalFormatting sqref="G39">
    <cfRule type="iconSet" priority="20">
      <iconSet iconSet="3Symbols">
        <cfvo type="percent" val="0"/>
        <cfvo type="num" val="0.8"/>
        <cfvo type="num" val="0.9"/>
      </iconSet>
    </cfRule>
  </conditionalFormatting>
  <conditionalFormatting sqref="J51">
    <cfRule type="iconSet" priority="19">
      <iconSet iconSet="3Symbols">
        <cfvo type="percent" val="0"/>
        <cfvo type="num" val="0.8"/>
        <cfvo type="num" val="0.9"/>
      </iconSet>
    </cfRule>
  </conditionalFormatting>
  <conditionalFormatting sqref="J52">
    <cfRule type="iconSet" priority="18">
      <iconSet iconSet="3Symbols">
        <cfvo type="percent" val="0"/>
        <cfvo type="num" val="0.8"/>
        <cfvo type="num" val="0.9"/>
      </iconSet>
    </cfRule>
  </conditionalFormatting>
  <printOptions horizontalCentered="1" verticalCentered="1"/>
  <pageMargins left="0" right="0" top="0" bottom="0" header="0" footer="0"/>
  <pageSetup paperSize="9" orientation="landscape" r:id="rId1"/>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000-000000000000}">
          <x14:formula1>
            <xm:f>Listas!$A$2:$A$4</xm:f>
          </x14:formula1>
          <xm:sqref>F28 F18 F20 F22 F68 F70 F72 F110 F108 F114 F116 F120 F122 F126 F136</xm:sqref>
        </x14:dataValidation>
        <x14:dataValidation type="list" allowBlank="1" showInputMessage="1" showErrorMessage="1" xr:uid="{00000000-0002-0000-0000-000001000000}">
          <x14:formula1>
            <xm:f>Listas!$A$2:$A$3</xm:f>
          </x14:formula1>
          <xm:sqref>F12 F14 F16 F24 F26 F32 F34 F36 F138 F42 F48 F46 F44 F52 F54 F56 F58 F60 F62 F64 F76 F78 F82 F84 F86 F90 F92 F94 F98 F100 F104 F106 F112 F124 F130 F132 F134 F140 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A2" sqref="A2"/>
    </sheetView>
  </sheetViews>
  <sheetFormatPr baseColWidth="10" defaultRowHeight="15" x14ac:dyDescent="0.25"/>
  <sheetData>
    <row r="1" spans="1:1" x14ac:dyDescent="0.25">
      <c r="A1" s="1" t="s">
        <v>68</v>
      </c>
    </row>
    <row r="2" spans="1:1" x14ac:dyDescent="0.25">
      <c r="A2" t="s">
        <v>1</v>
      </c>
    </row>
    <row r="3" spans="1:1" x14ac:dyDescent="0.25">
      <c r="A3" t="s">
        <v>2</v>
      </c>
    </row>
    <row r="4" spans="1:1" x14ac:dyDescent="0.25">
      <c r="A4"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election activeCell="D4" sqref="D4"/>
    </sheetView>
  </sheetViews>
  <sheetFormatPr baseColWidth="10" defaultRowHeight="15" x14ac:dyDescent="0.25"/>
  <cols>
    <col min="3" max="3" width="31.85546875" customWidth="1"/>
    <col min="4" max="4" width="64.28515625" customWidth="1"/>
  </cols>
  <sheetData>
    <row r="1" spans="1:4" x14ac:dyDescent="0.25">
      <c r="A1" s="24" t="s">
        <v>78</v>
      </c>
      <c r="B1" s="24" t="s">
        <v>79</v>
      </c>
      <c r="C1" s="24" t="s">
        <v>80</v>
      </c>
      <c r="D1" s="24" t="s">
        <v>81</v>
      </c>
    </row>
    <row r="2" spans="1:4" x14ac:dyDescent="0.25">
      <c r="A2" s="25" t="s">
        <v>82</v>
      </c>
      <c r="B2" s="26">
        <v>43266</v>
      </c>
      <c r="C2" s="25" t="s">
        <v>83</v>
      </c>
      <c r="D2" s="27" t="s">
        <v>98</v>
      </c>
    </row>
    <row r="3" spans="1:4" x14ac:dyDescent="0.25">
      <c r="A3" s="25">
        <v>1.1000000000000001</v>
      </c>
      <c r="B3" s="26">
        <v>43460</v>
      </c>
      <c r="C3" s="25" t="s">
        <v>97</v>
      </c>
      <c r="D3" s="27"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ListaChequeo</vt:lpstr>
      <vt:lpstr>Listas</vt:lpstr>
      <vt:lpstr>Control de Versiones</vt:lpstr>
      <vt:lpstr>ListaChequeo!Área_de_impresión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BAIRON GOMEZ</dc:creator>
  <cp:lastModifiedBy>JOHN BAIRON GOMEZ</cp:lastModifiedBy>
  <cp:lastPrinted>2018-07-17T20:48:55Z</cp:lastPrinted>
  <dcterms:created xsi:type="dcterms:W3CDTF">2018-07-05T18:41:38Z</dcterms:created>
  <dcterms:modified xsi:type="dcterms:W3CDTF">2018-12-27T15:26:22Z</dcterms:modified>
</cp:coreProperties>
</file>