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Empresas\XM\Proyectos\Arquitectura Empresarial\Listas de Chequeo\"/>
    </mc:Choice>
  </mc:AlternateContent>
  <xr:revisionPtr revIDLastSave="0" documentId="10_ncr:100000_{C9EED80C-583F-4457-990B-199022EAED66}" xr6:coauthVersionLast="31" xr6:coauthVersionMax="31" xr10:uidLastSave="{00000000-0000-0000-0000-000000000000}"/>
  <bookViews>
    <workbookView xWindow="0" yWindow="0" windowWidth="20490" windowHeight="8820" xr2:uid="{00000000-000D-0000-FFFF-FFFF00000000}"/>
  </bookViews>
  <sheets>
    <sheet name="ListaChequeo" sheetId="1" r:id="rId1"/>
    <sheet name="Listas" sheetId="2" r:id="rId2"/>
    <sheet name="Control de Versiones" sheetId="3" r:id="rId3"/>
  </sheets>
  <definedNames>
    <definedName name="_xlnm.Print_Area" localSheetId="0">ListaChequeo!$A$2:$G$105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9" i="1" l="1"/>
  <c r="H79" i="1"/>
  <c r="H39" i="1"/>
  <c r="H71" i="1" l="1"/>
  <c r="G72" i="1"/>
  <c r="G74" i="1"/>
  <c r="G76" i="1"/>
  <c r="G71" i="1" l="1"/>
  <c r="G52" i="1"/>
  <c r="G50" i="1"/>
  <c r="G26" i="1" l="1"/>
  <c r="G24" i="1"/>
  <c r="G104" i="1"/>
  <c r="G102" i="1" l="1"/>
  <c r="G100" i="1"/>
  <c r="G48" i="1" l="1"/>
  <c r="G40" i="1"/>
  <c r="G42" i="1"/>
  <c r="G56" i="1"/>
  <c r="G58" i="1"/>
  <c r="H55" i="1"/>
  <c r="G32" i="1" l="1"/>
  <c r="G30" i="1"/>
  <c r="G28" i="1"/>
  <c r="G34" i="1"/>
  <c r="G96" i="1"/>
  <c r="G94" i="1"/>
  <c r="G90" i="1"/>
  <c r="G92" i="1"/>
  <c r="G86" i="1"/>
  <c r="H89" i="1"/>
  <c r="G84" i="1"/>
  <c r="G82" i="1"/>
  <c r="G80" i="1"/>
  <c r="G106" i="1"/>
  <c r="G99" i="1" s="1"/>
  <c r="G36" i="1"/>
  <c r="G68" i="1"/>
  <c r="G66" i="1"/>
  <c r="G64" i="1"/>
  <c r="G62" i="1"/>
  <c r="G60" i="1"/>
  <c r="G89" i="1" l="1"/>
  <c r="G79" i="1"/>
  <c r="G55" i="1"/>
  <c r="G44" i="1" l="1"/>
  <c r="G46" i="1"/>
  <c r="G22" i="1"/>
  <c r="G14" i="1"/>
  <c r="G12" i="1"/>
  <c r="G20" i="1"/>
  <c r="G18" i="1"/>
  <c r="G16" i="1"/>
  <c r="H11" i="1"/>
  <c r="G39" i="1" l="1"/>
  <c r="G11" i="1"/>
  <c r="G9" i="1" l="1"/>
</calcChain>
</file>

<file path=xl/sharedStrings.xml><?xml version="1.0" encoding="utf-8"?>
<sst xmlns="http://schemas.openxmlformats.org/spreadsheetml/2006/main" count="203" uniqueCount="90">
  <si>
    <t>Nombre Proyecto</t>
  </si>
  <si>
    <t>SI</t>
  </si>
  <si>
    <t>NO</t>
  </si>
  <si>
    <t>NO APLICA</t>
  </si>
  <si>
    <t>Unidad de Negocio</t>
  </si>
  <si>
    <t>Arquitecto de Soluciones</t>
  </si>
  <si>
    <t>Líder Técnico</t>
  </si>
  <si>
    <t>Fecha Inicio Proyecto</t>
  </si>
  <si>
    <t>LINEAMIENTOS CORPORATIVOS</t>
  </si>
  <si>
    <t>Comentarios</t>
  </si>
  <si>
    <t>&lt;Comentarios&gt;</t>
  </si>
  <si>
    <t>INTEGRACIÓN</t>
  </si>
  <si>
    <t>¿La Arquitectura Candidata especifica las tecnologías utilizadas en el frontend?</t>
  </si>
  <si>
    <t xml:space="preserve">DISEÑO Y PATRONES </t>
  </si>
  <si>
    <t>CODIFICACIÓN</t>
  </si>
  <si>
    <t>¿La Arquitectura Candidata referencia los lineamientos de seguridad?</t>
  </si>
  <si>
    <t>Respuestas</t>
  </si>
  <si>
    <t>¿CUMPLE?</t>
  </si>
  <si>
    <t>ARQUITECTURA DE DATOS</t>
  </si>
  <si>
    <t>Aliado Tecnológico</t>
  </si>
  <si>
    <t>Fecha de Revisión</t>
  </si>
  <si>
    <r>
      <t xml:space="preserve">Observaciones Generales: </t>
    </r>
    <r>
      <rPr>
        <i/>
        <sz val="11"/>
        <color rgb="FF0070C0"/>
        <rFont val="Calibri"/>
        <family val="2"/>
        <scheme val="minor"/>
      </rPr>
      <t>&lt;Resultado de la Evaluación&gt;</t>
    </r>
  </si>
  <si>
    <t>Fecha Nueva Revisión Por Incumplimiento</t>
  </si>
  <si>
    <t>AAAA-MM-DD</t>
  </si>
  <si>
    <t>Versión</t>
  </si>
  <si>
    <t>Fecha</t>
  </si>
  <si>
    <t>Responsable</t>
  </si>
  <si>
    <t>Observaciones</t>
  </si>
  <si>
    <t>1.0</t>
  </si>
  <si>
    <t>John Bairo Gómez</t>
  </si>
  <si>
    <t>GERENCIA DE TECNOLOGÍA
Lista de Chequeo Para Revisión de Implementaciones de Desarrollo de Software</t>
  </si>
  <si>
    <t>¿La implementación está alineada con el estilo de arquitectura propuesto?</t>
  </si>
  <si>
    <t>ADHERENCIA ARQUITECTÓNICA</t>
  </si>
  <si>
    <t>¿La implementación ha considerado los resultados de las pruebas de concepto para implementar las funcionalidades y/o tecnologías que requerian una verificación previa?</t>
  </si>
  <si>
    <t>¿Se han implementado los elementos arquitectónicos del sistema que se encuentran definidos en el documento de Arquitectura?</t>
  </si>
  <si>
    <t>¿Se han implementado los mecanismos de instrumentación definidos en el documento de Arquitectura?</t>
  </si>
  <si>
    <t>¿Se evidencian componentes o mecanismos utilizados para garantizar que los atributos de calidad se cumplan?</t>
  </si>
  <si>
    <t>¿Se ha implementado como repositorio principal, el que se especifica en el documento de Arquitectura?</t>
  </si>
  <si>
    <t>¿El Front-End y Back-End se encuentran separados mediante proyectos independientes?</t>
  </si>
  <si>
    <t>¿La capa de servicios se encuentra separada en un proyecto independiente?</t>
  </si>
  <si>
    <t>¿Se han desarrollado las pruebas unitarias para cubrir todos los escenarios de implementación para las funcionalidades del sistema?</t>
  </si>
  <si>
    <t>¿La solución y todos los proyectos se encuentran bajo el control de código fuente?</t>
  </si>
  <si>
    <t>¿Las tecnologías utilizadas se encuentran alineadas a las que están especificadas en el documento de  Arquitectura?</t>
  </si>
  <si>
    <t>¿Las versiones de frameworks, componentes y todo elemento que sea suceptible de ser versionado, están alineadas con las versiones mínimas que se especifican en el documento de Arquitectura?</t>
  </si>
  <si>
    <t>¿La implementación está alineada a los lineamientos gráficos?</t>
  </si>
  <si>
    <t>¿La implementación hace uso del ESB?</t>
  </si>
  <si>
    <t>CARGA Y DESEMPEÑO</t>
  </si>
  <si>
    <t>¿La implementación está preparada para soportar escenarios de carga y estrés?</t>
  </si>
  <si>
    <t>¿La implementación evidencia escalamiento de componentes de forma automática para solventar situaciones en los cuales se llegue al tope de la cantidad de usuarios concurrentes que especifica el documento de Arquitectura?</t>
  </si>
  <si>
    <t>¿La Implementación garantiza y se evidencia que la latencia para la recuperación de datos del repositorio no excede la latencia máxima que se ha definido en el documento de Arquitectura?</t>
  </si>
  <si>
    <t>¿La implementación garantiza y se evidencia que la latencia  para la recuperación la inserción y/o actualización de datos el repositorio no excede el valor máximo que se especifica en el documento de Arquitectura ?</t>
  </si>
  <si>
    <t>¿La implementación evidencia el nivel de aislamiento necesario para evitar "Dead-Locks"  a nivel de tabla y registro?</t>
  </si>
  <si>
    <t>¿La implementación evidencia la posibilidad de realizar instanciación automática de componentes que permitan realizar un crecimiento horizontal, sin generar colisión entre los procesos que se ejecuten?</t>
  </si>
  <si>
    <t>¿La implementación evidencia la posibilidad de realizar instanciación automática de componentes que permitan realizar un crecimiento vertical,  sin generar colisión entre los procesos que se ejecuten?</t>
  </si>
  <si>
    <t>¿La implementación establece comunicación con todos los sistemas externos que se han identiifcado en el documento de Arquitectura?</t>
  </si>
  <si>
    <t>¿La comunicación con sistemas los externos se realiza utilizando los mecanismos descritos en el documento de Arquitectura?</t>
  </si>
  <si>
    <t>¿La implementación genera todos los componentes necesarios para realizar el despliegue, tal como se especifica en el documento de Arquitectura?</t>
  </si>
  <si>
    <t>¿El mecanismo para exponer información a sistemas externos se ha implementado siguiento la directriz que se especifca en el documento de Arquitectura?</t>
  </si>
  <si>
    <t>¿La implementación garantiza el tiempo de permanencia de los datos en el repositorio, tal como se especifica en el documento de Arquitectura?</t>
  </si>
  <si>
    <t>¿Se han implementado todas las operaciones que se deben realizar sobre los datos que no deben permanecer en el repositorio, tal como se especifica en el documento de Arquitectura?</t>
  </si>
  <si>
    <t>¿Los mecanismos de depuración de los datos del repositorio, se han implementado siguiento la directriz que se especifica en el documento de Arquitectura?</t>
  </si>
  <si>
    <t>¿Se han implementado los mecanismos de resistencia del sistema, tal como lo especifica el documento de Arquitectura?</t>
  </si>
  <si>
    <t>¿Se han implementado las particiones requeridas para las tablas que se han especificado en el documento de Arquitectura?</t>
  </si>
  <si>
    <t>¿La persistencia de datos se ha implementado haciendo uso de patrones como CRUD o CQRS?</t>
  </si>
  <si>
    <t>¿Las implementaciones garantizan el cumplimiento del Teorema CAP, respecto a Consistencia, Disponibilidad y Tolerancia al Particionado?</t>
  </si>
  <si>
    <t>BUENAS PRÁCTICAS</t>
  </si>
  <si>
    <t>¿Se evidencia en la implementación, funciones y/o métodos demasiados extensos?</t>
  </si>
  <si>
    <t>¿Se evidencia en la implementación código duplicado?</t>
  </si>
  <si>
    <t>¿Se evidencia en la implementación estructuras de datos con reglas de negocio, ocasionando un híbrido entre una estructura y un objeto?</t>
  </si>
  <si>
    <t>¿Se evidencia en la implementación de los objetos que estos exponen tanto el comportamiento como los datos?</t>
  </si>
  <si>
    <t>¿Se evidencia en la implementación, que el nombramiento de elementos como Variables, Funciones, Procedimientos, Métodos y/o Clases,  no revela la intención del elemento (Code Clean)?</t>
  </si>
  <si>
    <t>¿Se evidencia en la implementación la ausencia de control y manejo de excepciones con Try-Catch-Finally?</t>
  </si>
  <si>
    <t>¿Se evidencia en la implementación que hay clases y/o módulos que tienen más de una Responsabilidad, lo que implica más de  una razón para cambiar, en consecuancia viola el Principio de Responsabilidad Única?</t>
  </si>
  <si>
    <t>¿Se evidencia en la implementación que hay clases que no están siendo altamente Cohesivas, ya que sus variables de instancia no están siendo utilizadas por ninguno de los métodos que define?</t>
  </si>
  <si>
    <t>¿Se evidencia en la implementación que hay clases que no están siendo altamente Cohesivas, ya que sus variables de instancia y sus métodos no son co-dependientes, evitando que se mantengan unidas como un todo lógico?</t>
  </si>
  <si>
    <t>¿Se evidencia en la implementación que no existe una seperación entre la implementación y el uso, mediante el mecanismo de Inyección de Dependencias (Dependency Injection DI)?</t>
  </si>
  <si>
    <t>¿La implementación optimiza el procesamiento de tareas en paralelo para los escenarios que especifica el documento de Arquitectura o para los nuevos escenarios que han surgido por motivos de cambios en los requisitos del sistema o mejoras para desacoplar el procesamiento?</t>
  </si>
  <si>
    <r>
      <t xml:space="preserve">Propósito: </t>
    </r>
    <r>
      <rPr>
        <i/>
        <sz val="11"/>
        <color rgb="FF0070C0"/>
        <rFont val="Calibri"/>
        <family val="2"/>
        <scheme val="minor"/>
      </rPr>
      <t xml:space="preserve">La aplicación de la Lista de Chequeo, pretende asegurar la calidad de todos los productos software que se implementen, los cuales deben cumplir con las directrices y buenas prácticas que se fundamentan en la aplicación de patrones de arquitectura y de diseño, los cuales se consignan en los documentos de arquitecturas de referencia y </t>
    </r>
    <r>
      <rPr>
        <i/>
        <sz val="11"/>
        <color rgb="FFFF0000"/>
        <rFont val="Calibri"/>
        <family val="2"/>
        <scheme val="minor"/>
      </rPr>
      <t>lineamientos</t>
    </r>
    <r>
      <rPr>
        <i/>
        <sz val="11"/>
        <color rgb="FF0070C0"/>
        <rFont val="Calibri"/>
        <family val="2"/>
        <scheme val="minor"/>
      </rPr>
      <t xml:space="preserve"> de seguridad de aplicaciones.</t>
    </r>
  </si>
  <si>
    <t xml:space="preserve">¿La implementación hace uso de componentes corporativos para registro de traza? </t>
  </si>
  <si>
    <t>¿La Arquitectura Candidata especifica las tecnologías utilizadas en el backend?</t>
  </si>
  <si>
    <t>¿La implementación hace uso de componentes corporativos para la autenticación de usuarios?</t>
  </si>
  <si>
    <t>¿La implementación hace el uso de componente corporativos para autorización de usuarios?</t>
  </si>
  <si>
    <t xml:space="preserve">¿La implementación hace uso de componentes corporativos para acceso a datos? </t>
  </si>
  <si>
    <t xml:space="preserve">¿La implementación hace uso de componentes corporativos para registro de Logging? </t>
  </si>
  <si>
    <t xml:space="preserve">¿La implementación hace uso de componentes corporativos para registro de Auditoria? </t>
  </si>
  <si>
    <t xml:space="preserve">¿La implementación hace uso de componentes corporativos para registro de Excepciones? </t>
  </si>
  <si>
    <t>¿La implementación hace uso de componentes corporativos para cifrado de datos?</t>
  </si>
  <si>
    <t>Creación de documento</t>
  </si>
  <si>
    <t>Revisión del documento</t>
  </si>
  <si>
    <t>Alexander Díaz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</si>
</sst>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Calibri"/>
      <family val="2"/>
      <scheme val="minor"/>
    </font>
    <font>
      <b/>
      <sz val="11"/>
      <color theme="1"/>
      <name val="Calibri"/>
      <family val="2"/>
      <scheme val="minor"/>
    </font>
    <font>
      <sz val="11"/>
      <color theme="1"/>
      <name val="Calibri"/>
      <family val="2"/>
      <scheme val="minor"/>
    </font>
    <font>
      <b/>
      <sz val="10"/>
      <color theme="1"/>
      <name val="Calibri"/>
      <family val="2"/>
      <scheme val="minor"/>
    </font>
    <font>
      <b/>
      <sz val="12"/>
      <color theme="1"/>
      <name val="Calibri"/>
      <family val="2"/>
      <scheme val="minor"/>
    </font>
    <font>
      <b/>
      <sz val="18"/>
      <color theme="1"/>
      <name val="Calibri"/>
      <family val="2"/>
      <scheme val="minor"/>
    </font>
    <font>
      <i/>
      <sz val="11"/>
      <color theme="0" tint="-0.34998626667073579"/>
      <name val="Calibri"/>
      <family val="2"/>
      <scheme val="minor"/>
    </font>
    <font>
      <b/>
      <sz val="18"/>
      <color rgb="FF002060"/>
      <name val="Calibri"/>
      <family val="2"/>
      <scheme val="minor"/>
    </font>
    <font>
      <b/>
      <sz val="16"/>
      <color theme="1"/>
      <name val="Calibri"/>
      <family val="2"/>
      <scheme val="minor"/>
    </font>
    <font>
      <sz val="11"/>
      <color rgb="FFFF0000"/>
      <name val="Calibri"/>
      <family val="2"/>
      <scheme val="minor"/>
    </font>
    <font>
      <i/>
      <sz val="11"/>
      <color rgb="FF0070C0"/>
      <name val="Calibri"/>
      <family val="2"/>
      <scheme val="minor"/>
    </font>
    <font>
      <b/>
      <i/>
      <sz val="11"/>
      <color rgb="FF0070C0"/>
      <name val="Calibri"/>
      <family val="2"/>
      <scheme val="minor"/>
    </font>
    <font>
      <b/>
      <sz val="10"/>
      <color theme="0"/>
      <name val="Calibri"/>
      <family val="2"/>
      <scheme val="minor"/>
    </font>
    <font>
      <sz val="11"/>
      <color theme="0" tint="-0.499984740745262"/>
      <name val="Calibri"/>
      <family val="2"/>
      <scheme val="minor"/>
    </font>
    <font>
      <b/>
      <sz val="11"/>
      <name val="Calibri"/>
      <family val="2"/>
      <scheme val="minor"/>
    </font>
    <font>
      <i/>
      <sz val="11"/>
      <color rgb="FFFF0000"/>
      <name val="Calibri"/>
      <family val="2"/>
      <scheme val="minor"/>
    </font>
    <font>
      <strike/>
      <sz val="11"/>
      <color rgb="FFFF0000"/>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theme="7" tint="0.79998168889431442"/>
        <bgColor theme="7" tint="0.79998168889431442"/>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65">
    <xf numFmtId="0" fontId="0" fillId="0" borderId="0" xfId="0"/>
    <xf numFmtId="0" fontId="1" fillId="0" borderId="0" xfId="0" applyFont="1" applyAlignment="1">
      <alignment horizontal="center"/>
    </xf>
    <xf numFmtId="0" fontId="0" fillId="0" borderId="0" xfId="0" applyBorder="1"/>
    <xf numFmtId="0" fontId="0" fillId="0" borderId="0" xfId="0" applyBorder="1" applyAlignment="1">
      <alignment horizontal="center" vertical="center"/>
    </xf>
    <xf numFmtId="0" fontId="0" fillId="0" borderId="0" xfId="0" applyBorder="1" applyAlignment="1">
      <alignment wrapText="1"/>
    </xf>
    <xf numFmtId="0" fontId="0" fillId="0" borderId="0" xfId="0" applyFill="1" applyBorder="1"/>
    <xf numFmtId="0" fontId="3" fillId="2" borderId="1" xfId="0" applyFont="1" applyFill="1" applyBorder="1" applyAlignment="1">
      <alignment horizontal="right" vertical="center"/>
    </xf>
    <xf numFmtId="0" fontId="0" fillId="0" borderId="0" xfId="0" applyFill="1" applyBorder="1" applyAlignment="1">
      <alignment horizontal="center" vertical="center"/>
    </xf>
    <xf numFmtId="0" fontId="0" fillId="0" borderId="0" xfId="0" applyBorder="1" applyAlignment="1">
      <alignment horizontal="left" vertical="center" wrapText="1"/>
    </xf>
    <xf numFmtId="0" fontId="5" fillId="0" borderId="0" xfId="0" applyFont="1" applyBorder="1"/>
    <xf numFmtId="0" fontId="0" fillId="5" borderId="0" xfId="0" applyFill="1" applyBorder="1"/>
    <xf numFmtId="0" fontId="0" fillId="5" borderId="0" xfId="0" applyFill="1" applyBorder="1" applyAlignment="1">
      <alignment wrapText="1"/>
    </xf>
    <xf numFmtId="0" fontId="0" fillId="5" borderId="0" xfId="0" applyFill="1" applyBorder="1" applyAlignment="1">
      <alignment horizontal="center" vertical="center"/>
    </xf>
    <xf numFmtId="0" fontId="0" fillId="6" borderId="1" xfId="0" applyFill="1" applyBorder="1" applyAlignment="1">
      <alignment horizontal="center" vertical="center"/>
    </xf>
    <xf numFmtId="0" fontId="1" fillId="4" borderId="1" xfId="0" applyFont="1" applyFill="1" applyBorder="1" applyAlignment="1">
      <alignment horizontal="center" vertical="center" wrapText="1"/>
    </xf>
    <xf numFmtId="9" fontId="0" fillId="0" borderId="0" xfId="1" applyFont="1" applyBorder="1"/>
    <xf numFmtId="9" fontId="1" fillId="4" borderId="1" xfId="1" applyFont="1" applyFill="1" applyBorder="1" applyAlignment="1">
      <alignment horizontal="center" vertical="center" wrapText="1"/>
    </xf>
    <xf numFmtId="9" fontId="0" fillId="0" borderId="1" xfId="1" applyFont="1" applyBorder="1" applyAlignment="1">
      <alignment horizontal="center" vertical="center"/>
    </xf>
    <xf numFmtId="9" fontId="0" fillId="0" borderId="0" xfId="1" applyFont="1" applyBorder="1" applyAlignment="1">
      <alignment vertical="center"/>
    </xf>
    <xf numFmtId="9" fontId="0" fillId="0" borderId="1" xfId="1" applyNumberFormat="1" applyFont="1" applyBorder="1" applyAlignment="1">
      <alignment horizontal="center" vertical="center"/>
    </xf>
    <xf numFmtId="9" fontId="7" fillId="4" borderId="1" xfId="1" applyNumberFormat="1" applyFont="1" applyFill="1" applyBorder="1" applyAlignment="1">
      <alignment horizontal="right" vertical="center"/>
    </xf>
    <xf numFmtId="0" fontId="0"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14" fillId="10" borderId="1" xfId="0" applyFont="1" applyFill="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7" borderId="1" xfId="0" applyFill="1" applyBorder="1" applyAlignment="1">
      <alignment horizontal="center" vertical="center"/>
    </xf>
    <xf numFmtId="0" fontId="0" fillId="6" borderId="2" xfId="0" applyFill="1" applyBorder="1" applyAlignment="1">
      <alignment horizontal="left" vertical="center" wrapText="1"/>
    </xf>
    <xf numFmtId="0" fontId="0" fillId="6" borderId="6" xfId="0" applyFill="1" applyBorder="1" applyAlignment="1">
      <alignment horizontal="left" vertical="center" wrapText="1"/>
    </xf>
    <xf numFmtId="0" fontId="0" fillId="6" borderId="3" xfId="0" applyFill="1" applyBorder="1" applyAlignment="1">
      <alignment horizontal="left" vertical="center" wrapText="1"/>
    </xf>
    <xf numFmtId="0" fontId="6" fillId="0" borderId="2" xfId="0" applyFont="1" applyBorder="1" applyAlignment="1">
      <alignment horizontal="left" vertical="center" wrapText="1"/>
    </xf>
    <xf numFmtId="0" fontId="6" fillId="0" borderId="6" xfId="0" applyFont="1" applyBorder="1" applyAlignment="1">
      <alignment horizontal="left" vertical="center" wrapText="1"/>
    </xf>
    <xf numFmtId="0" fontId="6" fillId="0" borderId="3" xfId="0" applyFont="1" applyBorder="1" applyAlignment="1">
      <alignment horizontal="left" vertical="center" wrapText="1"/>
    </xf>
    <xf numFmtId="0" fontId="16" fillId="6" borderId="2"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0" fillId="0" borderId="2" xfId="0" applyBorder="1" applyAlignment="1">
      <alignment horizontal="center" vertical="center" wrapText="1"/>
    </xf>
    <xf numFmtId="0" fontId="0" fillId="0" borderId="6" xfId="0" applyBorder="1" applyAlignment="1">
      <alignment horizontal="center" vertical="center" wrapText="1"/>
    </xf>
    <xf numFmtId="0" fontId="5" fillId="5" borderId="0" xfId="0" applyFont="1" applyFill="1" applyBorder="1" applyAlignment="1">
      <alignment horizontal="left" wrapText="1"/>
    </xf>
    <xf numFmtId="0" fontId="5" fillId="5" borderId="0" xfId="0" applyFont="1" applyFill="1" applyBorder="1" applyAlignment="1">
      <alignment horizontal="left"/>
    </xf>
    <xf numFmtId="0" fontId="11" fillId="8" borderId="1" xfId="0" applyFont="1" applyFill="1" applyBorder="1" applyAlignment="1">
      <alignment horizontal="left" vertical="center" wrapText="1"/>
    </xf>
    <xf numFmtId="0" fontId="13" fillId="3" borderId="1" xfId="0" applyFont="1" applyFill="1" applyBorder="1" applyAlignment="1">
      <alignment horizontal="center" vertical="center" wrapText="1"/>
    </xf>
    <xf numFmtId="0" fontId="0" fillId="0" borderId="1" xfId="0" applyFont="1" applyBorder="1" applyAlignment="1">
      <alignment vertical="center" wrapText="1"/>
    </xf>
    <xf numFmtId="0" fontId="3" fillId="2" borderId="2" xfId="0" applyFont="1" applyFill="1" applyBorder="1" applyAlignment="1">
      <alignment horizontal="right" vertical="center"/>
    </xf>
    <xf numFmtId="0" fontId="3" fillId="2" borderId="3" xfId="0" applyFont="1" applyFill="1" applyBorder="1" applyAlignment="1">
      <alignment horizontal="right" vertical="center"/>
    </xf>
    <xf numFmtId="0" fontId="12" fillId="7" borderId="2" xfId="0" applyFont="1" applyFill="1" applyBorder="1" applyAlignment="1">
      <alignment horizontal="right" vertical="center"/>
    </xf>
    <xf numFmtId="0" fontId="12" fillId="7" borderId="3" xfId="0" applyFont="1" applyFill="1" applyBorder="1" applyAlignment="1">
      <alignment horizontal="right" vertical="center"/>
    </xf>
    <xf numFmtId="0" fontId="12" fillId="9" borderId="2" xfId="0" applyFont="1" applyFill="1" applyBorder="1" applyAlignment="1">
      <alignment horizontal="right" vertical="center"/>
    </xf>
    <xf numFmtId="0" fontId="12" fillId="9" borderId="3" xfId="0" applyFont="1" applyFill="1" applyBorder="1" applyAlignment="1">
      <alignment horizontal="right" vertical="center"/>
    </xf>
    <xf numFmtId="0" fontId="9" fillId="0" borderId="1" xfId="0" applyFont="1" applyBorder="1" applyAlignment="1">
      <alignment horizontal="center" vertical="center" wrapText="1"/>
    </xf>
    <xf numFmtId="0" fontId="1" fillId="4" borderId="2" xfId="0" applyFont="1" applyFill="1" applyBorder="1" applyAlignment="1">
      <alignment horizontal="left" vertical="top" wrapText="1"/>
    </xf>
    <xf numFmtId="0" fontId="1" fillId="4" borderId="6" xfId="0" applyFont="1" applyFill="1" applyBorder="1" applyAlignment="1">
      <alignment horizontal="left" vertical="top" wrapText="1"/>
    </xf>
    <xf numFmtId="0" fontId="1" fillId="4" borderId="3" xfId="0" applyFont="1" applyFill="1" applyBorder="1" applyAlignment="1">
      <alignment horizontal="left" vertical="top" wrapText="1"/>
    </xf>
    <xf numFmtId="0" fontId="0" fillId="6" borderId="1" xfId="0" applyFill="1" applyBorder="1" applyAlignment="1">
      <alignment horizontal="left"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9" fillId="6" borderId="2" xfId="0" applyFont="1" applyFill="1" applyBorder="1" applyAlignment="1">
      <alignment horizontal="left" vertical="center" wrapText="1"/>
    </xf>
    <xf numFmtId="0" fontId="9" fillId="6" borderId="6" xfId="0" applyFont="1" applyFill="1" applyBorder="1" applyAlignment="1">
      <alignment horizontal="left" vertical="center" wrapText="1"/>
    </xf>
    <xf numFmtId="0" fontId="9" fillId="6" borderId="3" xfId="0" applyFont="1" applyFill="1" applyBorder="1" applyAlignment="1">
      <alignment horizontal="left" vertical="center" wrapText="1"/>
    </xf>
  </cellXfs>
  <cellStyles count="2">
    <cellStyle name="Normal" xfId="0" builtinId="0"/>
    <cellStyle name="Porcentaje"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190500</xdr:colOff>
      <xdr:row>1</xdr:row>
      <xdr:rowOff>104775</xdr:rowOff>
    </xdr:from>
    <xdr:to>
      <xdr:col>6</xdr:col>
      <xdr:colOff>914400</xdr:colOff>
      <xdr:row>1</xdr:row>
      <xdr:rowOff>704850</xdr:rowOff>
    </xdr:to>
    <xdr:pic>
      <xdr:nvPicPr>
        <xdr:cNvPr id="2" name="Imagen 1" descr="logo_positivo_pantone">
          <a:extLst>
            <a:ext uri="{FF2B5EF4-FFF2-40B4-BE49-F238E27FC236}">
              <a16:creationId xmlns:a16="http://schemas.microsoft.com/office/drawing/2014/main" id="{EF130B04-7F07-4BED-998E-48EBE6A5470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9025" y="695325"/>
          <a:ext cx="723900" cy="60007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1"/>
  <sheetViews>
    <sheetView showGridLines="0" tabSelected="1" topLeftCell="A116" zoomScaleNormal="100" workbookViewId="0">
      <selection activeCell="A69" sqref="A69:G69"/>
    </sheetView>
  </sheetViews>
  <sheetFormatPr baseColWidth="10" defaultRowHeight="15" outlineLevelRow="1" x14ac:dyDescent="0.25"/>
  <cols>
    <col min="1" max="1" width="25.7109375" style="2" customWidth="1"/>
    <col min="2" max="2" width="34.5703125" style="4" customWidth="1"/>
    <col min="3" max="3" width="6.140625" style="3" customWidth="1"/>
    <col min="4" max="4" width="23.42578125" style="7" customWidth="1"/>
    <col min="5" max="5" width="11.42578125" style="5" customWidth="1"/>
    <col min="6" max="6" width="11.42578125" style="2"/>
    <col min="7" max="7" width="14.5703125" style="3" customWidth="1"/>
    <col min="8" max="8" width="6.5703125" style="2" customWidth="1"/>
    <col min="9" max="9" width="11.42578125" style="2" customWidth="1"/>
    <col min="10" max="10" width="11.28515625" style="2" customWidth="1"/>
    <col min="11" max="16384" width="11.42578125" style="2"/>
  </cols>
  <sheetData>
    <row r="1" spans="1:9" ht="46.5" customHeight="1" outlineLevel="1" x14ac:dyDescent="0.25">
      <c r="A1" s="46" t="s">
        <v>77</v>
      </c>
      <c r="B1" s="46"/>
      <c r="C1" s="46"/>
      <c r="D1" s="46"/>
      <c r="E1" s="46"/>
      <c r="F1" s="46"/>
      <c r="G1" s="46"/>
    </row>
    <row r="2" spans="1:9" s="9" customFormat="1" ht="66" customHeight="1" x14ac:dyDescent="0.35">
      <c r="A2" s="44" t="s">
        <v>30</v>
      </c>
      <c r="B2" s="45"/>
      <c r="C2" s="45"/>
      <c r="D2" s="45"/>
      <c r="E2" s="45"/>
      <c r="F2" s="45"/>
    </row>
    <row r="3" spans="1:9" s="10" customFormat="1" x14ac:dyDescent="0.25">
      <c r="B3" s="11"/>
      <c r="C3" s="12"/>
      <c r="D3" s="12"/>
      <c r="G3" s="12"/>
    </row>
    <row r="4" spans="1:9" x14ac:dyDescent="0.25">
      <c r="A4" s="6" t="s">
        <v>0</v>
      </c>
      <c r="B4" s="21"/>
      <c r="D4" s="49" t="s">
        <v>20</v>
      </c>
      <c r="E4" s="50"/>
      <c r="F4" s="47" t="s">
        <v>23</v>
      </c>
      <c r="G4" s="47"/>
    </row>
    <row r="5" spans="1:9" x14ac:dyDescent="0.25">
      <c r="A5" s="6" t="s">
        <v>4</v>
      </c>
      <c r="B5" s="22"/>
      <c r="D5" s="49" t="s">
        <v>19</v>
      </c>
      <c r="E5" s="50"/>
      <c r="F5" s="48"/>
      <c r="G5" s="48"/>
    </row>
    <row r="6" spans="1:9" x14ac:dyDescent="0.25">
      <c r="A6" s="6" t="s">
        <v>5</v>
      </c>
      <c r="B6" s="21"/>
      <c r="D6" s="51" t="s">
        <v>7</v>
      </c>
      <c r="E6" s="52"/>
      <c r="F6" s="47" t="s">
        <v>23</v>
      </c>
      <c r="G6" s="47"/>
    </row>
    <row r="7" spans="1:9" x14ac:dyDescent="0.25">
      <c r="A7" s="6" t="s">
        <v>6</v>
      </c>
      <c r="B7" s="22"/>
      <c r="D7" s="53" t="s">
        <v>22</v>
      </c>
      <c r="E7" s="54"/>
      <c r="F7" s="55" t="s">
        <v>23</v>
      </c>
      <c r="G7" s="55"/>
    </row>
    <row r="8" spans="1:9" x14ac:dyDescent="0.25">
      <c r="D8" s="3"/>
      <c r="E8" s="2"/>
    </row>
    <row r="9" spans="1:9" ht="46.5" customHeight="1" x14ac:dyDescent="0.25">
      <c r="A9" s="56" t="s">
        <v>21</v>
      </c>
      <c r="B9" s="57"/>
      <c r="C9" s="57"/>
      <c r="D9" s="57"/>
      <c r="E9" s="57"/>
      <c r="F9" s="58"/>
      <c r="G9" s="20">
        <f>ROUND(((G11*I11)+(G39*I39)+(G55*I55)+(G71*I71)+(G39*I39)+(G79*I79)+(G89*I5)),1)</f>
        <v>0.6</v>
      </c>
    </row>
    <row r="10" spans="1:9" s="10" customFormat="1" ht="13.5" customHeight="1" x14ac:dyDescent="0.25">
      <c r="A10" s="60"/>
      <c r="B10" s="61"/>
      <c r="C10" s="61"/>
      <c r="D10" s="61"/>
      <c r="E10" s="61"/>
      <c r="F10" s="61"/>
      <c r="G10" s="61"/>
    </row>
    <row r="11" spans="1:9" ht="26.25" customHeight="1" x14ac:dyDescent="0.25">
      <c r="A11" s="39" t="s">
        <v>32</v>
      </c>
      <c r="B11" s="40"/>
      <c r="C11" s="40"/>
      <c r="D11" s="40"/>
      <c r="E11" s="40"/>
      <c r="F11" s="14" t="s">
        <v>17</v>
      </c>
      <c r="G11" s="16">
        <f>((G12+G14+G16+G18+G20+G22+G24+G26+G28+G30+G32+G34)/H11)</f>
        <v>0.52631578947368418</v>
      </c>
      <c r="H11" s="15">
        <f>SUM(H12:H23)</f>
        <v>0.76</v>
      </c>
      <c r="I11" s="15">
        <v>0.4</v>
      </c>
    </row>
    <row r="12" spans="1:9" ht="15" customHeight="1" outlineLevel="1" x14ac:dyDescent="0.25">
      <c r="A12" s="59" t="s">
        <v>31</v>
      </c>
      <c r="B12" s="59"/>
      <c r="C12" s="59"/>
      <c r="D12" s="59"/>
      <c r="E12" s="59"/>
      <c r="F12" s="13" t="s">
        <v>2</v>
      </c>
      <c r="G12" s="17">
        <f>IF(F12="SI", (100*H12%),0)</f>
        <v>0</v>
      </c>
      <c r="H12" s="15">
        <v>0.15</v>
      </c>
    </row>
    <row r="13" spans="1:9" ht="15" customHeight="1" outlineLevel="1" x14ac:dyDescent="0.25">
      <c r="A13" s="33" t="s">
        <v>9</v>
      </c>
      <c r="B13" s="34"/>
      <c r="C13" s="34"/>
      <c r="D13" s="34"/>
      <c r="E13" s="34"/>
      <c r="F13" s="34"/>
      <c r="G13" s="35"/>
    </row>
    <row r="14" spans="1:9" ht="15" customHeight="1" outlineLevel="1" x14ac:dyDescent="0.25">
      <c r="A14" s="30" t="s">
        <v>36</v>
      </c>
      <c r="B14" s="31"/>
      <c r="C14" s="31"/>
      <c r="D14" s="31"/>
      <c r="E14" s="32"/>
      <c r="F14" s="13" t="s">
        <v>2</v>
      </c>
      <c r="G14" s="17">
        <f>IF(F14="SI", (100*H14%),0)</f>
        <v>0</v>
      </c>
      <c r="H14" s="15">
        <v>0.1</v>
      </c>
    </row>
    <row r="15" spans="1:9" ht="15" customHeight="1" outlineLevel="1" x14ac:dyDescent="0.25">
      <c r="A15" s="33" t="s">
        <v>9</v>
      </c>
      <c r="B15" s="34"/>
      <c r="C15" s="34"/>
      <c r="D15" s="34"/>
      <c r="E15" s="34"/>
      <c r="F15" s="34"/>
      <c r="G15" s="35"/>
    </row>
    <row r="16" spans="1:9" ht="30" customHeight="1" outlineLevel="1" x14ac:dyDescent="0.25">
      <c r="A16" s="30" t="s">
        <v>33</v>
      </c>
      <c r="B16" s="31"/>
      <c r="C16" s="31"/>
      <c r="D16" s="31"/>
      <c r="E16" s="32"/>
      <c r="F16" s="13" t="s">
        <v>2</v>
      </c>
      <c r="G16" s="17">
        <f>IF(F16="SI", (100*H16%),IF(F16="NO",0,50*H16%))</f>
        <v>0</v>
      </c>
      <c r="H16" s="15">
        <v>0.01</v>
      </c>
    </row>
    <row r="17" spans="1:8" ht="15" customHeight="1" outlineLevel="1" x14ac:dyDescent="0.25">
      <c r="A17" s="33" t="s">
        <v>10</v>
      </c>
      <c r="B17" s="34"/>
      <c r="C17" s="34"/>
      <c r="D17" s="34"/>
      <c r="E17" s="34"/>
      <c r="F17" s="34"/>
      <c r="G17" s="35"/>
    </row>
    <row r="18" spans="1:8" ht="15" customHeight="1" outlineLevel="1" x14ac:dyDescent="0.25">
      <c r="A18" s="30" t="s">
        <v>35</v>
      </c>
      <c r="B18" s="31"/>
      <c r="C18" s="31"/>
      <c r="D18" s="31"/>
      <c r="E18" s="32"/>
      <c r="F18" s="13" t="s">
        <v>2</v>
      </c>
      <c r="G18" s="17">
        <f>IF(F18="SI", (100*H18%),IF(F18="NO",0,50*H18%))</f>
        <v>0</v>
      </c>
      <c r="H18" s="15">
        <v>0.05</v>
      </c>
    </row>
    <row r="19" spans="1:8" ht="15" customHeight="1" outlineLevel="1" x14ac:dyDescent="0.25">
      <c r="A19" s="33" t="s">
        <v>10</v>
      </c>
      <c r="B19" s="34"/>
      <c r="C19" s="34"/>
      <c r="D19" s="34"/>
      <c r="E19" s="34"/>
      <c r="F19" s="34"/>
      <c r="G19" s="35"/>
    </row>
    <row r="20" spans="1:8" ht="29.25" customHeight="1" outlineLevel="1" x14ac:dyDescent="0.25">
      <c r="A20" s="30" t="s">
        <v>34</v>
      </c>
      <c r="B20" s="31"/>
      <c r="C20" s="31"/>
      <c r="D20" s="31"/>
      <c r="E20" s="32"/>
      <c r="F20" s="13" t="s">
        <v>2</v>
      </c>
      <c r="G20" s="17">
        <f>IF(F20="SI", (100*H20%),0)</f>
        <v>0</v>
      </c>
      <c r="H20" s="15">
        <v>0.4</v>
      </c>
    </row>
    <row r="21" spans="1:8" ht="15" customHeight="1" outlineLevel="1" x14ac:dyDescent="0.25">
      <c r="A21" s="33" t="s">
        <v>10</v>
      </c>
      <c r="B21" s="34"/>
      <c r="C21" s="34"/>
      <c r="D21" s="34"/>
      <c r="E21" s="34"/>
      <c r="F21" s="34"/>
      <c r="G21" s="35"/>
    </row>
    <row r="22" spans="1:8" ht="15" customHeight="1" outlineLevel="1" x14ac:dyDescent="0.25">
      <c r="A22" s="30" t="s">
        <v>37</v>
      </c>
      <c r="B22" s="31"/>
      <c r="C22" s="31"/>
      <c r="D22" s="31"/>
      <c r="E22" s="32"/>
      <c r="F22" s="13" t="s">
        <v>2</v>
      </c>
      <c r="G22" s="17">
        <f>IF(F22="SI", (100*H22%),0)</f>
        <v>0</v>
      </c>
      <c r="H22" s="15">
        <v>0.05</v>
      </c>
    </row>
    <row r="23" spans="1:8" ht="15" customHeight="1" outlineLevel="1" x14ac:dyDescent="0.25">
      <c r="A23" s="33" t="s">
        <v>10</v>
      </c>
      <c r="B23" s="34"/>
      <c r="C23" s="34"/>
      <c r="D23" s="34"/>
      <c r="E23" s="34"/>
      <c r="F23" s="34"/>
      <c r="G23" s="35"/>
    </row>
    <row r="24" spans="1:8" ht="15" customHeight="1" outlineLevel="1" x14ac:dyDescent="0.25">
      <c r="A24" s="30" t="s">
        <v>45</v>
      </c>
      <c r="B24" s="31"/>
      <c r="C24" s="31"/>
      <c r="D24" s="31"/>
      <c r="E24" s="32"/>
      <c r="F24" s="13" t="s">
        <v>2</v>
      </c>
      <c r="G24" s="17">
        <f>IF(F24="SI", (100*H24%),0)</f>
        <v>0</v>
      </c>
      <c r="H24" s="15">
        <v>0.2</v>
      </c>
    </row>
    <row r="25" spans="1:8" ht="15" customHeight="1" outlineLevel="1" x14ac:dyDescent="0.25">
      <c r="A25" s="33" t="s">
        <v>10</v>
      </c>
      <c r="B25" s="34"/>
      <c r="C25" s="34"/>
      <c r="D25" s="34"/>
      <c r="E25" s="34"/>
      <c r="F25" s="34"/>
      <c r="G25" s="35"/>
    </row>
    <row r="26" spans="1:8" ht="15" customHeight="1" outlineLevel="1" x14ac:dyDescent="0.25">
      <c r="A26" s="30" t="s">
        <v>15</v>
      </c>
      <c r="B26" s="31"/>
      <c r="C26" s="31"/>
      <c r="D26" s="31"/>
      <c r="E26" s="32"/>
      <c r="F26" s="13" t="s">
        <v>2</v>
      </c>
      <c r="G26" s="17">
        <f>IF(F26="SI", (100*H26%),0)</f>
        <v>0</v>
      </c>
      <c r="H26" s="15">
        <v>0.3</v>
      </c>
    </row>
    <row r="27" spans="1:8" ht="15" customHeight="1" outlineLevel="1" x14ac:dyDescent="0.25">
      <c r="A27" s="33" t="s">
        <v>10</v>
      </c>
      <c r="B27" s="34"/>
      <c r="C27" s="34"/>
      <c r="D27" s="34"/>
      <c r="E27" s="34"/>
      <c r="F27" s="34"/>
      <c r="G27" s="35"/>
    </row>
    <row r="28" spans="1:8" ht="30.75" customHeight="1" outlineLevel="1" x14ac:dyDescent="0.25">
      <c r="A28" s="30" t="s">
        <v>42</v>
      </c>
      <c r="B28" s="31"/>
      <c r="C28" s="31"/>
      <c r="D28" s="31"/>
      <c r="E28" s="32"/>
      <c r="F28" s="13" t="s">
        <v>1</v>
      </c>
      <c r="G28" s="17">
        <f>IF(F28="SI", (100*H28%),0)</f>
        <v>0.3</v>
      </c>
      <c r="H28" s="15">
        <v>0.3</v>
      </c>
    </row>
    <row r="29" spans="1:8" ht="15" customHeight="1" outlineLevel="1" x14ac:dyDescent="0.25">
      <c r="A29" s="33" t="s">
        <v>10</v>
      </c>
      <c r="B29" s="34"/>
      <c r="C29" s="34"/>
      <c r="D29" s="34"/>
      <c r="E29" s="34"/>
      <c r="F29" s="34"/>
      <c r="G29" s="35"/>
    </row>
    <row r="30" spans="1:8" ht="30" customHeight="1" outlineLevel="1" x14ac:dyDescent="0.25">
      <c r="A30" s="30" t="s">
        <v>43</v>
      </c>
      <c r="B30" s="31"/>
      <c r="C30" s="31"/>
      <c r="D30" s="31"/>
      <c r="E30" s="32"/>
      <c r="F30" s="13" t="s">
        <v>2</v>
      </c>
      <c r="G30" s="17">
        <f>IF(F30="SI", (100*H30%),0)</f>
        <v>0</v>
      </c>
      <c r="H30" s="15">
        <v>0.05</v>
      </c>
    </row>
    <row r="31" spans="1:8" ht="15" customHeight="1" outlineLevel="1" x14ac:dyDescent="0.25">
      <c r="A31" s="33" t="s">
        <v>10</v>
      </c>
      <c r="B31" s="34"/>
      <c r="C31" s="34"/>
      <c r="D31" s="34"/>
      <c r="E31" s="34"/>
      <c r="F31" s="34"/>
      <c r="G31" s="35"/>
    </row>
    <row r="32" spans="1:8" ht="15" customHeight="1" outlineLevel="1" x14ac:dyDescent="0.25">
      <c r="A32" s="30" t="s">
        <v>44</v>
      </c>
      <c r="B32" s="31"/>
      <c r="C32" s="31"/>
      <c r="D32" s="31"/>
      <c r="E32" s="32"/>
      <c r="F32" s="13" t="s">
        <v>2</v>
      </c>
      <c r="G32" s="17">
        <f>IF(F32="SI", (100*H32%),IF(F32="NO",0,50*H32%))</f>
        <v>0</v>
      </c>
      <c r="H32" s="15">
        <v>0.05</v>
      </c>
    </row>
    <row r="33" spans="1:9" ht="15" customHeight="1" outlineLevel="1" x14ac:dyDescent="0.25">
      <c r="A33" s="33" t="s">
        <v>10</v>
      </c>
      <c r="B33" s="34"/>
      <c r="C33" s="34"/>
      <c r="D33" s="34"/>
      <c r="E33" s="34"/>
      <c r="F33" s="34"/>
      <c r="G33" s="35"/>
    </row>
    <row r="34" spans="1:9" ht="30.75" customHeight="1" outlineLevel="1" x14ac:dyDescent="0.25">
      <c r="A34" s="30" t="s">
        <v>40</v>
      </c>
      <c r="B34" s="31"/>
      <c r="C34" s="31"/>
      <c r="D34" s="31"/>
      <c r="E34" s="32"/>
      <c r="F34" s="13" t="s">
        <v>1</v>
      </c>
      <c r="G34" s="17">
        <f>IF(F34="SI", (100*H34%),IF(F34="NO",0,50*H34%))</f>
        <v>0.1</v>
      </c>
      <c r="H34" s="15">
        <v>0.1</v>
      </c>
    </row>
    <row r="35" spans="1:9" ht="15" customHeight="1" outlineLevel="1" x14ac:dyDescent="0.25">
      <c r="A35" s="33" t="s">
        <v>10</v>
      </c>
      <c r="B35" s="34"/>
      <c r="C35" s="34"/>
      <c r="D35" s="34"/>
      <c r="E35" s="34"/>
      <c r="F35" s="34"/>
      <c r="G35" s="35"/>
    </row>
    <row r="36" spans="1:9" ht="29.25" customHeight="1" outlineLevel="1" x14ac:dyDescent="0.25">
      <c r="A36" s="30" t="s">
        <v>56</v>
      </c>
      <c r="B36" s="31"/>
      <c r="C36" s="31"/>
      <c r="D36" s="31"/>
      <c r="E36" s="32"/>
      <c r="F36" s="13" t="s">
        <v>2</v>
      </c>
      <c r="G36" s="17">
        <f>IF(F36="SI", (100*H36%),0)</f>
        <v>0</v>
      </c>
      <c r="H36" s="15">
        <v>0.3</v>
      </c>
    </row>
    <row r="37" spans="1:9" ht="15" customHeight="1" outlineLevel="1" x14ac:dyDescent="0.25">
      <c r="A37" s="33" t="s">
        <v>10</v>
      </c>
      <c r="B37" s="34"/>
      <c r="C37" s="34"/>
      <c r="D37" s="34"/>
      <c r="E37" s="34"/>
      <c r="F37" s="34"/>
      <c r="G37" s="35"/>
    </row>
    <row r="38" spans="1:9" ht="15" customHeight="1" x14ac:dyDescent="0.25">
      <c r="A38" s="42"/>
      <c r="B38" s="43"/>
      <c r="C38" s="43"/>
      <c r="D38" s="43"/>
      <c r="E38" s="43"/>
      <c r="F38" s="43"/>
      <c r="G38" s="43"/>
    </row>
    <row r="39" spans="1:9" ht="21" x14ac:dyDescent="0.25">
      <c r="A39" s="39" t="s">
        <v>46</v>
      </c>
      <c r="B39" s="40"/>
      <c r="C39" s="40"/>
      <c r="D39" s="40"/>
      <c r="E39" s="41"/>
      <c r="F39" s="14" t="s">
        <v>17</v>
      </c>
      <c r="G39" s="16">
        <f>(G40+G42+G44+G46+G48+G50+G52)/H39</f>
        <v>0.40000000000000008</v>
      </c>
      <c r="H39" s="15">
        <f>SUM(H40:H52)</f>
        <v>0.99999999999999989</v>
      </c>
      <c r="I39" s="15">
        <v>0.3</v>
      </c>
    </row>
    <row r="40" spans="1:9" ht="15" customHeight="1" outlineLevel="1" x14ac:dyDescent="0.25">
      <c r="A40" s="30" t="s">
        <v>47</v>
      </c>
      <c r="B40" s="31"/>
      <c r="C40" s="31"/>
      <c r="D40" s="31"/>
      <c r="E40" s="32"/>
      <c r="F40" s="13" t="s">
        <v>1</v>
      </c>
      <c r="G40" s="19">
        <f>IF(F40="SI", (100*H40%),0)</f>
        <v>0.3</v>
      </c>
      <c r="H40" s="15">
        <v>0.3</v>
      </c>
    </row>
    <row r="41" spans="1:9" ht="15" customHeight="1" outlineLevel="1" x14ac:dyDescent="0.25">
      <c r="A41" s="33" t="s">
        <v>10</v>
      </c>
      <c r="B41" s="34"/>
      <c r="C41" s="34"/>
      <c r="D41" s="34"/>
      <c r="E41" s="34"/>
      <c r="F41" s="34"/>
      <c r="G41" s="35"/>
    </row>
    <row r="42" spans="1:9" ht="29.25" customHeight="1" outlineLevel="1" x14ac:dyDescent="0.25">
      <c r="A42" s="30" t="s">
        <v>48</v>
      </c>
      <c r="B42" s="31"/>
      <c r="C42" s="31"/>
      <c r="D42" s="31"/>
      <c r="E42" s="32"/>
      <c r="F42" s="13" t="s">
        <v>2</v>
      </c>
      <c r="G42" s="19">
        <f>IF(F42="SI", (100*H42%),0)</f>
        <v>0</v>
      </c>
      <c r="H42" s="15">
        <v>0.2</v>
      </c>
    </row>
    <row r="43" spans="1:9" ht="15" customHeight="1" outlineLevel="1" x14ac:dyDescent="0.25">
      <c r="A43" s="33" t="s">
        <v>10</v>
      </c>
      <c r="B43" s="34"/>
      <c r="C43" s="34"/>
      <c r="D43" s="34"/>
      <c r="E43" s="34"/>
      <c r="F43" s="34"/>
      <c r="G43" s="35"/>
    </row>
    <row r="44" spans="1:9" ht="30.75" customHeight="1" outlineLevel="1" x14ac:dyDescent="0.25">
      <c r="A44" s="30" t="s">
        <v>49</v>
      </c>
      <c r="B44" s="31"/>
      <c r="C44" s="31"/>
      <c r="D44" s="31"/>
      <c r="E44" s="32"/>
      <c r="F44" s="13" t="s">
        <v>1</v>
      </c>
      <c r="G44" s="19">
        <f>IF(F44="SI", (100*H44%),0)</f>
        <v>0.1</v>
      </c>
      <c r="H44" s="15">
        <v>0.1</v>
      </c>
    </row>
    <row r="45" spans="1:9" ht="15" customHeight="1" outlineLevel="1" x14ac:dyDescent="0.25">
      <c r="A45" s="33" t="s">
        <v>10</v>
      </c>
      <c r="B45" s="34"/>
      <c r="C45" s="34"/>
      <c r="D45" s="34"/>
      <c r="E45" s="34"/>
      <c r="F45" s="34"/>
      <c r="G45" s="35"/>
    </row>
    <row r="46" spans="1:9" ht="30.75" customHeight="1" outlineLevel="1" x14ac:dyDescent="0.25">
      <c r="A46" s="30" t="s">
        <v>50</v>
      </c>
      <c r="B46" s="31"/>
      <c r="C46" s="31"/>
      <c r="D46" s="31"/>
      <c r="E46" s="32"/>
      <c r="F46" s="13" t="s">
        <v>2</v>
      </c>
      <c r="G46" s="19">
        <f>IF(F46="SI", (100*H46%),0)</f>
        <v>0</v>
      </c>
      <c r="H46" s="15">
        <v>0.1</v>
      </c>
    </row>
    <row r="47" spans="1:9" ht="15" customHeight="1" outlineLevel="1" x14ac:dyDescent="0.25">
      <c r="A47" s="33" t="s">
        <v>10</v>
      </c>
      <c r="B47" s="34"/>
      <c r="C47" s="34"/>
      <c r="D47" s="34"/>
      <c r="E47" s="34"/>
      <c r="F47" s="34"/>
      <c r="G47" s="35"/>
    </row>
    <row r="48" spans="1:9" ht="30.75" customHeight="1" outlineLevel="1" x14ac:dyDescent="0.25">
      <c r="A48" s="30" t="s">
        <v>52</v>
      </c>
      <c r="B48" s="31"/>
      <c r="C48" s="31"/>
      <c r="D48" s="31"/>
      <c r="E48" s="32"/>
      <c r="F48" s="13" t="s">
        <v>2</v>
      </c>
      <c r="G48" s="19">
        <f>IF(F48="SI", (100*H48%),0)</f>
        <v>0</v>
      </c>
      <c r="H48" s="15">
        <v>0.1</v>
      </c>
    </row>
    <row r="49" spans="1:13" ht="15" customHeight="1" outlineLevel="1" x14ac:dyDescent="0.25">
      <c r="A49" s="33" t="s">
        <v>10</v>
      </c>
      <c r="B49" s="34"/>
      <c r="C49" s="34"/>
      <c r="D49" s="34"/>
      <c r="E49" s="34"/>
      <c r="F49" s="34"/>
      <c r="G49" s="35"/>
    </row>
    <row r="50" spans="1:13" ht="30.75" customHeight="1" outlineLevel="1" x14ac:dyDescent="0.25">
      <c r="A50" s="30" t="s">
        <v>53</v>
      </c>
      <c r="B50" s="31"/>
      <c r="C50" s="31"/>
      <c r="D50" s="31"/>
      <c r="E50" s="32"/>
      <c r="F50" s="13" t="s">
        <v>2</v>
      </c>
      <c r="G50" s="19">
        <f>IF(F50="SI", (100*H50%),0)</f>
        <v>0</v>
      </c>
      <c r="H50" s="15">
        <v>0.1</v>
      </c>
    </row>
    <row r="51" spans="1:13" ht="15" customHeight="1" outlineLevel="1" x14ac:dyDescent="0.25">
      <c r="A51" s="33" t="s">
        <v>10</v>
      </c>
      <c r="B51" s="34"/>
      <c r="C51" s="34"/>
      <c r="D51" s="34"/>
      <c r="E51" s="34"/>
      <c r="F51" s="34"/>
      <c r="G51" s="35"/>
    </row>
    <row r="52" spans="1:13" ht="30.75" customHeight="1" outlineLevel="1" x14ac:dyDescent="0.25">
      <c r="A52" s="30" t="s">
        <v>51</v>
      </c>
      <c r="B52" s="31"/>
      <c r="C52" s="31"/>
      <c r="D52" s="31"/>
      <c r="E52" s="32"/>
      <c r="F52" s="13" t="s">
        <v>2</v>
      </c>
      <c r="G52" s="19">
        <f>IF(F52="SI", (100*H52%),0)</f>
        <v>0</v>
      </c>
      <c r="H52" s="15">
        <v>0.1</v>
      </c>
    </row>
    <row r="53" spans="1:13" ht="15" customHeight="1" outlineLevel="1" x14ac:dyDescent="0.25">
      <c r="A53" s="33" t="s">
        <v>10</v>
      </c>
      <c r="B53" s="34"/>
      <c r="C53" s="34"/>
      <c r="D53" s="34"/>
      <c r="E53" s="34"/>
      <c r="F53" s="34"/>
      <c r="G53" s="35"/>
    </row>
    <row r="54" spans="1:13" x14ac:dyDescent="0.25">
      <c r="A54" s="8"/>
      <c r="B54" s="8"/>
      <c r="C54" s="8"/>
      <c r="D54" s="8"/>
      <c r="E54" s="8"/>
      <c r="F54" s="8"/>
    </row>
    <row r="55" spans="1:13" ht="26.25" customHeight="1" x14ac:dyDescent="0.25">
      <c r="A55" s="39" t="s">
        <v>8</v>
      </c>
      <c r="B55" s="40"/>
      <c r="C55" s="40"/>
      <c r="D55" s="40"/>
      <c r="E55" s="41"/>
      <c r="F55" s="14" t="s">
        <v>17</v>
      </c>
      <c r="G55" s="16">
        <f>((G56+G58+G60+G62+G64+G66+G68)/H55)</f>
        <v>0.9</v>
      </c>
      <c r="H55" s="15">
        <f>SUM(H56:H68)</f>
        <v>0.99999999999999989</v>
      </c>
      <c r="I55" s="15">
        <v>0.05</v>
      </c>
    </row>
    <row r="56" spans="1:13" ht="15" customHeight="1" outlineLevel="1" x14ac:dyDescent="0.25">
      <c r="A56" s="30" t="s">
        <v>80</v>
      </c>
      <c r="B56" s="31"/>
      <c r="C56" s="31"/>
      <c r="D56" s="31"/>
      <c r="E56" s="32"/>
      <c r="F56" s="13" t="s">
        <v>1</v>
      </c>
      <c r="G56" s="17">
        <f>IF(F56="SI", (100*H56%),0)</f>
        <v>0.15</v>
      </c>
      <c r="H56" s="15">
        <v>0.15</v>
      </c>
      <c r="I56" s="62" t="s">
        <v>78</v>
      </c>
      <c r="J56" s="63"/>
      <c r="K56" s="63"/>
      <c r="L56" s="63"/>
      <c r="M56" s="64"/>
    </row>
    <row r="57" spans="1:13" ht="15" customHeight="1" outlineLevel="1" x14ac:dyDescent="0.25">
      <c r="A57" s="33" t="s">
        <v>10</v>
      </c>
      <c r="B57" s="34"/>
      <c r="C57" s="34"/>
      <c r="D57" s="34"/>
      <c r="E57" s="34"/>
      <c r="F57" s="34"/>
      <c r="G57" s="35"/>
    </row>
    <row r="58" spans="1:13" ht="15" customHeight="1" outlineLevel="1" x14ac:dyDescent="0.25">
      <c r="A58" s="30" t="s">
        <v>81</v>
      </c>
      <c r="B58" s="31"/>
      <c r="C58" s="31"/>
      <c r="D58" s="31"/>
      <c r="E58" s="32"/>
      <c r="F58" s="13" t="s">
        <v>1</v>
      </c>
      <c r="G58" s="17">
        <f>IF(F58="SI", (100*H58%),0)</f>
        <v>0.15</v>
      </c>
      <c r="H58" s="15">
        <v>0.15</v>
      </c>
    </row>
    <row r="59" spans="1:13" ht="15" customHeight="1" outlineLevel="1" x14ac:dyDescent="0.25">
      <c r="A59" s="33" t="s">
        <v>10</v>
      </c>
      <c r="B59" s="34"/>
      <c r="C59" s="34"/>
      <c r="D59" s="34"/>
      <c r="E59" s="34"/>
      <c r="F59" s="34"/>
      <c r="G59" s="35"/>
    </row>
    <row r="60" spans="1:13" ht="15" customHeight="1" outlineLevel="1" x14ac:dyDescent="0.25">
      <c r="A60" s="30" t="s">
        <v>82</v>
      </c>
      <c r="B60" s="31"/>
      <c r="C60" s="31"/>
      <c r="D60" s="31"/>
      <c r="E60" s="32"/>
      <c r="F60" s="13" t="s">
        <v>1</v>
      </c>
      <c r="G60" s="17">
        <f>IF(F60="SI", (100*H60%),0)</f>
        <v>0.15</v>
      </c>
      <c r="H60" s="15">
        <v>0.15</v>
      </c>
    </row>
    <row r="61" spans="1:13" ht="15" customHeight="1" outlineLevel="1" x14ac:dyDescent="0.25">
      <c r="A61" s="33" t="s">
        <v>10</v>
      </c>
      <c r="B61" s="34"/>
      <c r="C61" s="34"/>
      <c r="D61" s="34"/>
      <c r="E61" s="34"/>
      <c r="F61" s="34"/>
      <c r="G61" s="35"/>
    </row>
    <row r="62" spans="1:13" ht="15" customHeight="1" outlineLevel="1" x14ac:dyDescent="0.25">
      <c r="A62" s="30" t="s">
        <v>83</v>
      </c>
      <c r="B62" s="31"/>
      <c r="C62" s="31"/>
      <c r="D62" s="31"/>
      <c r="E62" s="32"/>
      <c r="F62" s="13" t="s">
        <v>2</v>
      </c>
      <c r="G62" s="17">
        <f>IF(F62="SI", (100*H62%),0)</f>
        <v>0</v>
      </c>
      <c r="H62" s="15">
        <v>0.1</v>
      </c>
    </row>
    <row r="63" spans="1:13" ht="15" customHeight="1" outlineLevel="1" x14ac:dyDescent="0.25">
      <c r="A63" s="33" t="s">
        <v>10</v>
      </c>
      <c r="B63" s="34"/>
      <c r="C63" s="34"/>
      <c r="D63" s="34"/>
      <c r="E63" s="34"/>
      <c r="F63" s="34"/>
      <c r="G63" s="35"/>
    </row>
    <row r="64" spans="1:13" ht="15" customHeight="1" outlineLevel="1" x14ac:dyDescent="0.25">
      <c r="A64" s="30" t="s">
        <v>84</v>
      </c>
      <c r="B64" s="31"/>
      <c r="C64" s="31"/>
      <c r="D64" s="31"/>
      <c r="E64" s="32"/>
      <c r="F64" s="13" t="s">
        <v>1</v>
      </c>
      <c r="G64" s="17">
        <f>IF(F64="SI", (100*H64%),0)</f>
        <v>0.1</v>
      </c>
      <c r="H64" s="15">
        <v>0.1</v>
      </c>
    </row>
    <row r="65" spans="1:9" ht="15" customHeight="1" outlineLevel="1" x14ac:dyDescent="0.25">
      <c r="A65" s="33" t="s">
        <v>10</v>
      </c>
      <c r="B65" s="34"/>
      <c r="C65" s="34"/>
      <c r="D65" s="34"/>
      <c r="E65" s="34"/>
      <c r="F65" s="34"/>
      <c r="G65" s="35"/>
    </row>
    <row r="66" spans="1:9" ht="15" customHeight="1" outlineLevel="1" x14ac:dyDescent="0.25">
      <c r="A66" s="30" t="s">
        <v>85</v>
      </c>
      <c r="B66" s="31"/>
      <c r="C66" s="31"/>
      <c r="D66" s="31"/>
      <c r="E66" s="32"/>
      <c r="F66" s="13" t="s">
        <v>1</v>
      </c>
      <c r="G66" s="17">
        <f>IF(F66="SI", (100*H66%),0)</f>
        <v>0.1</v>
      </c>
      <c r="H66" s="15">
        <v>0.1</v>
      </c>
    </row>
    <row r="67" spans="1:9" ht="15" customHeight="1" outlineLevel="1" x14ac:dyDescent="0.25">
      <c r="A67" s="33" t="s">
        <v>10</v>
      </c>
      <c r="B67" s="34"/>
      <c r="C67" s="34"/>
      <c r="D67" s="34"/>
      <c r="E67" s="34"/>
      <c r="F67" s="34"/>
      <c r="G67" s="35"/>
    </row>
    <row r="68" spans="1:9" ht="15" customHeight="1" outlineLevel="1" x14ac:dyDescent="0.25">
      <c r="A68" s="30" t="s">
        <v>86</v>
      </c>
      <c r="B68" s="31"/>
      <c r="C68" s="31"/>
      <c r="D68" s="31"/>
      <c r="E68" s="32"/>
      <c r="F68" s="13" t="s">
        <v>1</v>
      </c>
      <c r="G68" s="17">
        <f>IF(F68="SI", (100*H68%),0)</f>
        <v>0.25</v>
      </c>
      <c r="H68" s="15">
        <v>0.25</v>
      </c>
    </row>
    <row r="69" spans="1:9" ht="15" customHeight="1" outlineLevel="1" x14ac:dyDescent="0.25">
      <c r="A69" s="33" t="s">
        <v>10</v>
      </c>
      <c r="B69" s="34"/>
      <c r="C69" s="34"/>
      <c r="D69" s="34"/>
      <c r="E69" s="34"/>
      <c r="F69" s="34"/>
      <c r="G69" s="35"/>
    </row>
    <row r="70" spans="1:9" ht="15" customHeight="1" x14ac:dyDescent="0.25">
      <c r="A70" s="8"/>
      <c r="B70" s="8"/>
      <c r="C70" s="8"/>
      <c r="D70" s="8"/>
      <c r="E70" s="8"/>
      <c r="F70" s="8"/>
    </row>
    <row r="71" spans="1:9" ht="21" x14ac:dyDescent="0.25">
      <c r="A71" s="39" t="s">
        <v>11</v>
      </c>
      <c r="B71" s="40"/>
      <c r="C71" s="40"/>
      <c r="D71" s="40"/>
      <c r="E71" s="41"/>
      <c r="F71" s="14" t="s">
        <v>17</v>
      </c>
      <c r="G71" s="16">
        <f>((G72+G74+G76)/H71)</f>
        <v>0.8</v>
      </c>
      <c r="H71" s="15">
        <f>SUM(H72:H76)</f>
        <v>1</v>
      </c>
      <c r="I71" s="15">
        <v>0.05</v>
      </c>
    </row>
    <row r="72" spans="1:9" ht="30.75" customHeight="1" outlineLevel="1" x14ac:dyDescent="0.25">
      <c r="A72" s="30" t="s">
        <v>54</v>
      </c>
      <c r="B72" s="31"/>
      <c r="C72" s="31"/>
      <c r="D72" s="31"/>
      <c r="E72" s="32"/>
      <c r="F72" s="13" t="s">
        <v>1</v>
      </c>
      <c r="G72" s="17">
        <f>IF(F72="SI", (100*H72%),IF(F72="NO",0,50*H72%))</f>
        <v>0.5</v>
      </c>
      <c r="H72" s="15">
        <v>0.5</v>
      </c>
    </row>
    <row r="73" spans="1:9" ht="15" customHeight="1" outlineLevel="1" x14ac:dyDescent="0.25">
      <c r="A73" s="33" t="s">
        <v>10</v>
      </c>
      <c r="B73" s="33"/>
      <c r="C73" s="33"/>
      <c r="D73" s="33"/>
      <c r="E73" s="33"/>
      <c r="F73" s="33"/>
      <c r="G73" s="33"/>
    </row>
    <row r="74" spans="1:9" ht="28.5" customHeight="1" outlineLevel="1" x14ac:dyDescent="0.25">
      <c r="A74" s="30" t="s">
        <v>55</v>
      </c>
      <c r="B74" s="31"/>
      <c r="C74" s="31"/>
      <c r="D74" s="31"/>
      <c r="E74" s="32"/>
      <c r="F74" s="13" t="s">
        <v>1</v>
      </c>
      <c r="G74" s="17">
        <f>IF(F74="SI", (100*H74%),IF(F74="NO",0,50*H74%))</f>
        <v>0.1</v>
      </c>
      <c r="H74" s="15">
        <v>0.1</v>
      </c>
    </row>
    <row r="75" spans="1:9" ht="15" customHeight="1" outlineLevel="1" x14ac:dyDescent="0.25">
      <c r="A75" s="33" t="s">
        <v>10</v>
      </c>
      <c r="B75" s="33"/>
      <c r="C75" s="33"/>
      <c r="D75" s="33"/>
      <c r="E75" s="33"/>
      <c r="F75" s="33"/>
      <c r="G75" s="33"/>
    </row>
    <row r="76" spans="1:9" ht="27.75" customHeight="1" outlineLevel="1" x14ac:dyDescent="0.25">
      <c r="A76" s="30" t="s">
        <v>57</v>
      </c>
      <c r="B76" s="31"/>
      <c r="C76" s="31"/>
      <c r="D76" s="31"/>
      <c r="E76" s="32"/>
      <c r="F76" s="13" t="s">
        <v>3</v>
      </c>
      <c r="G76" s="17">
        <f>IF(F76="SI", (100*H76%),IF(F76="NO",0,50*H76%))</f>
        <v>0.2</v>
      </c>
      <c r="H76" s="15">
        <v>0.4</v>
      </c>
    </row>
    <row r="77" spans="1:9" ht="15" customHeight="1" outlineLevel="1" x14ac:dyDescent="0.25">
      <c r="A77" s="33" t="s">
        <v>10</v>
      </c>
      <c r="B77" s="33"/>
      <c r="C77" s="33"/>
      <c r="D77" s="33"/>
      <c r="E77" s="33"/>
      <c r="F77" s="33"/>
      <c r="G77" s="33"/>
    </row>
    <row r="78" spans="1:9" ht="15" customHeight="1" x14ac:dyDescent="0.25">
      <c r="A78" s="8"/>
      <c r="B78" s="8"/>
      <c r="C78" s="8"/>
      <c r="D78" s="8"/>
      <c r="E78" s="8"/>
      <c r="F78" s="8"/>
    </row>
    <row r="79" spans="1:9" ht="26.25" customHeight="1" x14ac:dyDescent="0.25">
      <c r="A79" s="39" t="s">
        <v>18</v>
      </c>
      <c r="B79" s="40"/>
      <c r="C79" s="40"/>
      <c r="D79" s="40"/>
      <c r="E79" s="41"/>
      <c r="F79" s="14" t="s">
        <v>17</v>
      </c>
      <c r="G79" s="16">
        <f>((G80+G82+G84+G86)/H79)</f>
        <v>1</v>
      </c>
      <c r="H79" s="15">
        <f>SUM(H80:H86)</f>
        <v>1</v>
      </c>
      <c r="I79" s="15">
        <v>0.05</v>
      </c>
    </row>
    <row r="80" spans="1:9" ht="30" customHeight="1" outlineLevel="1" x14ac:dyDescent="0.25">
      <c r="A80" s="30" t="s">
        <v>58</v>
      </c>
      <c r="B80" s="31"/>
      <c r="C80" s="31"/>
      <c r="D80" s="31"/>
      <c r="E80" s="32"/>
      <c r="F80" s="13" t="s">
        <v>1</v>
      </c>
      <c r="G80" s="17">
        <f>IF(F80="SI", (100*H80%),0)</f>
        <v>0.5</v>
      </c>
      <c r="H80" s="15">
        <v>0.5</v>
      </c>
    </row>
    <row r="81" spans="1:9" ht="15" customHeight="1" outlineLevel="1" x14ac:dyDescent="0.25">
      <c r="A81" s="33" t="s">
        <v>10</v>
      </c>
      <c r="B81" s="34"/>
      <c r="C81" s="34"/>
      <c r="D81" s="34"/>
      <c r="E81" s="34"/>
      <c r="F81" s="34"/>
      <c r="G81" s="35"/>
    </row>
    <row r="82" spans="1:9" ht="30" customHeight="1" outlineLevel="1" x14ac:dyDescent="0.25">
      <c r="A82" s="30" t="s">
        <v>59</v>
      </c>
      <c r="B82" s="31"/>
      <c r="C82" s="31"/>
      <c r="D82" s="31"/>
      <c r="E82" s="32"/>
      <c r="F82" s="13" t="s">
        <v>1</v>
      </c>
      <c r="G82" s="17">
        <f>IF(F82="SI", (100*H82%),0)</f>
        <v>0.3</v>
      </c>
      <c r="H82" s="15">
        <v>0.3</v>
      </c>
    </row>
    <row r="83" spans="1:9" ht="15" customHeight="1" outlineLevel="1" x14ac:dyDescent="0.25">
      <c r="A83" s="33" t="s">
        <v>10</v>
      </c>
      <c r="B83" s="34"/>
      <c r="C83" s="34"/>
      <c r="D83" s="34"/>
      <c r="E83" s="34"/>
      <c r="F83" s="34"/>
      <c r="G83" s="35"/>
    </row>
    <row r="84" spans="1:9" ht="30" customHeight="1" outlineLevel="1" x14ac:dyDescent="0.25">
      <c r="A84" s="30" t="s">
        <v>60</v>
      </c>
      <c r="B84" s="31"/>
      <c r="C84" s="31"/>
      <c r="D84" s="31"/>
      <c r="E84" s="32"/>
      <c r="F84" s="13" t="s">
        <v>1</v>
      </c>
      <c r="G84" s="17">
        <f>IF(F84="SI", (100*H84%),0)</f>
        <v>0.1</v>
      </c>
      <c r="H84" s="18">
        <v>0.1</v>
      </c>
    </row>
    <row r="85" spans="1:9" ht="15" customHeight="1" outlineLevel="1" x14ac:dyDescent="0.25">
      <c r="A85" s="33" t="s">
        <v>10</v>
      </c>
      <c r="B85" s="34"/>
      <c r="C85" s="34"/>
      <c r="D85" s="34"/>
      <c r="E85" s="34"/>
      <c r="F85" s="34"/>
      <c r="G85" s="35"/>
    </row>
    <row r="86" spans="1:9" ht="15" customHeight="1" outlineLevel="1" x14ac:dyDescent="0.25">
      <c r="A86" s="30" t="s">
        <v>62</v>
      </c>
      <c r="B86" s="31"/>
      <c r="C86" s="31"/>
      <c r="D86" s="31"/>
      <c r="E86" s="32"/>
      <c r="F86" s="13" t="s">
        <v>1</v>
      </c>
      <c r="G86" s="17">
        <f>IF(F86="SI", (100*H86%),IF(F86="NO",0,50*H86%))</f>
        <v>0.1</v>
      </c>
      <c r="H86" s="15">
        <v>0.1</v>
      </c>
    </row>
    <row r="87" spans="1:9" ht="15" customHeight="1" outlineLevel="1" x14ac:dyDescent="0.25">
      <c r="A87" s="33" t="s">
        <v>10</v>
      </c>
      <c r="B87" s="34"/>
      <c r="C87" s="34"/>
      <c r="D87" s="34"/>
      <c r="E87" s="34"/>
      <c r="F87" s="34"/>
      <c r="G87" s="35"/>
    </row>
    <row r="88" spans="1:9" ht="15" customHeight="1" x14ac:dyDescent="0.25">
      <c r="A88" s="8"/>
      <c r="B88" s="8"/>
      <c r="C88" s="8"/>
      <c r="D88" s="8"/>
      <c r="E88" s="8"/>
      <c r="F88" s="8"/>
    </row>
    <row r="89" spans="1:9" ht="26.25" customHeight="1" x14ac:dyDescent="0.25">
      <c r="A89" s="39" t="s">
        <v>13</v>
      </c>
      <c r="B89" s="40"/>
      <c r="C89" s="40"/>
      <c r="D89" s="40"/>
      <c r="E89" s="41"/>
      <c r="F89" s="14" t="s">
        <v>17</v>
      </c>
      <c r="G89" s="16">
        <f>((G90+G92+G94+G96)/H89)</f>
        <v>1</v>
      </c>
      <c r="H89" s="15">
        <f>SUM(H90:H96)</f>
        <v>1</v>
      </c>
      <c r="I89" s="15">
        <v>0.1</v>
      </c>
    </row>
    <row r="90" spans="1:9" ht="29.25" customHeight="1" outlineLevel="1" x14ac:dyDescent="0.25">
      <c r="A90" s="30" t="s">
        <v>61</v>
      </c>
      <c r="B90" s="31"/>
      <c r="C90" s="31"/>
      <c r="D90" s="31"/>
      <c r="E90" s="32"/>
      <c r="F90" s="13" t="s">
        <v>1</v>
      </c>
      <c r="G90" s="17">
        <f>IF(F90="SI", (100*H90%),0)</f>
        <v>0.4</v>
      </c>
      <c r="H90" s="15">
        <v>0.4</v>
      </c>
    </row>
    <row r="91" spans="1:9" ht="15" customHeight="1" outlineLevel="1" x14ac:dyDescent="0.25">
      <c r="A91" s="33" t="s">
        <v>10</v>
      </c>
      <c r="B91" s="34"/>
      <c r="C91" s="34"/>
      <c r="D91" s="34"/>
      <c r="E91" s="34"/>
      <c r="F91" s="34"/>
      <c r="G91" s="35"/>
    </row>
    <row r="92" spans="1:9" ht="46.5" customHeight="1" outlineLevel="1" x14ac:dyDescent="0.25">
      <c r="A92" s="30" t="s">
        <v>76</v>
      </c>
      <c r="B92" s="31"/>
      <c r="C92" s="31"/>
      <c r="D92" s="31"/>
      <c r="E92" s="32"/>
      <c r="F92" s="13" t="s">
        <v>1</v>
      </c>
      <c r="G92" s="17">
        <f>IF(F92="SI", (100*H92%),IF(F92="NO",0,50*H92%))</f>
        <v>0.2</v>
      </c>
      <c r="H92" s="15">
        <v>0.2</v>
      </c>
    </row>
    <row r="93" spans="1:9" ht="15" customHeight="1" outlineLevel="1" x14ac:dyDescent="0.25">
      <c r="A93" s="33" t="s">
        <v>10</v>
      </c>
      <c r="B93" s="34"/>
      <c r="C93" s="34"/>
      <c r="D93" s="34"/>
      <c r="E93" s="34"/>
      <c r="F93" s="34"/>
      <c r="G93" s="35"/>
    </row>
    <row r="94" spans="1:9" ht="15" customHeight="1" outlineLevel="1" x14ac:dyDescent="0.25">
      <c r="A94" s="30" t="s">
        <v>63</v>
      </c>
      <c r="B94" s="31"/>
      <c r="C94" s="31"/>
      <c r="D94" s="31"/>
      <c r="E94" s="32"/>
      <c r="F94" s="13" t="s">
        <v>1</v>
      </c>
      <c r="G94" s="17">
        <f>IF(F94="SI", (100*H94%),IF(F94="NO",0,50*H94%))</f>
        <v>0.2</v>
      </c>
      <c r="H94" s="15">
        <v>0.2</v>
      </c>
    </row>
    <row r="95" spans="1:9" ht="15" customHeight="1" outlineLevel="1" x14ac:dyDescent="0.25">
      <c r="A95" s="33" t="s">
        <v>10</v>
      </c>
      <c r="B95" s="34"/>
      <c r="C95" s="34"/>
      <c r="D95" s="34"/>
      <c r="E95" s="34"/>
      <c r="F95" s="34"/>
      <c r="G95" s="35"/>
    </row>
    <row r="96" spans="1:9" ht="30.75" customHeight="1" outlineLevel="1" x14ac:dyDescent="0.25">
      <c r="A96" s="30" t="s">
        <v>64</v>
      </c>
      <c r="B96" s="31"/>
      <c r="C96" s="31"/>
      <c r="D96" s="31"/>
      <c r="E96" s="32"/>
      <c r="F96" s="13" t="s">
        <v>1</v>
      </c>
      <c r="G96" s="17">
        <f>IF(F96="SI", (100*H96%),IF(F96="NO",0,50*H96%))</f>
        <v>0.2</v>
      </c>
      <c r="H96" s="15">
        <v>0.2</v>
      </c>
    </row>
    <row r="97" spans="1:13" ht="15" customHeight="1" outlineLevel="1" x14ac:dyDescent="0.25">
      <c r="A97" s="33" t="s">
        <v>10</v>
      </c>
      <c r="B97" s="34"/>
      <c r="C97" s="34"/>
      <c r="D97" s="34"/>
      <c r="E97" s="34"/>
      <c r="F97" s="34"/>
      <c r="G97" s="35"/>
    </row>
    <row r="98" spans="1:13" x14ac:dyDescent="0.25">
      <c r="A98" s="8"/>
      <c r="B98" s="8"/>
      <c r="C98" s="8"/>
      <c r="D98" s="8"/>
      <c r="E98" s="8"/>
      <c r="F98" s="8"/>
    </row>
    <row r="99" spans="1:13" ht="21" x14ac:dyDescent="0.25">
      <c r="A99" s="39" t="s">
        <v>14</v>
      </c>
      <c r="B99" s="40"/>
      <c r="C99" s="40"/>
      <c r="D99" s="40"/>
      <c r="E99" s="41"/>
      <c r="F99" s="14" t="s">
        <v>17</v>
      </c>
      <c r="G99" s="16">
        <f>((G100+G102+G104+G106)/H99)</f>
        <v>0.4</v>
      </c>
      <c r="H99" s="15">
        <f>SUM(H100:H106)</f>
        <v>1</v>
      </c>
      <c r="I99" s="15">
        <v>0.05</v>
      </c>
    </row>
    <row r="100" spans="1:13" ht="15" customHeight="1" outlineLevel="1" x14ac:dyDescent="0.25">
      <c r="A100" s="30" t="s">
        <v>38</v>
      </c>
      <c r="B100" s="31"/>
      <c r="C100" s="31"/>
      <c r="D100" s="31"/>
      <c r="E100" s="32"/>
      <c r="F100" s="13" t="s">
        <v>2</v>
      </c>
      <c r="G100" s="17">
        <f>IF(F100="SI", (100*H100%),0)</f>
        <v>0</v>
      </c>
      <c r="H100" s="15">
        <v>0.3</v>
      </c>
      <c r="I100" s="62" t="s">
        <v>79</v>
      </c>
      <c r="J100" s="63"/>
      <c r="K100" s="63"/>
      <c r="L100" s="63"/>
      <c r="M100" s="64"/>
    </row>
    <row r="101" spans="1:13" ht="15" customHeight="1" outlineLevel="1" x14ac:dyDescent="0.25">
      <c r="A101" s="33" t="s">
        <v>10</v>
      </c>
      <c r="B101" s="34"/>
      <c r="C101" s="34"/>
      <c r="D101" s="34"/>
      <c r="E101" s="34"/>
      <c r="F101" s="34"/>
      <c r="G101" s="35"/>
    </row>
    <row r="102" spans="1:13" ht="15" customHeight="1" outlineLevel="1" x14ac:dyDescent="0.25">
      <c r="A102" s="30" t="s">
        <v>39</v>
      </c>
      <c r="B102" s="31"/>
      <c r="C102" s="31"/>
      <c r="D102" s="31"/>
      <c r="E102" s="32"/>
      <c r="F102" s="13" t="s">
        <v>1</v>
      </c>
      <c r="G102" s="17">
        <f>IF(F102="SI", (100*H102%),IF(F102="NO",0,50*H102%))</f>
        <v>0.3</v>
      </c>
      <c r="H102" s="15">
        <v>0.3</v>
      </c>
    </row>
    <row r="103" spans="1:13" ht="15" customHeight="1" outlineLevel="1" x14ac:dyDescent="0.25">
      <c r="A103" s="33" t="s">
        <v>10</v>
      </c>
      <c r="B103" s="34"/>
      <c r="C103" s="34"/>
      <c r="D103" s="34"/>
      <c r="E103" s="34"/>
      <c r="F103" s="34"/>
      <c r="G103" s="35"/>
    </row>
    <row r="104" spans="1:13" ht="15" customHeight="1" outlineLevel="1" x14ac:dyDescent="0.25">
      <c r="A104" s="30" t="s">
        <v>41</v>
      </c>
      <c r="B104" s="31"/>
      <c r="C104" s="31"/>
      <c r="D104" s="31"/>
      <c r="E104" s="32"/>
      <c r="F104" s="13" t="s">
        <v>1</v>
      </c>
      <c r="G104" s="17">
        <f>IF(F104="SI", (100*H104%),IF(F104="NO",0,50*H104%))</f>
        <v>0.1</v>
      </c>
      <c r="H104" s="15">
        <v>0.1</v>
      </c>
    </row>
    <row r="105" spans="1:13" ht="15" customHeight="1" outlineLevel="1" x14ac:dyDescent="0.25">
      <c r="A105" s="33" t="s">
        <v>10</v>
      </c>
      <c r="B105" s="34"/>
      <c r="C105" s="34"/>
      <c r="D105" s="34"/>
      <c r="E105" s="34"/>
      <c r="F105" s="34"/>
      <c r="G105" s="35"/>
    </row>
    <row r="106" spans="1:13" ht="15" customHeight="1" outlineLevel="1" x14ac:dyDescent="0.25">
      <c r="A106" s="30" t="s">
        <v>12</v>
      </c>
      <c r="B106" s="31"/>
      <c r="C106" s="31"/>
      <c r="D106" s="31"/>
      <c r="E106" s="32"/>
      <c r="F106" s="13" t="s">
        <v>2</v>
      </c>
      <c r="G106" s="17">
        <f>IF(F106="SI", (100*H106%),0)</f>
        <v>0</v>
      </c>
      <c r="H106" s="15">
        <v>0.3</v>
      </c>
    </row>
    <row r="107" spans="1:13" ht="15" customHeight="1" outlineLevel="1" x14ac:dyDescent="0.25">
      <c r="A107" s="33" t="s">
        <v>10</v>
      </c>
      <c r="B107" s="34"/>
      <c r="C107" s="34"/>
      <c r="D107" s="34"/>
      <c r="E107" s="34"/>
      <c r="F107" s="34"/>
      <c r="G107" s="35"/>
    </row>
    <row r="109" spans="1:13" ht="21" customHeight="1" x14ac:dyDescent="0.25">
      <c r="A109" s="39" t="s">
        <v>65</v>
      </c>
      <c r="B109" s="40"/>
      <c r="C109" s="40"/>
      <c r="D109" s="40"/>
      <c r="E109" s="40"/>
      <c r="F109" s="41"/>
      <c r="G109" s="16"/>
      <c r="H109" s="15"/>
      <c r="I109" s="15"/>
    </row>
    <row r="110" spans="1:13" ht="30.75" customHeight="1" outlineLevel="1" x14ac:dyDescent="0.25">
      <c r="A110" s="30" t="s">
        <v>70</v>
      </c>
      <c r="B110" s="31"/>
      <c r="C110" s="31"/>
      <c r="D110" s="31"/>
      <c r="E110" s="31"/>
      <c r="F110" s="32"/>
      <c r="G110" s="29" t="s">
        <v>2</v>
      </c>
      <c r="H110" s="15"/>
    </row>
    <row r="111" spans="1:13" ht="15" customHeight="1" outlineLevel="1" x14ac:dyDescent="0.25">
      <c r="A111" s="33" t="s">
        <v>10</v>
      </c>
      <c r="B111" s="34"/>
      <c r="C111" s="34"/>
      <c r="D111" s="34"/>
      <c r="E111" s="34"/>
      <c r="F111" s="34"/>
      <c r="G111" s="35"/>
    </row>
    <row r="112" spans="1:13" ht="18" customHeight="1" outlineLevel="1" x14ac:dyDescent="0.25">
      <c r="A112" s="30" t="s">
        <v>66</v>
      </c>
      <c r="B112" s="31"/>
      <c r="C112" s="31"/>
      <c r="D112" s="31"/>
      <c r="E112" s="31"/>
      <c r="F112" s="32"/>
      <c r="G112" s="29" t="s">
        <v>1</v>
      </c>
      <c r="H112" s="15"/>
    </row>
    <row r="113" spans="1:8" ht="15" customHeight="1" outlineLevel="1" x14ac:dyDescent="0.25">
      <c r="A113" s="33" t="s">
        <v>10</v>
      </c>
      <c r="B113" s="34"/>
      <c r="C113" s="34"/>
      <c r="D113" s="34"/>
      <c r="E113" s="34"/>
      <c r="F113" s="34"/>
      <c r="G113" s="35"/>
    </row>
    <row r="114" spans="1:8" ht="30.75" customHeight="1" outlineLevel="1" x14ac:dyDescent="0.25">
      <c r="A114" s="30" t="s">
        <v>67</v>
      </c>
      <c r="B114" s="31"/>
      <c r="C114" s="31"/>
      <c r="D114" s="31"/>
      <c r="E114" s="31"/>
      <c r="F114" s="32"/>
      <c r="G114" s="29" t="s">
        <v>1</v>
      </c>
      <c r="H114" s="15"/>
    </row>
    <row r="115" spans="1:8" ht="15" customHeight="1" outlineLevel="1" x14ac:dyDescent="0.25">
      <c r="A115" s="33" t="s">
        <v>10</v>
      </c>
      <c r="B115" s="34"/>
      <c r="C115" s="34"/>
      <c r="D115" s="34"/>
      <c r="E115" s="34"/>
      <c r="F115" s="34"/>
      <c r="G115" s="35"/>
    </row>
    <row r="116" spans="1:8" ht="30.75" customHeight="1" outlineLevel="1" x14ac:dyDescent="0.25">
      <c r="A116" s="30" t="s">
        <v>68</v>
      </c>
      <c r="B116" s="31"/>
      <c r="C116" s="31"/>
      <c r="D116" s="31"/>
      <c r="E116" s="31"/>
      <c r="F116" s="32"/>
      <c r="G116" s="29" t="s">
        <v>1</v>
      </c>
      <c r="H116" s="15"/>
    </row>
    <row r="117" spans="1:8" ht="15" customHeight="1" outlineLevel="1" x14ac:dyDescent="0.25">
      <c r="A117" s="33" t="s">
        <v>10</v>
      </c>
      <c r="B117" s="34"/>
      <c r="C117" s="34"/>
      <c r="D117" s="34"/>
      <c r="E117" s="34"/>
      <c r="F117" s="34"/>
      <c r="G117" s="35"/>
    </row>
    <row r="118" spans="1:8" ht="15.75" customHeight="1" outlineLevel="1" x14ac:dyDescent="0.25">
      <c r="A118" s="30" t="s">
        <v>69</v>
      </c>
      <c r="B118" s="31"/>
      <c r="C118" s="31"/>
      <c r="D118" s="31"/>
      <c r="E118" s="31"/>
      <c r="F118" s="32"/>
      <c r="G118" s="29" t="s">
        <v>1</v>
      </c>
      <c r="H118" s="15"/>
    </row>
    <row r="119" spans="1:8" ht="15" customHeight="1" outlineLevel="1" x14ac:dyDescent="0.25">
      <c r="A119" s="33" t="s">
        <v>10</v>
      </c>
      <c r="B119" s="34"/>
      <c r="C119" s="34"/>
      <c r="D119" s="34"/>
      <c r="E119" s="34"/>
      <c r="F119" s="34"/>
      <c r="G119" s="35"/>
    </row>
    <row r="120" spans="1:8" ht="15.75" customHeight="1" outlineLevel="1" x14ac:dyDescent="0.25">
      <c r="A120" s="36" t="s">
        <v>69</v>
      </c>
      <c r="B120" s="37"/>
      <c r="C120" s="37"/>
      <c r="D120" s="37"/>
      <c r="E120" s="37"/>
      <c r="F120" s="38"/>
      <c r="G120" s="29" t="s">
        <v>2</v>
      </c>
      <c r="H120" s="15"/>
    </row>
    <row r="121" spans="1:8" ht="15" customHeight="1" outlineLevel="1" x14ac:dyDescent="0.25">
      <c r="A121" s="33" t="s">
        <v>10</v>
      </c>
      <c r="B121" s="34"/>
      <c r="C121" s="34"/>
      <c r="D121" s="34"/>
      <c r="E121" s="34"/>
      <c r="F121" s="34"/>
      <c r="G121" s="35"/>
    </row>
    <row r="122" spans="1:8" ht="15.75" customHeight="1" outlineLevel="1" x14ac:dyDescent="0.25">
      <c r="A122" s="30" t="s">
        <v>71</v>
      </c>
      <c r="B122" s="31"/>
      <c r="C122" s="31"/>
      <c r="D122" s="31"/>
      <c r="E122" s="31"/>
      <c r="F122" s="32"/>
      <c r="G122" s="29" t="s">
        <v>2</v>
      </c>
      <c r="H122" s="15"/>
    </row>
    <row r="123" spans="1:8" ht="15" customHeight="1" outlineLevel="1" x14ac:dyDescent="0.25">
      <c r="A123" s="33" t="s">
        <v>10</v>
      </c>
      <c r="B123" s="34"/>
      <c r="C123" s="34"/>
      <c r="D123" s="34"/>
      <c r="E123" s="34"/>
      <c r="F123" s="34"/>
      <c r="G123" s="35"/>
    </row>
    <row r="124" spans="1:8" ht="29.25" customHeight="1" outlineLevel="1" x14ac:dyDescent="0.25">
      <c r="A124" s="30" t="s">
        <v>72</v>
      </c>
      <c r="B124" s="31"/>
      <c r="C124" s="31"/>
      <c r="D124" s="31"/>
      <c r="E124" s="31"/>
      <c r="F124" s="32"/>
      <c r="G124" s="29" t="s">
        <v>2</v>
      </c>
      <c r="H124" s="15"/>
    </row>
    <row r="125" spans="1:8" ht="15" customHeight="1" outlineLevel="1" x14ac:dyDescent="0.25">
      <c r="A125" s="33" t="s">
        <v>10</v>
      </c>
      <c r="B125" s="34"/>
      <c r="C125" s="34"/>
      <c r="D125" s="34"/>
      <c r="E125" s="34"/>
      <c r="F125" s="34"/>
      <c r="G125" s="35"/>
    </row>
    <row r="126" spans="1:8" ht="29.25" customHeight="1" outlineLevel="1" x14ac:dyDescent="0.25">
      <c r="A126" s="30" t="s">
        <v>73</v>
      </c>
      <c r="B126" s="31"/>
      <c r="C126" s="31"/>
      <c r="D126" s="31"/>
      <c r="E126" s="31"/>
      <c r="F126" s="32"/>
      <c r="G126" s="29" t="s">
        <v>2</v>
      </c>
      <c r="H126" s="15"/>
    </row>
    <row r="127" spans="1:8" ht="15" customHeight="1" outlineLevel="1" x14ac:dyDescent="0.25">
      <c r="A127" s="33" t="s">
        <v>10</v>
      </c>
      <c r="B127" s="34"/>
      <c r="C127" s="34"/>
      <c r="D127" s="34"/>
      <c r="E127" s="34"/>
      <c r="F127" s="34"/>
      <c r="G127" s="35"/>
    </row>
    <row r="128" spans="1:8" ht="29.25" customHeight="1" outlineLevel="1" x14ac:dyDescent="0.25">
      <c r="A128" s="30" t="s">
        <v>74</v>
      </c>
      <c r="B128" s="31"/>
      <c r="C128" s="31"/>
      <c r="D128" s="31"/>
      <c r="E128" s="31"/>
      <c r="F128" s="32"/>
      <c r="G128" s="29" t="s">
        <v>2</v>
      </c>
      <c r="H128" s="15"/>
    </row>
    <row r="129" spans="1:8" ht="15" customHeight="1" outlineLevel="1" x14ac:dyDescent="0.25">
      <c r="A129" s="33" t="s">
        <v>10</v>
      </c>
      <c r="B129" s="34"/>
      <c r="C129" s="34"/>
      <c r="D129" s="34"/>
      <c r="E129" s="34"/>
      <c r="F129" s="34"/>
      <c r="G129" s="35"/>
    </row>
    <row r="130" spans="1:8" ht="29.25" customHeight="1" outlineLevel="1" x14ac:dyDescent="0.25">
      <c r="A130" s="30" t="s">
        <v>75</v>
      </c>
      <c r="B130" s="31"/>
      <c r="C130" s="31"/>
      <c r="D130" s="31"/>
      <c r="E130" s="31"/>
      <c r="F130" s="32"/>
      <c r="G130" s="29" t="s">
        <v>2</v>
      </c>
      <c r="H130" s="15"/>
    </row>
    <row r="131" spans="1:8" ht="15" customHeight="1" outlineLevel="1" x14ac:dyDescent="0.25">
      <c r="A131" s="33" t="s">
        <v>10</v>
      </c>
      <c r="B131" s="34"/>
      <c r="C131" s="34"/>
      <c r="D131" s="34"/>
      <c r="E131" s="34"/>
      <c r="F131" s="34"/>
      <c r="G131" s="35"/>
    </row>
  </sheetData>
  <mergeCells count="129">
    <mergeCell ref="A16:E16"/>
    <mergeCell ref="A18:E18"/>
    <mergeCell ref="A10:G10"/>
    <mergeCell ref="A13:G13"/>
    <mergeCell ref="I56:M56"/>
    <mergeCell ref="I100:M100"/>
    <mergeCell ref="A94:E94"/>
    <mergeCell ref="A96:E96"/>
    <mergeCell ref="A15:G15"/>
    <mergeCell ref="A17:G17"/>
    <mergeCell ref="A19:G19"/>
    <mergeCell ref="A36:E36"/>
    <mergeCell ref="A55:E55"/>
    <mergeCell ref="A71:E71"/>
    <mergeCell ref="A56:E56"/>
    <mergeCell ref="A58:E58"/>
    <mergeCell ref="A60:E60"/>
    <mergeCell ref="A62:E62"/>
    <mergeCell ref="A68:E68"/>
    <mergeCell ref="A72:E72"/>
    <mergeCell ref="A74:E74"/>
    <mergeCell ref="A76:E76"/>
    <mergeCell ref="A27:G27"/>
    <mergeCell ref="A43:G43"/>
    <mergeCell ref="A2:F2"/>
    <mergeCell ref="A1:G1"/>
    <mergeCell ref="F4:G4"/>
    <mergeCell ref="F6:G6"/>
    <mergeCell ref="F5:G5"/>
    <mergeCell ref="D4:E4"/>
    <mergeCell ref="D6:E6"/>
    <mergeCell ref="D5:E5"/>
    <mergeCell ref="A14:E14"/>
    <mergeCell ref="D7:E7"/>
    <mergeCell ref="F7:G7"/>
    <mergeCell ref="A9:F9"/>
    <mergeCell ref="A11:E11"/>
    <mergeCell ref="A12:E12"/>
    <mergeCell ref="A23:G23"/>
    <mergeCell ref="A20:E20"/>
    <mergeCell ref="A22:E22"/>
    <mergeCell ref="A21:G21"/>
    <mergeCell ref="A38:G38"/>
    <mergeCell ref="A39:E39"/>
    <mergeCell ref="A48:E48"/>
    <mergeCell ref="A65:G65"/>
    <mergeCell ref="A67:G67"/>
    <mergeCell ref="A59:G59"/>
    <mergeCell ref="A40:E40"/>
    <mergeCell ref="A45:G45"/>
    <mergeCell ref="A47:G47"/>
    <mergeCell ref="A29:G29"/>
    <mergeCell ref="A24:E24"/>
    <mergeCell ref="A26:E26"/>
    <mergeCell ref="A34:E34"/>
    <mergeCell ref="A57:G57"/>
    <mergeCell ref="A49:G49"/>
    <mergeCell ref="A41:G41"/>
    <mergeCell ref="A25:G25"/>
    <mergeCell ref="A102:E102"/>
    <mergeCell ref="A31:G31"/>
    <mergeCell ref="A61:G61"/>
    <mergeCell ref="A63:G63"/>
    <mergeCell ref="A85:G85"/>
    <mergeCell ref="A82:E82"/>
    <mergeCell ref="A84:E84"/>
    <mergeCell ref="A103:G103"/>
    <mergeCell ref="A32:E32"/>
    <mergeCell ref="A81:G81"/>
    <mergeCell ref="A83:G83"/>
    <mergeCell ref="A79:E79"/>
    <mergeCell ref="A37:G37"/>
    <mergeCell ref="A107:G107"/>
    <mergeCell ref="A90:E90"/>
    <mergeCell ref="A64:E64"/>
    <mergeCell ref="A66:E66"/>
    <mergeCell ref="A89:E89"/>
    <mergeCell ref="A77:G77"/>
    <mergeCell ref="A75:G75"/>
    <mergeCell ref="A73:G73"/>
    <mergeCell ref="A105:G105"/>
    <mergeCell ref="A50:E50"/>
    <mergeCell ref="A51:G51"/>
    <mergeCell ref="A52:E52"/>
    <mergeCell ref="A53:G53"/>
    <mergeCell ref="A87:G87"/>
    <mergeCell ref="A95:G95"/>
    <mergeCell ref="A69:G69"/>
    <mergeCell ref="A111:G111"/>
    <mergeCell ref="A113:G113"/>
    <mergeCell ref="A110:F110"/>
    <mergeCell ref="A112:F112"/>
    <mergeCell ref="A109:F109"/>
    <mergeCell ref="A114:F114"/>
    <mergeCell ref="A104:E104"/>
    <mergeCell ref="A28:E28"/>
    <mergeCell ref="A30:E30"/>
    <mergeCell ref="A33:G33"/>
    <mergeCell ref="A97:G97"/>
    <mergeCell ref="A91:G91"/>
    <mergeCell ref="A93:G93"/>
    <mergeCell ref="A35:G35"/>
    <mergeCell ref="A92:E92"/>
    <mergeCell ref="A86:E86"/>
    <mergeCell ref="A100:E100"/>
    <mergeCell ref="A101:G101"/>
    <mergeCell ref="A42:E42"/>
    <mergeCell ref="A44:E44"/>
    <mergeCell ref="A46:E46"/>
    <mergeCell ref="A99:E99"/>
    <mergeCell ref="A106:E106"/>
    <mergeCell ref="A80:E80"/>
    <mergeCell ref="A124:F124"/>
    <mergeCell ref="A125:G125"/>
    <mergeCell ref="A126:F126"/>
    <mergeCell ref="A127:G127"/>
    <mergeCell ref="A128:F128"/>
    <mergeCell ref="A129:G129"/>
    <mergeCell ref="A130:F130"/>
    <mergeCell ref="A131:G131"/>
    <mergeCell ref="A115:G115"/>
    <mergeCell ref="A116:F116"/>
    <mergeCell ref="A117:G117"/>
    <mergeCell ref="A118:F118"/>
    <mergeCell ref="A119:G119"/>
    <mergeCell ref="A120:F120"/>
    <mergeCell ref="A121:G121"/>
    <mergeCell ref="A122:F122"/>
    <mergeCell ref="A123:G123"/>
  </mergeCells>
  <conditionalFormatting sqref="G11">
    <cfRule type="iconSet" priority="172">
      <iconSet iconSet="3Symbols">
        <cfvo type="percent" val="0"/>
        <cfvo type="num" val="0.8"/>
        <cfvo type="num" val="0.9"/>
      </iconSet>
    </cfRule>
  </conditionalFormatting>
  <conditionalFormatting sqref="G12">
    <cfRule type="iconSet" priority="171">
      <iconSet iconSet="3Flags">
        <cfvo type="percent" val="0"/>
        <cfvo type="formula" val="$H$12/2"/>
        <cfvo type="formula" val="$H$12"/>
      </iconSet>
    </cfRule>
  </conditionalFormatting>
  <conditionalFormatting sqref="G16">
    <cfRule type="iconSet" priority="168">
      <iconSet iconSet="3Flags">
        <cfvo type="percent" val="0"/>
        <cfvo type="formula" val="$H$16/2"/>
        <cfvo type="formula" val="$H$16"/>
      </iconSet>
    </cfRule>
  </conditionalFormatting>
  <conditionalFormatting sqref="G18">
    <cfRule type="iconSet" priority="166">
      <iconSet iconSet="3Flags">
        <cfvo type="percent" val="0"/>
        <cfvo type="formula" val="$H$18/2"/>
        <cfvo type="formula" val="$H$18"/>
      </iconSet>
    </cfRule>
  </conditionalFormatting>
  <conditionalFormatting sqref="G20">
    <cfRule type="iconSet" priority="165">
      <iconSet iconSet="3Flags">
        <cfvo type="percent" val="0"/>
        <cfvo type="formula" val="$H$20/2"/>
        <cfvo type="formula" val="$H$20"/>
      </iconSet>
    </cfRule>
  </conditionalFormatting>
  <conditionalFormatting sqref="G22">
    <cfRule type="iconSet" priority="164">
      <iconSet iconSet="3Flags">
        <cfvo type="percent" val="0"/>
        <cfvo type="formula" val="$H$22/2"/>
        <cfvo type="formula" val="$H$22"/>
      </iconSet>
    </cfRule>
  </conditionalFormatting>
  <conditionalFormatting sqref="G14">
    <cfRule type="iconSet" priority="162">
      <iconSet iconSet="3Flags">
        <cfvo type="percent" val="0"/>
        <cfvo type="formula" val="$H$14/2"/>
        <cfvo type="formula" val="$H$14"/>
      </iconSet>
    </cfRule>
  </conditionalFormatting>
  <conditionalFormatting sqref="G9">
    <cfRule type="iconSet" priority="160">
      <iconSet iconSet="3Symbols">
        <cfvo type="percent" val="0"/>
        <cfvo type="num" val="0.8"/>
        <cfvo type="num" val="0.9"/>
      </iconSet>
    </cfRule>
  </conditionalFormatting>
  <conditionalFormatting sqref="G39">
    <cfRule type="iconSet" priority="159">
      <iconSet iconSet="3Symbols">
        <cfvo type="percent" val="0"/>
        <cfvo type="num" val="0.8"/>
        <cfvo type="num" val="0.9"/>
      </iconSet>
    </cfRule>
  </conditionalFormatting>
  <conditionalFormatting sqref="G40">
    <cfRule type="iconSet" priority="150">
      <iconSet iconSet="3Flags">
        <cfvo type="percent" val="0"/>
        <cfvo type="formula" val="$H$40/2"/>
        <cfvo type="formula" val="$H$40"/>
      </iconSet>
    </cfRule>
  </conditionalFormatting>
  <conditionalFormatting sqref="G42">
    <cfRule type="iconSet" priority="149">
      <iconSet iconSet="3Flags">
        <cfvo type="percent" val="0"/>
        <cfvo type="formula" val="$H$42/2"/>
        <cfvo type="formula" val="$H$42"/>
      </iconSet>
    </cfRule>
  </conditionalFormatting>
  <conditionalFormatting sqref="G46">
    <cfRule type="iconSet" priority="147">
      <iconSet iconSet="3Flags">
        <cfvo type="percent" val="0"/>
        <cfvo type="formula" val="$H$46/2"/>
        <cfvo type="formula" val="$H$46"/>
      </iconSet>
    </cfRule>
  </conditionalFormatting>
  <conditionalFormatting sqref="G48">
    <cfRule type="iconSet" priority="146">
      <iconSet iconSet="3Flags">
        <cfvo type="percent" val="0"/>
        <cfvo type="formula" val="$H$48/2"/>
        <cfvo type="formula" val="$H$48"/>
      </iconSet>
    </cfRule>
  </conditionalFormatting>
  <conditionalFormatting sqref="G44">
    <cfRule type="iconSet" priority="143">
      <iconSet iconSet="3Flags">
        <cfvo type="percent" val="0"/>
        <cfvo type="formula" val="$H$44/2"/>
        <cfvo type="formula" val="$H$44"/>
      </iconSet>
    </cfRule>
  </conditionalFormatting>
  <conditionalFormatting sqref="G55">
    <cfRule type="iconSet" priority="135">
      <iconSet iconSet="3Symbols">
        <cfvo type="percent" val="0"/>
        <cfvo type="num" val="0.8"/>
        <cfvo type="num" val="0.9"/>
      </iconSet>
    </cfRule>
  </conditionalFormatting>
  <conditionalFormatting sqref="G56">
    <cfRule type="iconSet" priority="134">
      <iconSet iconSet="3Flags">
        <cfvo type="percent" val="0"/>
        <cfvo type="formula" val="$H$56/2"/>
        <cfvo type="formula" val="$H$56"/>
      </iconSet>
    </cfRule>
  </conditionalFormatting>
  <conditionalFormatting sqref="G58">
    <cfRule type="iconSet" priority="133">
      <iconSet iconSet="3Flags">
        <cfvo type="percent" val="0"/>
        <cfvo type="formula" val="$H$58/2"/>
        <cfvo type="formula" val="$H$58"/>
      </iconSet>
    </cfRule>
  </conditionalFormatting>
  <conditionalFormatting sqref="G60">
    <cfRule type="iconSet" priority="132">
      <iconSet iconSet="3Flags">
        <cfvo type="percent" val="0"/>
        <cfvo type="formula" val="$H$60/2"/>
        <cfvo type="formula" val="$H$60"/>
      </iconSet>
    </cfRule>
  </conditionalFormatting>
  <conditionalFormatting sqref="G62">
    <cfRule type="iconSet" priority="131">
      <iconSet iconSet="3Flags">
        <cfvo type="percent" val="0"/>
        <cfvo type="formula" val="$H$62/2"/>
        <cfvo type="formula" val="$H$62"/>
      </iconSet>
    </cfRule>
  </conditionalFormatting>
  <conditionalFormatting sqref="G64">
    <cfRule type="iconSet" priority="130">
      <iconSet iconSet="3Flags">
        <cfvo type="percent" val="0"/>
        <cfvo type="formula" val="$H$64/2"/>
        <cfvo type="formula" val="$H$64"/>
      </iconSet>
    </cfRule>
  </conditionalFormatting>
  <conditionalFormatting sqref="G66">
    <cfRule type="iconSet" priority="129">
      <iconSet iconSet="3Flags">
        <cfvo type="percent" val="0"/>
        <cfvo type="formula" val="$H$66/2"/>
        <cfvo type="formula" val="$H$66"/>
      </iconSet>
    </cfRule>
  </conditionalFormatting>
  <conditionalFormatting sqref="G68">
    <cfRule type="iconSet" priority="128">
      <iconSet iconSet="3Flags">
        <cfvo type="percent" val="0"/>
        <cfvo type="formula" val="$H$68/2"/>
        <cfvo type="formula" val="$H$68"/>
      </iconSet>
    </cfRule>
  </conditionalFormatting>
  <conditionalFormatting sqref="G71">
    <cfRule type="iconSet" priority="121">
      <iconSet iconSet="3Symbols">
        <cfvo type="percent" val="0"/>
        <cfvo type="num" val="0.8"/>
        <cfvo type="num" val="0.9"/>
      </iconSet>
    </cfRule>
  </conditionalFormatting>
  <conditionalFormatting sqref="G72">
    <cfRule type="iconSet" priority="117">
      <iconSet iconSet="3Flags">
        <cfvo type="percent" val="0"/>
        <cfvo type="formula" val="$H$72/2"/>
        <cfvo type="formula" val="$H$72"/>
      </iconSet>
    </cfRule>
  </conditionalFormatting>
  <conditionalFormatting sqref="G74">
    <cfRule type="iconSet" priority="116">
      <iconSet iconSet="3Flags">
        <cfvo type="percent" val="0"/>
        <cfvo type="formula" val="$H$74/2"/>
        <cfvo type="formula" val="$H$74"/>
      </iconSet>
    </cfRule>
  </conditionalFormatting>
  <conditionalFormatting sqref="G76">
    <cfRule type="iconSet" priority="115">
      <iconSet iconSet="3Flags">
        <cfvo type="percent" val="0"/>
        <cfvo type="formula" val="$H$76/2"/>
        <cfvo type="formula" val="$H$76"/>
      </iconSet>
    </cfRule>
  </conditionalFormatting>
  <conditionalFormatting sqref="G36">
    <cfRule type="iconSet" priority="109">
      <iconSet iconSet="3Flags">
        <cfvo type="percent" val="0"/>
        <cfvo type="formula" val="$H$36/2"/>
        <cfvo type="formula" val="$H$36"/>
      </iconSet>
    </cfRule>
  </conditionalFormatting>
  <conditionalFormatting sqref="G106">
    <cfRule type="iconSet" priority="103">
      <iconSet iconSet="3Flags">
        <cfvo type="percent" val="0"/>
        <cfvo type="formula" val="$H$106/2"/>
        <cfvo type="formula" val="$H$106"/>
      </iconSet>
    </cfRule>
  </conditionalFormatting>
  <conditionalFormatting sqref="G79">
    <cfRule type="iconSet" priority="97">
      <iconSet iconSet="3Symbols">
        <cfvo type="percent" val="0"/>
        <cfvo type="num" val="0.8"/>
        <cfvo type="num" val="0.9"/>
      </iconSet>
    </cfRule>
  </conditionalFormatting>
  <conditionalFormatting sqref="G80">
    <cfRule type="iconSet" priority="96">
      <iconSet iconSet="3Flags">
        <cfvo type="percent" val="0"/>
        <cfvo type="formula" val="$H$80/2"/>
        <cfvo type="formula" val="$H$80"/>
      </iconSet>
    </cfRule>
  </conditionalFormatting>
  <conditionalFormatting sqref="G82">
    <cfRule type="iconSet" priority="95">
      <iconSet iconSet="3Flags">
        <cfvo type="percent" val="0"/>
        <cfvo type="formula" val="$H$82/2"/>
        <cfvo type="formula" val="$H$82"/>
      </iconSet>
    </cfRule>
  </conditionalFormatting>
  <conditionalFormatting sqref="G84">
    <cfRule type="iconSet" priority="94">
      <iconSet iconSet="3Flags">
        <cfvo type="percent" val="0"/>
        <cfvo type="formula" val="$H$84/2"/>
        <cfvo type="formula" val="$H$84"/>
      </iconSet>
    </cfRule>
  </conditionalFormatting>
  <conditionalFormatting sqref="G86">
    <cfRule type="iconSet" priority="80">
      <iconSet iconSet="3Flags">
        <cfvo type="percent" val="0"/>
        <cfvo type="formula" val="$H$86/2"/>
        <cfvo type="formula" val="$H$86"/>
      </iconSet>
    </cfRule>
  </conditionalFormatting>
  <conditionalFormatting sqref="G92">
    <cfRule type="iconSet" priority="79">
      <iconSet iconSet="3Flags">
        <cfvo type="percent" val="0"/>
        <cfvo type="formula" val="$H$92/2"/>
        <cfvo type="formula" val="$H$92"/>
      </iconSet>
    </cfRule>
  </conditionalFormatting>
  <conditionalFormatting sqref="G90">
    <cfRule type="iconSet" priority="78">
      <iconSet iconSet="3Flags">
        <cfvo type="percent" val="0"/>
        <cfvo type="formula" val="$H$90/2"/>
        <cfvo type="formula" val="$H$90"/>
      </iconSet>
    </cfRule>
  </conditionalFormatting>
  <conditionalFormatting sqref="G94">
    <cfRule type="iconSet" priority="75">
      <iconSet iconSet="3Flags">
        <cfvo type="percent" val="0"/>
        <cfvo type="formula" val="$H$94/2"/>
        <cfvo type="formula" val="$H$94"/>
      </iconSet>
    </cfRule>
  </conditionalFormatting>
  <conditionalFormatting sqref="G96">
    <cfRule type="iconSet" priority="74">
      <iconSet iconSet="3Flags">
        <cfvo type="percent" val="0"/>
        <cfvo type="formula" val="$H$96/2"/>
        <cfvo type="formula" val="$H$96"/>
      </iconSet>
    </cfRule>
  </conditionalFormatting>
  <conditionalFormatting sqref="G99">
    <cfRule type="iconSet" priority="73">
      <iconSet iconSet="3Symbols">
        <cfvo type="percent" val="0"/>
        <cfvo type="num" val="0.8"/>
        <cfvo type="num" val="0.9"/>
      </iconSet>
    </cfRule>
  </conditionalFormatting>
  <conditionalFormatting sqref="G34">
    <cfRule type="iconSet" priority="65">
      <iconSet iconSet="3Flags">
        <cfvo type="percent" val="0"/>
        <cfvo type="formula" val="$H$34/2"/>
        <cfvo type="formula" val="$H$34"/>
      </iconSet>
    </cfRule>
  </conditionalFormatting>
  <conditionalFormatting sqref="G28">
    <cfRule type="iconSet" priority="56">
      <iconSet iconSet="3Flags">
        <cfvo type="percent" val="0"/>
        <cfvo type="formula" val="$H$28/2"/>
        <cfvo type="formula" val="$H$28"/>
      </iconSet>
    </cfRule>
  </conditionalFormatting>
  <conditionalFormatting sqref="G30">
    <cfRule type="iconSet" priority="55">
      <iconSet iconSet="3Flags">
        <cfvo type="percent" val="0"/>
        <cfvo type="formula" val="$H$30/2"/>
        <cfvo type="formula" val="$H$30"/>
      </iconSet>
    </cfRule>
  </conditionalFormatting>
  <conditionalFormatting sqref="G32">
    <cfRule type="iconSet" priority="50">
      <iconSet iconSet="3Flags">
        <cfvo type="percent" val="0"/>
        <cfvo type="formula" val="$H$32/2"/>
        <cfvo type="formula" val="$H$32"/>
      </iconSet>
    </cfRule>
  </conditionalFormatting>
  <conditionalFormatting sqref="J55">
    <cfRule type="iconSet" priority="48">
      <iconSet iconSet="3Symbols">
        <cfvo type="percent" val="0"/>
        <cfvo type="num" val="0.8"/>
        <cfvo type="num" val="0.9"/>
      </iconSet>
    </cfRule>
  </conditionalFormatting>
  <conditionalFormatting sqref="G100">
    <cfRule type="iconSet" priority="29">
      <iconSet iconSet="3Flags">
        <cfvo type="percent" val="0"/>
        <cfvo type="formula" val="$H$22/2"/>
        <cfvo type="formula" val="$H$22"/>
      </iconSet>
    </cfRule>
  </conditionalFormatting>
  <conditionalFormatting sqref="G102">
    <cfRule type="iconSet" priority="26">
      <iconSet iconSet="3Flags">
        <cfvo type="percent" val="0"/>
        <cfvo type="formula" val="#REF!/2"/>
        <cfvo type="formula" val="#REF!"/>
      </iconSet>
    </cfRule>
  </conditionalFormatting>
  <conditionalFormatting sqref="G104">
    <cfRule type="iconSet" priority="25">
      <iconSet iconSet="3Flags">
        <cfvo type="percent" val="0"/>
        <cfvo type="formula" val="#REF!/2"/>
        <cfvo type="formula" val="#REF!"/>
      </iconSet>
    </cfRule>
  </conditionalFormatting>
  <conditionalFormatting sqref="G24">
    <cfRule type="iconSet" priority="24">
      <iconSet iconSet="3Flags">
        <cfvo type="percent" val="0"/>
        <cfvo type="formula" val="$H$22/2"/>
        <cfvo type="formula" val="$H$22"/>
      </iconSet>
    </cfRule>
  </conditionalFormatting>
  <conditionalFormatting sqref="G26">
    <cfRule type="iconSet" priority="23">
      <iconSet iconSet="3Flags">
        <cfvo type="percent" val="0"/>
        <cfvo type="formula" val="$H$22/2"/>
        <cfvo type="formula" val="$H$22"/>
      </iconSet>
    </cfRule>
  </conditionalFormatting>
  <conditionalFormatting sqref="G50">
    <cfRule type="iconSet" priority="22">
      <iconSet iconSet="3Flags">
        <cfvo type="percent" val="0"/>
        <cfvo type="formula" val="$H$48/2"/>
        <cfvo type="formula" val="$H$48"/>
      </iconSet>
    </cfRule>
  </conditionalFormatting>
  <conditionalFormatting sqref="G52">
    <cfRule type="iconSet" priority="21">
      <iconSet iconSet="3Flags">
        <cfvo type="percent" val="0"/>
        <cfvo type="formula" val="$H$48/2"/>
        <cfvo type="formula" val="$H$48"/>
      </iconSet>
    </cfRule>
  </conditionalFormatting>
  <conditionalFormatting sqref="G109">
    <cfRule type="iconSet" priority="19">
      <iconSet iconSet="3Symbols">
        <cfvo type="percent" val="0"/>
        <cfvo type="num" val="0.8"/>
        <cfvo type="num" val="0.9"/>
      </iconSet>
    </cfRule>
  </conditionalFormatting>
  <conditionalFormatting sqref="G89">
    <cfRule type="iconSet" priority="17">
      <iconSet iconSet="3Symbols">
        <cfvo type="percent" val="0"/>
        <cfvo type="num" val="0.8"/>
        <cfvo type="num" val="0.9"/>
      </iconSet>
    </cfRule>
  </conditionalFormatting>
  <conditionalFormatting sqref="G110">
    <cfRule type="colorScale" priority="16">
      <colorScale>
        <cfvo type="min"/>
        <cfvo type="percentile" val="50"/>
        <cfvo type="max"/>
        <color rgb="FFF8696B"/>
        <color rgb="FFFFEB84"/>
        <color rgb="FF63BE7B"/>
      </colorScale>
    </cfRule>
    <cfRule type="cellIs" dxfId="1" priority="15" operator="equal">
      <formula>"SI"</formula>
    </cfRule>
  </conditionalFormatting>
  <conditionalFormatting sqref="G114 G112 G116 G118 G120 G122 G124 G126 G128 G130">
    <cfRule type="cellIs" dxfId="0" priority="1" operator="equal">
      <formula>"SI"</formula>
    </cfRule>
    <cfRule type="colorScale" priority="2">
      <colorScale>
        <cfvo type="min"/>
        <cfvo type="percentile" val="50"/>
        <cfvo type="max"/>
        <color rgb="FFF8696B"/>
        <color rgb="FFFFEB84"/>
        <color rgb="FF63BE7B"/>
      </colorScale>
    </cfRule>
  </conditionalFormatting>
  <printOptions horizontalCentered="1" verticalCentered="1"/>
  <pageMargins left="0" right="0" top="0" bottom="0" header="0" footer="0"/>
  <pageSetup paperSize="9" orientation="landscape"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Listas!$A$2:$A$4</xm:f>
          </x14:formula1>
          <xm:sqref>F16 F18 F72 F74 F76 F86 F92 F94 F96 F34 F32 F102 F104</xm:sqref>
        </x14:dataValidation>
        <x14:dataValidation type="list" allowBlank="1" showInputMessage="1" showErrorMessage="1" xr:uid="{00000000-0002-0000-0000-000001000000}">
          <x14:formula1>
            <xm:f>Listas!$A$2:$A$3</xm:f>
          </x14:formula1>
          <xm:sqref>F12 F14 F20 F22 F100 F42 F48 F46 F44 F56 F58 F60 F62 F64 F66 F68 F36 F106 F80 F82 F84 F90 F28 F30 F24 F40 F26 F50 F52 G110 F130:G130 F114:G114 F116:G116 F118:G118 F120:G120 F122:G122 F124:G124 F126:G126 F128:G128 F112:G112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A2" sqref="A2"/>
    </sheetView>
  </sheetViews>
  <sheetFormatPr baseColWidth="10" defaultRowHeight="15" x14ac:dyDescent="0.25"/>
  <sheetData>
    <row r="1" spans="1:1" x14ac:dyDescent="0.25">
      <c r="A1" s="1" t="s">
        <v>16</v>
      </c>
    </row>
    <row r="2" spans="1:1" x14ac:dyDescent="0.25">
      <c r="A2" t="s">
        <v>1</v>
      </c>
    </row>
    <row r="3" spans="1:1" x14ac:dyDescent="0.25">
      <c r="A3" t="s">
        <v>2</v>
      </c>
    </row>
    <row r="4" spans="1:1" x14ac:dyDescent="0.25">
      <c r="A4"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workbookViewId="0">
      <selection activeCell="D3" sqref="D3"/>
    </sheetView>
  </sheetViews>
  <sheetFormatPr baseColWidth="10" defaultRowHeight="15" x14ac:dyDescent="0.25"/>
  <cols>
    <col min="3" max="3" width="31.85546875" customWidth="1"/>
    <col min="4" max="4" width="64.28515625" customWidth="1"/>
  </cols>
  <sheetData>
    <row r="1" spans="1:4" x14ac:dyDescent="0.25">
      <c r="A1" s="23" t="s">
        <v>24</v>
      </c>
      <c r="B1" s="23" t="s">
        <v>25</v>
      </c>
      <c r="C1" s="23" t="s">
        <v>26</v>
      </c>
      <c r="D1" s="23" t="s">
        <v>27</v>
      </c>
    </row>
    <row r="2" spans="1:4" x14ac:dyDescent="0.25">
      <c r="A2" s="24" t="s">
        <v>28</v>
      </c>
      <c r="B2" s="25">
        <v>43266</v>
      </c>
      <c r="C2" s="24" t="s">
        <v>29</v>
      </c>
      <c r="D2" s="26" t="s">
        <v>87</v>
      </c>
    </row>
    <row r="3" spans="1:4" x14ac:dyDescent="0.25">
      <c r="A3" s="24">
        <v>1.1000000000000001</v>
      </c>
      <c r="B3" s="25">
        <v>43460</v>
      </c>
      <c r="C3" s="27" t="s">
        <v>89</v>
      </c>
      <c r="D3" s="28"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ListaChequeo</vt:lpstr>
      <vt:lpstr>Listas</vt:lpstr>
      <vt:lpstr>Control de Versiones</vt:lpstr>
      <vt:lpstr>ListaChequeo!Área_de_impresión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BAIRON GOMEZ</dc:creator>
  <cp:lastModifiedBy>JOHN BAIRON GOMEZ</cp:lastModifiedBy>
  <cp:lastPrinted>2018-07-17T20:48:55Z</cp:lastPrinted>
  <dcterms:created xsi:type="dcterms:W3CDTF">2018-07-05T18:41:38Z</dcterms:created>
  <dcterms:modified xsi:type="dcterms:W3CDTF">2018-12-27T15:32:09Z</dcterms:modified>
</cp:coreProperties>
</file>