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<sst xmlns="http://schemas.openxmlformats.org/spreadsheetml/2006/main" count="25" uniqueCount="25">
  <si>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Tot students</t>
  </si>
  <si>
    <t>tot pools</t>
  </si>
  <si>
    <t>average # per pool</t>
  </si>
  <si>
    <t># pool negative</t>
  </si>
  <si>
    <t>Average negatives from negative pools</t>
  </si>
  <si>
    <t>#pool positives</t>
  </si>
  <si>
    <t>number of studs in positive pools</t>
  </si>
  <si>
    <t>av. # kids</t>
  </si>
  <si>
    <t>av. # kids &gt;3</t>
  </si>
  <si>
    <t>av. # kids &gt; 6</t>
  </si>
  <si>
    <t>average # positives per pool</t>
  </si>
  <si>
    <t>Number of total positives</t>
  </si>
  <si>
    <t>Percentage of total positives</t>
  </si>
  <si>
    <t>number of total negatives</t>
  </si>
  <si>
    <t>Percentage of total negatives</t>
  </si>
  <si>
    <t>number of siblings</t>
  </si>
  <si>
    <t>Percentage of students with siblings</t>
  </si>
  <si>
    <t>average number of siblings</t>
  </si>
  <si>
    <t>&lt;3</t>
  </si>
  <si>
    <t>3 to 5</t>
  </si>
  <si>
    <t>6 to 11</t>
  </si>
  <si>
    <t>12 to 17</t>
  </si>
  <si>
    <t>percentage of kids by age</t>
  </si>
  <si>
    <t>percentage of kids by age threshold</t>
  </si>
  <si>
    <t>average number of kids by age threshold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</si>
</sst>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3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33"/>
    <col customWidth="1" min="2" max="26" width="10.56"/>
  </cols>
  <sheetData>
    <row r="1" ht="15.75" customHeight="1">
      <c r="A1" s="1" t="s">
        <v>0</v>
      </c>
      <c r="B1" s="1">
        <v>3500.0</v>
      </c>
    </row>
    <row r="2" ht="15.75" customHeight="1">
      <c r="A2" s="1" t="s">
        <v>1</v>
      </c>
      <c r="B2" s="1">
        <v>362.0</v>
      </c>
    </row>
    <row r="3" ht="15.75" customHeight="1">
      <c r="A3" s="1" t="s">
        <v>2</v>
      </c>
      <c r="B3" s="1">
        <f>CEILING(B1/362,1)</f>
        <v>10</v>
      </c>
    </row>
    <row r="4" ht="15.75" customHeight="1"/>
    <row r="5" ht="15.75" customHeight="1">
      <c r="A5" s="1" t="s">
        <v>3</v>
      </c>
      <c r="B5" s="1">
        <v>191.0</v>
      </c>
    </row>
    <row r="6" ht="15.75" customHeight="1">
      <c r="A6" s="1" t="s">
        <v>4</v>
      </c>
      <c r="B6" s="1">
        <f>B5*B3</f>
        <v>1910</v>
      </c>
    </row>
    <row r="7" ht="15.75" customHeight="1"/>
    <row r="8" ht="15.75" customHeight="1">
      <c r="A8" s="1" t="s">
        <v>5</v>
      </c>
      <c r="B8" s="1">
        <v>152.0</v>
      </c>
    </row>
    <row r="9" ht="15.75" customHeight="1">
      <c r="A9" s="1" t="s">
        <v>6</v>
      </c>
      <c r="B9" s="1">
        <f>B8*B3</f>
        <v>1520</v>
      </c>
    </row>
    <row r="10" ht="15.75" customHeight="1"/>
    <row r="11" ht="15.75" customHeight="1">
      <c r="C11" s="1" t="s">
        <v>7</v>
      </c>
      <c r="D11" s="1" t="s">
        <v>8</v>
      </c>
      <c r="E11" s="2" t="s">
        <v>9</v>
      </c>
    </row>
    <row r="12" ht="15.75" customHeight="1">
      <c r="A12" s="1" t="s">
        <v>10</v>
      </c>
      <c r="B12" s="1">
        <v>1.0</v>
      </c>
      <c r="C12" s="1">
        <v>1.75</v>
      </c>
      <c r="D12" s="1">
        <f t="shared" ref="D12:E12" si="1">C30</f>
        <v>1.4525</v>
      </c>
      <c r="E12" s="1">
        <f t="shared" si="1"/>
        <v>1.1375</v>
      </c>
      <c r="F12" s="1">
        <v>2.0</v>
      </c>
      <c r="G12" s="1">
        <v>3.0</v>
      </c>
      <c r="H12" s="1">
        <v>4.0</v>
      </c>
      <c r="I12" s="1">
        <v>5.0</v>
      </c>
    </row>
    <row r="13" ht="15.75" customHeight="1">
      <c r="A13" s="1" t="s">
        <v>11</v>
      </c>
      <c r="B13" s="1">
        <f t="shared" ref="B13:I13" si="2">B12*$B$8</f>
        <v>152</v>
      </c>
      <c r="C13" s="1">
        <f t="shared" si="2"/>
        <v>266</v>
      </c>
      <c r="D13" s="1">
        <f t="shared" si="2"/>
        <v>220.78</v>
      </c>
      <c r="E13" s="1">
        <f t="shared" si="2"/>
        <v>172.9</v>
      </c>
      <c r="F13" s="1">
        <f t="shared" si="2"/>
        <v>304</v>
      </c>
      <c r="G13" s="1">
        <f t="shared" si="2"/>
        <v>456</v>
      </c>
      <c r="H13" s="1">
        <f t="shared" si="2"/>
        <v>608</v>
      </c>
      <c r="I13" s="1">
        <f t="shared" si="2"/>
        <v>760</v>
      </c>
    </row>
    <row r="14" ht="15.75" customHeight="1">
      <c r="A14" s="1" t="s">
        <v>12</v>
      </c>
      <c r="B14" s="3">
        <f t="shared" ref="B14:I14" si="3">B13/$B$1</f>
        <v>0.04342857143</v>
      </c>
      <c r="C14" s="3">
        <f t="shared" si="3"/>
        <v>0.076</v>
      </c>
      <c r="D14" s="3">
        <f t="shared" si="3"/>
        <v>0.06308</v>
      </c>
      <c r="E14" s="3">
        <f t="shared" si="3"/>
        <v>0.0494</v>
      </c>
      <c r="F14" s="3">
        <f t="shared" si="3"/>
        <v>0.08685714286</v>
      </c>
      <c r="G14" s="3">
        <f t="shared" si="3"/>
        <v>0.1302857143</v>
      </c>
      <c r="H14" s="3">
        <f t="shared" si="3"/>
        <v>0.1737142857</v>
      </c>
      <c r="I14" s="3">
        <f t="shared" si="3"/>
        <v>0.2171428571</v>
      </c>
    </row>
    <row r="15" ht="15.75" customHeight="1"/>
    <row r="16" ht="15.75" customHeight="1">
      <c r="A16" s="1" t="s">
        <v>13</v>
      </c>
      <c r="B16" s="1">
        <f t="shared" ref="B16:I16" si="4">($B$6+$B$9)-B13</f>
        <v>3278</v>
      </c>
      <c r="C16" s="1">
        <f t="shared" si="4"/>
        <v>3164</v>
      </c>
      <c r="D16" s="1">
        <f t="shared" si="4"/>
        <v>3209.22</v>
      </c>
      <c r="E16" s="1">
        <f t="shared" si="4"/>
        <v>3257.1</v>
      </c>
      <c r="F16" s="1">
        <f t="shared" si="4"/>
        <v>3126</v>
      </c>
      <c r="G16" s="1">
        <f t="shared" si="4"/>
        <v>2974</v>
      </c>
      <c r="H16" s="1">
        <f t="shared" si="4"/>
        <v>2822</v>
      </c>
      <c r="I16" s="1">
        <f t="shared" si="4"/>
        <v>2670</v>
      </c>
    </row>
    <row r="17" ht="15.75" customHeight="1">
      <c r="A17" s="1" t="s">
        <v>14</v>
      </c>
      <c r="B17" s="3">
        <f t="shared" ref="B17:I17" si="5">1-B14</f>
        <v>0.9565714286</v>
      </c>
      <c r="C17" s="3">
        <f t="shared" si="5"/>
        <v>0.924</v>
      </c>
      <c r="D17" s="3">
        <f t="shared" si="5"/>
        <v>0.93692</v>
      </c>
      <c r="E17" s="3">
        <f t="shared" si="5"/>
        <v>0.9506</v>
      </c>
      <c r="F17" s="3">
        <f t="shared" si="5"/>
        <v>0.9131428571</v>
      </c>
      <c r="G17" s="3">
        <f t="shared" si="5"/>
        <v>0.8697142857</v>
      </c>
      <c r="H17" s="3">
        <f t="shared" si="5"/>
        <v>0.8262857143</v>
      </c>
      <c r="I17" s="3">
        <f t="shared" si="5"/>
        <v>0.7828571429</v>
      </c>
    </row>
    <row r="18" ht="15.75" customHeight="1"/>
    <row r="19" ht="15.75" customHeight="1"/>
    <row r="20" ht="15.75" customHeight="1"/>
    <row r="21" ht="15.75" customHeight="1">
      <c r="A21" s="1" t="s">
        <v>15</v>
      </c>
      <c r="B21" s="1">
        <v>0.0</v>
      </c>
      <c r="C21" s="1">
        <v>1.0</v>
      </c>
      <c r="D21" s="1">
        <v>2.0</v>
      </c>
    </row>
    <row r="22" ht="15.75" customHeight="1">
      <c r="A22" s="1" t="s">
        <v>16</v>
      </c>
      <c r="B22" s="1">
        <v>0.44</v>
      </c>
      <c r="C22" s="1">
        <v>0.37</v>
      </c>
      <c r="D22" s="1">
        <v>0.19</v>
      </c>
    </row>
    <row r="23" ht="15.75" customHeight="1">
      <c r="A23" s="1" t="s">
        <v>17</v>
      </c>
      <c r="B23" s="1">
        <f>B22+C22*2+D22*3</f>
        <v>1.75</v>
      </c>
    </row>
    <row r="24" ht="15.75" customHeight="1"/>
    <row r="25" ht="15.75" customHeight="1"/>
    <row r="26" ht="15.75" customHeight="1">
      <c r="B26" s="1" t="s">
        <v>18</v>
      </c>
      <c r="C26" s="4" t="s">
        <v>19</v>
      </c>
      <c r="D26" s="1" t="s">
        <v>20</v>
      </c>
      <c r="E26" s="1" t="s">
        <v>21</v>
      </c>
    </row>
    <row r="27" ht="15.75" customHeight="1">
      <c r="A27" s="1" t="s">
        <v>22</v>
      </c>
      <c r="B27" s="1">
        <v>0.17</v>
      </c>
      <c r="C27" s="1">
        <v>0.18</v>
      </c>
      <c r="D27" s="1">
        <v>0.32</v>
      </c>
      <c r="E27" s="1">
        <v>0.33</v>
      </c>
    </row>
    <row r="28" ht="15.75" customHeight="1">
      <c r="A28" s="1" t="s">
        <v>23</v>
      </c>
      <c r="B28" s="1">
        <f>SUM(B27:E27)</f>
        <v>1</v>
      </c>
      <c r="C28" s="1">
        <f>SUM(C27:E27)</f>
        <v>0.83</v>
      </c>
      <c r="D28" s="1">
        <f>SUM(D27:E27)</f>
        <v>0.65</v>
      </c>
    </row>
    <row r="29" ht="15.75" customHeight="1"/>
    <row r="30" ht="15.75" customHeight="1">
      <c r="A30" s="1" t="s">
        <v>24</v>
      </c>
      <c r="B30" s="1">
        <f t="shared" ref="B30:D30" si="6">$B$23*B28</f>
        <v>1.75</v>
      </c>
      <c r="C30" s="1">
        <f t="shared" si="6"/>
        <v>1.4525</v>
      </c>
      <c r="D30" s="1">
        <f t="shared" si="6"/>
        <v>1.1375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