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fbioyfunreduar-my.sharepoint.com/personal/fbracalente_fbioyf_unr_edu_ar/Documents/Seminarios/Workshop_PythonAndR_211115/"/>
    </mc:Choice>
  </mc:AlternateContent>
  <xr:revisionPtr revIDLastSave="313" documentId="11_F25DC773A252ABDACC104858C9DA57205ADE58F0" xr6:coauthVersionLast="47" xr6:coauthVersionMax="47" xr10:uidLastSave="{8A38BFC0-4F40-4E22-99B8-0772DFD3BA0E}"/>
  <bookViews>
    <workbookView xWindow="-108" yWindow="-108" windowWidth="23256" windowHeight="12576" xr2:uid="{00000000-000D-0000-FFFF-FFFF00000000}"/>
  </bookViews>
  <sheets>
    <sheet name="Sheet1" sheetId="1" r:id="rId1"/>
    <sheet name="Pivot-table" sheetId="3" r:id="rId2"/>
    <sheet name="Lista-compuestos" sheetId="2" r:id="rId3"/>
    <sheet name="Transpuesta_porcTIC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8" i="1" l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57" i="1"/>
  <c r="I157" i="1" s="1"/>
  <c r="H126" i="1"/>
  <c r="I126" i="1" s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R157" i="1"/>
  <c r="P157" i="1"/>
  <c r="Q158" i="1" s="1"/>
  <c r="O157" i="1"/>
  <c r="N157" i="1"/>
  <c r="P126" i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R126" i="1"/>
  <c r="O126" i="1"/>
  <c r="N126" i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R95" i="1"/>
  <c r="P95" i="1"/>
  <c r="Q124" i="1" s="1"/>
  <c r="O95" i="1"/>
  <c r="N95" i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R64" i="1"/>
  <c r="P64" i="1"/>
  <c r="Q70" i="1" s="1"/>
  <c r="O64" i="1"/>
  <c r="N64" i="1"/>
  <c r="H63" i="1"/>
  <c r="I63" i="1" s="1"/>
  <c r="N40" i="1"/>
  <c r="P33" i="1"/>
  <c r="Q38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33" i="1"/>
  <c r="I33" i="1" s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O39" i="1"/>
  <c r="N39" i="1"/>
  <c r="O38" i="1"/>
  <c r="N38" i="1"/>
  <c r="O37" i="1"/>
  <c r="N37" i="1"/>
  <c r="O36" i="1"/>
  <c r="N36" i="1"/>
  <c r="O35" i="1"/>
  <c r="N35" i="1"/>
  <c r="O34" i="1"/>
  <c r="N34" i="1"/>
  <c r="R33" i="1"/>
  <c r="O33" i="1"/>
  <c r="N33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2" i="1"/>
  <c r="I2" i="1" s="1"/>
  <c r="P2" i="1"/>
  <c r="Q22" i="1" s="1"/>
  <c r="R2" i="1"/>
  <c r="S22" i="1" s="1"/>
  <c r="N22" i="1"/>
  <c r="O22" i="1"/>
  <c r="N23" i="1"/>
  <c r="O23" i="1"/>
  <c r="N24" i="1"/>
  <c r="O24" i="1"/>
  <c r="N25" i="1"/>
  <c r="O25" i="1"/>
  <c r="N16" i="1"/>
  <c r="O16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1" i="1"/>
  <c r="N21" i="1"/>
  <c r="O20" i="1"/>
  <c r="N20" i="1"/>
  <c r="O19" i="1"/>
  <c r="N19" i="1"/>
  <c r="O18" i="1"/>
  <c r="N18" i="1"/>
  <c r="O17" i="1"/>
  <c r="N17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Q48" i="1" l="1"/>
  <c r="Q37" i="1"/>
  <c r="S161" i="1"/>
  <c r="S79" i="1"/>
  <c r="S89" i="1"/>
  <c r="S123" i="1"/>
  <c r="S80" i="1"/>
  <c r="S152" i="1"/>
  <c r="S174" i="1"/>
  <c r="S76" i="1"/>
  <c r="S85" i="1"/>
  <c r="Q154" i="1"/>
  <c r="S97" i="1"/>
  <c r="S73" i="1"/>
  <c r="S114" i="1"/>
  <c r="S131" i="1"/>
  <c r="Q153" i="1"/>
  <c r="S102" i="1"/>
  <c r="S111" i="1"/>
  <c r="Q141" i="1"/>
  <c r="S167" i="1"/>
  <c r="S135" i="1"/>
  <c r="Q57" i="1"/>
  <c r="S69" i="1"/>
  <c r="S98" i="1"/>
  <c r="S122" i="1"/>
  <c r="S140" i="1"/>
  <c r="Q131" i="1"/>
  <c r="S101" i="1"/>
  <c r="S180" i="1"/>
  <c r="S147" i="1"/>
  <c r="Q56" i="1"/>
  <c r="S144" i="1"/>
  <c r="S155" i="1"/>
  <c r="S176" i="1"/>
  <c r="Q49" i="1"/>
  <c r="S82" i="1"/>
  <c r="S95" i="1"/>
  <c r="Q119" i="1"/>
  <c r="S164" i="1"/>
  <c r="S72" i="1"/>
  <c r="S158" i="1"/>
  <c r="S93" i="1"/>
  <c r="S160" i="1"/>
  <c r="S173" i="1"/>
  <c r="S90" i="1"/>
  <c r="S170" i="1"/>
  <c r="S141" i="1"/>
  <c r="S151" i="1"/>
  <c r="S119" i="1"/>
  <c r="S137" i="1"/>
  <c r="S156" i="1"/>
  <c r="S177" i="1"/>
  <c r="S184" i="1"/>
  <c r="S130" i="1"/>
  <c r="S112" i="1"/>
  <c r="S108" i="1"/>
  <c r="S66" i="1"/>
  <c r="S75" i="1"/>
  <c r="S134" i="1"/>
  <c r="S148" i="1"/>
  <c r="Q150" i="1"/>
  <c r="Q125" i="1"/>
  <c r="S70" i="1"/>
  <c r="S87" i="1"/>
  <c r="S105" i="1"/>
  <c r="S115" i="1"/>
  <c r="S171" i="1"/>
  <c r="S181" i="1"/>
  <c r="S83" i="1"/>
  <c r="S96" i="1"/>
  <c r="S109" i="1"/>
  <c r="S128" i="1"/>
  <c r="S132" i="1"/>
  <c r="S149" i="1"/>
  <c r="S179" i="1"/>
  <c r="S64" i="1"/>
  <c r="S67" i="1"/>
  <c r="S77" i="1"/>
  <c r="S81" i="1"/>
  <c r="S103" i="1"/>
  <c r="Q98" i="1"/>
  <c r="S126" i="1"/>
  <c r="S142" i="1"/>
  <c r="S145" i="1"/>
  <c r="S178" i="1"/>
  <c r="S165" i="1"/>
  <c r="S99" i="1"/>
  <c r="S120" i="1"/>
  <c r="S153" i="1"/>
  <c r="S168" i="1"/>
  <c r="S88" i="1"/>
  <c r="S91" i="1"/>
  <c r="S106" i="1"/>
  <c r="S116" i="1"/>
  <c r="S124" i="1"/>
  <c r="Q99" i="1"/>
  <c r="S159" i="1"/>
  <c r="S162" i="1"/>
  <c r="S166" i="1"/>
  <c r="S182" i="1"/>
  <c r="S186" i="1"/>
  <c r="S94" i="1"/>
  <c r="S117" i="1"/>
  <c r="Q95" i="1"/>
  <c r="S138" i="1"/>
  <c r="S185" i="1"/>
  <c r="S71" i="1"/>
  <c r="S84" i="1"/>
  <c r="S86" i="1"/>
  <c r="S100" i="1"/>
  <c r="S110" i="1"/>
  <c r="Q106" i="1"/>
  <c r="S129" i="1"/>
  <c r="S133" i="1"/>
  <c r="S139" i="1"/>
  <c r="S150" i="1"/>
  <c r="S157" i="1"/>
  <c r="S169" i="1"/>
  <c r="S172" i="1"/>
  <c r="S65" i="1"/>
  <c r="S74" i="1"/>
  <c r="S78" i="1"/>
  <c r="S104" i="1"/>
  <c r="S113" i="1"/>
  <c r="S121" i="1"/>
  <c r="Q107" i="1"/>
  <c r="S127" i="1"/>
  <c r="S136" i="1"/>
  <c r="S143" i="1"/>
  <c r="S146" i="1"/>
  <c r="S154" i="1"/>
  <c r="S175" i="1"/>
  <c r="S68" i="1"/>
  <c r="S92" i="1"/>
  <c r="S107" i="1"/>
  <c r="S118" i="1"/>
  <c r="S125" i="1"/>
  <c r="Q108" i="1"/>
  <c r="S163" i="1"/>
  <c r="S183" i="1"/>
  <c r="S187" i="1"/>
  <c r="Q118" i="1"/>
  <c r="Q123" i="1"/>
  <c r="Q168" i="1"/>
  <c r="Q180" i="1"/>
  <c r="Q172" i="1"/>
  <c r="Q171" i="1"/>
  <c r="Q160" i="1"/>
  <c r="Q159" i="1"/>
  <c r="Q187" i="1"/>
  <c r="Q178" i="1"/>
  <c r="Q167" i="1"/>
  <c r="Q186" i="1"/>
  <c r="Q177" i="1"/>
  <c r="Q185" i="1"/>
  <c r="Q176" i="1"/>
  <c r="Q166" i="1"/>
  <c r="Q184" i="1"/>
  <c r="Q175" i="1"/>
  <c r="Q165" i="1"/>
  <c r="Q183" i="1"/>
  <c r="Q163" i="1"/>
  <c r="Q182" i="1"/>
  <c r="Q174" i="1"/>
  <c r="Q162" i="1"/>
  <c r="Q181" i="1"/>
  <c r="Q173" i="1"/>
  <c r="Q161" i="1"/>
  <c r="Q157" i="1"/>
  <c r="Q179" i="1"/>
  <c r="Q170" i="1"/>
  <c r="Q169" i="1"/>
  <c r="Q152" i="1"/>
  <c r="Q145" i="1"/>
  <c r="Q142" i="1"/>
  <c r="Q130" i="1"/>
  <c r="Q140" i="1"/>
  <c r="Q151" i="1"/>
  <c r="Q137" i="1"/>
  <c r="Q135" i="1"/>
  <c r="Q149" i="1"/>
  <c r="Q134" i="1"/>
  <c r="Q132" i="1"/>
  <c r="Q144" i="1"/>
  <c r="Q127" i="1"/>
  <c r="Q143" i="1"/>
  <c r="Q129" i="1"/>
  <c r="Q148" i="1"/>
  <c r="Q139" i="1"/>
  <c r="Q128" i="1"/>
  <c r="Q126" i="1"/>
  <c r="Q138" i="1"/>
  <c r="Q156" i="1"/>
  <c r="Q147" i="1"/>
  <c r="Q136" i="1"/>
  <c r="Q155" i="1"/>
  <c r="Q146" i="1"/>
  <c r="Q109" i="1"/>
  <c r="Q111" i="1"/>
  <c r="Q116" i="1"/>
  <c r="Q97" i="1"/>
  <c r="Q114" i="1"/>
  <c r="Q100" i="1"/>
  <c r="Q104" i="1"/>
  <c r="Q117" i="1"/>
  <c r="Q105" i="1"/>
  <c r="Q96" i="1"/>
  <c r="Q110" i="1"/>
  <c r="Q101" i="1"/>
  <c r="Q112" i="1"/>
  <c r="Q120" i="1"/>
  <c r="Q121" i="1"/>
  <c r="Q103" i="1"/>
  <c r="Q113" i="1"/>
  <c r="Q122" i="1"/>
  <c r="Q115" i="1"/>
  <c r="Q65" i="1"/>
  <c r="Q79" i="1"/>
  <c r="Q80" i="1"/>
  <c r="Q78" i="1"/>
  <c r="Q77" i="1"/>
  <c r="Q92" i="1"/>
  <c r="Q76" i="1"/>
  <c r="Q64" i="1"/>
  <c r="Q88" i="1"/>
  <c r="Q93" i="1"/>
  <c r="Q87" i="1"/>
  <c r="Q73" i="1"/>
  <c r="Q69" i="1"/>
  <c r="Q86" i="1"/>
  <c r="Q68" i="1"/>
  <c r="Q67" i="1"/>
  <c r="Q84" i="1"/>
  <c r="Q66" i="1"/>
  <c r="Q83" i="1"/>
  <c r="Q75" i="1"/>
  <c r="Q94" i="1"/>
  <c r="Q85" i="1"/>
  <c r="Q74" i="1"/>
  <c r="Q72" i="1"/>
  <c r="Q90" i="1"/>
  <c r="Q91" i="1"/>
  <c r="Q82" i="1"/>
  <c r="Q89" i="1"/>
  <c r="Q81" i="1"/>
  <c r="Q47" i="1"/>
  <c r="Q33" i="1"/>
  <c r="Q45" i="1"/>
  <c r="Q44" i="1"/>
  <c r="Q63" i="1"/>
  <c r="Q54" i="1"/>
  <c r="Q43" i="1"/>
  <c r="Q55" i="1"/>
  <c r="Q53" i="1"/>
  <c r="Q52" i="1"/>
  <c r="Q41" i="1"/>
  <c r="Q59" i="1"/>
  <c r="Q39" i="1"/>
  <c r="Q36" i="1"/>
  <c r="Q35" i="1"/>
  <c r="Q46" i="1"/>
  <c r="Q34" i="1"/>
  <c r="Q62" i="1"/>
  <c r="Q61" i="1"/>
  <c r="Q42" i="1"/>
  <c r="Q60" i="1"/>
  <c r="Q51" i="1"/>
  <c r="Q58" i="1"/>
  <c r="Q50" i="1"/>
  <c r="S40" i="1"/>
  <c r="S59" i="1"/>
  <c r="S33" i="1"/>
  <c r="S38" i="1"/>
  <c r="S44" i="1"/>
  <c r="S57" i="1"/>
  <c r="S53" i="1"/>
  <c r="S62" i="1"/>
  <c r="S49" i="1"/>
  <c r="S47" i="1"/>
  <c r="S41" i="1"/>
  <c r="S51" i="1"/>
  <c r="S60" i="1"/>
  <c r="S45" i="1"/>
  <c r="S34" i="1"/>
  <c r="S35" i="1"/>
  <c r="S37" i="1"/>
  <c r="S39" i="1"/>
  <c r="S50" i="1"/>
  <c r="S58" i="1"/>
  <c r="S36" i="1"/>
  <c r="S43" i="1"/>
  <c r="S54" i="1"/>
  <c r="S63" i="1"/>
  <c r="S48" i="1"/>
  <c r="S56" i="1"/>
  <c r="S42" i="1"/>
  <c r="S52" i="1"/>
  <c r="S61" i="1"/>
  <c r="S46" i="1"/>
  <c r="S55" i="1"/>
  <c r="S2" i="1"/>
  <c r="S26" i="1"/>
  <c r="S3" i="1"/>
  <c r="S16" i="1"/>
  <c r="S31" i="1"/>
  <c r="S25" i="1"/>
  <c r="S24" i="1"/>
  <c r="S9" i="1"/>
  <c r="S23" i="1"/>
  <c r="Q29" i="1"/>
  <c r="Q28" i="1"/>
  <c r="Q30" i="1"/>
  <c r="Q26" i="1"/>
  <c r="Q25" i="1"/>
  <c r="Q24" i="1"/>
  <c r="Q32" i="1"/>
  <c r="Q23" i="1"/>
  <c r="Q27" i="1"/>
  <c r="Q18" i="1"/>
  <c r="Q16" i="1"/>
  <c r="Q31" i="1"/>
  <c r="S32" i="1"/>
  <c r="S18" i="1"/>
  <c r="Q6" i="1"/>
  <c r="Q14" i="1"/>
  <c r="S6" i="1"/>
  <c r="S14" i="1"/>
  <c r="S29" i="1"/>
  <c r="Q20" i="1"/>
  <c r="S20" i="1"/>
  <c r="Q4" i="1"/>
  <c r="Q7" i="1"/>
  <c r="Q10" i="1"/>
  <c r="Q12" i="1"/>
  <c r="Q15" i="1"/>
  <c r="Q19" i="1"/>
  <c r="Q21" i="1"/>
  <c r="S4" i="1"/>
  <c r="S7" i="1"/>
  <c r="S10" i="1"/>
  <c r="S12" i="1"/>
  <c r="S15" i="1"/>
  <c r="S19" i="1"/>
  <c r="S21" i="1"/>
  <c r="S27" i="1"/>
  <c r="S30" i="1"/>
  <c r="Q5" i="1"/>
  <c r="Q2" i="1"/>
  <c r="Q8" i="1"/>
  <c r="Q11" i="1"/>
  <c r="Q17" i="1"/>
  <c r="S8" i="1"/>
  <c r="Q3" i="1"/>
  <c r="Q13" i="1"/>
  <c r="S5" i="1"/>
  <c r="S11" i="1"/>
  <c r="S13" i="1"/>
  <c r="S17" i="1"/>
  <c r="S28" i="1"/>
</calcChain>
</file>

<file path=xl/sharedStrings.xml><?xml version="1.0" encoding="utf-8"?>
<sst xmlns="http://schemas.openxmlformats.org/spreadsheetml/2006/main" count="794" uniqueCount="222">
  <si>
    <t>Compuesto</t>
  </si>
  <si>
    <t>Tr'</t>
  </si>
  <si>
    <t>%NIST</t>
  </si>
  <si>
    <t>Experimento 4 (12/05/21)</t>
  </si>
  <si>
    <t>C8</t>
  </si>
  <si>
    <t>PM = 158; PICO CHICO &lt; 10K --&gt; NO CUANTIFICO</t>
  </si>
  <si>
    <t>3-OH-C7?</t>
  </si>
  <si>
    <t>NO LO ENCONTRE</t>
  </si>
  <si>
    <t>6mC8??</t>
  </si>
  <si>
    <t>APARECE EN EL ESTANDAR DE B.SUBTILIS PERO NO EN LAS MUESTRAS</t>
  </si>
  <si>
    <t>2mC8*</t>
  </si>
  <si>
    <t>C8d2</t>
  </si>
  <si>
    <t>4mC8</t>
  </si>
  <si>
    <t>PM = 172; PICO CHICO &lt; 10K --&gt; NO CUANTIFICO</t>
  </si>
  <si>
    <t>C9d3</t>
  </si>
  <si>
    <t>C9</t>
  </si>
  <si>
    <t>PM = 172</t>
  </si>
  <si>
    <t>C9d2??</t>
  </si>
  <si>
    <t>4,6-dimC8/4mC9</t>
  </si>
  <si>
    <t>C10d4</t>
  </si>
  <si>
    <t>PM = 184</t>
  </si>
  <si>
    <t>2mC9*??</t>
  </si>
  <si>
    <t>ION 88 en vez de 74; PM no claro; PICO &lt;10K --&gt; NO lo cuantifico</t>
  </si>
  <si>
    <t>C10</t>
  </si>
  <si>
    <t>PM = 186; ES X EL ESTANDAR DE FAMES, PERO LAS MUESTRAS PARECE QUE HICIERON OTRO COMPUESTO… ADEMAS ES &lt;10K --&gt; NO CUANTIFICO</t>
  </si>
  <si>
    <t>3-OH-C9??</t>
  </si>
  <si>
    <t>C10d2??</t>
  </si>
  <si>
    <t>4,8-dimC9/4m-C10??</t>
  </si>
  <si>
    <t>C11d10??</t>
  </si>
  <si>
    <t>2mC10*??</t>
  </si>
  <si>
    <t>C11</t>
  </si>
  <si>
    <t>PM = 200; PICO &lt; 10K --&gt; NO LO CUANTIFICO</t>
  </si>
  <si>
    <t>3-OH-C10</t>
  </si>
  <si>
    <t>PM = 202</t>
  </si>
  <si>
    <t>2mC11*</t>
  </si>
  <si>
    <t>4mC11??</t>
  </si>
  <si>
    <t>87&gt;74; PM no claro; PICO &lt;10K --&gt; NO LO CUANTIFICO</t>
  </si>
  <si>
    <t>8mC11??</t>
  </si>
  <si>
    <t>2mC12*</t>
  </si>
  <si>
    <t>ION 88 en vez de 74; PM 228?; PICO &gt;10K --&gt; Cuantifico</t>
  </si>
  <si>
    <t>C12</t>
  </si>
  <si>
    <t>PM = 214</t>
  </si>
  <si>
    <t>2mC12-insat*?</t>
  </si>
  <si>
    <t>ION 88 en vez de 74; PM no bien definido?; PICO &gt;10K --&gt; Cuantifico</t>
  </si>
  <si>
    <t>C12d5</t>
  </si>
  <si>
    <t>Pico &lt;10 K --&gt; No cuantifico</t>
  </si>
  <si>
    <t>Nonanedioic acid???</t>
  </si>
  <si>
    <t>NO APARECE</t>
  </si>
  <si>
    <t>3-OH-C11??</t>
  </si>
  <si>
    <t>4mC12</t>
  </si>
  <si>
    <t>PM=228; 87&gt;74</t>
  </si>
  <si>
    <t>8mC12</t>
  </si>
  <si>
    <t>74&gt;87; ion 143 importante</t>
  </si>
  <si>
    <t>3-OH-C8</t>
  </si>
  <si>
    <t>PM = 174, aparece en el estandar, no en las muestras</t>
  </si>
  <si>
    <t>11mC12?</t>
  </si>
  <si>
    <t>iso-C13; APARECE EN EL ESTANDAR, NO EN LAS MUESTRAS</t>
  </si>
  <si>
    <t>10mC12?</t>
  </si>
  <si>
    <t>ai-C13; APARECE EN EL ESTANDAR, NO EN LAS MUESTRAS</t>
  </si>
  <si>
    <t>4-Metil PM dudoso</t>
  </si>
  <si>
    <t>87&gt;74; PM=??; &lt; 10K --&gt; NO CUANTIFICO</t>
  </si>
  <si>
    <t>2mC13*</t>
  </si>
  <si>
    <t>ION 88 EN VEZ DE 74; PM=242?; &gt; 10K --&gt; CUANTIFICO</t>
  </si>
  <si>
    <t>C13</t>
  </si>
  <si>
    <t>PM=228</t>
  </si>
  <si>
    <t>4mC13</t>
  </si>
  <si>
    <t>87&gt;74; PM=242</t>
  </si>
  <si>
    <t>3-OH-C12</t>
  </si>
  <si>
    <t>C14insat??</t>
  </si>
  <si>
    <t>Metilados PM dudoso/8mC13</t>
  </si>
  <si>
    <t>12mC13</t>
  </si>
  <si>
    <t>ai-C14; APARECE EN EL ESTANDAR DE SUBTILIS Y STREPTOMYCES, PERO NO EN LAS MUESTRAS</t>
  </si>
  <si>
    <t>11mC13</t>
  </si>
  <si>
    <t>iC14; ESTANDAR INTERNO</t>
  </si>
  <si>
    <t>2mC14*</t>
  </si>
  <si>
    <t>PM = 256; 88 REEMPLAZA AL 74; PICO &gt; 10K ---&gt; CUANTIFICO</t>
  </si>
  <si>
    <t>C14</t>
  </si>
  <si>
    <t>PM=242</t>
  </si>
  <si>
    <t>2mC14-insat*?</t>
  </si>
  <si>
    <t>ION 88 REEMPLAZA AL 74; PM=254?? 2-m INSATURADO DEL C14?; PICO &gt; 10K --&gt; CUANTIFICO; EN EXPERIMENTOS PASADOS LO MARQUE COMO 2mC14*_PM-2??</t>
  </si>
  <si>
    <t>C14d11??</t>
  </si>
  <si>
    <t>PM = 240</t>
  </si>
  <si>
    <t>C14-algo</t>
  </si>
  <si>
    <t>PM=256; PICO QUE NO SE BIEN QUE ES… ION 180??</t>
  </si>
  <si>
    <t>Insaturados PM dudoso</t>
  </si>
  <si>
    <t>8mC14</t>
  </si>
  <si>
    <t>PM=256; ION 143 IMPORTANTE; COELUYE A LA IZQ DEL 4mC14</t>
  </si>
  <si>
    <t>4mC14</t>
  </si>
  <si>
    <t>PM=256; ION 87&gt;74…; COELUYE A LA DERECHA DEL 8mC14</t>
  </si>
  <si>
    <t>10mC14</t>
  </si>
  <si>
    <t>PM=256; aparece ion a=171, ion b=199, b-50=149, b-32=167</t>
  </si>
  <si>
    <t>C15insat??</t>
  </si>
  <si>
    <t>PM=254; COELUYE APENAS A LA IZQ DEL i-C15. APARECE EN LAS MUESTRAS NO EN EL ESTANDAR</t>
  </si>
  <si>
    <t>13mC14</t>
  </si>
  <si>
    <t>i-C15; APARECE EN EL EST DE SUBTILIS Y STREPTOMYCES. NO EN LAS MUESTRAAS</t>
  </si>
  <si>
    <t>12mC14??</t>
  </si>
  <si>
    <t>PM=256; ai-C15; APARECE EN LAS MUESTRAS Y ESTANDARES</t>
  </si>
  <si>
    <t>C15d7??-2</t>
  </si>
  <si>
    <t>PM=254</t>
  </si>
  <si>
    <t>C16d7??</t>
  </si>
  <si>
    <t>NO LO PONDRIA</t>
  </si>
  <si>
    <t>2mC15*</t>
  </si>
  <si>
    <t>ION 88 EN VEZ DE 74; PM=270?; PICO &gt;10K --&gt; CUANTIFICO</t>
  </si>
  <si>
    <t>C15</t>
  </si>
  <si>
    <t>PM=256</t>
  </si>
  <si>
    <t>2mC15-insat*?</t>
  </si>
  <si>
    <t>ION 88 REEMPLAZA AL 74; PM=268?? INSATURADO DEL C15?; PICO &gt; 10K --&gt; CUANTIFICO</t>
  </si>
  <si>
    <t>C15d9??</t>
  </si>
  <si>
    <t>PM=254; APARECE EN LAS MUESTRAS, NO EN EL ESTANDAR</t>
  </si>
  <si>
    <t>3-OH-C14</t>
  </si>
  <si>
    <t>PM=258</t>
  </si>
  <si>
    <t>8mC15??</t>
  </si>
  <si>
    <t>C15-algo</t>
  </si>
  <si>
    <t>NO APARECE EN EL ESTANDAR; SATURADO (74&gt; 55); COELUYE CON UN C15-insat?</t>
  </si>
  <si>
    <t>C15-insaturado/ciclo?</t>
  </si>
  <si>
    <t>NO APARECE EN EL ESTANDAR; ion 55&gt; 74… PM NO ESTÁ CLARO; COELUYE CON EL SATURADO ANTERIOR</t>
  </si>
  <si>
    <t>10mC15</t>
  </si>
  <si>
    <t>PM=270; aparece ion b= 199; ion b-50= 149…</t>
  </si>
  <si>
    <t>12mC15??</t>
  </si>
  <si>
    <t>PM=270; aparece ion a=199, ion b=227, b-50=177. APARECE EN LAS MUESTRAS, NO EN EL ESTANDAR. COELUYE CON EL i-C16</t>
  </si>
  <si>
    <t>14mC15</t>
  </si>
  <si>
    <t>PM=270: i-C16; APARECE EN EL ESTANDAR DE SUBTILIS Y STREPTOMYCES; COELUYE APENAS A LA DERECHA DEL 12mC15?</t>
  </si>
  <si>
    <t>4mC15??</t>
  </si>
  <si>
    <t>13mC15??</t>
  </si>
  <si>
    <t>PM=270: ai-C16</t>
  </si>
  <si>
    <t>Insaturado --&gt; C16?</t>
  </si>
  <si>
    <t>PM=268; PICO MUY CHICO, NO TENER EN CUENTA</t>
  </si>
  <si>
    <t>2mC16*</t>
  </si>
  <si>
    <t>ION 88 EN VEZ DE 74; PM=284?; PICO &gt;10K --&gt; CUANTIFICO</t>
  </si>
  <si>
    <t>C16</t>
  </si>
  <si>
    <t>PM = 270</t>
  </si>
  <si>
    <t>2mC16-insat*?</t>
  </si>
  <si>
    <t>PM=282; ion 88 y 55 abundantes; coeluye con el siguiente</t>
  </si>
  <si>
    <t>C17-insaturado?</t>
  </si>
  <si>
    <t>PM=282; ion 55&gt;74…; aparece en las muestras, no en los estandar; coeluye con el anterior</t>
  </si>
  <si>
    <t>C16d9</t>
  </si>
  <si>
    <t>PM = 268</t>
  </si>
  <si>
    <t>C16-insaturado-b</t>
  </si>
  <si>
    <t>PM=268, ion 55&gt;74…; se superpone con el siguiente</t>
  </si>
  <si>
    <t>12mC16??</t>
  </si>
  <si>
    <t>PM=284, ion a =199, ion b=227, b-50=177</t>
  </si>
  <si>
    <t>15mC16</t>
  </si>
  <si>
    <t>iso-C17; APARECE EN LOS ESTANDAR DE SUBTILIS Y STREPTO. EN LAS MUESTRAS ES UN PICO CONFUSO. NO CUANTIFICO</t>
  </si>
  <si>
    <t>4mC16??</t>
  </si>
  <si>
    <t>8mC16??</t>
  </si>
  <si>
    <t>14mC16</t>
  </si>
  <si>
    <t>ai-C17; APARECE EN EL ESTANDAR DE SUBTILIS Y STREPTO. EN LAS MUESTRAS ES UN PICO MUY CHICO</t>
  </si>
  <si>
    <t>C17-ciclo</t>
  </si>
  <si>
    <t>NO LO TENDRIA EN CUENTA</t>
  </si>
  <si>
    <t>C17-insat??</t>
  </si>
  <si>
    <t>C17</t>
  </si>
  <si>
    <t>PM = 284</t>
  </si>
  <si>
    <t>C17d10</t>
  </si>
  <si>
    <t>PM=282</t>
  </si>
  <si>
    <t>C17d9</t>
  </si>
  <si>
    <t>3-OH-C16?</t>
  </si>
  <si>
    <t>ION 103; PICO CHICO, NO TAN IMPORTANTE</t>
  </si>
  <si>
    <t>C18</t>
  </si>
  <si>
    <t>PM = 298</t>
  </si>
  <si>
    <t>C18d9_(oleico)</t>
  </si>
  <si>
    <t>APARECE EN EL ESTANDAR; PM = 296</t>
  </si>
  <si>
    <t>C18d11_(cis-vaccenico)</t>
  </si>
  <si>
    <t>E. COLI HACE COMO ACIDOS GRASOS MAYORITARIOS PALMITOLEICO Y VACCENICO (NO OLEICO)</t>
  </si>
  <si>
    <t>C18-insaturado-a</t>
  </si>
  <si>
    <t>PM=296</t>
  </si>
  <si>
    <t>10-OH-C18??</t>
  </si>
  <si>
    <t>Es un pico de 10K pero que no puedo determinar bien que es.  Ion 201--&gt; 10-OH?</t>
  </si>
  <si>
    <t>C18d9,11</t>
  </si>
  <si>
    <t>PM=294; es un pico chico q solo hizo algunas cepas, no lo tendria en cuenta</t>
  </si>
  <si>
    <t>3-OH-C17??</t>
  </si>
  <si>
    <t>Ion 103 claro; no puedo definir el PM</t>
  </si>
  <si>
    <t>10mC18?</t>
  </si>
  <si>
    <t>PM = 312</t>
  </si>
  <si>
    <t>C19</t>
  </si>
  <si>
    <t>C19d10</t>
  </si>
  <si>
    <t>PM = 310</t>
  </si>
  <si>
    <t>3-OH-C18??</t>
  </si>
  <si>
    <t>4mC19??</t>
  </si>
  <si>
    <t>C20</t>
  </si>
  <si>
    <t>PM=326; ES SEGURO X EL ESTANDAR DE FAMES… EN LAS MUESTRAS, EL PICO ES &lt; A 10K Y LOS ESPECTROS CONFUSOS--&gt; NO LO CUANTIFICO</t>
  </si>
  <si>
    <t>2-Metoxi…?</t>
  </si>
  <si>
    <t>Ion 129 parece caracteristico de 2-metoxi… aparece un ion 229 que ni idea... No cuantifico</t>
  </si>
  <si>
    <t>C22</t>
  </si>
  <si>
    <t>PM=354; SEGURO X EL ESTANDAR; NO APARECE EN LAS MUESTRAS</t>
  </si>
  <si>
    <t>C22d13</t>
  </si>
  <si>
    <t>SEGURO X EL ESTANDAR; NO APARECE EN LAS MUESTRAS</t>
  </si>
  <si>
    <t>C24</t>
  </si>
  <si>
    <t>PM=382; SEGURO X EL ESTANDAR; EN LAS MUESTRAS APARECE UN PICO CHICO, NO ESTOY SEGURO SI ES</t>
  </si>
  <si>
    <t>No encontre en las muestras</t>
  </si>
  <si>
    <t>No cuantifico</t>
  </si>
  <si>
    <t>Cuantifico</t>
  </si>
  <si>
    <t>Cuantifico, pero compuesto dudoso</t>
  </si>
  <si>
    <t>Cepa</t>
  </si>
  <si>
    <t>Volumen</t>
  </si>
  <si>
    <t>DO</t>
  </si>
  <si>
    <t>TIC_area</t>
  </si>
  <si>
    <t>Ion74_area</t>
  </si>
  <si>
    <t>Ion87_area</t>
  </si>
  <si>
    <t>Ion88_area</t>
  </si>
  <si>
    <t>Factor_cc</t>
  </si>
  <si>
    <t>Area_TIC/ml</t>
  </si>
  <si>
    <t>Area_74/ml</t>
  </si>
  <si>
    <t>Total_TIC</t>
  </si>
  <si>
    <t>%TIC</t>
  </si>
  <si>
    <t>Total_74</t>
  </si>
  <si>
    <t>%_74</t>
  </si>
  <si>
    <t>BAP1+prop</t>
  </si>
  <si>
    <t>RECUANTIFICO</t>
  </si>
  <si>
    <t>ug</t>
  </si>
  <si>
    <t>ug/ml</t>
  </si>
  <si>
    <t>Muestra</t>
  </si>
  <si>
    <t>ST-INTERNO</t>
  </si>
  <si>
    <t>RQ5+prop</t>
  </si>
  <si>
    <t>RQ5+KSAT_Mas+prop</t>
  </si>
  <si>
    <t>Row Labels</t>
  </si>
  <si>
    <t>Grand Total</t>
  </si>
  <si>
    <t>Average of %TIC</t>
  </si>
  <si>
    <t>Samples</t>
  </si>
  <si>
    <t>Group</t>
  </si>
  <si>
    <t>Strain_A</t>
  </si>
  <si>
    <t>Strain_B</t>
  </si>
  <si>
    <t>Strain_C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</si>
</sst>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4" borderId="1" xfId="0" applyFill="1" applyBorder="1"/>
    <xf numFmtId="164" fontId="0" fillId="0" borderId="1" xfId="0" applyNumberFormat="1" applyBorder="1"/>
    <xf numFmtId="0" fontId="0" fillId="5" borderId="0" xfId="0" applyFill="1" applyBorder="1"/>
    <xf numFmtId="0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/>
    <xf numFmtId="0" fontId="0" fillId="5" borderId="1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[GCMS-Cuantificacion.xlsx]Pivot-table!PivotTable1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'Pivot-table'!$A$4:$A$121</c:f>
              <c:multiLvlStrCache>
                <c:ptCount val="114"/>
                <c:lvl>
                  <c:pt idx="0">
                    <c:v>10mC14</c:v>
                  </c:pt>
                  <c:pt idx="1">
                    <c:v>10mC15</c:v>
                  </c:pt>
                  <c:pt idx="2">
                    <c:v>11mC13</c:v>
                  </c:pt>
                  <c:pt idx="3">
                    <c:v>12mC14??</c:v>
                  </c:pt>
                  <c:pt idx="4">
                    <c:v>12mC16??</c:v>
                  </c:pt>
                  <c:pt idx="5">
                    <c:v>2mC12*</c:v>
                  </c:pt>
                  <c:pt idx="6">
                    <c:v>2mC12-insat*?</c:v>
                  </c:pt>
                  <c:pt idx="7">
                    <c:v>2mC13*</c:v>
                  </c:pt>
                  <c:pt idx="8">
                    <c:v>2mC14*</c:v>
                  </c:pt>
                  <c:pt idx="9">
                    <c:v>2mC14-insat*?</c:v>
                  </c:pt>
                  <c:pt idx="10">
                    <c:v>2mC15*</c:v>
                  </c:pt>
                  <c:pt idx="11">
                    <c:v>2mC15-insat*?</c:v>
                  </c:pt>
                  <c:pt idx="12">
                    <c:v>2mC16*</c:v>
                  </c:pt>
                  <c:pt idx="13">
                    <c:v>2mC16-insat*?</c:v>
                  </c:pt>
                  <c:pt idx="14">
                    <c:v>4mC12</c:v>
                  </c:pt>
                  <c:pt idx="15">
                    <c:v>4mC13</c:v>
                  </c:pt>
                  <c:pt idx="16">
                    <c:v>4mC14</c:v>
                  </c:pt>
                  <c:pt idx="17">
                    <c:v>8mC12</c:v>
                  </c:pt>
                  <c:pt idx="18">
                    <c:v>8mC14</c:v>
                  </c:pt>
                  <c:pt idx="19">
                    <c:v>C12</c:v>
                  </c:pt>
                  <c:pt idx="20">
                    <c:v>C13</c:v>
                  </c:pt>
                  <c:pt idx="21">
                    <c:v>C14</c:v>
                  </c:pt>
                  <c:pt idx="22">
                    <c:v>C14d11??</c:v>
                  </c:pt>
                  <c:pt idx="23">
                    <c:v>C15</c:v>
                  </c:pt>
                  <c:pt idx="24">
                    <c:v>C15d9??</c:v>
                  </c:pt>
                  <c:pt idx="25">
                    <c:v>C15insat??</c:v>
                  </c:pt>
                  <c:pt idx="26">
                    <c:v>C16</c:v>
                  </c:pt>
                  <c:pt idx="27">
                    <c:v>C16d9</c:v>
                  </c:pt>
                  <c:pt idx="28">
                    <c:v>C16-insaturado-b</c:v>
                  </c:pt>
                  <c:pt idx="29">
                    <c:v>C17</c:v>
                  </c:pt>
                  <c:pt idx="30">
                    <c:v>C17d10</c:v>
                  </c:pt>
                  <c:pt idx="31">
                    <c:v>C17d9</c:v>
                  </c:pt>
                  <c:pt idx="32">
                    <c:v>C17-insaturado?</c:v>
                  </c:pt>
                  <c:pt idx="33">
                    <c:v>C18</c:v>
                  </c:pt>
                  <c:pt idx="34">
                    <c:v>C18d11_(cis-vaccenico)</c:v>
                  </c:pt>
                  <c:pt idx="35">
                    <c:v>C19</c:v>
                  </c:pt>
                  <c:pt idx="36">
                    <c:v>C19d10</c:v>
                  </c:pt>
                  <c:pt idx="37">
                    <c:v>C24</c:v>
                  </c:pt>
                  <c:pt idx="38">
                    <c:v>10mC14</c:v>
                  </c:pt>
                  <c:pt idx="39">
                    <c:v>10mC15</c:v>
                  </c:pt>
                  <c:pt idx="40">
                    <c:v>11mC13</c:v>
                  </c:pt>
                  <c:pt idx="41">
                    <c:v>12mC14??</c:v>
                  </c:pt>
                  <c:pt idx="42">
                    <c:v>12mC16??</c:v>
                  </c:pt>
                  <c:pt idx="43">
                    <c:v>2mC12*</c:v>
                  </c:pt>
                  <c:pt idx="44">
                    <c:v>2mC12-insat*?</c:v>
                  </c:pt>
                  <c:pt idx="45">
                    <c:v>2mC13*</c:v>
                  </c:pt>
                  <c:pt idx="46">
                    <c:v>2mC14*</c:v>
                  </c:pt>
                  <c:pt idx="47">
                    <c:v>2mC14-insat*?</c:v>
                  </c:pt>
                  <c:pt idx="48">
                    <c:v>2mC15*</c:v>
                  </c:pt>
                  <c:pt idx="49">
                    <c:v>2mC15-insat*?</c:v>
                  </c:pt>
                  <c:pt idx="50">
                    <c:v>2mC16*</c:v>
                  </c:pt>
                  <c:pt idx="51">
                    <c:v>2mC16-insat*?</c:v>
                  </c:pt>
                  <c:pt idx="52">
                    <c:v>4mC12</c:v>
                  </c:pt>
                  <c:pt idx="53">
                    <c:v>4mC13</c:v>
                  </c:pt>
                  <c:pt idx="54">
                    <c:v>4mC14</c:v>
                  </c:pt>
                  <c:pt idx="55">
                    <c:v>8mC12</c:v>
                  </c:pt>
                  <c:pt idx="56">
                    <c:v>8mC14</c:v>
                  </c:pt>
                  <c:pt idx="57">
                    <c:v>C12</c:v>
                  </c:pt>
                  <c:pt idx="58">
                    <c:v>C13</c:v>
                  </c:pt>
                  <c:pt idx="59">
                    <c:v>C14</c:v>
                  </c:pt>
                  <c:pt idx="60">
                    <c:v>C14d11??</c:v>
                  </c:pt>
                  <c:pt idx="61">
                    <c:v>C15</c:v>
                  </c:pt>
                  <c:pt idx="62">
                    <c:v>C15d9??</c:v>
                  </c:pt>
                  <c:pt idx="63">
                    <c:v>C15insat??</c:v>
                  </c:pt>
                  <c:pt idx="64">
                    <c:v>C16</c:v>
                  </c:pt>
                  <c:pt idx="65">
                    <c:v>C16d9</c:v>
                  </c:pt>
                  <c:pt idx="66">
                    <c:v>C16-insaturado-b</c:v>
                  </c:pt>
                  <c:pt idx="67">
                    <c:v>C17</c:v>
                  </c:pt>
                  <c:pt idx="68">
                    <c:v>C17d10</c:v>
                  </c:pt>
                  <c:pt idx="69">
                    <c:v>C17d9</c:v>
                  </c:pt>
                  <c:pt idx="70">
                    <c:v>C17-insaturado?</c:v>
                  </c:pt>
                  <c:pt idx="71">
                    <c:v>C18</c:v>
                  </c:pt>
                  <c:pt idx="72">
                    <c:v>C18d11_(cis-vaccenico)</c:v>
                  </c:pt>
                  <c:pt idx="73">
                    <c:v>C19</c:v>
                  </c:pt>
                  <c:pt idx="74">
                    <c:v>C19d10</c:v>
                  </c:pt>
                  <c:pt idx="75">
                    <c:v>C24</c:v>
                  </c:pt>
                  <c:pt idx="76">
                    <c:v>10mC14</c:v>
                  </c:pt>
                  <c:pt idx="77">
                    <c:v>10mC15</c:v>
                  </c:pt>
                  <c:pt idx="78">
                    <c:v>11mC13</c:v>
                  </c:pt>
                  <c:pt idx="79">
                    <c:v>12mC14??</c:v>
                  </c:pt>
                  <c:pt idx="80">
                    <c:v>12mC16??</c:v>
                  </c:pt>
                  <c:pt idx="81">
                    <c:v>2mC12*</c:v>
                  </c:pt>
                  <c:pt idx="82">
                    <c:v>2mC12-insat*?</c:v>
                  </c:pt>
                  <c:pt idx="83">
                    <c:v>2mC13*</c:v>
                  </c:pt>
                  <c:pt idx="84">
                    <c:v>2mC14*</c:v>
                  </c:pt>
                  <c:pt idx="85">
                    <c:v>2mC14-insat*?</c:v>
                  </c:pt>
                  <c:pt idx="86">
                    <c:v>2mC15*</c:v>
                  </c:pt>
                  <c:pt idx="87">
                    <c:v>2mC15-insat*?</c:v>
                  </c:pt>
                  <c:pt idx="88">
                    <c:v>2mC16*</c:v>
                  </c:pt>
                  <c:pt idx="89">
                    <c:v>2mC16-insat*?</c:v>
                  </c:pt>
                  <c:pt idx="90">
                    <c:v>4mC12</c:v>
                  </c:pt>
                  <c:pt idx="91">
                    <c:v>4mC13</c:v>
                  </c:pt>
                  <c:pt idx="92">
                    <c:v>4mC14</c:v>
                  </c:pt>
                  <c:pt idx="93">
                    <c:v>8mC12</c:v>
                  </c:pt>
                  <c:pt idx="94">
                    <c:v>8mC14</c:v>
                  </c:pt>
                  <c:pt idx="95">
                    <c:v>C12</c:v>
                  </c:pt>
                  <c:pt idx="96">
                    <c:v>C13</c:v>
                  </c:pt>
                  <c:pt idx="97">
                    <c:v>C14</c:v>
                  </c:pt>
                  <c:pt idx="98">
                    <c:v>C14d11??</c:v>
                  </c:pt>
                  <c:pt idx="99">
                    <c:v>C15</c:v>
                  </c:pt>
                  <c:pt idx="100">
                    <c:v>C15d9??</c:v>
                  </c:pt>
                  <c:pt idx="101">
                    <c:v>C15insat??</c:v>
                  </c:pt>
                  <c:pt idx="102">
                    <c:v>C16</c:v>
                  </c:pt>
                  <c:pt idx="103">
                    <c:v>C16d9</c:v>
                  </c:pt>
                  <c:pt idx="104">
                    <c:v>C16-insaturado-b</c:v>
                  </c:pt>
                  <c:pt idx="105">
                    <c:v>C17</c:v>
                  </c:pt>
                  <c:pt idx="106">
                    <c:v>C17d10</c:v>
                  </c:pt>
                  <c:pt idx="107">
                    <c:v>C17d9</c:v>
                  </c:pt>
                  <c:pt idx="108">
                    <c:v>C17-insaturado?</c:v>
                  </c:pt>
                  <c:pt idx="109">
                    <c:v>C18</c:v>
                  </c:pt>
                  <c:pt idx="110">
                    <c:v>C18d11_(cis-vaccenico)</c:v>
                  </c:pt>
                  <c:pt idx="111">
                    <c:v>C19</c:v>
                  </c:pt>
                  <c:pt idx="112">
                    <c:v>C19d10</c:v>
                  </c:pt>
                  <c:pt idx="113">
                    <c:v>C24</c:v>
                  </c:pt>
                </c:lvl>
                <c:lvl>
                  <c:pt idx="0">
                    <c:v>BAP1+prop</c:v>
                  </c:pt>
                  <c:pt idx="38">
                    <c:v>RQ5+KSAT_Mas+prop</c:v>
                  </c:pt>
                  <c:pt idx="76">
                    <c:v>RQ5+prop</c:v>
                  </c:pt>
                </c:lvl>
              </c:multiLvlStrCache>
            </c:multiLvlStrRef>
          </c:cat>
          <c:val>
            <c:numRef>
              <c:f>'Pivot-table'!$B$4:$B$121</c:f>
              <c:numCache>
                <c:formatCode>General</c:formatCode>
                <c:ptCount val="114"/>
                <c:pt idx="0">
                  <c:v>3.6018174735315142E-2</c:v>
                </c:pt>
                <c:pt idx="1">
                  <c:v>0.15887188279709091</c:v>
                </c:pt>
                <c:pt idx="3">
                  <c:v>3.0323603556631745E-2</c:v>
                </c:pt>
                <c:pt idx="4">
                  <c:v>0.17392465233731441</c:v>
                </c:pt>
                <c:pt idx="5">
                  <c:v>1.3048015549122664E-2</c:v>
                </c:pt>
                <c:pt idx="6">
                  <c:v>3.670851919932195E-2</c:v>
                </c:pt>
                <c:pt idx="7">
                  <c:v>3.4717382015072212E-2</c:v>
                </c:pt>
                <c:pt idx="8">
                  <c:v>8.2326402256704279E-3</c:v>
                </c:pt>
                <c:pt idx="9">
                  <c:v>9.3593398017172091E-2</c:v>
                </c:pt>
                <c:pt idx="10">
                  <c:v>6.9716711292113195E-2</c:v>
                </c:pt>
                <c:pt idx="11">
                  <c:v>6.8057443325932665E-2</c:v>
                </c:pt>
                <c:pt idx="12">
                  <c:v>0.1498698911593713</c:v>
                </c:pt>
                <c:pt idx="13">
                  <c:v>1.0693523972046239</c:v>
                </c:pt>
                <c:pt idx="14">
                  <c:v>2.58106852958572E-2</c:v>
                </c:pt>
                <c:pt idx="15">
                  <c:v>0.28357560094332745</c:v>
                </c:pt>
                <c:pt idx="16">
                  <c:v>2.123445385240948E-2</c:v>
                </c:pt>
                <c:pt idx="17">
                  <c:v>1.5546311374338782E-2</c:v>
                </c:pt>
                <c:pt idx="18">
                  <c:v>4.551902594116243E-2</c:v>
                </c:pt>
                <c:pt idx="19">
                  <c:v>3.9927933575427788E-2</c:v>
                </c:pt>
                <c:pt idx="20">
                  <c:v>0.63318821522270974</c:v>
                </c:pt>
                <c:pt idx="21">
                  <c:v>1.0746877264959851</c:v>
                </c:pt>
                <c:pt idx="22">
                  <c:v>0.15801757491448409</c:v>
                </c:pt>
                <c:pt idx="23">
                  <c:v>18.987653560740487</c:v>
                </c:pt>
                <c:pt idx="24">
                  <c:v>2.1475506370974271</c:v>
                </c:pt>
                <c:pt idx="25">
                  <c:v>0.20074168009732277</c:v>
                </c:pt>
                <c:pt idx="26">
                  <c:v>14.521474030505843</c:v>
                </c:pt>
                <c:pt idx="27">
                  <c:v>2.7502036131746479</c:v>
                </c:pt>
                <c:pt idx="28">
                  <c:v>0.15988070561278206</c:v>
                </c:pt>
                <c:pt idx="29">
                  <c:v>17.716418645590611</c:v>
                </c:pt>
                <c:pt idx="30">
                  <c:v>2.3618120959570832</c:v>
                </c:pt>
                <c:pt idx="31">
                  <c:v>8.9410495185306083</c:v>
                </c:pt>
                <c:pt idx="32">
                  <c:v>1.3420071809942635</c:v>
                </c:pt>
                <c:pt idx="33">
                  <c:v>2.6320139952893125</c:v>
                </c:pt>
                <c:pt idx="34">
                  <c:v>21.672855921148443</c:v>
                </c:pt>
                <c:pt idx="35">
                  <c:v>0.26060353807533349</c:v>
                </c:pt>
                <c:pt idx="36">
                  <c:v>1.67067227081709</c:v>
                </c:pt>
                <c:pt idx="37">
                  <c:v>0.3951203673382892</c:v>
                </c:pt>
                <c:pt idx="38">
                  <c:v>0.326589558572498</c:v>
                </c:pt>
                <c:pt idx="39">
                  <c:v>0.26462850638161306</c:v>
                </c:pt>
                <c:pt idx="41">
                  <c:v>7.976378270112866E-2</c:v>
                </c:pt>
                <c:pt idx="42">
                  <c:v>0.4224834944064389</c:v>
                </c:pt>
                <c:pt idx="43">
                  <c:v>0.11096664003503443</c:v>
                </c:pt>
                <c:pt idx="44">
                  <c:v>0.16447370929473015</c:v>
                </c:pt>
                <c:pt idx="45">
                  <c:v>9.1636016464430814E-2</c:v>
                </c:pt>
                <c:pt idx="46">
                  <c:v>8.8166165916168965E-2</c:v>
                </c:pt>
                <c:pt idx="47">
                  <c:v>0.41386645910276165</c:v>
                </c:pt>
                <c:pt idx="48">
                  <c:v>0.21599241164905017</c:v>
                </c:pt>
                <c:pt idx="49">
                  <c:v>0.1093208663687007</c:v>
                </c:pt>
                <c:pt idx="50">
                  <c:v>0.17835531219869266</c:v>
                </c:pt>
                <c:pt idx="51">
                  <c:v>0.34902699271310977</c:v>
                </c:pt>
                <c:pt idx="52">
                  <c:v>0.27878601107146739</c:v>
                </c:pt>
                <c:pt idx="53">
                  <c:v>0.75205916995303634</c:v>
                </c:pt>
                <c:pt idx="54">
                  <c:v>0.3367541800573759</c:v>
                </c:pt>
                <c:pt idx="55">
                  <c:v>0.15231095481484491</c:v>
                </c:pt>
                <c:pt idx="56">
                  <c:v>0.43621712249233113</c:v>
                </c:pt>
                <c:pt idx="57">
                  <c:v>0.13112160463373684</c:v>
                </c:pt>
                <c:pt idx="58">
                  <c:v>0.61676800703502521</c:v>
                </c:pt>
                <c:pt idx="59">
                  <c:v>4.8029259266930993</c:v>
                </c:pt>
                <c:pt idx="60">
                  <c:v>0.47042152319399372</c:v>
                </c:pt>
                <c:pt idx="61">
                  <c:v>20.013278398294382</c:v>
                </c:pt>
                <c:pt idx="62">
                  <c:v>1.2598275962118377</c:v>
                </c:pt>
                <c:pt idx="63">
                  <c:v>1.0189549411307135</c:v>
                </c:pt>
                <c:pt idx="64">
                  <c:v>21.030732428343065</c:v>
                </c:pt>
                <c:pt idx="65">
                  <c:v>23.074675241984458</c:v>
                </c:pt>
                <c:pt idx="66">
                  <c:v>0.36955902050686906</c:v>
                </c:pt>
                <c:pt idx="67">
                  <c:v>4.0815436931559965</c:v>
                </c:pt>
                <c:pt idx="68">
                  <c:v>1.8673440177121103</c:v>
                </c:pt>
                <c:pt idx="69">
                  <c:v>2.5949183473106281</c:v>
                </c:pt>
                <c:pt idx="70">
                  <c:v>0.65475468724951402</c:v>
                </c:pt>
                <c:pt idx="71">
                  <c:v>0.84071570725249922</c:v>
                </c:pt>
                <c:pt idx="72">
                  <c:v>12.223078743619013</c:v>
                </c:pt>
                <c:pt idx="73">
                  <c:v>3.6820938184517149E-2</c:v>
                </c:pt>
                <c:pt idx="74">
                  <c:v>9.0528591033165642E-2</c:v>
                </c:pt>
                <c:pt idx="75">
                  <c:v>5.0633232261964908E-2</c:v>
                </c:pt>
                <c:pt idx="76">
                  <c:v>0.21831146274144225</c:v>
                </c:pt>
                <c:pt idx="77">
                  <c:v>3.9107721255077735E-2</c:v>
                </c:pt>
                <c:pt idx="79">
                  <c:v>0.12697463761931171</c:v>
                </c:pt>
                <c:pt idx="80">
                  <c:v>0.25853548697622636</c:v>
                </c:pt>
                <c:pt idx="81">
                  <c:v>0.15683287722234637</c:v>
                </c:pt>
                <c:pt idx="82">
                  <c:v>0.24675152562613362</c:v>
                </c:pt>
                <c:pt idx="83">
                  <c:v>6.0562271715018656E-2</c:v>
                </c:pt>
                <c:pt idx="84">
                  <c:v>5.3767993364639104E-2</c:v>
                </c:pt>
                <c:pt idx="85">
                  <c:v>0.16134572628748156</c:v>
                </c:pt>
                <c:pt idx="86">
                  <c:v>6.2528348374685461E-2</c:v>
                </c:pt>
                <c:pt idx="87">
                  <c:v>5.7253489228883865</c:v>
                </c:pt>
                <c:pt idx="88">
                  <c:v>0.3212797309004719</c:v>
                </c:pt>
                <c:pt idx="89">
                  <c:v>1.7268527552209805</c:v>
                </c:pt>
                <c:pt idx="90">
                  <c:v>0.27537728942423934</c:v>
                </c:pt>
                <c:pt idx="91">
                  <c:v>0.41003212758702512</c:v>
                </c:pt>
                <c:pt idx="92">
                  <c:v>0.16908056150927137</c:v>
                </c:pt>
                <c:pt idx="93">
                  <c:v>0.17760757744666494</c:v>
                </c:pt>
                <c:pt idx="94">
                  <c:v>0.15123637892335365</c:v>
                </c:pt>
                <c:pt idx="95">
                  <c:v>0.34309993599780031</c:v>
                </c:pt>
                <c:pt idx="96">
                  <c:v>0.70848338207011419</c:v>
                </c:pt>
                <c:pt idx="97">
                  <c:v>5.2330792502691708</c:v>
                </c:pt>
                <c:pt idx="98">
                  <c:v>0.36523183158603878</c:v>
                </c:pt>
                <c:pt idx="99">
                  <c:v>5.5147410721583583</c:v>
                </c:pt>
                <c:pt idx="100">
                  <c:v>0.25711245618032086</c:v>
                </c:pt>
                <c:pt idx="101">
                  <c:v>0.34933095635149869</c:v>
                </c:pt>
                <c:pt idx="102">
                  <c:v>37.725429839736393</c:v>
                </c:pt>
                <c:pt idx="103">
                  <c:v>4.4308419989098473</c:v>
                </c:pt>
                <c:pt idx="104">
                  <c:v>0.19931536668624539</c:v>
                </c:pt>
                <c:pt idx="105">
                  <c:v>2.5139231641468278</c:v>
                </c:pt>
                <c:pt idx="106">
                  <c:v>1.2771466968653908</c:v>
                </c:pt>
                <c:pt idx="107">
                  <c:v>0.49046810786682771</c:v>
                </c:pt>
                <c:pt idx="108">
                  <c:v>2.0230296031784056</c:v>
                </c:pt>
                <c:pt idx="109">
                  <c:v>6.4297632636223963</c:v>
                </c:pt>
                <c:pt idx="110">
                  <c:v>19.004852149579406</c:v>
                </c:pt>
                <c:pt idx="111">
                  <c:v>0.30558785653139436</c:v>
                </c:pt>
                <c:pt idx="112">
                  <c:v>1.7419304877626485</c:v>
                </c:pt>
                <c:pt idx="113">
                  <c:v>0.74509918541816211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C-4DB1-93E1-0545B91A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838640"/>
        <c:axId val="965839280"/>
      </c:barChart>
      <c:catAx>
        <c:axId val="9658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9280"/>
        <c:crosses val="autoZero"/>
        <c:auto val="1"/>
        <c:lblAlgn val="ctr"/>
        <c:lblOffset val="100"/>
        <c:noMultiLvlLbl val="0"/>
      </c:catAx>
      <c:valAx>
        <c:axId val="9658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246611</xdr:colOff>
      <xdr:row>9</xdr:row>
      <xdr:rowOff>52648</xdr:rowOff>
    </xdr:from>
    <xdr:to>
      <xdr:col>31</xdr:col>
      <xdr:colOff>376151</xdr:colOff>
      <xdr:row>37</xdr:row>
      <xdr:rowOff>86938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08551A-2E32-4A9A-A708-9021AE83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Bracalente" refreshedDate="44365.082101967593" createdVersion="7" refreshedVersion="7" minRefreshableVersion="3" recordCount="228" xr:uid="{0A3240FA-AC8E-45EE-A4A9-1EEA92188956}">
  <cacheSource type="worksheet">
    <worksheetSource ref="A1:Q187" sheet="Sheet1"/>
  </cacheSource>
  <cacheFields count="17">
    <cacheField name="Muestra" numFmtId="0">
      <sharedItems containsSemiMixedTypes="0" containsString="0" containsNumber="1" containsInteger="1" minValue="1" maxValue="6"/>
    </cacheField>
    <cacheField name="Cepa" numFmtId="0">
      <sharedItems count="3">
        <s v="BAP1+prop"/>
        <s v="RQ5+prop"/>
        <s v="RQ5+KSAT_Mas+prop"/>
      </sharedItems>
    </cacheField>
    <cacheField name="Volumen" numFmtId="0">
      <sharedItems containsSemiMixedTypes="0" containsString="0" containsNumber="1" containsInteger="1" minValue="25" maxValue="25"/>
    </cacheField>
    <cacheField name="DO" numFmtId="0">
      <sharedItems containsSemiMixedTypes="0" containsString="0" containsNumber="1" minValue="1.56" maxValue="8.6199999999999992"/>
    </cacheField>
    <cacheField name="Compuesto" numFmtId="0">
      <sharedItems count="38">
        <s v="2mC12*"/>
        <s v="C12"/>
        <s v="2mC12-insat*?"/>
        <s v="4mC12"/>
        <s v="8mC12"/>
        <s v="2mC13*"/>
        <s v="C13"/>
        <s v="4mC13"/>
        <s v="11mC13"/>
        <s v="2mC14*"/>
        <s v="C14"/>
        <s v="2mC14-insat*?"/>
        <s v="C14d11??"/>
        <s v="8mC14"/>
        <s v="4mC14"/>
        <s v="10mC14"/>
        <s v="C15insat??"/>
        <s v="12mC14??"/>
        <s v="2mC15*"/>
        <s v="C15"/>
        <s v="2mC15-insat*?"/>
        <s v="C15d9??"/>
        <s v="10mC15"/>
        <s v="2mC16*"/>
        <s v="C16"/>
        <s v="2mC16-insat*?"/>
        <s v="C17-insaturado?"/>
        <s v="C16d9"/>
        <s v="C16-insaturado-b"/>
        <s v="12mC16??"/>
        <s v="C17"/>
        <s v="C17d10"/>
        <s v="C17d9"/>
        <s v="C18"/>
        <s v="C18d11_(cis-vaccenico)"/>
        <s v="C19"/>
        <s v="C19d10"/>
        <s v="C24"/>
      </sharedItems>
    </cacheField>
    <cacheField name="Tr'" numFmtId="0">
      <sharedItems containsSemiMixedTypes="0" containsString="0" containsNumber="1" minValue="15.76" maxValue="37.29"/>
    </cacheField>
    <cacheField name="TIC_area" numFmtId="0">
      <sharedItems containsSemiMixedTypes="0" containsString="0" containsNumber="1" containsInteger="1" minValue="0" maxValue="44929064"/>
    </cacheField>
    <cacheField name="ug" numFmtId="2">
      <sharedItems containsSemiMixedTypes="0" containsString="0" containsNumber="1" minValue="0" maxValue="1181.201132798903"/>
    </cacheField>
    <cacheField name="ug/ml" numFmtId="2">
      <sharedItems containsSemiMixedTypes="0" containsString="0" containsNumber="1" minValue="0" maxValue="47.248045311956119"/>
    </cacheField>
    <cacheField name="Ion74_area" numFmtId="0">
      <sharedItems containsNonDate="0" containsString="0" containsBlank="1"/>
    </cacheField>
    <cacheField name="Ion87_area" numFmtId="0">
      <sharedItems containsNonDate="0" containsString="0" containsBlank="1"/>
    </cacheField>
    <cacheField name="Ion88_area" numFmtId="0">
      <sharedItems containsNonDate="0" containsString="0" containsBlank="1"/>
    </cacheField>
    <cacheField name="Factor_cc" numFmtId="0">
      <sharedItems containsString="0" containsBlank="1" containsNumber="1" containsInteger="1" minValue="1" maxValue="1"/>
    </cacheField>
    <cacheField name="Area_TIC/ml" numFmtId="0">
      <sharedItems containsSemiMixedTypes="0" containsString="0" containsNumber="1" minValue="0" maxValue="1797162.56"/>
    </cacheField>
    <cacheField name="Area_74/ml" numFmtId="0">
      <sharedItems containsSemiMixedTypes="0" containsString="0" containsNumber="1" containsInteger="1" minValue="0" maxValue="0"/>
    </cacheField>
    <cacheField name="Total_TIC" numFmtId="0">
      <sharedItems containsString="0" containsBlank="1" containsNumber="1" containsInteger="1" minValue="22196621" maxValue="211310810"/>
    </cacheField>
    <cacheField name="%TIC" numFmtId="164">
      <sharedItems containsString="0" containsBlank="1" containsNumber="1" minValue="0" maxValue="37.881627858106818" count="221">
        <n v="9.3459487472505546E-3"/>
        <n v="3.5381531119964942E-2"/>
        <n v="5.3073479771337771E-2"/>
        <n v="2.4608300919389783E-2"/>
        <n v="1.8859423235375417E-2"/>
        <n v="3.9445213427557253E-2"/>
        <n v="0.64698583096624351"/>
        <n v="0.33332606126492065"/>
        <m/>
        <n v="9.9483788832194636E-3"/>
        <n v="0.86748803811787945"/>
        <n v="8.451578979797579E-2"/>
        <n v="0.14203769319704942"/>
        <n v="5.569047792680365E-2"/>
        <n v="2.7324205515089361E-2"/>
        <n v="2.8699430947238338E-2"/>
        <n v="0.18547418373910923"/>
        <n v="2.0970531512325374E-2"/>
        <n v="7.7634930271669483E-2"/>
        <n v="20.435857020282114"/>
        <n v="7.6911351577328202E-2"/>
        <n v="2.280130391814787"/>
        <n v="0.20593645919013798"/>
        <n v="4.1979395185698265E-2"/>
        <n v="12.726693915943061"/>
        <n v="1.2576270944207728"/>
        <n v="1.5007836087514879"/>
        <n v="2.5354566574232527"/>
        <n v="0.14027299407919547"/>
        <n v="19.683768189616043"/>
        <n v="2.7802259619373002"/>
        <n v="9.6842911160105825"/>
        <n v="0.87680180677931241"/>
        <n v="21.262075518048508"/>
        <n v="0.27886978427653558"/>
        <n v="0.64272433577818378"/>
        <n v="0.78851195544610342"/>
        <n v="1.6750082350994774E-2"/>
        <n v="4.447433603089064E-2"/>
        <n v="2.0343558627306132E-2"/>
        <n v="2.701306967232462E-2"/>
        <n v="1.2233199513302149E-2"/>
        <n v="2.9989550602587164E-2"/>
        <n v="0.61939059947917607"/>
        <n v="0.23382514062173423"/>
        <n v="6.5169015681213922E-3"/>
        <n v="1.2818874148740909"/>
        <n v="0.10267100623636841"/>
        <n v="0.17399745663191873"/>
        <n v="3.5347573955521218E-2"/>
        <n v="1.51447021897296E-2"/>
        <n v="4.333691852339195E-2"/>
        <n v="0.2160091764555363"/>
        <n v="3.967667560093812E-2"/>
        <n v="6.1798492312556914E-2"/>
        <n v="17.539450101198859"/>
        <n v="5.9203535074537121E-2"/>
        <n v="2.0149708823800667"/>
        <n v="0.11180730640404388"/>
        <n v="0.25776038713304433"/>
        <n v="16.316254145068626"/>
        <n v="0.88107769998847507"/>
        <n v="1.1832307532370392"/>
        <n v="2.9649505689260431"/>
        <n v="0.17948841714636862"/>
        <n v="0.20757631059543336"/>
        <n v="15.749069101565178"/>
        <n v="1.943398229976866"/>
        <n v="8.1978079210506341"/>
        <n v="4.3872261837993127"/>
        <n v="22.083636324248378"/>
        <n v="0.24233729187413136"/>
        <n v="2.6986202058559963"/>
        <n v="1.7287792304749392E-3"/>
        <n v="0.14669889944455558"/>
        <n v="0.34677884029892936"/>
        <n v="0.15408201955559592"/>
        <n v="0.29834228600444623"/>
        <n v="0.19277151088102731"/>
        <n v="5.1879769642171128E-2"/>
        <n v="0.75648785611183977"/>
        <n v="0.38410150210456268"/>
        <n v="5.2757378760074247E-2"/>
        <n v="5.2057046683987558"/>
        <n v="0.16404568392395991"/>
        <n v="0.35804211306316691"/>
        <n v="0.16364982619418234"/>
        <n v="0.18081735434312135"/>
        <n v="0.21220588470897569"/>
        <n v="0.33716995408461126"/>
        <n v="0.13569704216224662"/>
        <n v="5.8695244706737947E-2"/>
        <n v="5.556901430342279"/>
        <n v="5.8223501797063388"/>
        <n v="0.24827001769446708"/>
        <n v="5.2477290743722191E-2"/>
        <n v="0.44457437208841505"/>
        <n v="37.881627858106818"/>
        <n v="1.3157900142049439"/>
        <n v="1.5897123596903751"/>
        <n v="4.2494729770521644"/>
        <n v="0.1356447590658609"/>
        <n v="0.22020146394910586"/>
        <n v="2.562547668646316"/>
        <n v="0.85758469198739506"/>
        <n v="0.28380758520921662"/>
        <n v="7.8491828357432789"/>
        <n v="17.829551653402508"/>
        <n v="0.30885492288486027"/>
        <n v="2.6789186376802707"/>
        <n v="0.91260144741270932"/>
        <n v="0.16696685500013717"/>
        <n v="0.33942103169667132"/>
        <n v="0.25241229284403244"/>
        <n v="0.16244364401230257"/>
        <n v="6.9244773787866185E-2"/>
        <n v="0.6604789080283886"/>
        <n v="0.43596275306948751"/>
        <n v="5.477860796920396E-2"/>
        <n v="5.2604538321395857"/>
        <n v="0.15864576865100322"/>
        <n v="0.3724215501089107"/>
        <n v="0.13882293165252496"/>
        <n v="0.15734376867542135"/>
        <n v="0.22441704077390878"/>
        <n v="0.36149195861838607"/>
        <n v="0.11825223307637681"/>
        <n v="6.6361452042632968E-2"/>
        <n v="5.4725807139744376"/>
        <n v="5.6283476660704341"/>
        <n v="0.26595489466617461"/>
        <n v="2.5738151766433279E-2"/>
        <n v="0.19798508971252876"/>
        <n v="37.56923182136596"/>
        <n v="2.1379154962370173"/>
        <n v="2.456346846666436"/>
        <n v="4.6122110207675302"/>
        <n v="0.26298597430662984"/>
        <n v="0.29686951000334688"/>
        <n v="2.4652986596473401"/>
        <n v="1.6967087017433868"/>
        <n v="0.69712863052443885"/>
        <n v="5.0103436915015127"/>
        <n v="20.180152645756309"/>
        <n v="0.30232079017792846"/>
        <n v="0.80494233784502611"/>
        <n v="0.57759692342361479"/>
        <n v="0.11124508137285601"/>
        <n v="0.12776349678360058"/>
        <n v="0.15870303166975794"/>
        <n v="0.26671933806380621"/>
        <n v="0.136971169416331"/>
        <n v="8.1685191362048021E-2"/>
        <n v="0.53118095636956564"/>
        <n v="0.648616432925883"/>
        <n v="8.4901525309706377E-2"/>
        <n v="4.9551932989201317"/>
        <n v="0.40502562655979424"/>
        <n v="0.44573137089817561"/>
        <n v="0.42529468546650528"/>
        <n v="0.31018175298843387"/>
        <n v="0.32084960980342775"/>
        <n v="1.0244927235027972"/>
        <n v="6.0802593182341116E-2"/>
        <n v="0.19383126530656075"/>
        <n v="18.793775241378921"/>
        <n v="8.8006544768133882E-2"/>
        <n v="1.0392425481169976"/>
        <n v="0.24072478566395097"/>
        <n v="0.15671835980588325"/>
        <n v="22.464587259624547"/>
        <n v="0.18688786034300839"/>
        <n v="0.53975675557813274"/>
        <n v="23.770102578266201"/>
        <n v="0.39016121350079747"/>
        <n v="0.44809516681654832"/>
        <n v="3.7690922355786514"/>
        <n v="1.5577343075053598"/>
        <n v="2.2212950380060406"/>
        <n v="0.62918157789729023"/>
        <n v="13.224901889373566"/>
        <n v="3.351941187186052E-2"/>
        <n v="0.15702807600239024"/>
        <n v="0"/>
        <n v="0.11068819869721283"/>
        <n v="0.13447971248387311"/>
        <n v="0.1702443869197024"/>
        <n v="0.29085268407912857"/>
        <n v="0.16765074021335885"/>
        <n v="0.10158684156681361"/>
        <n v="0.7023550577004849"/>
        <n v="0.85550190698018957"/>
        <n v="9.1430806522631553E-2"/>
        <n v="4.6506585544660677"/>
        <n v="0.42270729164572907"/>
        <n v="0.49511167548981183"/>
        <n v="0.44713955951815693"/>
        <n v="0.36332660712631792"/>
        <n v="0.33232950734156824"/>
        <n v="1.0134171587586298"/>
        <n v="9.8724972219916191E-2"/>
        <n v="0.23815355799153959"/>
        <n v="21.23278155520984"/>
        <n v="0.13063518796926751"/>
        <n v="1.4804126443066781"/>
        <n v="0.28853222709927512"/>
        <n v="0.19999226459150204"/>
        <n v="19.596877597061578"/>
        <n v="0.51116612508321113"/>
        <n v="0.7697526189208953"/>
        <n v="22.379247905702719"/>
        <n v="0.34895682751294066"/>
        <n v="0.39687182199632948"/>
        <n v="4.3939951507333426"/>
        <n v="2.1769537279188609"/>
        <n v="2.9685416566152161"/>
        <n v="1.0522498366077082"/>
        <n v="11.221255597864458"/>
        <n v="4.0122464497173778E-2"/>
        <n v="2.4029106063941034E-2"/>
        <n v="0.101266464523929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"/>
    <x v="0"/>
    <n v="25"/>
    <n v="8.6199999999999992"/>
    <x v="0"/>
    <n v="15.76"/>
    <n v="19749"/>
    <n v="0.51920826064049619"/>
    <n v="2.0768330425619846E-2"/>
    <m/>
    <m/>
    <m/>
    <n v="1"/>
    <n v="789.96"/>
    <n v="0"/>
    <n v="211310810"/>
    <x v="0"/>
  </r>
  <r>
    <n v="1"/>
    <x v="0"/>
    <n v="25"/>
    <n v="8.6199999999999992"/>
    <x v="1"/>
    <n v="15.925000000000001"/>
    <n v="74765"/>
    <n v="1.9655985420419615"/>
    <n v="7.8623941681678466E-2"/>
    <m/>
    <m/>
    <m/>
    <n v="1"/>
    <n v="2990.6"/>
    <n v="0"/>
    <m/>
    <x v="1"/>
  </r>
  <r>
    <n v="1"/>
    <x v="0"/>
    <n v="25"/>
    <n v="8.6199999999999992"/>
    <x v="2"/>
    <n v="15.98"/>
    <n v="112150"/>
    <n v="2.9484635389554734"/>
    <n v="0.11793854155821894"/>
    <m/>
    <m/>
    <m/>
    <n v="1"/>
    <n v="4486"/>
    <n v="0"/>
    <m/>
    <x v="2"/>
  </r>
  <r>
    <n v="1"/>
    <x v="0"/>
    <n v="25"/>
    <n v="8.6199999999999992"/>
    <x v="3"/>
    <n v="16.885000000000002"/>
    <n v="52000"/>
    <n v="1.3670985646516685"/>
    <n v="5.4683942586066736E-2"/>
    <m/>
    <m/>
    <m/>
    <n v="1"/>
    <n v="2080"/>
    <n v="0"/>
    <m/>
    <x v="3"/>
  </r>
  <r>
    <n v="1"/>
    <x v="0"/>
    <n v="25"/>
    <n v="8.6199999999999992"/>
    <x v="4"/>
    <n v="17.024999999999999"/>
    <n v="39852"/>
    <n v="1.0477233076634287"/>
    <n v="4.1908932306537146E-2"/>
    <m/>
    <m/>
    <m/>
    <n v="1"/>
    <n v="1594.08"/>
    <n v="0"/>
    <m/>
    <x v="4"/>
  </r>
  <r>
    <n v="1"/>
    <x v="0"/>
    <n v="25"/>
    <n v="8.6199999999999992"/>
    <x v="5"/>
    <n v="18.28"/>
    <n v="83352"/>
    <n v="2.1913538377085744"/>
    <n v="8.7654153508342977E-2"/>
    <m/>
    <m/>
    <m/>
    <n v="1"/>
    <n v="3334.08"/>
    <n v="0"/>
    <m/>
    <x v="5"/>
  </r>
  <r>
    <n v="1"/>
    <x v="0"/>
    <n v="25"/>
    <n v="8.6199999999999992"/>
    <x v="6"/>
    <n v="18.45"/>
    <n v="1367151"/>
    <n v="35.942887880040253"/>
    <n v="1.4377155152016101"/>
    <m/>
    <m/>
    <m/>
    <n v="1"/>
    <n v="54686.04"/>
    <n v="0"/>
    <m/>
    <x v="6"/>
  </r>
  <r>
    <n v="1"/>
    <x v="0"/>
    <n v="25"/>
    <n v="8.6199999999999992"/>
    <x v="7"/>
    <n v="19.309999999999999"/>
    <n v="704354"/>
    <n v="18.517718123205025"/>
    <n v="0.74070872492820106"/>
    <m/>
    <m/>
    <m/>
    <n v="1"/>
    <n v="28174.16"/>
    <n v="0"/>
    <m/>
    <x v="7"/>
  </r>
  <r>
    <n v="1"/>
    <x v="0"/>
    <n v="25"/>
    <n v="8.6199999999999992"/>
    <x v="8"/>
    <n v="20.010000000000002"/>
    <n v="1901838"/>
    <n v="50"/>
    <n v="2"/>
    <m/>
    <m/>
    <m/>
    <n v="1"/>
    <n v="76073.52"/>
    <n v="0"/>
    <m/>
    <x v="8"/>
  </r>
  <r>
    <n v="1"/>
    <x v="0"/>
    <n v="25"/>
    <n v="8.6199999999999992"/>
    <x v="9"/>
    <n v="20.58"/>
    <n v="21022"/>
    <n v="0.55267588511744958"/>
    <n v="2.2107035404697984E-2"/>
    <m/>
    <m/>
    <m/>
    <n v="1"/>
    <n v="840.88"/>
    <n v="0"/>
    <m/>
    <x v="9"/>
  </r>
  <r>
    <n v="1"/>
    <x v="0"/>
    <n v="25"/>
    <n v="8.6199999999999992"/>
    <x v="10"/>
    <n v="20.757999999999999"/>
    <n v="1833096"/>
    <n v="48.192748278244522"/>
    <n v="1.927709931129781"/>
    <m/>
    <m/>
    <m/>
    <n v="1"/>
    <n v="73323.839999999997"/>
    <n v="0"/>
    <m/>
    <x v="10"/>
  </r>
  <r>
    <n v="1"/>
    <x v="0"/>
    <n v="25"/>
    <n v="8.6199999999999992"/>
    <x v="11"/>
    <n v="20.97"/>
    <n v="178591"/>
    <n v="4.6952211492251177"/>
    <n v="0.18780884596900471"/>
    <m/>
    <m/>
    <m/>
    <n v="1"/>
    <n v="7143.64"/>
    <n v="0"/>
    <m/>
    <x v="11"/>
  </r>
  <r>
    <n v="1"/>
    <x v="0"/>
    <n v="25"/>
    <n v="8.6199999999999992"/>
    <x v="12"/>
    <n v="21.24"/>
    <n v="300141"/>
    <n v="7.8908140440983932"/>
    <n v="0.31563256176393573"/>
    <m/>
    <m/>
    <m/>
    <n v="1"/>
    <n v="12005.64"/>
    <n v="0"/>
    <m/>
    <x v="12"/>
  </r>
  <r>
    <n v="1"/>
    <x v="0"/>
    <n v="25"/>
    <n v="8.6199999999999992"/>
    <x v="13"/>
    <n v="21.475000000000001"/>
    <n v="117680"/>
    <n v="3.0938492132347761"/>
    <n v="0.12375396852939105"/>
    <m/>
    <m/>
    <m/>
    <n v="1"/>
    <n v="4707.2"/>
    <n v="0"/>
    <m/>
    <x v="13"/>
  </r>
  <r>
    <n v="1"/>
    <x v="0"/>
    <n v="25"/>
    <n v="8.6199999999999992"/>
    <x v="14"/>
    <n v="21.52"/>
    <n v="57739"/>
    <n v="1.5179789235465901"/>
    <n v="6.0719156941863604E-2"/>
    <m/>
    <m/>
    <m/>
    <n v="1"/>
    <n v="2309.56"/>
    <n v="0"/>
    <m/>
    <x v="14"/>
  </r>
  <r>
    <n v="1"/>
    <x v="0"/>
    <n v="25"/>
    <n v="8.6199999999999992"/>
    <x v="15"/>
    <n v="21.65"/>
    <n v="60645"/>
    <n v="1.5943787010250083"/>
    <n v="6.3775148041000332E-2"/>
    <m/>
    <m/>
    <m/>
    <n v="1"/>
    <n v="2425.8000000000002"/>
    <n v="0"/>
    <m/>
    <x v="15"/>
  </r>
  <r>
    <n v="1"/>
    <x v="0"/>
    <n v="25"/>
    <n v="8.6199999999999992"/>
    <x v="16"/>
    <n v="21.88"/>
    <n v="391927"/>
    <n v="10.303900752850664"/>
    <n v="0.41215603011402657"/>
    <m/>
    <m/>
    <m/>
    <m/>
    <n v="15677.08"/>
    <n v="0"/>
    <m/>
    <x v="16"/>
  </r>
  <r>
    <n v="1"/>
    <x v="0"/>
    <n v="25"/>
    <n v="8.6199999999999992"/>
    <x v="17"/>
    <n v="22.2"/>
    <n v="44313"/>
    <n v="1.1650045902963344"/>
    <n v="4.6600183611853377E-2"/>
    <m/>
    <m/>
    <m/>
    <n v="1"/>
    <n v="1772.52"/>
    <n v="0"/>
    <m/>
    <x v="17"/>
  </r>
  <r>
    <n v="1"/>
    <x v="0"/>
    <n v="25"/>
    <n v="8.6199999999999992"/>
    <x v="18"/>
    <n v="22.71"/>
    <n v="164051"/>
    <n v="4.3129593582629013"/>
    <n v="0.17251837433051606"/>
    <m/>
    <m/>
    <m/>
    <n v="1"/>
    <n v="6562.04"/>
    <n v="0"/>
    <m/>
    <x v="18"/>
  </r>
  <r>
    <n v="1"/>
    <x v="0"/>
    <n v="25"/>
    <n v="8.6199999999999992"/>
    <x v="19"/>
    <n v="22.89"/>
    <n v="43183175"/>
    <n v="1135.3010876846504"/>
    <n v="45.412043507386016"/>
    <m/>
    <m/>
    <m/>
    <n v="1"/>
    <n v="1727327"/>
    <n v="0"/>
    <m/>
    <x v="19"/>
  </r>
  <r>
    <n v="1"/>
    <x v="0"/>
    <n v="25"/>
    <n v="8.6199999999999992"/>
    <x v="20"/>
    <n v="23.02"/>
    <n v="162522"/>
    <n v="4.2727614023907403"/>
    <n v="0.1709104560956296"/>
    <m/>
    <m/>
    <m/>
    <n v="1"/>
    <n v="6500.88"/>
    <n v="0"/>
    <m/>
    <x v="20"/>
  </r>
  <r>
    <n v="1"/>
    <x v="0"/>
    <n v="25"/>
    <n v="8.6199999999999992"/>
    <x v="21"/>
    <n v="23.29"/>
    <n v="4818162"/>
    <n v="126.67119912421563"/>
    <n v="5.0668479649686251"/>
    <m/>
    <m/>
    <m/>
    <n v="1"/>
    <n v="192726.48"/>
    <n v="0"/>
    <m/>
    <x v="21"/>
  </r>
  <r>
    <n v="1"/>
    <x v="0"/>
    <n v="25"/>
    <n v="8.6199999999999992"/>
    <x v="22"/>
    <n v="23.6"/>
    <n v="435166"/>
    <n v="11.440669499715538"/>
    <n v="0.4576267799886215"/>
    <m/>
    <m/>
    <m/>
    <n v="1"/>
    <n v="17406.64"/>
    <n v="0"/>
    <m/>
    <x v="22"/>
  </r>
  <r>
    <n v="1"/>
    <x v="0"/>
    <n v="25"/>
    <n v="8.6199999999999992"/>
    <x v="23"/>
    <n v="24.71"/>
    <n v="88707"/>
    <n v="2.3321386995106841"/>
    <n v="9.3285547980427361E-2"/>
    <m/>
    <m/>
    <m/>
    <m/>
    <n v="3548.28"/>
    <n v="0"/>
    <m/>
    <x v="23"/>
  </r>
  <r>
    <n v="1"/>
    <x v="0"/>
    <n v="25"/>
    <n v="8.6199999999999992"/>
    <x v="24"/>
    <n v="24.89"/>
    <n v="26892880"/>
    <n v="707.02341629518389"/>
    <n v="28.280936651807355"/>
    <m/>
    <m/>
    <m/>
    <n v="1"/>
    <n v="1075715.2"/>
    <n v="0"/>
    <m/>
    <x v="24"/>
  </r>
  <r>
    <n v="1"/>
    <x v="0"/>
    <n v="25"/>
    <n v="8.6199999999999992"/>
    <x v="25"/>
    <n v="25.16"/>
    <n v="2657502"/>
    <n v="69.866676341518044"/>
    <n v="2.7946670536607217"/>
    <m/>
    <m/>
    <m/>
    <m/>
    <n v="106300.08"/>
    <n v="0"/>
    <m/>
    <x v="25"/>
  </r>
  <r>
    <n v="1"/>
    <x v="0"/>
    <n v="25"/>
    <n v="8.6199999999999992"/>
    <x v="26"/>
    <n v="25.22"/>
    <n v="3171318"/>
    <n v="83.375082420269237"/>
    <n v="3.3350032968107697"/>
    <m/>
    <m/>
    <m/>
    <n v="1"/>
    <n v="126852.72"/>
    <n v="0"/>
    <m/>
    <x v="26"/>
  </r>
  <r>
    <n v="1"/>
    <x v="0"/>
    <n v="25"/>
    <n v="8.6199999999999992"/>
    <x v="27"/>
    <n v="25.36"/>
    <n v="5357694"/>
    <n v="140.85568802390108"/>
    <n v="5.6342275209560428"/>
    <m/>
    <m/>
    <m/>
    <m/>
    <n v="214307.76"/>
    <n v="0"/>
    <m/>
    <x v="27"/>
  </r>
  <r>
    <n v="1"/>
    <x v="0"/>
    <n v="25"/>
    <n v="8.6199999999999992"/>
    <x v="28"/>
    <n v="25.59"/>
    <n v="296412"/>
    <n v="7.7927773027986609"/>
    <n v="0.31171109211194642"/>
    <m/>
    <m/>
    <m/>
    <n v="1"/>
    <n v="11856.48"/>
    <n v="0"/>
    <m/>
    <x v="28"/>
  </r>
  <r>
    <n v="1"/>
    <x v="0"/>
    <n v="25"/>
    <n v="8.6199999999999992"/>
    <x v="29"/>
    <n v="25.664999999999999"/>
    <n v="296412"/>
    <n v="7.7927773027986609"/>
    <n v="0.31171109211194642"/>
    <m/>
    <m/>
    <m/>
    <m/>
    <n v="11856.48"/>
    <n v="0"/>
    <m/>
    <x v="28"/>
  </r>
  <r>
    <n v="1"/>
    <x v="0"/>
    <n v="25"/>
    <n v="8.6199999999999992"/>
    <x v="30"/>
    <n v="26.79"/>
    <n v="41593930"/>
    <n v="1093.5192692542687"/>
    <n v="43.740770770170748"/>
    <m/>
    <m/>
    <m/>
    <n v="1"/>
    <n v="1663757.2"/>
    <n v="0"/>
    <m/>
    <x v="29"/>
  </r>
  <r>
    <n v="1"/>
    <x v="0"/>
    <n v="25"/>
    <n v="8.6199999999999992"/>
    <x v="31"/>
    <n v="27.17"/>
    <n v="5874918"/>
    <n v="154.45369163935098"/>
    <n v="6.1781476655740395"/>
    <m/>
    <m/>
    <m/>
    <n v="1"/>
    <n v="234996.72"/>
    <n v="0"/>
    <m/>
    <x v="30"/>
  </r>
  <r>
    <n v="1"/>
    <x v="0"/>
    <n v="25"/>
    <n v="8.6199999999999992"/>
    <x v="32"/>
    <n v="27.36"/>
    <n v="20463954"/>
    <n v="538.00465654803406"/>
    <n v="21.520186261921364"/>
    <m/>
    <m/>
    <m/>
    <n v="1"/>
    <n v="818558.16"/>
    <n v="0"/>
    <m/>
    <x v="31"/>
  </r>
  <r>
    <n v="1"/>
    <x v="0"/>
    <n v="25"/>
    <n v="8.6199999999999992"/>
    <x v="33"/>
    <n v="28.6"/>
    <n v="1852777"/>
    <n v="48.710168794608165"/>
    <n v="1.9484067517843267"/>
    <m/>
    <m/>
    <m/>
    <n v="1"/>
    <n v="74111.08"/>
    <n v="0"/>
    <m/>
    <x v="32"/>
  </r>
  <r>
    <n v="1"/>
    <x v="0"/>
    <n v="25"/>
    <n v="8.6199999999999992"/>
    <x v="34"/>
    <n v="29.05"/>
    <n v="44929064"/>
    <n v="1181.201132798903"/>
    <n v="47.248045311956119"/>
    <m/>
    <m/>
    <m/>
    <n v="1"/>
    <n v="1797162.56"/>
    <n v="0"/>
    <m/>
    <x v="33"/>
  </r>
  <r>
    <n v="1"/>
    <x v="0"/>
    <n v="25"/>
    <n v="8.6199999999999992"/>
    <x v="35"/>
    <n v="30.34"/>
    <n v="589282"/>
    <n v="15.492434161058933"/>
    <n v="0.61969736644235729"/>
    <m/>
    <m/>
    <m/>
    <n v="1"/>
    <n v="23571.279999999999"/>
    <n v="0"/>
    <m/>
    <x v="34"/>
  </r>
  <r>
    <n v="1"/>
    <x v="0"/>
    <n v="25"/>
    <n v="8.6199999999999992"/>
    <x v="36"/>
    <n v="30.844999999999999"/>
    <n v="1358146"/>
    <n v="35.706143215142404"/>
    <n v="1.4282457286056962"/>
    <m/>
    <m/>
    <m/>
    <n v="1"/>
    <n v="54325.84"/>
    <n v="0"/>
    <m/>
    <x v="35"/>
  </r>
  <r>
    <n v="1"/>
    <x v="0"/>
    <n v="25"/>
    <n v="8.6199999999999992"/>
    <x v="37"/>
    <n v="37.29"/>
    <n v="1666211"/>
    <n v="43.805282048208099"/>
    <n v="1.752211281928324"/>
    <m/>
    <m/>
    <m/>
    <n v="1"/>
    <n v="66648.44"/>
    <n v="0"/>
    <m/>
    <x v="36"/>
  </r>
  <r>
    <n v="2"/>
    <x v="0"/>
    <n v="25"/>
    <n v="8.59"/>
    <x v="0"/>
    <n v="15.76"/>
    <n v="28098"/>
    <n v="0.75776453797884147"/>
    <n v="3.0310581519153657E-2"/>
    <m/>
    <m/>
    <m/>
    <n v="1"/>
    <n v="1123.92"/>
    <n v="0"/>
    <n v="167748429"/>
    <x v="37"/>
  </r>
  <r>
    <n v="2"/>
    <x v="0"/>
    <n v="25"/>
    <n v="8.59"/>
    <x v="1"/>
    <n v="15.925000000000001"/>
    <n v="74605"/>
    <n v="2.011994567439372"/>
    <n v="8.0479782697574886E-2"/>
    <m/>
    <m/>
    <m/>
    <n v="1"/>
    <n v="2984.2"/>
    <n v="0"/>
    <m/>
    <x v="38"/>
  </r>
  <r>
    <n v="2"/>
    <x v="0"/>
    <n v="25"/>
    <n v="8.59"/>
    <x v="2"/>
    <n v="15.98"/>
    <n v="34126"/>
    <n v="0.92033143366310577"/>
    <n v="3.6813257346524228E-2"/>
    <m/>
    <m/>
    <m/>
    <n v="1"/>
    <n v="1365.04"/>
    <n v="0"/>
    <m/>
    <x v="39"/>
  </r>
  <r>
    <n v="2"/>
    <x v="0"/>
    <n v="25"/>
    <n v="8.59"/>
    <x v="3"/>
    <n v="16.885000000000002"/>
    <n v="45314"/>
    <n v="1.2220564550492286"/>
    <n v="4.8882258201969141E-2"/>
    <m/>
    <m/>
    <m/>
    <n v="1"/>
    <n v="1812.56"/>
    <n v="0"/>
    <m/>
    <x v="40"/>
  </r>
  <r>
    <n v="2"/>
    <x v="0"/>
    <n v="25"/>
    <n v="8.59"/>
    <x v="4"/>
    <n v="17.024999999999999"/>
    <n v="20521"/>
    <n v="0.55342323595500764"/>
    <n v="2.2136929438200306E-2"/>
    <m/>
    <m/>
    <m/>
    <n v="1"/>
    <n v="820.84"/>
    <n v="0"/>
    <m/>
    <x v="41"/>
  </r>
  <r>
    <n v="2"/>
    <x v="0"/>
    <n v="25"/>
    <n v="8.59"/>
    <x v="5"/>
    <n v="18.28"/>
    <n v="50307"/>
    <n v="1.3567108197060851"/>
    <n v="5.4268432788243406E-2"/>
    <m/>
    <m/>
    <m/>
    <n v="1"/>
    <n v="2012.28"/>
    <n v="0"/>
    <m/>
    <x v="42"/>
  </r>
  <r>
    <n v="2"/>
    <x v="0"/>
    <n v="25"/>
    <n v="8.59"/>
    <x v="6"/>
    <n v="18.45"/>
    <n v="1039018"/>
    <n v="28.020890978777846"/>
    <n v="1.1208356391511138"/>
    <m/>
    <m/>
    <m/>
    <n v="1"/>
    <n v="41560.720000000001"/>
    <n v="0"/>
    <m/>
    <x v="43"/>
  </r>
  <r>
    <n v="2"/>
    <x v="0"/>
    <n v="25"/>
    <n v="8.59"/>
    <x v="7"/>
    <n v="19.309999999999999"/>
    <n v="392238"/>
    <n v="10.578121106404186"/>
    <n v="0.42312484425616748"/>
    <m/>
    <m/>
    <m/>
    <n v="1"/>
    <n v="15689.52"/>
    <n v="0"/>
    <m/>
    <x v="44"/>
  </r>
  <r>
    <n v="2"/>
    <x v="0"/>
    <n v="25"/>
    <n v="8.59"/>
    <x v="8"/>
    <n v="20.010000000000002"/>
    <n v="1854006"/>
    <n v="50"/>
    <n v="2"/>
    <m/>
    <m/>
    <m/>
    <n v="1"/>
    <n v="74160.240000000005"/>
    <n v="0"/>
    <m/>
    <x v="8"/>
  </r>
  <r>
    <n v="2"/>
    <x v="0"/>
    <n v="25"/>
    <n v="8.59"/>
    <x v="9"/>
    <n v="20.58"/>
    <n v="10932"/>
    <n v="0.29482105235905387"/>
    <n v="1.1792842094362155E-2"/>
    <m/>
    <m/>
    <m/>
    <n v="1"/>
    <n v="437.28"/>
    <n v="0"/>
    <m/>
    <x v="45"/>
  </r>
  <r>
    <n v="2"/>
    <x v="0"/>
    <n v="25"/>
    <n v="8.59"/>
    <x v="10"/>
    <n v="20.757999999999999"/>
    <n v="2150346"/>
    <n v="57.991883521412554"/>
    <n v="2.3196753408565023"/>
    <m/>
    <m/>
    <m/>
    <n v="1"/>
    <n v="86013.84"/>
    <n v="0"/>
    <m/>
    <x v="46"/>
  </r>
  <r>
    <n v="2"/>
    <x v="0"/>
    <n v="25"/>
    <n v="8.59"/>
    <x v="11"/>
    <n v="20.97"/>
    <n v="172229"/>
    <n v="4.6447800061056972"/>
    <n v="0.18579120024422788"/>
    <m/>
    <m/>
    <m/>
    <n v="1"/>
    <n v="6889.16"/>
    <n v="0"/>
    <m/>
    <x v="47"/>
  </r>
  <r>
    <n v="2"/>
    <x v="0"/>
    <n v="25"/>
    <n v="8.59"/>
    <x v="12"/>
    <n v="21.24"/>
    <n v="291878"/>
    <n v="7.8715494987610608"/>
    <n v="0.31486197995044241"/>
    <m/>
    <m/>
    <m/>
    <n v="1"/>
    <n v="11675.12"/>
    <n v="0"/>
    <m/>
    <x v="48"/>
  </r>
  <r>
    <n v="2"/>
    <x v="0"/>
    <n v="25"/>
    <n v="8.59"/>
    <x v="13"/>
    <n v="21.475000000000001"/>
    <n v="59295"/>
    <n v="1.5991048572658342"/>
    <n v="6.3964194290633367E-2"/>
    <m/>
    <m/>
    <m/>
    <n v="1"/>
    <n v="2371.8000000000002"/>
    <n v="0"/>
    <m/>
    <x v="49"/>
  </r>
  <r>
    <n v="2"/>
    <x v="0"/>
    <n v="25"/>
    <n v="8.59"/>
    <x v="14"/>
    <n v="21.52"/>
    <n v="25405"/>
    <n v="0.68513802004955759"/>
    <n v="2.7405520801982303E-2"/>
    <m/>
    <m/>
    <m/>
    <n v="1"/>
    <n v="1016.2"/>
    <n v="0"/>
    <m/>
    <x v="50"/>
  </r>
  <r>
    <n v="2"/>
    <x v="0"/>
    <n v="25"/>
    <n v="8.59"/>
    <x v="15"/>
    <n v="21.65"/>
    <n v="72697"/>
    <n v="1.9605384232844985"/>
    <n v="7.8421536931379932E-2"/>
    <m/>
    <m/>
    <m/>
    <n v="1"/>
    <n v="2907.88"/>
    <n v="0"/>
    <m/>
    <x v="51"/>
  </r>
  <r>
    <n v="2"/>
    <x v="0"/>
    <n v="25"/>
    <n v="8.59"/>
    <x v="16"/>
    <n v="21.88"/>
    <n v="362352"/>
    <n v="9.7721366597519097"/>
    <n v="0.39088546639007637"/>
    <m/>
    <m/>
    <m/>
    <m/>
    <n v="14494.08"/>
    <n v="0"/>
    <m/>
    <x v="52"/>
  </r>
  <r>
    <n v="2"/>
    <x v="0"/>
    <n v="25"/>
    <n v="8.59"/>
    <x v="17"/>
    <n v="22.2"/>
    <n v="66557"/>
    <n v="1.7949510411508915"/>
    <n v="7.1798041646035662E-2"/>
    <m/>
    <m/>
    <m/>
    <n v="1"/>
    <n v="2662.28"/>
    <n v="0"/>
    <m/>
    <x v="53"/>
  </r>
  <r>
    <n v="2"/>
    <x v="0"/>
    <n v="25"/>
    <n v="8.59"/>
    <x v="18"/>
    <n v="22.71"/>
    <n v="103666"/>
    <n v="2.7957298951567577"/>
    <n v="0.11182919580627031"/>
    <m/>
    <m/>
    <m/>
    <n v="1"/>
    <n v="4146.6400000000003"/>
    <n v="0"/>
    <m/>
    <x v="54"/>
  </r>
  <r>
    <n v="2"/>
    <x v="0"/>
    <n v="25"/>
    <n v="8.59"/>
    <x v="19"/>
    <n v="22.89"/>
    <n v="29422152"/>
    <n v="793.47510202232354"/>
    <n v="31.73900408089294"/>
    <m/>
    <m/>
    <m/>
    <n v="1"/>
    <n v="1176886.08"/>
    <n v="0"/>
    <m/>
    <x v="55"/>
  </r>
  <r>
    <n v="2"/>
    <x v="0"/>
    <n v="25"/>
    <n v="8.59"/>
    <x v="20"/>
    <n v="23.02"/>
    <n v="99313"/>
    <n v="2.6783354530675738"/>
    <n v="0.10713341812270295"/>
    <m/>
    <m/>
    <m/>
    <n v="1"/>
    <n v="3972.52"/>
    <n v="0"/>
    <m/>
    <x v="56"/>
  </r>
  <r>
    <n v="2"/>
    <x v="0"/>
    <n v="25"/>
    <n v="8.59"/>
    <x v="21"/>
    <n v="23.29"/>
    <n v="3380082"/>
    <n v="91.156177488098749"/>
    <n v="3.6462470995239498"/>
    <m/>
    <m/>
    <m/>
    <n v="1"/>
    <n v="135203.28"/>
    <n v="0"/>
    <m/>
    <x v="57"/>
  </r>
  <r>
    <n v="2"/>
    <x v="0"/>
    <n v="25"/>
    <n v="8.59"/>
    <x v="22"/>
    <n v="23.6"/>
    <n v="187555"/>
    <n v="5.0581012143434272"/>
    <n v="0.20232404857373709"/>
    <m/>
    <m/>
    <m/>
    <n v="1"/>
    <n v="7502.2"/>
    <n v="0"/>
    <m/>
    <x v="58"/>
  </r>
  <r>
    <n v="2"/>
    <x v="0"/>
    <n v="25"/>
    <n v="8.59"/>
    <x v="23"/>
    <n v="24.71"/>
    <n v="432389"/>
    <n v="11.66093852986452"/>
    <n v="0.46643754119458081"/>
    <m/>
    <m/>
    <m/>
    <m/>
    <n v="17295.560000000001"/>
    <n v="0"/>
    <m/>
    <x v="59"/>
  </r>
  <r>
    <n v="2"/>
    <x v="0"/>
    <n v="25"/>
    <n v="8.59"/>
    <x v="24"/>
    <n v="24.89"/>
    <n v="27370260"/>
    <n v="738.13838790165732"/>
    <n v="29.525535516066292"/>
    <m/>
    <m/>
    <m/>
    <n v="1"/>
    <n v="1094810.3999999999"/>
    <n v="0"/>
    <m/>
    <x v="60"/>
  </r>
  <r>
    <n v="2"/>
    <x v="0"/>
    <n v="25"/>
    <n v="8.59"/>
    <x v="25"/>
    <n v="25.16"/>
    <n v="1477994"/>
    <n v="39.859471867944329"/>
    <n v="1.5943788747177732"/>
    <m/>
    <m/>
    <m/>
    <m/>
    <n v="59119.76"/>
    <n v="0"/>
    <m/>
    <x v="61"/>
  </r>
  <r>
    <n v="2"/>
    <x v="0"/>
    <n v="25"/>
    <n v="8.59"/>
    <x v="26"/>
    <n v="25.22"/>
    <n v="1984851"/>
    <n v="53.528710263073584"/>
    <n v="2.1411484105229435"/>
    <m/>
    <m/>
    <m/>
    <n v="1"/>
    <n v="79394.039999999994"/>
    <n v="0"/>
    <m/>
    <x v="62"/>
  </r>
  <r>
    <n v="2"/>
    <x v="0"/>
    <n v="25"/>
    <n v="8.59"/>
    <x v="27"/>
    <n v="25.36"/>
    <n v="4973658"/>
    <n v="134.13273743450668"/>
    <n v="5.3653094973802675"/>
    <m/>
    <m/>
    <m/>
    <m/>
    <n v="198946.32"/>
    <n v="0"/>
    <m/>
    <x v="63"/>
  </r>
  <r>
    <n v="2"/>
    <x v="0"/>
    <n v="25"/>
    <n v="8.59"/>
    <x v="28"/>
    <n v="25.59"/>
    <n v="301089"/>
    <n v="8.1199575405904838"/>
    <n v="0.32479830162361933"/>
    <m/>
    <m/>
    <m/>
    <n v="1"/>
    <n v="12043.56"/>
    <n v="0"/>
    <m/>
    <x v="64"/>
  </r>
  <r>
    <n v="2"/>
    <x v="0"/>
    <n v="25"/>
    <n v="8.59"/>
    <x v="29"/>
    <n v="25.664999999999999"/>
    <n v="348206"/>
    <n v="9.3906384337483271"/>
    <n v="0.37562553734993309"/>
    <m/>
    <m/>
    <m/>
    <m/>
    <n v="13928.24"/>
    <n v="0"/>
    <m/>
    <x v="65"/>
  </r>
  <r>
    <n v="2"/>
    <x v="0"/>
    <n v="25"/>
    <n v="8.59"/>
    <x v="30"/>
    <n v="26.79"/>
    <n v="26418816"/>
    <n v="712.47924763997526"/>
    <n v="28.499169905599011"/>
    <m/>
    <m/>
    <m/>
    <n v="1"/>
    <n v="1056752.6399999999"/>
    <n v="0"/>
    <m/>
    <x v="66"/>
  </r>
  <r>
    <n v="2"/>
    <x v="0"/>
    <n v="25"/>
    <n v="8.59"/>
    <x v="31"/>
    <n v="27.17"/>
    <n v="3260020"/>
    <n v="87.918269951661429"/>
    <n v="3.5167307980664573"/>
    <m/>
    <m/>
    <m/>
    <n v="1"/>
    <n v="130400.8"/>
    <n v="0"/>
    <m/>
    <x v="67"/>
  </r>
  <r>
    <n v="2"/>
    <x v="0"/>
    <n v="25"/>
    <n v="8.59"/>
    <x v="32"/>
    <n v="27.36"/>
    <n v="13751694"/>
    <n v="370.86433377238262"/>
    <n v="14.834573350895305"/>
    <m/>
    <m/>
    <m/>
    <n v="1"/>
    <n v="550067.76"/>
    <n v="0"/>
    <m/>
    <x v="68"/>
  </r>
  <r>
    <n v="2"/>
    <x v="0"/>
    <n v="25"/>
    <n v="8.59"/>
    <x v="33"/>
    <n v="28.6"/>
    <n v="7359503"/>
    <n v="198.47570611961342"/>
    <n v="7.9390282447845371"/>
    <m/>
    <m/>
    <m/>
    <n v="1"/>
    <n v="294380.12"/>
    <n v="0"/>
    <m/>
    <x v="69"/>
  </r>
  <r>
    <n v="2"/>
    <x v="0"/>
    <n v="25"/>
    <n v="8.59"/>
    <x v="34"/>
    <n v="29.05"/>
    <n v="37044953"/>
    <n v="999.0515942235354"/>
    <n v="39.96206376894142"/>
    <m/>
    <m/>
    <m/>
    <n v="1"/>
    <n v="1481798.12"/>
    <n v="0"/>
    <m/>
    <x v="70"/>
  </r>
  <r>
    <n v="2"/>
    <x v="0"/>
    <n v="25"/>
    <n v="8.59"/>
    <x v="35"/>
    <n v="30.34"/>
    <n v="406517"/>
    <n v="10.963206160066365"/>
    <n v="0.43852824640265459"/>
    <m/>
    <m/>
    <m/>
    <n v="1"/>
    <n v="16260.68"/>
    <n v="0"/>
    <m/>
    <x v="71"/>
  </r>
  <r>
    <n v="2"/>
    <x v="0"/>
    <n v="25"/>
    <n v="8.59"/>
    <x v="36"/>
    <n v="30.844999999999999"/>
    <n v="4526893"/>
    <n v="122.08409789396582"/>
    <n v="4.8833639157586326"/>
    <m/>
    <m/>
    <m/>
    <n v="1"/>
    <n v="181075.72"/>
    <n v="0"/>
    <m/>
    <x v="72"/>
  </r>
  <r>
    <n v="2"/>
    <x v="0"/>
    <n v="25"/>
    <n v="8.59"/>
    <x v="37"/>
    <n v="37.29"/>
    <n v="2900"/>
    <n v="7.8209024134765479E-2"/>
    <n v="3.1283609653906192E-3"/>
    <m/>
    <m/>
    <m/>
    <n v="1"/>
    <n v="116"/>
    <n v="0"/>
    <m/>
    <x v="73"/>
  </r>
  <r>
    <n v="3"/>
    <x v="1"/>
    <n v="25"/>
    <n v="1.62"/>
    <x v="0"/>
    <n v="15.76"/>
    <n v="39282"/>
    <n v="1.0668484489660679"/>
    <n v="4.2673937958642716E-2"/>
    <m/>
    <m/>
    <m/>
    <n v="1"/>
    <n v="1571.28"/>
    <n v="0"/>
    <n v="26777297"/>
    <x v="74"/>
  </r>
  <r>
    <n v="3"/>
    <x v="1"/>
    <n v="25"/>
    <n v="1.62"/>
    <x v="1"/>
    <n v="15.925000000000001"/>
    <n v="92858"/>
    <n v="2.5219034996713794"/>
    <n v="0.10087613998685517"/>
    <m/>
    <m/>
    <m/>
    <n v="1"/>
    <n v="3714.32"/>
    <n v="0"/>
    <m/>
    <x v="75"/>
  </r>
  <r>
    <n v="3"/>
    <x v="1"/>
    <n v="25"/>
    <n v="1.62"/>
    <x v="2"/>
    <n v="15.98"/>
    <n v="41259"/>
    <n v="1.1205412187742732"/>
    <n v="4.4821648750970923E-2"/>
    <m/>
    <m/>
    <m/>
    <n v="1"/>
    <n v="1650.36"/>
    <n v="0"/>
    <m/>
    <x v="76"/>
  </r>
  <r>
    <n v="3"/>
    <x v="1"/>
    <n v="25"/>
    <n v="1.62"/>
    <x v="3"/>
    <n v="16.885000000000002"/>
    <n v="79888"/>
    <n v="2.1696550300646922"/>
    <n v="8.678620120258769E-2"/>
    <m/>
    <m/>
    <m/>
    <n v="1"/>
    <n v="3195.52"/>
    <n v="0"/>
    <m/>
    <x v="77"/>
  </r>
  <r>
    <n v="3"/>
    <x v="1"/>
    <n v="25"/>
    <n v="1.62"/>
    <x v="4"/>
    <n v="17.024999999999999"/>
    <n v="51619"/>
    <n v="1.4019054550985046"/>
    <n v="5.6076218203940181E-2"/>
    <m/>
    <m/>
    <m/>
    <n v="1"/>
    <n v="2064.7600000000002"/>
    <n v="0"/>
    <m/>
    <x v="78"/>
  </r>
  <r>
    <n v="3"/>
    <x v="1"/>
    <n v="25"/>
    <n v="1.62"/>
    <x v="5"/>
    <n v="18.28"/>
    <n v="13892"/>
    <n v="0.37728880029114137"/>
    <n v="1.5091552011645654E-2"/>
    <m/>
    <m/>
    <m/>
    <n v="1"/>
    <n v="555.67999999999995"/>
    <n v="0"/>
    <m/>
    <x v="79"/>
  </r>
  <r>
    <n v="3"/>
    <x v="1"/>
    <n v="25"/>
    <n v="1.62"/>
    <x v="6"/>
    <n v="18.45"/>
    <n v="202567"/>
    <n v="5.5014584227307539"/>
    <n v="0.22005833690923016"/>
    <m/>
    <m/>
    <m/>
    <n v="1"/>
    <n v="8102.68"/>
    <n v="0"/>
    <m/>
    <x v="80"/>
  </r>
  <r>
    <n v="3"/>
    <x v="1"/>
    <n v="25"/>
    <n v="1.62"/>
    <x v="7"/>
    <n v="19.309999999999999"/>
    <n v="102852"/>
    <n v="2.7933276481100253"/>
    <n v="0.11173310592440101"/>
    <m/>
    <m/>
    <m/>
    <n v="1"/>
    <n v="4114.08"/>
    <n v="0"/>
    <m/>
    <x v="81"/>
  </r>
  <r>
    <n v="3"/>
    <x v="1"/>
    <n v="25"/>
    <n v="1.62"/>
    <x v="8"/>
    <n v="20.010000000000002"/>
    <n v="1841030"/>
    <n v="50"/>
    <n v="2"/>
    <m/>
    <m/>
    <m/>
    <n v="1"/>
    <n v="73641.2"/>
    <n v="0"/>
    <m/>
    <x v="8"/>
  </r>
  <r>
    <n v="3"/>
    <x v="1"/>
    <n v="25"/>
    <n v="1.62"/>
    <x v="9"/>
    <n v="20.58"/>
    <n v="14127"/>
    <n v="0.38367109715756942"/>
    <n v="1.5346843886302777E-2"/>
    <m/>
    <m/>
    <m/>
    <n v="1"/>
    <n v="565.08000000000004"/>
    <n v="0"/>
    <m/>
    <x v="82"/>
  </r>
  <r>
    <n v="3"/>
    <x v="1"/>
    <n v="25"/>
    <n v="1.62"/>
    <x v="10"/>
    <n v="20.757999999999999"/>
    <n v="1393947"/>
    <n v="37.857802425815983"/>
    <n v="1.5143120970326394"/>
    <m/>
    <m/>
    <m/>
    <n v="1"/>
    <n v="55757.88"/>
    <n v="0"/>
    <m/>
    <x v="83"/>
  </r>
  <r>
    <n v="3"/>
    <x v="1"/>
    <n v="25"/>
    <n v="1.62"/>
    <x v="11"/>
    <n v="20.97"/>
    <n v="43927"/>
    <n v="1.1930006572407836"/>
    <n v="4.7720026289631345E-2"/>
    <m/>
    <m/>
    <m/>
    <n v="1"/>
    <n v="1757.08"/>
    <n v="0"/>
    <m/>
    <x v="84"/>
  </r>
  <r>
    <n v="3"/>
    <x v="1"/>
    <n v="25"/>
    <n v="1.62"/>
    <x v="12"/>
    <n v="21.24"/>
    <n v="95874"/>
    <n v="2.6038141692422179"/>
    <n v="0.10415256676968872"/>
    <m/>
    <m/>
    <m/>
    <n v="1"/>
    <n v="3834.96"/>
    <n v="0"/>
    <m/>
    <x v="85"/>
  </r>
  <r>
    <n v="3"/>
    <x v="1"/>
    <n v="25"/>
    <n v="1.62"/>
    <x v="13"/>
    <n v="21.475000000000001"/>
    <n v="43821"/>
    <n v="1.1901218339733737"/>
    <n v="4.760487335893495E-2"/>
    <m/>
    <m/>
    <m/>
    <n v="1"/>
    <n v="1752.84"/>
    <n v="0"/>
    <m/>
    <x v="86"/>
  </r>
  <r>
    <n v="3"/>
    <x v="1"/>
    <n v="25"/>
    <n v="1.62"/>
    <x v="14"/>
    <n v="21.52"/>
    <n v="48418"/>
    <n v="1.314970424164734"/>
    <n v="5.2598816966589357E-2"/>
    <m/>
    <m/>
    <m/>
    <n v="1"/>
    <n v="1936.72"/>
    <n v="0"/>
    <m/>
    <x v="87"/>
  </r>
  <r>
    <n v="3"/>
    <x v="1"/>
    <n v="25"/>
    <n v="1.62"/>
    <x v="15"/>
    <n v="21.65"/>
    <n v="56823"/>
    <n v="1.5432393823022981"/>
    <n v="6.1729575292091922E-2"/>
    <m/>
    <m/>
    <m/>
    <n v="1"/>
    <n v="2272.92"/>
    <n v="0"/>
    <m/>
    <x v="88"/>
  </r>
  <r>
    <n v="3"/>
    <x v="1"/>
    <n v="25"/>
    <n v="1.62"/>
    <x v="16"/>
    <n v="21.88"/>
    <n v="90285"/>
    <n v="2.45202413866151"/>
    <n v="9.8080965546460397E-2"/>
    <m/>
    <m/>
    <m/>
    <m/>
    <n v="3611.4"/>
    <n v="0"/>
    <m/>
    <x v="89"/>
  </r>
  <r>
    <n v="3"/>
    <x v="1"/>
    <n v="25"/>
    <n v="1.62"/>
    <x v="17"/>
    <n v="22.2"/>
    <n v="36336"/>
    <n v="0.9868388891001233"/>
    <n v="3.9473555564004933E-2"/>
    <m/>
    <m/>
    <m/>
    <n v="1"/>
    <n v="1453.44"/>
    <n v="0"/>
    <m/>
    <x v="90"/>
  </r>
  <r>
    <n v="3"/>
    <x v="1"/>
    <n v="25"/>
    <n v="1.62"/>
    <x v="18"/>
    <n v="22.71"/>
    <n v="15717"/>
    <n v="0.42685344616872078"/>
    <n v="1.707413784674883E-2"/>
    <m/>
    <m/>
    <m/>
    <n v="1"/>
    <n v="628.67999999999995"/>
    <n v="0"/>
    <m/>
    <x v="91"/>
  </r>
  <r>
    <n v="3"/>
    <x v="1"/>
    <n v="25"/>
    <n v="1.62"/>
    <x v="19"/>
    <n v="22.89"/>
    <n v="1487988"/>
    <n v="40.41183467950006"/>
    <n v="1.6164733871800023"/>
    <m/>
    <m/>
    <m/>
    <n v="1"/>
    <n v="59519.519999999997"/>
    <n v="0"/>
    <m/>
    <x v="92"/>
  </r>
  <r>
    <n v="3"/>
    <x v="1"/>
    <n v="25"/>
    <n v="1.62"/>
    <x v="20"/>
    <n v="23.02"/>
    <n v="1559068"/>
    <n v="42.342275791269017"/>
    <n v="1.6936910316507607"/>
    <m/>
    <m/>
    <m/>
    <n v="1"/>
    <n v="62362.720000000001"/>
    <n v="0"/>
    <m/>
    <x v="93"/>
  </r>
  <r>
    <n v="3"/>
    <x v="1"/>
    <n v="25"/>
    <n v="1.62"/>
    <x v="21"/>
    <n v="23.29"/>
    <n v="66480"/>
    <n v="1.8055110454473855"/>
    <n v="7.2220441817895414E-2"/>
    <m/>
    <m/>
    <m/>
    <n v="1"/>
    <n v="2659.2"/>
    <n v="0"/>
    <m/>
    <x v="94"/>
  </r>
  <r>
    <n v="3"/>
    <x v="1"/>
    <n v="25"/>
    <n v="1.62"/>
    <x v="22"/>
    <n v="23.6"/>
    <n v="14052"/>
    <n v="0.38163419390232639"/>
    <n v="1.5265367756093056E-2"/>
    <m/>
    <m/>
    <m/>
    <n v="1"/>
    <n v="562.08000000000004"/>
    <n v="0"/>
    <m/>
    <x v="95"/>
  </r>
  <r>
    <n v="3"/>
    <x v="1"/>
    <n v="25"/>
    <n v="1.62"/>
    <x v="23"/>
    <n v="24.71"/>
    <n v="119045"/>
    <n v="3.2331086402720217"/>
    <n v="0.12932434561088088"/>
    <m/>
    <m/>
    <m/>
    <m/>
    <n v="4761.8"/>
    <n v="0"/>
    <m/>
    <x v="96"/>
  </r>
  <r>
    <n v="3"/>
    <x v="1"/>
    <n v="25"/>
    <n v="1.62"/>
    <x v="24"/>
    <n v="24.89"/>
    <n v="10143676"/>
    <n v="275.4891555270691"/>
    <n v="11.019566221082764"/>
    <m/>
    <m/>
    <m/>
    <n v="1"/>
    <n v="405747.04"/>
    <n v="0"/>
    <m/>
    <x v="97"/>
  </r>
  <r>
    <n v="3"/>
    <x v="1"/>
    <n v="25"/>
    <n v="1.62"/>
    <x v="25"/>
    <n v="25.16"/>
    <n v="352333"/>
    <n v="9.5689097950603745"/>
    <n v="0.382756391802415"/>
    <m/>
    <m/>
    <m/>
    <m/>
    <n v="14093.32"/>
    <n v="0"/>
    <m/>
    <x v="98"/>
  </r>
  <r>
    <n v="3"/>
    <x v="1"/>
    <n v="25"/>
    <n v="1.62"/>
    <x v="26"/>
    <n v="25.22"/>
    <n v="425682"/>
    <n v="11.560974019977946"/>
    <n v="0.46243896079911784"/>
    <m/>
    <m/>
    <m/>
    <n v="1"/>
    <n v="17027.28"/>
    <n v="0"/>
    <m/>
    <x v="99"/>
  </r>
  <r>
    <n v="3"/>
    <x v="1"/>
    <n v="25"/>
    <n v="1.62"/>
    <x v="27"/>
    <n v="25.36"/>
    <n v="1137894"/>
    <n v="30.903733236286211"/>
    <n v="1.2361493294514485"/>
    <m/>
    <m/>
    <m/>
    <m/>
    <n v="45515.76"/>
    <n v="0"/>
    <m/>
    <x v="100"/>
  </r>
  <r>
    <n v="3"/>
    <x v="1"/>
    <n v="25"/>
    <n v="1.62"/>
    <x v="28"/>
    <n v="25.59"/>
    <n v="36322"/>
    <n v="0.98645866715914465"/>
    <n v="3.9458346686365789E-2"/>
    <m/>
    <m/>
    <m/>
    <n v="1"/>
    <n v="1452.88"/>
    <n v="0"/>
    <m/>
    <x v="101"/>
  </r>
  <r>
    <n v="3"/>
    <x v="1"/>
    <n v="25"/>
    <n v="1.62"/>
    <x v="29"/>
    <n v="25.664999999999999"/>
    <n v="58964"/>
    <n v="1.601386180561968"/>
    <n v="6.4055447222478717E-2"/>
    <m/>
    <m/>
    <m/>
    <m/>
    <n v="2358.56"/>
    <n v="0"/>
    <m/>
    <x v="102"/>
  </r>
  <r>
    <n v="3"/>
    <x v="1"/>
    <n v="25"/>
    <n v="1.62"/>
    <x v="30"/>
    <n v="26.79"/>
    <n v="686181"/>
    <n v="18.635790834478527"/>
    <n v="0.74543163337914109"/>
    <m/>
    <m/>
    <m/>
    <n v="1"/>
    <n v="27447.24"/>
    <n v="0"/>
    <m/>
    <x v="103"/>
  </r>
  <r>
    <n v="3"/>
    <x v="1"/>
    <n v="25"/>
    <n v="1.62"/>
    <x v="31"/>
    <n v="27.17"/>
    <n v="229638"/>
    <n v="6.2366718630331937"/>
    <n v="0.24946687452132774"/>
    <m/>
    <m/>
    <m/>
    <n v="1"/>
    <n v="9185.52"/>
    <n v="0"/>
    <m/>
    <x v="104"/>
  </r>
  <r>
    <n v="3"/>
    <x v="1"/>
    <n v="25"/>
    <n v="1.62"/>
    <x v="32"/>
    <n v="27.36"/>
    <n v="75996"/>
    <n v="2.0639533304726161"/>
    <n v="8.255813321890465E-2"/>
    <m/>
    <m/>
    <m/>
    <n v="1"/>
    <n v="3039.84"/>
    <n v="0"/>
    <m/>
    <x v="105"/>
  </r>
  <r>
    <n v="3"/>
    <x v="1"/>
    <n v="25"/>
    <n v="1.62"/>
    <x v="33"/>
    <n v="28.6"/>
    <n v="2101799"/>
    <n v="57.082149666219451"/>
    <n v="2.283285986648778"/>
    <m/>
    <m/>
    <m/>
    <n v="1"/>
    <n v="84071.96"/>
    <n v="0"/>
    <m/>
    <x v="106"/>
  </r>
  <r>
    <n v="3"/>
    <x v="1"/>
    <n v="25"/>
    <n v="1.62"/>
    <x v="34"/>
    <n v="29.05"/>
    <n v="4774272"/>
    <n v="129.66306904287273"/>
    <n v="5.186522761714909"/>
    <m/>
    <m/>
    <m/>
    <n v="1"/>
    <n v="190970.88"/>
    <n v="0"/>
    <m/>
    <x v="107"/>
  </r>
  <r>
    <n v="3"/>
    <x v="1"/>
    <n v="25"/>
    <n v="1.62"/>
    <x v="35"/>
    <n v="30.34"/>
    <n v="82703"/>
    <n v="2.2461067989114789"/>
    <n v="8.9844271956459151E-2"/>
    <m/>
    <m/>
    <m/>
    <n v="1"/>
    <n v="3308.12"/>
    <n v="0"/>
    <m/>
    <x v="108"/>
  </r>
  <r>
    <n v="3"/>
    <x v="1"/>
    <n v="25"/>
    <n v="1.62"/>
    <x v="36"/>
    <n v="30.844999999999999"/>
    <n v="717342"/>
    <n v="19.482083398966882"/>
    <n v="0.77928333595867527"/>
    <m/>
    <m/>
    <m/>
    <n v="1"/>
    <n v="28693.68"/>
    <n v="0"/>
    <m/>
    <x v="109"/>
  </r>
  <r>
    <n v="3"/>
    <x v="1"/>
    <n v="25"/>
    <n v="1.62"/>
    <x v="37"/>
    <n v="37.29"/>
    <n v="244370"/>
    <n v="6.6367739797830563"/>
    <n v="0.26547095919132224"/>
    <m/>
    <m/>
    <m/>
    <n v="1"/>
    <n v="9774.7999999999993"/>
    <n v="0"/>
    <m/>
    <x v="110"/>
  </r>
  <r>
    <n v="4"/>
    <x v="1"/>
    <n v="25"/>
    <n v="1.56"/>
    <x v="0"/>
    <n v="15.76"/>
    <n v="37061"/>
    <n v="1.188276077884169"/>
    <n v="4.753104311536676E-2"/>
    <m/>
    <m/>
    <m/>
    <n v="1"/>
    <n v="1482.44"/>
    <n v="0"/>
    <n v="22196621"/>
    <x v="111"/>
  </r>
  <r>
    <n v="4"/>
    <x v="1"/>
    <n v="25"/>
    <n v="1.56"/>
    <x v="1"/>
    <n v="15.925000000000001"/>
    <n v="75340"/>
    <n v="2.4156045359756426"/>
    <n v="9.6624181439025708E-2"/>
    <m/>
    <m/>
    <m/>
    <n v="1"/>
    <n v="3013.6"/>
    <n v="0"/>
    <m/>
    <x v="112"/>
  </r>
  <r>
    <n v="4"/>
    <x v="1"/>
    <n v="25"/>
    <n v="1.56"/>
    <x v="2"/>
    <n v="15.98"/>
    <n v="75340"/>
    <n v="2.4156045359756426"/>
    <n v="9.6624181439025708E-2"/>
    <m/>
    <m/>
    <m/>
    <n v="1"/>
    <n v="3013.6"/>
    <n v="0"/>
    <m/>
    <x v="112"/>
  </r>
  <r>
    <n v="4"/>
    <x v="1"/>
    <n v="25"/>
    <n v="1.56"/>
    <x v="3"/>
    <n v="16.885000000000002"/>
    <n v="56027"/>
    <n v="1.7963774268264843"/>
    <n v="7.1855097073059371E-2"/>
    <m/>
    <m/>
    <m/>
    <n v="1"/>
    <n v="2241.08"/>
    <n v="0"/>
    <m/>
    <x v="113"/>
  </r>
  <r>
    <n v="4"/>
    <x v="1"/>
    <n v="25"/>
    <n v="1.56"/>
    <x v="4"/>
    <n v="17.024999999999999"/>
    <n v="36057"/>
    <n v="1.156085117516243"/>
    <n v="4.6243404700649721E-2"/>
    <m/>
    <m/>
    <m/>
    <n v="1"/>
    <n v="1442.28"/>
    <n v="0"/>
    <m/>
    <x v="114"/>
  </r>
  <r>
    <n v="4"/>
    <x v="1"/>
    <n v="25"/>
    <n v="1.56"/>
    <x v="5"/>
    <n v="18.28"/>
    <n v="15370"/>
    <n v="0.49280384547313016"/>
    <n v="1.9712153818925205E-2"/>
    <m/>
    <m/>
    <m/>
    <n v="1"/>
    <n v="614.79999999999995"/>
    <n v="0"/>
    <m/>
    <x v="115"/>
  </r>
  <r>
    <n v="4"/>
    <x v="1"/>
    <n v="25"/>
    <n v="1.56"/>
    <x v="6"/>
    <n v="18.45"/>
    <n v="146604"/>
    <n v="4.7005214679077927"/>
    <n v="0.18802085871631172"/>
    <m/>
    <m/>
    <m/>
    <n v="1"/>
    <n v="5864.16"/>
    <n v="0"/>
    <m/>
    <x v="116"/>
  </r>
  <r>
    <n v="4"/>
    <x v="1"/>
    <n v="25"/>
    <n v="1.56"/>
    <x v="7"/>
    <n v="19.309999999999999"/>
    <n v="96769"/>
    <n v="3.1026763384898719"/>
    <n v="0.12410705353959488"/>
    <m/>
    <m/>
    <m/>
    <n v="1"/>
    <n v="3870.76"/>
    <n v="0"/>
    <m/>
    <x v="117"/>
  </r>
  <r>
    <n v="4"/>
    <x v="1"/>
    <n v="25"/>
    <n v="1.56"/>
    <x v="8"/>
    <n v="20.010000000000002"/>
    <n v="1559444"/>
    <n v="50"/>
    <n v="2"/>
    <m/>
    <m/>
    <m/>
    <n v="1"/>
    <n v="62377.760000000002"/>
    <n v="0"/>
    <m/>
    <x v="8"/>
  </r>
  <r>
    <n v="4"/>
    <x v="1"/>
    <n v="25"/>
    <n v="1.56"/>
    <x v="9"/>
    <n v="20.58"/>
    <n v="12159"/>
    <n v="0.38985048517292059"/>
    <n v="1.5594019406916824E-2"/>
    <m/>
    <m/>
    <m/>
    <n v="1"/>
    <n v="486.36"/>
    <n v="0"/>
    <m/>
    <x v="118"/>
  </r>
  <r>
    <n v="4"/>
    <x v="1"/>
    <n v="25"/>
    <n v="1.56"/>
    <x v="10"/>
    <n v="20.757999999999999"/>
    <n v="1167643"/>
    <n v="37.437798343512178"/>
    <n v="1.4975119337404872"/>
    <m/>
    <m/>
    <m/>
    <n v="1"/>
    <n v="46705.72"/>
    <n v="0"/>
    <m/>
    <x v="119"/>
  </r>
  <r>
    <n v="4"/>
    <x v="1"/>
    <n v="25"/>
    <n v="1.56"/>
    <x v="11"/>
    <n v="20.97"/>
    <n v="35214"/>
    <n v="1.1290562533826158"/>
    <n v="4.5162250135304637E-2"/>
    <m/>
    <m/>
    <m/>
    <n v="1"/>
    <n v="1408.56"/>
    <n v="0"/>
    <m/>
    <x v="120"/>
  </r>
  <r>
    <n v="4"/>
    <x v="1"/>
    <n v="25"/>
    <n v="1.56"/>
    <x v="12"/>
    <n v="21.24"/>
    <n v="82665"/>
    <n v="2.6504638832814771"/>
    <n v="0.10601855533125909"/>
    <m/>
    <m/>
    <m/>
    <n v="1"/>
    <n v="3306.6"/>
    <n v="0"/>
    <m/>
    <x v="121"/>
  </r>
  <r>
    <n v="4"/>
    <x v="1"/>
    <n v="25"/>
    <n v="1.56"/>
    <x v="13"/>
    <n v="21.475000000000001"/>
    <n v="30814"/>
    <n v="0.98798033145146602"/>
    <n v="3.9519213258058641E-2"/>
    <m/>
    <m/>
    <m/>
    <n v="1"/>
    <n v="1232.56"/>
    <n v="0"/>
    <m/>
    <x v="122"/>
  </r>
  <r>
    <n v="4"/>
    <x v="1"/>
    <n v="25"/>
    <n v="1.56"/>
    <x v="14"/>
    <n v="21.52"/>
    <n v="34925"/>
    <n v="1.1197901303285016"/>
    <n v="4.4791605213140066E-2"/>
    <m/>
    <m/>
    <m/>
    <n v="1"/>
    <n v="1397"/>
    <n v="0"/>
    <m/>
    <x v="123"/>
  </r>
  <r>
    <n v="4"/>
    <x v="1"/>
    <n v="25"/>
    <n v="1.56"/>
    <x v="15"/>
    <n v="21.65"/>
    <n v="49813"/>
    <n v="1.5971397498082649"/>
    <n v="6.3885589992330599E-2"/>
    <m/>
    <m/>
    <m/>
    <n v="1"/>
    <n v="1992.52"/>
    <n v="0"/>
    <m/>
    <x v="124"/>
  </r>
  <r>
    <n v="4"/>
    <x v="1"/>
    <n v="25"/>
    <n v="1.56"/>
    <x v="16"/>
    <n v="21.88"/>
    <n v="80239"/>
    <n v="2.5726797499621661"/>
    <n v="0.10290718999848664"/>
    <m/>
    <m/>
    <m/>
    <m/>
    <n v="3209.56"/>
    <n v="0"/>
    <m/>
    <x v="125"/>
  </r>
  <r>
    <n v="4"/>
    <x v="1"/>
    <n v="25"/>
    <n v="1.56"/>
    <x v="17"/>
    <n v="22.2"/>
    <n v="26248"/>
    <n v="0.84158199973836834"/>
    <n v="3.3663279989534736E-2"/>
    <m/>
    <m/>
    <m/>
    <n v="1"/>
    <n v="1049.92"/>
    <n v="0"/>
    <m/>
    <x v="126"/>
  </r>
  <r>
    <n v="4"/>
    <x v="1"/>
    <n v="25"/>
    <n v="1.56"/>
    <x v="18"/>
    <n v="22.71"/>
    <n v="14730"/>
    <n v="0.47228371137405384"/>
    <n v="1.8891348454962154E-2"/>
    <m/>
    <m/>
    <m/>
    <n v="1"/>
    <n v="589.20000000000005"/>
    <n v="0"/>
    <m/>
    <x v="127"/>
  </r>
  <r>
    <n v="4"/>
    <x v="1"/>
    <n v="25"/>
    <n v="1.56"/>
    <x v="19"/>
    <n v="22.89"/>
    <n v="1214728"/>
    <n v="38.947471021723125"/>
    <n v="1.5578988408689249"/>
    <m/>
    <m/>
    <m/>
    <n v="1"/>
    <n v="48589.120000000003"/>
    <n v="0"/>
    <m/>
    <x v="128"/>
  </r>
  <r>
    <n v="4"/>
    <x v="1"/>
    <n v="25"/>
    <n v="1.56"/>
    <x v="20"/>
    <n v="23.02"/>
    <n v="1249303"/>
    <n v="40.056039203716196"/>
    <n v="1.6022415681486479"/>
    <m/>
    <m/>
    <m/>
    <n v="1"/>
    <n v="49972.12"/>
    <n v="0"/>
    <m/>
    <x v="129"/>
  </r>
  <r>
    <n v="4"/>
    <x v="1"/>
    <n v="25"/>
    <n v="1.56"/>
    <x v="21"/>
    <n v="23.29"/>
    <n v="59033"/>
    <n v="1.8927579316730836"/>
    <n v="7.5710317266923344E-2"/>
    <m/>
    <m/>
    <m/>
    <n v="1"/>
    <n v="2361.3200000000002"/>
    <n v="0"/>
    <m/>
    <x v="130"/>
  </r>
  <r>
    <n v="4"/>
    <x v="1"/>
    <n v="25"/>
    <n v="1.56"/>
    <x v="22"/>
    <n v="23.6"/>
    <n v="5713"/>
    <n v="0.18317425954378611"/>
    <n v="7.3269703817514442E-3"/>
    <m/>
    <m/>
    <m/>
    <n v="1"/>
    <n v="228.52"/>
    <n v="0"/>
    <m/>
    <x v="131"/>
  </r>
  <r>
    <n v="4"/>
    <x v="1"/>
    <n v="25"/>
    <n v="1.56"/>
    <x v="23"/>
    <n v="24.71"/>
    <n v="43946"/>
    <n v="1.4090278329968886"/>
    <n v="5.6361113319875547E-2"/>
    <m/>
    <m/>
    <m/>
    <m/>
    <n v="1757.84"/>
    <n v="0"/>
    <m/>
    <x v="132"/>
  </r>
  <r>
    <n v="4"/>
    <x v="1"/>
    <n v="25"/>
    <n v="1.56"/>
    <x v="24"/>
    <n v="24.89"/>
    <n v="8339100"/>
    <n v="267.37414104001169"/>
    <n v="10.694965641600469"/>
    <m/>
    <m/>
    <m/>
    <n v="1"/>
    <n v="333564"/>
    <n v="0"/>
    <m/>
    <x v="133"/>
  </r>
  <r>
    <n v="4"/>
    <x v="1"/>
    <n v="25"/>
    <n v="1.56"/>
    <x v="25"/>
    <n v="25.16"/>
    <n v="474545"/>
    <n v="15.215198493822157"/>
    <n v="0.6086079397528863"/>
    <m/>
    <m/>
    <m/>
    <m/>
    <n v="18981.8"/>
    <n v="0"/>
    <m/>
    <x v="134"/>
  </r>
  <r>
    <n v="4"/>
    <x v="1"/>
    <n v="25"/>
    <n v="1.56"/>
    <x v="26"/>
    <n v="25.22"/>
    <n v="545226"/>
    <n v="17.481422866098431"/>
    <n v="0.69925691464393724"/>
    <m/>
    <m/>
    <m/>
    <n v="1"/>
    <n v="21809.040000000001"/>
    <n v="0"/>
    <m/>
    <x v="135"/>
  </r>
  <r>
    <n v="4"/>
    <x v="1"/>
    <n v="25"/>
    <n v="1.56"/>
    <x v="27"/>
    <n v="25.36"/>
    <n v="1023755"/>
    <n v="32.824359194687339"/>
    <n v="1.3129743677874937"/>
    <m/>
    <m/>
    <m/>
    <m/>
    <n v="40950.199999999997"/>
    <n v="0"/>
    <m/>
    <x v="136"/>
  </r>
  <r>
    <n v="4"/>
    <x v="1"/>
    <n v="25"/>
    <n v="1.56"/>
    <x v="28"/>
    <n v="25.59"/>
    <n v="58374"/>
    <n v="1.8716286060929408"/>
    <n v="7.4865144243717638E-2"/>
    <m/>
    <m/>
    <m/>
    <n v="1"/>
    <n v="2334.96"/>
    <n v="0"/>
    <m/>
    <x v="137"/>
  </r>
  <r>
    <n v="4"/>
    <x v="1"/>
    <n v="25"/>
    <n v="1.56"/>
    <x v="29"/>
    <n v="25.664999999999999"/>
    <n v="65895"/>
    <n v="2.1127722444666177"/>
    <n v="8.4510889778664708E-2"/>
    <m/>
    <m/>
    <m/>
    <m/>
    <n v="2635.8"/>
    <n v="0"/>
    <m/>
    <x v="138"/>
  </r>
  <r>
    <n v="4"/>
    <x v="1"/>
    <n v="25"/>
    <n v="1.56"/>
    <x v="30"/>
    <n v="26.79"/>
    <n v="547213"/>
    <n v="17.545131469934155"/>
    <n v="0.70180525879736622"/>
    <m/>
    <m/>
    <m/>
    <n v="1"/>
    <n v="21888.52"/>
    <n v="0"/>
    <m/>
    <x v="139"/>
  </r>
  <r>
    <n v="4"/>
    <x v="1"/>
    <n v="25"/>
    <n v="1.56"/>
    <x v="31"/>
    <n v="27.17"/>
    <n v="376612"/>
    <n v="12.07520116143959"/>
    <n v="0.48300804645758361"/>
    <m/>
    <m/>
    <m/>
    <n v="1"/>
    <n v="15064.48"/>
    <n v="0"/>
    <m/>
    <x v="140"/>
  </r>
  <r>
    <n v="4"/>
    <x v="1"/>
    <n v="25"/>
    <n v="1.56"/>
    <x v="32"/>
    <n v="27.36"/>
    <n v="154739"/>
    <n v="4.9613516099327706"/>
    <n v="0.19845406439731084"/>
    <m/>
    <m/>
    <m/>
    <n v="1"/>
    <n v="6189.56"/>
    <n v="0"/>
    <m/>
    <x v="141"/>
  </r>
  <r>
    <n v="4"/>
    <x v="1"/>
    <n v="25"/>
    <n v="1.56"/>
    <x v="33"/>
    <n v="28.6"/>
    <n v="1112127"/>
    <n v="35.657804961255422"/>
    <n v="1.426312198450217"/>
    <m/>
    <m/>
    <m/>
    <n v="1"/>
    <n v="44485.08"/>
    <n v="0"/>
    <m/>
    <x v="142"/>
  </r>
  <r>
    <n v="4"/>
    <x v="1"/>
    <n v="25"/>
    <n v="1.56"/>
    <x v="34"/>
    <n v="29.05"/>
    <n v="4479312"/>
    <n v="143.61887954937785"/>
    <n v="5.7447551819751137"/>
    <m/>
    <m/>
    <m/>
    <n v="1"/>
    <n v="179172.48000000001"/>
    <n v="0"/>
    <m/>
    <x v="143"/>
  </r>
  <r>
    <n v="4"/>
    <x v="1"/>
    <n v="25"/>
    <n v="1.56"/>
    <x v="35"/>
    <n v="30.34"/>
    <n v="67105"/>
    <n v="2.1515681229976837"/>
    <n v="8.6062724919907352E-2"/>
    <m/>
    <m/>
    <m/>
    <n v="1"/>
    <n v="2684.2"/>
    <n v="0"/>
    <m/>
    <x v="144"/>
  </r>
  <r>
    <n v="4"/>
    <x v="1"/>
    <n v="25"/>
    <n v="1.56"/>
    <x v="36"/>
    <n v="30.844999999999999"/>
    <n v="178670"/>
    <n v="5.7286443116905765"/>
    <n v="0.22914577246762305"/>
    <m/>
    <m/>
    <m/>
    <n v="1"/>
    <n v="7146.8"/>
    <n v="0"/>
    <m/>
    <x v="145"/>
  </r>
  <r>
    <n v="4"/>
    <x v="1"/>
    <n v="25"/>
    <n v="1.56"/>
    <x v="37"/>
    <n v="37.29"/>
    <n v="128207"/>
    <n v="4.1106638006879379"/>
    <n v="0.16442655202751752"/>
    <m/>
    <m/>
    <m/>
    <n v="1"/>
    <n v="5128.28"/>
    <n v="0"/>
    <m/>
    <x v="146"/>
  </r>
  <r>
    <n v="5"/>
    <x v="2"/>
    <n v="25"/>
    <n v="6.37"/>
    <x v="0"/>
    <n v="15.76"/>
    <n v="169894"/>
    <n v="4.3835083444408491"/>
    <n v="0.17534033377763397"/>
    <m/>
    <m/>
    <m/>
    <n v="1"/>
    <n v="6795.76"/>
    <n v="0"/>
    <n v="152720460"/>
    <x v="147"/>
  </r>
  <r>
    <n v="5"/>
    <x v="2"/>
    <n v="25"/>
    <n v="6.37"/>
    <x v="1"/>
    <n v="15.925000000000001"/>
    <n v="195121"/>
    <n v="5.0344010481573394"/>
    <n v="0.20137604192629358"/>
    <m/>
    <m/>
    <m/>
    <n v="1"/>
    <n v="7804.84"/>
    <n v="0"/>
    <m/>
    <x v="148"/>
  </r>
  <r>
    <n v="5"/>
    <x v="2"/>
    <n v="25"/>
    <n v="6.37"/>
    <x v="2"/>
    <n v="15.98"/>
    <n v="242372"/>
    <n v="6.2535444716047506"/>
    <n v="0.25014177886419003"/>
    <m/>
    <m/>
    <m/>
    <n v="1"/>
    <n v="9694.8799999999992"/>
    <n v="0"/>
    <m/>
    <x v="149"/>
  </r>
  <r>
    <n v="5"/>
    <x v="2"/>
    <n v="25"/>
    <n v="6.37"/>
    <x v="3"/>
    <n v="16.885000000000002"/>
    <n v="407335"/>
    <n v="10.509825959026296"/>
    <n v="0.42039303836105185"/>
    <m/>
    <m/>
    <m/>
    <n v="1"/>
    <n v="16293.4"/>
    <n v="0"/>
    <m/>
    <x v="150"/>
  </r>
  <r>
    <n v="5"/>
    <x v="2"/>
    <n v="25"/>
    <n v="6.37"/>
    <x v="4"/>
    <n v="17.024999999999999"/>
    <n v="209183"/>
    <n v="5.3972207730418393"/>
    <n v="0.21588883092167357"/>
    <m/>
    <m/>
    <m/>
    <n v="1"/>
    <n v="8367.32"/>
    <n v="0"/>
    <m/>
    <x v="151"/>
  </r>
  <r>
    <n v="5"/>
    <x v="2"/>
    <n v="25"/>
    <n v="6.37"/>
    <x v="5"/>
    <n v="18.28"/>
    <n v="124750"/>
    <n v="3.2187285364344591"/>
    <n v="0.12874914145737837"/>
    <m/>
    <m/>
    <m/>
    <n v="1"/>
    <n v="4990"/>
    <n v="0"/>
    <m/>
    <x v="152"/>
  </r>
  <r>
    <n v="5"/>
    <x v="2"/>
    <n v="25"/>
    <n v="6.37"/>
    <x v="6"/>
    <n v="18.45"/>
    <n v="811222"/>
    <n v="20.930688583434346"/>
    <n v="0.83722754333737381"/>
    <m/>
    <m/>
    <m/>
    <n v="1"/>
    <n v="32448.880000000001"/>
    <n v="0"/>
    <m/>
    <x v="153"/>
  </r>
  <r>
    <n v="5"/>
    <x v="2"/>
    <n v="25"/>
    <n v="6.37"/>
    <x v="7"/>
    <n v="19.309999999999999"/>
    <n v="990570"/>
    <n v="25.558123658003062"/>
    <n v="1.0223249463201225"/>
    <m/>
    <m/>
    <m/>
    <n v="1"/>
    <n v="39622.800000000003"/>
    <n v="0"/>
    <m/>
    <x v="154"/>
  </r>
  <r>
    <n v="5"/>
    <x v="2"/>
    <n v="25"/>
    <n v="6.37"/>
    <x v="8"/>
    <n v="20.010000000000002"/>
    <n v="1937877"/>
    <n v="50"/>
    <n v="2"/>
    <m/>
    <m/>
    <m/>
    <n v="1"/>
    <n v="77515.08"/>
    <n v="0"/>
    <m/>
    <x v="8"/>
  </r>
  <r>
    <n v="5"/>
    <x v="2"/>
    <n v="25"/>
    <n v="6.37"/>
    <x v="9"/>
    <n v="20.58"/>
    <n v="129662"/>
    <n v="3.3454651662618424"/>
    <n v="0.13381860665047371"/>
    <m/>
    <m/>
    <m/>
    <n v="1"/>
    <n v="5186.4799999999996"/>
    <n v="0"/>
    <m/>
    <x v="155"/>
  </r>
  <r>
    <n v="5"/>
    <x v="2"/>
    <n v="25"/>
    <n v="6.37"/>
    <x v="10"/>
    <n v="20.757999999999999"/>
    <n v="7567594"/>
    <n v="195.25475559078311"/>
    <n v="7.8101902236313245"/>
    <m/>
    <m/>
    <m/>
    <n v="1"/>
    <n v="302703.76"/>
    <n v="0"/>
    <m/>
    <x v="156"/>
  </r>
  <r>
    <n v="5"/>
    <x v="2"/>
    <n v="25"/>
    <n v="6.37"/>
    <x v="11"/>
    <n v="20.97"/>
    <n v="618557"/>
    <n v="15.959655850190698"/>
    <n v="0.63838623400762795"/>
    <m/>
    <m/>
    <m/>
    <n v="1"/>
    <n v="24742.28"/>
    <n v="0"/>
    <m/>
    <x v="157"/>
  </r>
  <r>
    <n v="5"/>
    <x v="2"/>
    <n v="25"/>
    <n v="6.37"/>
    <x v="12"/>
    <n v="21.24"/>
    <n v="680723"/>
    <n v="17.563627619296788"/>
    <n v="0.70254510477187149"/>
    <m/>
    <m/>
    <m/>
    <n v="1"/>
    <n v="27228.92"/>
    <n v="0"/>
    <m/>
    <x v="158"/>
  </r>
  <r>
    <n v="5"/>
    <x v="2"/>
    <n v="25"/>
    <n v="6.37"/>
    <x v="13"/>
    <n v="21.475000000000001"/>
    <n v="649512"/>
    <n v="16.758339151556058"/>
    <n v="0.67033356606224226"/>
    <m/>
    <m/>
    <m/>
    <n v="1"/>
    <n v="25980.48"/>
    <n v="0"/>
    <m/>
    <x v="159"/>
  </r>
  <r>
    <n v="5"/>
    <x v="2"/>
    <n v="25"/>
    <n v="6.37"/>
    <x v="14"/>
    <n v="21.52"/>
    <n v="473711"/>
    <n v="12.222421753289812"/>
    <n v="0.48889687013159244"/>
    <m/>
    <m/>
    <m/>
    <n v="1"/>
    <n v="18948.439999999999"/>
    <n v="0"/>
    <m/>
    <x v="160"/>
  </r>
  <r>
    <n v="5"/>
    <x v="2"/>
    <n v="25"/>
    <n v="6.37"/>
    <x v="15"/>
    <n v="21.65"/>
    <n v="490003"/>
    <n v="12.642778669647248"/>
    <n v="0.50571114678588991"/>
    <m/>
    <m/>
    <m/>
    <n v="1"/>
    <n v="19600.12"/>
    <n v="0"/>
    <m/>
    <x v="161"/>
  </r>
  <r>
    <n v="5"/>
    <x v="2"/>
    <n v="25"/>
    <n v="6.37"/>
    <x v="16"/>
    <n v="21.88"/>
    <n v="1564610"/>
    <n v="40.369177197520791"/>
    <n v="1.6147670879008316"/>
    <m/>
    <m/>
    <m/>
    <m/>
    <n v="62584.4"/>
    <n v="0"/>
    <m/>
    <x v="162"/>
  </r>
  <r>
    <n v="5"/>
    <x v="2"/>
    <n v="25"/>
    <n v="6.37"/>
    <x v="17"/>
    <n v="22.2"/>
    <n v="92858"/>
    <n v="2.395869294078004"/>
    <n v="9.5834771763120163E-2"/>
    <m/>
    <m/>
    <m/>
    <n v="1"/>
    <n v="3714.32"/>
    <n v="0"/>
    <m/>
    <x v="163"/>
  </r>
  <r>
    <n v="5"/>
    <x v="2"/>
    <n v="25"/>
    <n v="6.37"/>
    <x v="18"/>
    <n v="22.71"/>
    <n v="296020"/>
    <n v="7.6377396501429144"/>
    <n v="0.30550958600571659"/>
    <m/>
    <m/>
    <m/>
    <n v="1"/>
    <n v="11840.8"/>
    <n v="0"/>
    <m/>
    <x v="164"/>
  </r>
  <r>
    <n v="5"/>
    <x v="2"/>
    <n v="25"/>
    <n v="6.37"/>
    <x v="19"/>
    <n v="22.89"/>
    <n v="28701940"/>
    <n v="740.55112889001725"/>
    <n v="29.622045155600691"/>
    <m/>
    <m/>
    <m/>
    <n v="1"/>
    <n v="1148077.6000000001"/>
    <n v="0"/>
    <m/>
    <x v="165"/>
  </r>
  <r>
    <n v="5"/>
    <x v="2"/>
    <n v="25"/>
    <n v="6.37"/>
    <x v="20"/>
    <n v="23.02"/>
    <n v="134404"/>
    <n v="3.4678155527930823"/>
    <n v="0.1387126221117233"/>
    <m/>
    <m/>
    <m/>
    <n v="1"/>
    <n v="5376.16"/>
    <n v="0"/>
    <m/>
    <x v="166"/>
  </r>
  <r>
    <n v="5"/>
    <x v="2"/>
    <n v="25"/>
    <n v="6.37"/>
    <x v="21"/>
    <n v="23.29"/>
    <n v="1587136"/>
    <n v="40.950380235690915"/>
    <n v="1.6380152094276366"/>
    <m/>
    <m/>
    <m/>
    <n v="1"/>
    <n v="63485.440000000002"/>
    <n v="0"/>
    <m/>
    <x v="167"/>
  </r>
  <r>
    <n v="5"/>
    <x v="2"/>
    <n v="25"/>
    <n v="6.37"/>
    <x v="22"/>
    <n v="23.6"/>
    <n v="367636"/>
    <n v="9.4855349436522545"/>
    <n v="0.37942139774609018"/>
    <m/>
    <m/>
    <m/>
    <n v="1"/>
    <n v="14705.44"/>
    <n v="0"/>
    <m/>
    <x v="168"/>
  </r>
  <r>
    <n v="5"/>
    <x v="2"/>
    <n v="25"/>
    <n v="6.37"/>
    <x v="23"/>
    <n v="24.71"/>
    <n v="239341"/>
    <n v="6.1753403337776342"/>
    <n v="0.24701361335110536"/>
    <m/>
    <m/>
    <m/>
    <m/>
    <n v="9573.64"/>
    <n v="0"/>
    <m/>
    <x v="169"/>
  </r>
  <r>
    <n v="5"/>
    <x v="2"/>
    <n v="25"/>
    <n v="6.37"/>
    <x v="24"/>
    <n v="24.89"/>
    <n v="34308021"/>
    <n v="885.19604185404955"/>
    <n v="35.407841674161979"/>
    <m/>
    <m/>
    <m/>
    <n v="1"/>
    <n v="1372320.84"/>
    <n v="0"/>
    <m/>
    <x v="170"/>
  </r>
  <r>
    <n v="5"/>
    <x v="2"/>
    <n v="25"/>
    <n v="6.37"/>
    <x v="25"/>
    <n v="25.16"/>
    <n v="285416"/>
    <n v="7.3641412741881966"/>
    <n v="0.29456565096752785"/>
    <m/>
    <m/>
    <m/>
    <m/>
    <n v="11416.64"/>
    <n v="0"/>
    <m/>
    <x v="171"/>
  </r>
  <r>
    <n v="5"/>
    <x v="2"/>
    <n v="25"/>
    <n v="6.37"/>
    <x v="26"/>
    <n v="25.22"/>
    <n v="824319"/>
    <n v="21.268609927255444"/>
    <n v="0.85074439709021776"/>
    <m/>
    <m/>
    <m/>
    <n v="1"/>
    <n v="32972.76"/>
    <n v="0"/>
    <m/>
    <x v="172"/>
  </r>
  <r>
    <n v="5"/>
    <x v="2"/>
    <n v="25"/>
    <n v="6.37"/>
    <x v="27"/>
    <n v="25.36"/>
    <n v="36301810"/>
    <n v="936.63865147271986"/>
    <n v="37.465546058908792"/>
    <m/>
    <m/>
    <m/>
    <m/>
    <n v="1452072.4"/>
    <n v="0"/>
    <m/>
    <x v="173"/>
  </r>
  <r>
    <n v="5"/>
    <x v="2"/>
    <n v="25"/>
    <n v="6.37"/>
    <x v="28"/>
    <n v="25.59"/>
    <n v="595856"/>
    <n v="15.373937561568665"/>
    <n v="0.61495750246274661"/>
    <m/>
    <m/>
    <m/>
    <n v="1"/>
    <n v="23834.240000000002"/>
    <n v="0"/>
    <m/>
    <x v="174"/>
  </r>
  <r>
    <n v="5"/>
    <x v="2"/>
    <n v="25"/>
    <n v="6.37"/>
    <x v="29"/>
    <n v="25.664999999999999"/>
    <n v="684333"/>
    <n v="17.656770785761946"/>
    <n v="0.70627083143047786"/>
    <m/>
    <m/>
    <m/>
    <m/>
    <n v="27373.32"/>
    <n v="0"/>
    <m/>
    <x v="175"/>
  </r>
  <r>
    <n v="5"/>
    <x v="2"/>
    <n v="25"/>
    <n v="6.37"/>
    <x v="30"/>
    <n v="26.79"/>
    <n v="5756175"/>
    <n v="148.51755297162822"/>
    <n v="5.9407021188651292"/>
    <m/>
    <m/>
    <m/>
    <n v="1"/>
    <n v="230247"/>
    <n v="0"/>
    <m/>
    <x v="176"/>
  </r>
  <r>
    <n v="5"/>
    <x v="2"/>
    <n v="25"/>
    <n v="6.37"/>
    <x v="31"/>
    <n v="27.17"/>
    <n v="2378979"/>
    <n v="61.381062884796094"/>
    <n v="2.4552425153918436"/>
    <m/>
    <m/>
    <m/>
    <n v="1"/>
    <n v="95159.16"/>
    <n v="0"/>
    <m/>
    <x v="177"/>
  </r>
  <r>
    <n v="5"/>
    <x v="2"/>
    <n v="25"/>
    <n v="6.37"/>
    <x v="32"/>
    <n v="27.36"/>
    <n v="3392372"/>
    <n v="87.528052606021944"/>
    <n v="3.5011221042408778"/>
    <m/>
    <m/>
    <m/>
    <n v="1"/>
    <n v="135694.88"/>
    <n v="0"/>
    <m/>
    <x v="178"/>
  </r>
  <r>
    <n v="5"/>
    <x v="2"/>
    <n v="25"/>
    <n v="6.37"/>
    <x v="33"/>
    <n v="28.6"/>
    <n v="960889"/>
    <n v="24.792311379927622"/>
    <n v="0.99169245519710492"/>
    <m/>
    <m/>
    <m/>
    <n v="1"/>
    <n v="38435.56"/>
    <n v="0"/>
    <m/>
    <x v="179"/>
  </r>
  <r>
    <n v="5"/>
    <x v="2"/>
    <n v="25"/>
    <n v="6.37"/>
    <x v="34"/>
    <n v="29.05"/>
    <n v="20197131"/>
    <n v="521.11488500044118"/>
    <n v="20.844595400017646"/>
    <m/>
    <m/>
    <m/>
    <n v="1"/>
    <n v="807885.24"/>
    <n v="0"/>
    <m/>
    <x v="180"/>
  </r>
  <r>
    <n v="5"/>
    <x v="2"/>
    <n v="25"/>
    <n v="6.37"/>
    <x v="35"/>
    <n v="30.34"/>
    <n v="51191"/>
    <n v="1.3208010621933177"/>
    <n v="5.2832042487732711E-2"/>
    <m/>
    <m/>
    <m/>
    <n v="1"/>
    <n v="2047.64"/>
    <n v="0"/>
    <m/>
    <x v="181"/>
  </r>
  <r>
    <n v="5"/>
    <x v="2"/>
    <n v="25"/>
    <n v="6.37"/>
    <x v="36"/>
    <n v="30.844999999999999"/>
    <n v="239814"/>
    <n v="6.1875444107133735"/>
    <n v="0.24750177642853494"/>
    <m/>
    <m/>
    <m/>
    <n v="1"/>
    <n v="9592.56"/>
    <n v="0"/>
    <m/>
    <x v="182"/>
  </r>
  <r>
    <n v="5"/>
    <x v="2"/>
    <n v="25"/>
    <n v="6.37"/>
    <x v="37"/>
    <n v="37.29"/>
    <n v="0"/>
    <n v="0"/>
    <n v="0"/>
    <m/>
    <m/>
    <m/>
    <n v="1"/>
    <n v="0"/>
    <n v="0"/>
    <m/>
    <x v="183"/>
  </r>
  <r>
    <n v="6"/>
    <x v="2"/>
    <n v="25"/>
    <n v="6.58"/>
    <x v="0"/>
    <n v="15.76"/>
    <n v="133706"/>
    <n v="4.3660613232653933"/>
    <n v="0.17464245293061573"/>
    <m/>
    <m/>
    <m/>
    <n v="1"/>
    <n v="5348.24"/>
    <n v="0"/>
    <n v="120795172"/>
    <x v="184"/>
  </r>
  <r>
    <n v="6"/>
    <x v="2"/>
    <n v="25"/>
    <n v="6.58"/>
    <x v="1"/>
    <n v="15.925000000000001"/>
    <n v="162445"/>
    <n v="5.3045101316159844"/>
    <n v="0.21218040526463938"/>
    <m/>
    <m/>
    <m/>
    <n v="1"/>
    <n v="6497.8"/>
    <n v="0"/>
    <m/>
    <x v="185"/>
  </r>
  <r>
    <n v="6"/>
    <x v="2"/>
    <n v="25"/>
    <n v="6.58"/>
    <x v="2"/>
    <n v="15.98"/>
    <n v="205647"/>
    <n v="6.7152365110433214"/>
    <n v="0.26860946044173284"/>
    <m/>
    <m/>
    <m/>
    <n v="1"/>
    <n v="8225.8799999999992"/>
    <n v="0"/>
    <m/>
    <x v="186"/>
  </r>
  <r>
    <n v="6"/>
    <x v="2"/>
    <n v="25"/>
    <n v="6.58"/>
    <x v="3"/>
    <n v="16.885000000000002"/>
    <n v="351336"/>
    <n v="11.472593010566243"/>
    <n v="0.45890372042264971"/>
    <m/>
    <m/>
    <m/>
    <n v="1"/>
    <n v="14053.44"/>
    <n v="0"/>
    <m/>
    <x v="187"/>
  </r>
  <r>
    <n v="6"/>
    <x v="2"/>
    <n v="25"/>
    <n v="6.58"/>
    <x v="4"/>
    <n v="17.024999999999999"/>
    <n v="202514"/>
    <n v="6.6129309292011413"/>
    <n v="0.26451723716804565"/>
    <m/>
    <m/>
    <m/>
    <n v="1"/>
    <n v="8100.56"/>
    <n v="0"/>
    <m/>
    <x v="188"/>
  </r>
  <r>
    <n v="6"/>
    <x v="2"/>
    <n v="25"/>
    <n v="6.58"/>
    <x v="5"/>
    <n v="18.28"/>
    <n v="122712"/>
    <n v="4.0070611423611719"/>
    <n v="0.16028244569444688"/>
    <m/>
    <m/>
    <m/>
    <n v="1"/>
    <n v="4908.4799999999996"/>
    <n v="0"/>
    <m/>
    <x v="189"/>
  </r>
  <r>
    <n v="6"/>
    <x v="2"/>
    <n v="25"/>
    <n v="6.58"/>
    <x v="6"/>
    <n v="18.45"/>
    <n v="848411"/>
    <n v="27.704175230228376"/>
    <n v="1.1081670092091351"/>
    <m/>
    <m/>
    <m/>
    <n v="1"/>
    <n v="33936.44"/>
    <n v="0"/>
    <m/>
    <x v="190"/>
  </r>
  <r>
    <n v="6"/>
    <x v="2"/>
    <n v="25"/>
    <n v="6.58"/>
    <x v="7"/>
    <n v="19.309999999999999"/>
    <n v="1033405"/>
    <n v="33.745004725061506"/>
    <n v="1.3498001890024602"/>
    <m/>
    <m/>
    <m/>
    <n v="1"/>
    <n v="41336.199999999997"/>
    <n v="0"/>
    <m/>
    <x v="191"/>
  </r>
  <r>
    <n v="6"/>
    <x v="2"/>
    <n v="25"/>
    <n v="6.58"/>
    <x v="8"/>
    <n v="20.010000000000002"/>
    <n v="1531197"/>
    <n v="50"/>
    <n v="2"/>
    <m/>
    <m/>
    <m/>
    <n v="1"/>
    <n v="61247.88"/>
    <n v="0"/>
    <m/>
    <x v="8"/>
  </r>
  <r>
    <n v="6"/>
    <x v="2"/>
    <n v="25"/>
    <n v="6.58"/>
    <x v="9"/>
    <n v="20.58"/>
    <n v="110444"/>
    <n v="3.6064595215377251"/>
    <n v="0.14425838086150899"/>
    <m/>
    <m/>
    <m/>
    <n v="1"/>
    <n v="4417.76"/>
    <n v="0"/>
    <m/>
    <x v="192"/>
  </r>
  <r>
    <n v="6"/>
    <x v="2"/>
    <n v="25"/>
    <n v="6.58"/>
    <x v="10"/>
    <n v="20.757999999999999"/>
    <n v="5617771"/>
    <n v="183.44376980884888"/>
    <n v="7.3377507923539556"/>
    <m/>
    <m/>
    <m/>
    <n v="1"/>
    <n v="224710.84"/>
    <n v="0"/>
    <m/>
    <x v="193"/>
  </r>
  <r>
    <n v="6"/>
    <x v="2"/>
    <n v="25"/>
    <n v="6.58"/>
    <x v="11"/>
    <n v="20.97"/>
    <n v="510610"/>
    <n v="16.673556701064591"/>
    <n v="0.66694226804258361"/>
    <m/>
    <m/>
    <m/>
    <n v="1"/>
    <n v="20424.400000000001"/>
    <n v="0"/>
    <m/>
    <x v="194"/>
  </r>
  <r>
    <n v="6"/>
    <x v="2"/>
    <n v="25"/>
    <n v="6.58"/>
    <x v="12"/>
    <n v="21.24"/>
    <n v="598071"/>
    <n v="19.529524940291811"/>
    <n v="0.78118099761167248"/>
    <m/>
    <m/>
    <m/>
    <n v="1"/>
    <n v="23922.84"/>
    <n v="0"/>
    <m/>
    <x v="195"/>
  </r>
  <r>
    <n v="6"/>
    <x v="2"/>
    <n v="25"/>
    <n v="6.58"/>
    <x v="13"/>
    <n v="21.475000000000001"/>
    <n v="540123"/>
    <n v="17.637279853604728"/>
    <n v="0.70549119414418915"/>
    <m/>
    <m/>
    <m/>
    <n v="1"/>
    <n v="21604.92"/>
    <n v="0"/>
    <m/>
    <x v="196"/>
  </r>
  <r>
    <n v="6"/>
    <x v="2"/>
    <n v="25"/>
    <n v="6.58"/>
    <x v="14"/>
    <n v="21.52"/>
    <n v="438881"/>
    <n v="14.331304201876049"/>
    <n v="0.57325216807504198"/>
    <m/>
    <m/>
    <m/>
    <n v="1"/>
    <n v="17555.240000000002"/>
    <n v="0"/>
    <m/>
    <x v="197"/>
  </r>
  <r>
    <n v="6"/>
    <x v="2"/>
    <n v="25"/>
    <n v="6.58"/>
    <x v="15"/>
    <n v="21.65"/>
    <n v="401438"/>
    <n v="13.108633311063175"/>
    <n v="0.52434533244252701"/>
    <m/>
    <m/>
    <m/>
    <n v="1"/>
    <n v="16057.52"/>
    <n v="0"/>
    <m/>
    <x v="198"/>
  </r>
  <r>
    <n v="6"/>
    <x v="2"/>
    <n v="25"/>
    <n v="6.58"/>
    <x v="16"/>
    <n v="21.88"/>
    <n v="1224159"/>
    <n v="39.973922362700556"/>
    <n v="1.5989568945080221"/>
    <m/>
    <m/>
    <m/>
    <m/>
    <n v="48966.36"/>
    <n v="0"/>
    <m/>
    <x v="199"/>
  </r>
  <r>
    <n v="6"/>
    <x v="2"/>
    <n v="25"/>
    <n v="6.58"/>
    <x v="17"/>
    <n v="22.2"/>
    <n v="119255"/>
    <n v="3.8941756024861593"/>
    <n v="0.15576702409944637"/>
    <m/>
    <m/>
    <m/>
    <n v="1"/>
    <n v="4770.2"/>
    <n v="0"/>
    <m/>
    <x v="200"/>
  </r>
  <r>
    <n v="6"/>
    <x v="2"/>
    <n v="25"/>
    <n v="6.58"/>
    <x v="18"/>
    <n v="22.71"/>
    <n v="287678"/>
    <n v="9.3938924906462073"/>
    <n v="0.37575569962584832"/>
    <m/>
    <m/>
    <m/>
    <n v="1"/>
    <n v="11507.12"/>
    <n v="0"/>
    <m/>
    <x v="201"/>
  </r>
  <r>
    <n v="6"/>
    <x v="2"/>
    <n v="25"/>
    <n v="6.58"/>
    <x v="19"/>
    <n v="22.89"/>
    <n v="25648175"/>
    <n v="837.52041703320992"/>
    <n v="33.500816681328395"/>
    <m/>
    <m/>
    <m/>
    <n v="1"/>
    <n v="1025927"/>
    <n v="0"/>
    <m/>
    <x v="202"/>
  </r>
  <r>
    <n v="6"/>
    <x v="2"/>
    <n v="25"/>
    <n v="6.58"/>
    <x v="20"/>
    <n v="23.02"/>
    <n v="157801"/>
    <n v="5.1528640664787089"/>
    <n v="0.20611456265914835"/>
    <m/>
    <m/>
    <m/>
    <n v="1"/>
    <n v="6312.04"/>
    <n v="0"/>
    <m/>
    <x v="203"/>
  </r>
  <r>
    <n v="6"/>
    <x v="2"/>
    <n v="25"/>
    <n v="6.58"/>
    <x v="21"/>
    <n v="23.29"/>
    <n v="1788267"/>
    <n v="58.394412998458066"/>
    <n v="2.3357765199383227"/>
    <m/>
    <m/>
    <m/>
    <n v="1"/>
    <n v="71530.679999999993"/>
    <n v="0"/>
    <m/>
    <x v="204"/>
  </r>
  <r>
    <n v="6"/>
    <x v="2"/>
    <n v="25"/>
    <n v="6.58"/>
    <x v="22"/>
    <n v="23.6"/>
    <n v="348533"/>
    <n v="11.381063311905653"/>
    <n v="0.45524253247622609"/>
    <m/>
    <m/>
    <m/>
    <n v="1"/>
    <n v="13941.32"/>
    <n v="0"/>
    <m/>
    <x v="205"/>
  </r>
  <r>
    <n v="6"/>
    <x v="2"/>
    <n v="25"/>
    <n v="6.58"/>
    <x v="23"/>
    <n v="24.71"/>
    <n v="241581"/>
    <n v="7.8886322269440186"/>
    <n v="0.31554528907776075"/>
    <m/>
    <m/>
    <m/>
    <m/>
    <n v="9663.24"/>
    <n v="0"/>
    <m/>
    <x v="206"/>
  </r>
  <r>
    <n v="6"/>
    <x v="2"/>
    <n v="25"/>
    <n v="6.58"/>
    <x v="24"/>
    <n v="24.89"/>
    <n v="23672082"/>
    <n v="772.99269786970581"/>
    <n v="30.919707914788233"/>
    <m/>
    <m/>
    <m/>
    <n v="1"/>
    <n v="946883.28"/>
    <n v="0"/>
    <m/>
    <x v="207"/>
  </r>
  <r>
    <n v="6"/>
    <x v="2"/>
    <n v="25"/>
    <n v="6.58"/>
    <x v="25"/>
    <n v="25.16"/>
    <n v="617464"/>
    <n v="20.16278767526321"/>
    <n v="0.80651150701052843"/>
    <m/>
    <m/>
    <m/>
    <m/>
    <n v="24698.560000000001"/>
    <n v="0"/>
    <m/>
    <x v="208"/>
  </r>
  <r>
    <n v="6"/>
    <x v="2"/>
    <n v="25"/>
    <n v="6.58"/>
    <x v="26"/>
    <n v="25.22"/>
    <n v="929824"/>
    <n v="30.362650919509377"/>
    <n v="1.2145060367803751"/>
    <m/>
    <m/>
    <m/>
    <n v="1"/>
    <n v="37192.959999999999"/>
    <n v="0"/>
    <m/>
    <x v="209"/>
  </r>
  <r>
    <n v="6"/>
    <x v="2"/>
    <n v="25"/>
    <n v="6.58"/>
    <x v="27"/>
    <n v="25.36"/>
    <n v="27033051"/>
    <n v="882.74242308468467"/>
    <n v="35.309696923387385"/>
    <m/>
    <m/>
    <m/>
    <m/>
    <n v="1081322.04"/>
    <n v="0"/>
    <m/>
    <x v="210"/>
  </r>
  <r>
    <n v="6"/>
    <x v="2"/>
    <n v="25"/>
    <n v="6.58"/>
    <x v="28"/>
    <n v="25.59"/>
    <n v="421523"/>
    <n v="13.764492746524452"/>
    <n v="0.55057970986097804"/>
    <m/>
    <m/>
    <m/>
    <n v="1"/>
    <n v="16860.919999999998"/>
    <n v="0"/>
    <m/>
    <x v="211"/>
  </r>
  <r>
    <n v="6"/>
    <x v="2"/>
    <n v="25"/>
    <n v="6.58"/>
    <x v="29"/>
    <n v="25.664999999999999"/>
    <n v="479402"/>
    <n v="15.654484694000837"/>
    <n v="0.62617938776003346"/>
    <m/>
    <m/>
    <m/>
    <m/>
    <n v="19176.080000000002"/>
    <n v="0"/>
    <m/>
    <x v="212"/>
  </r>
  <r>
    <n v="6"/>
    <x v="2"/>
    <n v="25"/>
    <n v="6.58"/>
    <x v="30"/>
    <n v="26.79"/>
    <n v="5307734"/>
    <n v="173.31976225136282"/>
    <n v="6.9327904900545123"/>
    <m/>
    <m/>
    <m/>
    <n v="1"/>
    <n v="212309.36"/>
    <n v="0"/>
    <m/>
    <x v="213"/>
  </r>
  <r>
    <n v="6"/>
    <x v="2"/>
    <n v="25"/>
    <n v="6.58"/>
    <x v="31"/>
    <n v="27.17"/>
    <n v="2629655"/>
    <n v="85.869257842067356"/>
    <n v="3.4347703136826944"/>
    <m/>
    <m/>
    <m/>
    <n v="1"/>
    <n v="105186.2"/>
    <n v="0"/>
    <m/>
    <x v="214"/>
  </r>
  <r>
    <n v="6"/>
    <x v="2"/>
    <n v="25"/>
    <n v="6.58"/>
    <x v="32"/>
    <n v="27.36"/>
    <n v="3585855"/>
    <n v="117.09319571550884"/>
    <n v="4.6837278286203539"/>
    <m/>
    <m/>
    <m/>
    <n v="1"/>
    <n v="143434.20000000001"/>
    <n v="0"/>
    <m/>
    <x v="215"/>
  </r>
  <r>
    <n v="6"/>
    <x v="2"/>
    <n v="25"/>
    <n v="6.58"/>
    <x v="33"/>
    <n v="28.6"/>
    <n v="1271067"/>
    <n v="41.505665175676285"/>
    <n v="1.6602266070270515"/>
    <m/>
    <m/>
    <m/>
    <n v="1"/>
    <n v="50842.68"/>
    <n v="0"/>
    <m/>
    <x v="216"/>
  </r>
  <r>
    <n v="6"/>
    <x v="2"/>
    <n v="25"/>
    <n v="6.58"/>
    <x v="34"/>
    <n v="29.05"/>
    <n v="13554735"/>
    <n v="442.61891187090885"/>
    <n v="17.704756474836355"/>
    <m/>
    <m/>
    <m/>
    <n v="1"/>
    <n v="542189.4"/>
    <n v="0"/>
    <m/>
    <x v="217"/>
  </r>
  <r>
    <n v="6"/>
    <x v="2"/>
    <n v="25"/>
    <n v="6.58"/>
    <x v="35"/>
    <n v="30.34"/>
    <n v="48466"/>
    <n v="1.5826180432694159"/>
    <n v="6.3304721730776642E-2"/>
    <m/>
    <m/>
    <m/>
    <n v="1"/>
    <n v="1938.64"/>
    <n v="0"/>
    <m/>
    <x v="218"/>
  </r>
  <r>
    <n v="6"/>
    <x v="2"/>
    <n v="25"/>
    <n v="6.58"/>
    <x v="36"/>
    <n v="30.844999999999999"/>
    <n v="29026"/>
    <n v="0.94782056129942782"/>
    <n v="3.7912822451977114E-2"/>
    <m/>
    <m/>
    <m/>
    <n v="1"/>
    <n v="1161.04"/>
    <n v="0"/>
    <m/>
    <x v="219"/>
  </r>
  <r>
    <n v="6"/>
    <x v="2"/>
    <n v="25"/>
    <n v="6.58"/>
    <x v="37"/>
    <n v="37.29"/>
    <n v="122325"/>
    <n v="3.9944239702663995"/>
    <n v="0.15977695881065598"/>
    <m/>
    <m/>
    <m/>
    <n v="1"/>
    <n v="4893"/>
    <n v="0"/>
    <m/>
    <x v="2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ACF57-4B65-4D01-9B9E-637ED04B7E6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121" firstHeaderRow="1" firstDataRow="1" firstDataCol="1"/>
  <pivotFields count="1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9">
        <item x="15"/>
        <item x="22"/>
        <item x="8"/>
        <item x="17"/>
        <item x="29"/>
        <item x="0"/>
        <item x="2"/>
        <item x="5"/>
        <item x="9"/>
        <item x="11"/>
        <item x="18"/>
        <item x="20"/>
        <item x="23"/>
        <item x="25"/>
        <item x="3"/>
        <item x="7"/>
        <item x="14"/>
        <item x="4"/>
        <item x="13"/>
        <item x="1"/>
        <item x="6"/>
        <item x="10"/>
        <item x="12"/>
        <item x="19"/>
        <item x="21"/>
        <item x="16"/>
        <item x="24"/>
        <item x="27"/>
        <item x="28"/>
        <item x="30"/>
        <item x="31"/>
        <item x="32"/>
        <item x="26"/>
        <item x="33"/>
        <item x="34"/>
        <item x="35"/>
        <item x="36"/>
        <item x="37"/>
        <item t="default"/>
      </items>
    </pivotField>
    <pivotField showAll="0"/>
    <pivotField showAll="0"/>
    <pivotField numFmtId="2"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4"/>
  </rowFields>
  <rowItems count="1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t="grand">
      <x/>
    </i>
  </rowItems>
  <colItems count="1">
    <i/>
  </colItems>
  <dataFields count="1">
    <dataField name="Average of %TIC" fld="16" subtotal="average" baseField="4" baseItem="25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workbookViewId="0">
      <selection activeCell="C6" sqref="C6"/>
    </sheetView>
  </sheetViews>
  <sheetFormatPr baseColWidth="10" defaultColWidth="8.88671875" defaultRowHeight="14.4" x14ac:dyDescent="0.3"/>
  <cols>
    <col min="2" max="2" width="18.88671875" bestFit="1" customWidth="1"/>
    <col min="5" max="5" width="20.33203125" bestFit="1" customWidth="1"/>
    <col min="8" max="8" width="7.5546875" bestFit="1" customWidth="1"/>
    <col min="9" max="9" width="5.6640625" bestFit="1" customWidth="1"/>
    <col min="14" max="14" width="12.21875" customWidth="1"/>
    <col min="16" max="16" width="10" bestFit="1" customWidth="1"/>
    <col min="20" max="20" width="13.5546875" bestFit="1" customWidth="1"/>
  </cols>
  <sheetData>
    <row r="1" spans="1:20" x14ac:dyDescent="0.3">
      <c r="A1" t="s">
        <v>210</v>
      </c>
      <c r="B1" t="s">
        <v>192</v>
      </c>
      <c r="C1" t="s">
        <v>193</v>
      </c>
      <c r="D1" t="s">
        <v>194</v>
      </c>
      <c r="E1" t="s">
        <v>0</v>
      </c>
      <c r="F1" t="s">
        <v>1</v>
      </c>
      <c r="G1" t="s">
        <v>195</v>
      </c>
      <c r="H1" t="s">
        <v>208</v>
      </c>
      <c r="I1" t="s">
        <v>209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</row>
    <row r="2" spans="1:20" x14ac:dyDescent="0.3">
      <c r="A2">
        <v>1</v>
      </c>
      <c r="B2" t="s">
        <v>219</v>
      </c>
      <c r="C2">
        <v>25</v>
      </c>
      <c r="D2">
        <v>8.6199999999999992</v>
      </c>
      <c r="E2" s="3" t="s">
        <v>38</v>
      </c>
      <c r="F2" s="3">
        <v>15.76</v>
      </c>
      <c r="G2">
        <v>19749</v>
      </c>
      <c r="H2" s="12">
        <f t="shared" ref="H2:H32" si="0">G2*50/$G$9</f>
        <v>0.51920826064049619</v>
      </c>
      <c r="I2" s="12">
        <f>H2/25</f>
        <v>2.0768330425619846E-2</v>
      </c>
      <c r="M2">
        <v>1</v>
      </c>
      <c r="N2">
        <f t="shared" ref="N2:N15" si="1">G2/C2</f>
        <v>789.96</v>
      </c>
      <c r="O2">
        <f t="shared" ref="O2:O15" si="2">J2/C2</f>
        <v>0</v>
      </c>
      <c r="P2">
        <f>SUM(G2:G32)-G9</f>
        <v>203066104</v>
      </c>
      <c r="Q2" s="5">
        <f t="shared" ref="Q2:Q8" si="3">G2/$P$2*100</f>
        <v>9.7254044919284025E-3</v>
      </c>
      <c r="R2" s="6">
        <f>SUM(J2:J32)</f>
        <v>0</v>
      </c>
      <c r="S2" s="11" t="e">
        <f t="shared" ref="S2:S54" si="4">J2*100/$R$2</f>
        <v>#DIV/0!</v>
      </c>
    </row>
    <row r="3" spans="1:20" x14ac:dyDescent="0.3">
      <c r="A3">
        <v>1</v>
      </c>
      <c r="B3" t="s">
        <v>219</v>
      </c>
      <c r="C3">
        <v>25</v>
      </c>
      <c r="D3">
        <v>8.6199999999999992</v>
      </c>
      <c r="E3" s="4" t="s">
        <v>40</v>
      </c>
      <c r="F3" s="4">
        <v>15.925000000000001</v>
      </c>
      <c r="G3">
        <v>74765</v>
      </c>
      <c r="H3" s="12">
        <f t="shared" si="0"/>
        <v>1.9655985420419615</v>
      </c>
      <c r="I3" s="12">
        <f t="shared" ref="I3:I32" si="5">H3/25</f>
        <v>7.8623941681678466E-2</v>
      </c>
      <c r="M3">
        <v>1</v>
      </c>
      <c r="N3">
        <f t="shared" si="1"/>
        <v>2990.6</v>
      </c>
      <c r="O3">
        <f t="shared" si="2"/>
        <v>0</v>
      </c>
      <c r="Q3" s="5">
        <f t="shared" si="3"/>
        <v>3.6818059994887187E-2</v>
      </c>
      <c r="S3" s="11" t="e">
        <f t="shared" si="4"/>
        <v>#DIV/0!</v>
      </c>
    </row>
    <row r="4" spans="1:20" x14ac:dyDescent="0.3">
      <c r="A4">
        <v>1</v>
      </c>
      <c r="B4" t="s">
        <v>219</v>
      </c>
      <c r="C4">
        <v>25</v>
      </c>
      <c r="D4">
        <v>8.6199999999999992</v>
      </c>
      <c r="E4" s="4" t="s">
        <v>49</v>
      </c>
      <c r="F4" s="4">
        <v>16.885000000000002</v>
      </c>
      <c r="G4">
        <v>52000</v>
      </c>
      <c r="H4" s="12">
        <f t="shared" si="0"/>
        <v>1.3670985646516685</v>
      </c>
      <c r="I4" s="12">
        <f t="shared" si="5"/>
        <v>5.4683942586066736E-2</v>
      </c>
      <c r="M4">
        <v>1</v>
      </c>
      <c r="N4">
        <f t="shared" si="1"/>
        <v>2080</v>
      </c>
      <c r="O4">
        <f t="shared" si="2"/>
        <v>0</v>
      </c>
      <c r="Q4" s="5">
        <f t="shared" si="3"/>
        <v>2.5607424861019641E-2</v>
      </c>
      <c r="S4" s="5" t="e">
        <f t="shared" si="4"/>
        <v>#DIV/0!</v>
      </c>
    </row>
    <row r="5" spans="1:20" x14ac:dyDescent="0.3">
      <c r="A5">
        <v>1</v>
      </c>
      <c r="B5" t="s">
        <v>219</v>
      </c>
      <c r="C5">
        <v>25</v>
      </c>
      <c r="D5">
        <v>8.6199999999999992</v>
      </c>
      <c r="E5" s="4" t="s">
        <v>51</v>
      </c>
      <c r="F5" s="4">
        <v>17.024999999999999</v>
      </c>
      <c r="G5">
        <v>39852</v>
      </c>
      <c r="H5" s="12">
        <f t="shared" si="0"/>
        <v>1.0477233076634287</v>
      </c>
      <c r="I5" s="12">
        <f t="shared" si="5"/>
        <v>4.1908932306537146E-2</v>
      </c>
      <c r="M5">
        <v>1</v>
      </c>
      <c r="N5">
        <f t="shared" si="1"/>
        <v>1594.08</v>
      </c>
      <c r="O5">
        <f t="shared" si="2"/>
        <v>0</v>
      </c>
      <c r="Q5" s="5">
        <f t="shared" si="3"/>
        <v>1.9625136453102977E-2</v>
      </c>
      <c r="S5" s="5" t="e">
        <f t="shared" si="4"/>
        <v>#DIV/0!</v>
      </c>
    </row>
    <row r="6" spans="1:20" x14ac:dyDescent="0.3">
      <c r="A6">
        <v>1</v>
      </c>
      <c r="B6" t="s">
        <v>219</v>
      </c>
      <c r="C6" s="21">
        <v>25</v>
      </c>
      <c r="D6">
        <v>8.6199999999999992</v>
      </c>
      <c r="E6" s="3" t="s">
        <v>61</v>
      </c>
      <c r="F6" s="3">
        <v>18.28</v>
      </c>
      <c r="G6">
        <v>83352</v>
      </c>
      <c r="H6" s="12">
        <f t="shared" si="0"/>
        <v>2.1913538377085744</v>
      </c>
      <c r="I6" s="12">
        <f t="shared" si="5"/>
        <v>8.7654153508342977E-2</v>
      </c>
      <c r="M6">
        <v>1</v>
      </c>
      <c r="N6">
        <f t="shared" si="1"/>
        <v>3334.08</v>
      </c>
      <c r="O6">
        <f t="shared" si="2"/>
        <v>0</v>
      </c>
      <c r="Q6" s="5">
        <f t="shared" si="3"/>
        <v>4.1046732250302101E-2</v>
      </c>
      <c r="S6" s="5" t="e">
        <f t="shared" si="4"/>
        <v>#DIV/0!</v>
      </c>
    </row>
    <row r="7" spans="1:20" x14ac:dyDescent="0.3">
      <c r="A7">
        <v>1</v>
      </c>
      <c r="B7" t="s">
        <v>219</v>
      </c>
      <c r="C7">
        <v>25</v>
      </c>
      <c r="D7">
        <v>8.6199999999999992</v>
      </c>
      <c r="E7" s="4" t="s">
        <v>63</v>
      </c>
      <c r="F7" s="4">
        <v>18.45</v>
      </c>
      <c r="G7">
        <v>1367151</v>
      </c>
      <c r="H7" s="12">
        <f t="shared" si="0"/>
        <v>35.942887880040253</v>
      </c>
      <c r="I7" s="12">
        <f t="shared" si="5"/>
        <v>1.4377155152016101</v>
      </c>
      <c r="M7">
        <v>1</v>
      </c>
      <c r="N7">
        <f t="shared" si="1"/>
        <v>54686.04</v>
      </c>
      <c r="O7">
        <f t="shared" si="2"/>
        <v>0</v>
      </c>
      <c r="Q7" s="5">
        <f t="shared" si="3"/>
        <v>0.67325416358015122</v>
      </c>
      <c r="S7" s="5" t="e">
        <f t="shared" si="4"/>
        <v>#DIV/0!</v>
      </c>
    </row>
    <row r="8" spans="1:20" x14ac:dyDescent="0.3">
      <c r="A8">
        <v>1</v>
      </c>
      <c r="B8" t="s">
        <v>219</v>
      </c>
      <c r="C8">
        <v>25</v>
      </c>
      <c r="D8">
        <v>8.6199999999999992</v>
      </c>
      <c r="E8" s="4" t="s">
        <v>65</v>
      </c>
      <c r="F8" s="4">
        <v>19.309999999999999</v>
      </c>
      <c r="G8">
        <v>704354</v>
      </c>
      <c r="H8" s="12">
        <f t="shared" si="0"/>
        <v>18.517718123205025</v>
      </c>
      <c r="I8" s="12">
        <f t="shared" si="5"/>
        <v>0.74070872492820106</v>
      </c>
      <c r="M8">
        <v>1</v>
      </c>
      <c r="N8">
        <f t="shared" si="1"/>
        <v>28174.16</v>
      </c>
      <c r="O8">
        <f t="shared" si="2"/>
        <v>0</v>
      </c>
      <c r="Q8" s="5">
        <f t="shared" si="3"/>
        <v>0.34685946404920437</v>
      </c>
      <c r="S8" s="5" t="e">
        <f t="shared" si="4"/>
        <v>#DIV/0!</v>
      </c>
    </row>
    <row r="9" spans="1:20" x14ac:dyDescent="0.3">
      <c r="A9">
        <v>1</v>
      </c>
      <c r="B9" t="s">
        <v>219</v>
      </c>
      <c r="C9">
        <v>25</v>
      </c>
      <c r="D9">
        <v>8.6199999999999992</v>
      </c>
      <c r="E9" s="4" t="s">
        <v>72</v>
      </c>
      <c r="F9" s="4">
        <v>20.010000000000002</v>
      </c>
      <c r="G9">
        <v>1901838</v>
      </c>
      <c r="H9" s="12">
        <f t="shared" si="0"/>
        <v>50</v>
      </c>
      <c r="I9" s="12">
        <f t="shared" si="5"/>
        <v>2</v>
      </c>
      <c r="M9">
        <v>1</v>
      </c>
      <c r="N9">
        <f t="shared" si="1"/>
        <v>76073.52</v>
      </c>
      <c r="O9">
        <f t="shared" si="2"/>
        <v>0</v>
      </c>
      <c r="Q9" s="5"/>
      <c r="S9" s="5" t="e">
        <f t="shared" si="4"/>
        <v>#DIV/0!</v>
      </c>
      <c r="T9" t="s">
        <v>211</v>
      </c>
    </row>
    <row r="10" spans="1:20" x14ac:dyDescent="0.3">
      <c r="A10">
        <v>1</v>
      </c>
      <c r="B10" t="s">
        <v>219</v>
      </c>
      <c r="C10">
        <v>25</v>
      </c>
      <c r="D10">
        <v>8.6199999999999992</v>
      </c>
      <c r="E10" s="4" t="s">
        <v>74</v>
      </c>
      <c r="F10" s="4">
        <v>20.58</v>
      </c>
      <c r="G10">
        <v>21022</v>
      </c>
      <c r="H10" s="12">
        <f t="shared" si="0"/>
        <v>0.55267588511744958</v>
      </c>
      <c r="I10" s="12">
        <f t="shared" si="5"/>
        <v>2.2107035404697984E-2</v>
      </c>
      <c r="M10">
        <v>1</v>
      </c>
      <c r="N10">
        <f t="shared" si="1"/>
        <v>840.88</v>
      </c>
      <c r="O10">
        <f t="shared" si="2"/>
        <v>0</v>
      </c>
      <c r="Q10" s="5">
        <f t="shared" ref="Q10:Q32" si="6">G10/$P$2*100</f>
        <v>1.0352293950545287E-2</v>
      </c>
      <c r="S10" s="5" t="e">
        <f t="shared" si="4"/>
        <v>#DIV/0!</v>
      </c>
    </row>
    <row r="11" spans="1:20" x14ac:dyDescent="0.3">
      <c r="A11">
        <v>1</v>
      </c>
      <c r="B11" t="s">
        <v>219</v>
      </c>
      <c r="C11">
        <v>25</v>
      </c>
      <c r="D11">
        <v>8.6199999999999992</v>
      </c>
      <c r="E11" s="4" t="s">
        <v>76</v>
      </c>
      <c r="F11" s="4">
        <v>20.757999999999999</v>
      </c>
      <c r="G11">
        <v>1833096</v>
      </c>
      <c r="H11" s="12">
        <f t="shared" si="0"/>
        <v>48.192748278244522</v>
      </c>
      <c r="I11" s="12">
        <f t="shared" si="5"/>
        <v>1.927709931129781</v>
      </c>
      <c r="M11">
        <v>1</v>
      </c>
      <c r="N11">
        <f t="shared" si="1"/>
        <v>73323.839999999997</v>
      </c>
      <c r="O11">
        <f t="shared" si="2"/>
        <v>0</v>
      </c>
      <c r="Q11" s="5">
        <f t="shared" si="6"/>
        <v>0.90270900159683964</v>
      </c>
      <c r="S11" s="5" t="e">
        <f t="shared" si="4"/>
        <v>#DIV/0!</v>
      </c>
    </row>
    <row r="12" spans="1:20" x14ac:dyDescent="0.3">
      <c r="A12">
        <v>1</v>
      </c>
      <c r="B12" t="s">
        <v>219</v>
      </c>
      <c r="C12">
        <v>25</v>
      </c>
      <c r="D12">
        <v>8.6199999999999992</v>
      </c>
      <c r="E12" s="4" t="s">
        <v>80</v>
      </c>
      <c r="F12" s="4">
        <v>21.24</v>
      </c>
      <c r="G12">
        <v>300141</v>
      </c>
      <c r="H12" s="12">
        <f t="shared" si="0"/>
        <v>7.8908140440983932</v>
      </c>
      <c r="I12" s="12">
        <f t="shared" si="5"/>
        <v>0.31563256176393573</v>
      </c>
      <c r="M12">
        <v>1</v>
      </c>
      <c r="N12">
        <f t="shared" si="1"/>
        <v>12005.64</v>
      </c>
      <c r="O12">
        <f t="shared" si="2"/>
        <v>0</v>
      </c>
      <c r="Q12" s="5">
        <f t="shared" si="6"/>
        <v>0.14780457894637108</v>
      </c>
      <c r="S12" s="5" t="e">
        <f t="shared" si="4"/>
        <v>#DIV/0!</v>
      </c>
    </row>
    <row r="13" spans="1:20" x14ac:dyDescent="0.3">
      <c r="A13">
        <v>1</v>
      </c>
      <c r="B13" t="s">
        <v>219</v>
      </c>
      <c r="C13">
        <v>25</v>
      </c>
      <c r="D13">
        <v>8.6199999999999992</v>
      </c>
      <c r="E13" s="4" t="s">
        <v>85</v>
      </c>
      <c r="F13" s="4">
        <v>21.475000000000001</v>
      </c>
      <c r="G13">
        <v>117680</v>
      </c>
      <c r="H13" s="12">
        <f t="shared" si="0"/>
        <v>3.0938492132347761</v>
      </c>
      <c r="I13" s="12">
        <f t="shared" si="5"/>
        <v>0.12375396852939105</v>
      </c>
      <c r="M13">
        <v>1</v>
      </c>
      <c r="N13">
        <f t="shared" si="1"/>
        <v>4707.2</v>
      </c>
      <c r="O13">
        <f t="shared" si="2"/>
        <v>0</v>
      </c>
      <c r="Q13" s="5">
        <f t="shared" si="6"/>
        <v>5.7951572262399838E-2</v>
      </c>
      <c r="S13" s="5" t="e">
        <f t="shared" si="4"/>
        <v>#DIV/0!</v>
      </c>
      <c r="T13" t="s">
        <v>207</v>
      </c>
    </row>
    <row r="14" spans="1:20" x14ac:dyDescent="0.3">
      <c r="A14">
        <v>1</v>
      </c>
      <c r="B14" t="s">
        <v>219</v>
      </c>
      <c r="C14">
        <v>25</v>
      </c>
      <c r="D14">
        <v>8.6199999999999992</v>
      </c>
      <c r="E14" s="4" t="s">
        <v>87</v>
      </c>
      <c r="F14" s="4">
        <v>21.52</v>
      </c>
      <c r="G14">
        <v>57739</v>
      </c>
      <c r="H14" s="12">
        <f t="shared" si="0"/>
        <v>1.5179789235465901</v>
      </c>
      <c r="I14" s="12">
        <f t="shared" si="5"/>
        <v>6.0719156941863604E-2</v>
      </c>
      <c r="M14">
        <v>1</v>
      </c>
      <c r="N14">
        <f t="shared" si="1"/>
        <v>2309.56</v>
      </c>
      <c r="O14">
        <f t="shared" si="2"/>
        <v>0</v>
      </c>
      <c r="Q14" s="5">
        <f t="shared" si="6"/>
        <v>2.8433598154815637E-2</v>
      </c>
      <c r="S14" s="5" t="e">
        <f t="shared" si="4"/>
        <v>#DIV/0!</v>
      </c>
      <c r="T14" t="s">
        <v>207</v>
      </c>
    </row>
    <row r="15" spans="1:20" x14ac:dyDescent="0.3">
      <c r="A15">
        <v>1</v>
      </c>
      <c r="B15" t="s">
        <v>219</v>
      </c>
      <c r="C15">
        <v>25</v>
      </c>
      <c r="D15">
        <v>8.6199999999999992</v>
      </c>
      <c r="E15" s="4" t="s">
        <v>89</v>
      </c>
      <c r="F15" s="4">
        <v>21.65</v>
      </c>
      <c r="G15">
        <v>60645</v>
      </c>
      <c r="H15" s="12">
        <f t="shared" si="0"/>
        <v>1.5943787010250083</v>
      </c>
      <c r="I15" s="12">
        <f t="shared" si="5"/>
        <v>6.3775148041000332E-2</v>
      </c>
      <c r="M15">
        <v>1</v>
      </c>
      <c r="N15">
        <f t="shared" si="1"/>
        <v>2425.8000000000002</v>
      </c>
      <c r="O15">
        <f t="shared" si="2"/>
        <v>0</v>
      </c>
      <c r="Q15" s="5">
        <f t="shared" si="6"/>
        <v>2.9864659244164156E-2</v>
      </c>
      <c r="S15" s="5" t="e">
        <f t="shared" si="4"/>
        <v>#DIV/0!</v>
      </c>
    </row>
    <row r="16" spans="1:20" x14ac:dyDescent="0.3">
      <c r="A16">
        <v>1</v>
      </c>
      <c r="B16" t="s">
        <v>219</v>
      </c>
      <c r="C16">
        <v>25</v>
      </c>
      <c r="D16">
        <v>8.6199999999999992</v>
      </c>
      <c r="E16" s="3" t="s">
        <v>91</v>
      </c>
      <c r="F16" s="3">
        <v>21.88</v>
      </c>
      <c r="G16">
        <v>391927</v>
      </c>
      <c r="H16" s="12">
        <f t="shared" si="0"/>
        <v>10.303900752850664</v>
      </c>
      <c r="I16" s="12">
        <f t="shared" si="5"/>
        <v>0.41215603011402657</v>
      </c>
      <c r="N16">
        <f t="shared" ref="N16" si="7">G16/C16</f>
        <v>15677.08</v>
      </c>
      <c r="O16">
        <f t="shared" ref="O16" si="8">J16/C16</f>
        <v>0</v>
      </c>
      <c r="Q16" s="5">
        <f t="shared" si="6"/>
        <v>0.19300463852893932</v>
      </c>
      <c r="S16" s="5" t="e">
        <f t="shared" si="4"/>
        <v>#DIV/0!</v>
      </c>
    </row>
    <row r="17" spans="1:19" x14ac:dyDescent="0.3">
      <c r="A17">
        <v>1</v>
      </c>
      <c r="B17" t="s">
        <v>219</v>
      </c>
      <c r="C17">
        <v>25</v>
      </c>
      <c r="D17">
        <v>8.6199999999999992</v>
      </c>
      <c r="E17" s="4" t="s">
        <v>95</v>
      </c>
      <c r="F17" s="4">
        <v>22.2</v>
      </c>
      <c r="G17">
        <v>44313</v>
      </c>
      <c r="H17" s="12">
        <f t="shared" si="0"/>
        <v>1.1650045902963344</v>
      </c>
      <c r="I17" s="12">
        <f t="shared" si="5"/>
        <v>4.6600183611853377E-2</v>
      </c>
      <c r="M17">
        <v>1</v>
      </c>
      <c r="N17">
        <f t="shared" ref="N17:N21" si="9">G17/C17</f>
        <v>1772.52</v>
      </c>
      <c r="O17">
        <f t="shared" ref="O17:O21" si="10">J17/C17</f>
        <v>0</v>
      </c>
      <c r="Q17" s="5">
        <f t="shared" si="6"/>
        <v>2.1821958035891601E-2</v>
      </c>
      <c r="S17" s="5" t="e">
        <f t="shared" si="4"/>
        <v>#DIV/0!</v>
      </c>
    </row>
    <row r="18" spans="1:19" x14ac:dyDescent="0.3">
      <c r="A18">
        <v>1</v>
      </c>
      <c r="B18" t="s">
        <v>219</v>
      </c>
      <c r="C18">
        <v>25</v>
      </c>
      <c r="D18">
        <v>8.6199999999999992</v>
      </c>
      <c r="E18" s="4" t="s">
        <v>101</v>
      </c>
      <c r="F18" s="4">
        <v>22.71</v>
      </c>
      <c r="G18">
        <v>164051</v>
      </c>
      <c r="H18" s="12">
        <f t="shared" si="0"/>
        <v>4.3129593582629013</v>
      </c>
      <c r="I18" s="12">
        <f t="shared" si="5"/>
        <v>0.17251837433051606</v>
      </c>
      <c r="M18">
        <v>1</v>
      </c>
      <c r="N18">
        <f t="shared" si="9"/>
        <v>6562.04</v>
      </c>
      <c r="O18">
        <f t="shared" si="10"/>
        <v>0</v>
      </c>
      <c r="Q18" s="5">
        <f t="shared" si="6"/>
        <v>8.0786993382214095E-2</v>
      </c>
      <c r="S18" s="5" t="e">
        <f t="shared" si="4"/>
        <v>#DIV/0!</v>
      </c>
    </row>
    <row r="19" spans="1:19" x14ac:dyDescent="0.3">
      <c r="A19">
        <v>1</v>
      </c>
      <c r="B19" t="s">
        <v>219</v>
      </c>
      <c r="C19">
        <v>25</v>
      </c>
      <c r="D19">
        <v>8.6199999999999992</v>
      </c>
      <c r="E19" s="4" t="s">
        <v>103</v>
      </c>
      <c r="F19" s="4">
        <v>22.89</v>
      </c>
      <c r="G19">
        <v>43183175</v>
      </c>
      <c r="H19" s="12">
        <f t="shared" si="0"/>
        <v>1135.3010876846504</v>
      </c>
      <c r="I19" s="12">
        <f t="shared" si="5"/>
        <v>45.412043507386016</v>
      </c>
      <c r="M19">
        <v>1</v>
      </c>
      <c r="N19">
        <f t="shared" si="9"/>
        <v>1727327</v>
      </c>
      <c r="O19">
        <f t="shared" si="10"/>
        <v>0</v>
      </c>
      <c r="Q19" s="5">
        <f t="shared" si="6"/>
        <v>21.26557517447619</v>
      </c>
      <c r="S19" s="5" t="e">
        <f t="shared" si="4"/>
        <v>#DIV/0!</v>
      </c>
    </row>
    <row r="20" spans="1:19" x14ac:dyDescent="0.3">
      <c r="A20">
        <v>1</v>
      </c>
      <c r="B20" t="s">
        <v>219</v>
      </c>
      <c r="C20">
        <v>25</v>
      </c>
      <c r="D20">
        <v>8.6199999999999992</v>
      </c>
      <c r="E20" s="4" t="s">
        <v>107</v>
      </c>
      <c r="F20" s="4">
        <v>23.29</v>
      </c>
      <c r="G20">
        <v>4818162</v>
      </c>
      <c r="H20" s="12">
        <f t="shared" si="0"/>
        <v>126.67119912421563</v>
      </c>
      <c r="I20" s="12">
        <f t="shared" si="5"/>
        <v>5.0668479649686251</v>
      </c>
      <c r="M20">
        <v>1</v>
      </c>
      <c r="N20">
        <f t="shared" si="9"/>
        <v>192726.48</v>
      </c>
      <c r="O20">
        <f t="shared" si="10"/>
        <v>0</v>
      </c>
      <c r="Q20" s="5">
        <f t="shared" si="6"/>
        <v>2.3727061804465408</v>
      </c>
      <c r="S20" s="5" t="e">
        <f t="shared" si="4"/>
        <v>#DIV/0!</v>
      </c>
    </row>
    <row r="21" spans="1:19" x14ac:dyDescent="0.3">
      <c r="A21">
        <v>1</v>
      </c>
      <c r="B21" t="s">
        <v>219</v>
      </c>
      <c r="C21">
        <v>25</v>
      </c>
      <c r="D21">
        <v>8.6199999999999992</v>
      </c>
      <c r="E21" s="4" t="s">
        <v>116</v>
      </c>
      <c r="F21" s="4">
        <v>23.6</v>
      </c>
      <c r="G21">
        <v>435166</v>
      </c>
      <c r="H21" s="12">
        <f t="shared" si="0"/>
        <v>11.440669499715538</v>
      </c>
      <c r="I21" s="12">
        <f t="shared" si="5"/>
        <v>0.4576267799886215</v>
      </c>
      <c r="M21">
        <v>1</v>
      </c>
      <c r="N21">
        <f t="shared" si="9"/>
        <v>17406.64</v>
      </c>
      <c r="O21">
        <f t="shared" si="10"/>
        <v>0</v>
      </c>
      <c r="Q21" s="5">
        <f t="shared" si="6"/>
        <v>0.21429770475135523</v>
      </c>
      <c r="S21" s="5" t="e">
        <f t="shared" si="4"/>
        <v>#DIV/0!</v>
      </c>
    </row>
    <row r="22" spans="1:19" x14ac:dyDescent="0.3">
      <c r="A22">
        <v>1</v>
      </c>
      <c r="B22" t="s">
        <v>219</v>
      </c>
      <c r="C22">
        <v>25</v>
      </c>
      <c r="D22">
        <v>8.6199999999999992</v>
      </c>
      <c r="E22" s="4" t="s">
        <v>127</v>
      </c>
      <c r="F22" s="4">
        <v>24.71</v>
      </c>
      <c r="G22">
        <v>88707</v>
      </c>
      <c r="H22" s="12">
        <f t="shared" si="0"/>
        <v>2.3321386995106841</v>
      </c>
      <c r="I22" s="12">
        <f t="shared" si="5"/>
        <v>9.3285547980427361E-2</v>
      </c>
      <c r="N22">
        <f t="shared" ref="N22:N25" si="11">G22/C22</f>
        <v>3548.28</v>
      </c>
      <c r="O22">
        <f t="shared" ref="O22:O25" si="12">J22/C22</f>
        <v>0</v>
      </c>
      <c r="Q22" s="5">
        <f t="shared" si="6"/>
        <v>4.3683804560509021E-2</v>
      </c>
      <c r="S22" s="5" t="e">
        <f t="shared" si="4"/>
        <v>#DIV/0!</v>
      </c>
    </row>
    <row r="23" spans="1:19" x14ac:dyDescent="0.3">
      <c r="A23">
        <v>1</v>
      </c>
      <c r="B23" t="s">
        <v>219</v>
      </c>
      <c r="C23">
        <v>25</v>
      </c>
      <c r="D23">
        <v>8.6199999999999992</v>
      </c>
      <c r="E23" s="4" t="s">
        <v>129</v>
      </c>
      <c r="F23" s="4">
        <v>24.89</v>
      </c>
      <c r="G23">
        <v>26892880</v>
      </c>
      <c r="H23" s="12">
        <f t="shared" si="0"/>
        <v>707.02341629518389</v>
      </c>
      <c r="I23" s="12">
        <f t="shared" si="5"/>
        <v>28.280936651807355</v>
      </c>
      <c r="M23">
        <v>1</v>
      </c>
      <c r="N23">
        <f t="shared" si="11"/>
        <v>1075715.2</v>
      </c>
      <c r="O23">
        <f t="shared" si="12"/>
        <v>0</v>
      </c>
      <c r="Q23" s="5">
        <f t="shared" si="6"/>
        <v>13.243411613392652</v>
      </c>
      <c r="S23" s="5" t="e">
        <f t="shared" si="4"/>
        <v>#DIV/0!</v>
      </c>
    </row>
    <row r="24" spans="1:19" x14ac:dyDescent="0.3">
      <c r="A24">
        <v>1</v>
      </c>
      <c r="B24" t="s">
        <v>219</v>
      </c>
      <c r="C24">
        <v>25</v>
      </c>
      <c r="D24">
        <v>8.6199999999999992</v>
      </c>
      <c r="E24" s="4" t="s">
        <v>135</v>
      </c>
      <c r="F24" s="4">
        <v>25.36</v>
      </c>
      <c r="G24">
        <v>5357694</v>
      </c>
      <c r="H24" s="12">
        <f t="shared" si="0"/>
        <v>140.85568802390108</v>
      </c>
      <c r="I24" s="12">
        <f t="shared" si="5"/>
        <v>5.6342275209560428</v>
      </c>
      <c r="N24">
        <f t="shared" si="11"/>
        <v>214307.76</v>
      </c>
      <c r="O24">
        <f t="shared" si="12"/>
        <v>0</v>
      </c>
      <c r="Q24" s="5">
        <f t="shared" si="6"/>
        <v>2.6383989717949188</v>
      </c>
      <c r="S24" s="5" t="e">
        <f t="shared" si="4"/>
        <v>#DIV/0!</v>
      </c>
    </row>
    <row r="25" spans="1:19" x14ac:dyDescent="0.3">
      <c r="A25">
        <v>1</v>
      </c>
      <c r="B25" t="s">
        <v>219</v>
      </c>
      <c r="C25">
        <v>25</v>
      </c>
      <c r="D25">
        <v>8.6199999999999992</v>
      </c>
      <c r="E25" s="4" t="s">
        <v>139</v>
      </c>
      <c r="F25" s="4">
        <v>25.664999999999999</v>
      </c>
      <c r="G25">
        <v>296412</v>
      </c>
      <c r="H25" s="12">
        <f t="shared" si="0"/>
        <v>7.7927773027986609</v>
      </c>
      <c r="I25" s="12">
        <f t="shared" si="5"/>
        <v>0.31171109211194642</v>
      </c>
      <c r="N25">
        <f t="shared" si="11"/>
        <v>11856.48</v>
      </c>
      <c r="O25">
        <f t="shared" si="12"/>
        <v>0</v>
      </c>
      <c r="Q25" s="5">
        <f t="shared" si="6"/>
        <v>0.14596823111354912</v>
      </c>
      <c r="S25" s="5" t="e">
        <f t="shared" si="4"/>
        <v>#DIV/0!</v>
      </c>
    </row>
    <row r="26" spans="1:19" x14ac:dyDescent="0.3">
      <c r="A26">
        <v>1</v>
      </c>
      <c r="B26" t="s">
        <v>219</v>
      </c>
      <c r="C26">
        <v>25</v>
      </c>
      <c r="D26">
        <v>8.6199999999999992</v>
      </c>
      <c r="E26" s="4" t="s">
        <v>150</v>
      </c>
      <c r="F26" s="4">
        <v>26.79</v>
      </c>
      <c r="G26">
        <v>41593930</v>
      </c>
      <c r="H26" s="12">
        <f t="shared" si="0"/>
        <v>1093.5192692542687</v>
      </c>
      <c r="I26" s="12">
        <f t="shared" si="5"/>
        <v>43.740770770170748</v>
      </c>
      <c r="M26">
        <v>1</v>
      </c>
      <c r="N26">
        <f t="shared" ref="N26:N46" si="13">G26/C26</f>
        <v>1663757.2</v>
      </c>
      <c r="O26">
        <f t="shared" ref="O26:O46" si="14">J26/C26</f>
        <v>0</v>
      </c>
      <c r="Q26" s="5">
        <f t="shared" si="6"/>
        <v>20.482950714413668</v>
      </c>
      <c r="S26" s="5" t="e">
        <f t="shared" si="4"/>
        <v>#DIV/0!</v>
      </c>
    </row>
    <row r="27" spans="1:19" x14ac:dyDescent="0.3">
      <c r="A27">
        <v>1</v>
      </c>
      <c r="B27" t="s">
        <v>219</v>
      </c>
      <c r="C27">
        <v>25</v>
      </c>
      <c r="D27">
        <v>8.6199999999999992</v>
      </c>
      <c r="E27" s="3" t="s">
        <v>152</v>
      </c>
      <c r="F27" s="3">
        <v>27.17</v>
      </c>
      <c r="G27">
        <v>5874918</v>
      </c>
      <c r="H27" s="12">
        <f t="shared" si="0"/>
        <v>154.45369163935098</v>
      </c>
      <c r="I27" s="12">
        <f t="shared" si="5"/>
        <v>6.1781476655740395</v>
      </c>
      <c r="M27">
        <v>1</v>
      </c>
      <c r="N27">
        <f t="shared" si="13"/>
        <v>234996.72</v>
      </c>
      <c r="O27">
        <f t="shared" si="14"/>
        <v>0</v>
      </c>
      <c r="Q27" s="5">
        <f t="shared" si="6"/>
        <v>2.893106177877919</v>
      </c>
      <c r="S27" s="5" t="e">
        <f t="shared" si="4"/>
        <v>#DIV/0!</v>
      </c>
    </row>
    <row r="28" spans="1:19" x14ac:dyDescent="0.3">
      <c r="A28">
        <v>1</v>
      </c>
      <c r="B28" t="s">
        <v>219</v>
      </c>
      <c r="C28">
        <v>25</v>
      </c>
      <c r="D28">
        <v>8.6199999999999992</v>
      </c>
      <c r="E28" s="3" t="s">
        <v>154</v>
      </c>
      <c r="F28" s="3">
        <v>27.36</v>
      </c>
      <c r="G28">
        <v>20463954</v>
      </c>
      <c r="H28" s="12">
        <f t="shared" si="0"/>
        <v>538.00465654803406</v>
      </c>
      <c r="I28" s="12">
        <f t="shared" si="5"/>
        <v>21.520186261921364</v>
      </c>
      <c r="M28">
        <v>1</v>
      </c>
      <c r="N28">
        <f t="shared" si="13"/>
        <v>818558.16</v>
      </c>
      <c r="O28">
        <f t="shared" si="14"/>
        <v>0</v>
      </c>
      <c r="Q28" s="5">
        <f t="shared" si="6"/>
        <v>10.07748393104543</v>
      </c>
      <c r="S28" s="5" t="e">
        <f t="shared" si="4"/>
        <v>#DIV/0!</v>
      </c>
    </row>
    <row r="29" spans="1:19" x14ac:dyDescent="0.3">
      <c r="A29">
        <v>1</v>
      </c>
      <c r="B29" t="s">
        <v>219</v>
      </c>
      <c r="C29">
        <v>25</v>
      </c>
      <c r="D29">
        <v>8.6199999999999992</v>
      </c>
      <c r="E29" s="4" t="s">
        <v>157</v>
      </c>
      <c r="F29" s="4">
        <v>28.6</v>
      </c>
      <c r="G29">
        <v>1852777</v>
      </c>
      <c r="H29" s="12">
        <f t="shared" si="0"/>
        <v>48.710168794608165</v>
      </c>
      <c r="I29" s="12">
        <f t="shared" si="5"/>
        <v>1.9484067517843267</v>
      </c>
      <c r="M29">
        <v>1</v>
      </c>
      <c r="N29">
        <f t="shared" si="13"/>
        <v>74111.08</v>
      </c>
      <c r="O29">
        <f t="shared" si="14"/>
        <v>0</v>
      </c>
      <c r="Q29" s="5">
        <f t="shared" si="6"/>
        <v>0.91240091945625745</v>
      </c>
      <c r="S29" s="5" t="e">
        <f t="shared" si="4"/>
        <v>#DIV/0!</v>
      </c>
    </row>
    <row r="30" spans="1:19" x14ac:dyDescent="0.3">
      <c r="A30">
        <v>1</v>
      </c>
      <c r="B30" t="s">
        <v>219</v>
      </c>
      <c r="C30">
        <v>25</v>
      </c>
      <c r="D30">
        <v>8.6199999999999992</v>
      </c>
      <c r="E30" s="4" t="s">
        <v>161</v>
      </c>
      <c r="F30" s="4">
        <v>29.05</v>
      </c>
      <c r="G30">
        <v>44929064</v>
      </c>
      <c r="H30" s="12">
        <f t="shared" si="0"/>
        <v>1181.201132798903</v>
      </c>
      <c r="I30" s="12">
        <f t="shared" si="5"/>
        <v>47.248045311956119</v>
      </c>
      <c r="M30">
        <v>1</v>
      </c>
      <c r="N30">
        <f t="shared" si="13"/>
        <v>1797162.56</v>
      </c>
      <c r="O30">
        <f t="shared" si="14"/>
        <v>0</v>
      </c>
      <c r="Q30" s="5">
        <f t="shared" si="6"/>
        <v>22.125339047229666</v>
      </c>
      <c r="S30" s="5" t="e">
        <f t="shared" si="4"/>
        <v>#DIV/0!</v>
      </c>
    </row>
    <row r="31" spans="1:19" x14ac:dyDescent="0.3">
      <c r="A31">
        <v>1</v>
      </c>
      <c r="B31" t="s">
        <v>219</v>
      </c>
      <c r="C31">
        <v>25</v>
      </c>
      <c r="D31">
        <v>8.6199999999999992</v>
      </c>
      <c r="E31" s="4" t="s">
        <v>173</v>
      </c>
      <c r="F31" s="4">
        <v>30.34</v>
      </c>
      <c r="G31">
        <v>589282</v>
      </c>
      <c r="H31" s="12">
        <f t="shared" si="0"/>
        <v>15.492434161058933</v>
      </c>
      <c r="I31" s="12">
        <f t="shared" si="5"/>
        <v>0.61969736644235729</v>
      </c>
      <c r="M31">
        <v>1</v>
      </c>
      <c r="N31">
        <f t="shared" si="13"/>
        <v>23571.279999999999</v>
      </c>
      <c r="O31">
        <f t="shared" si="14"/>
        <v>0</v>
      </c>
      <c r="Q31" s="5">
        <f t="shared" si="6"/>
        <v>0.29019220263368034</v>
      </c>
      <c r="S31" s="5" t="e">
        <f t="shared" si="4"/>
        <v>#DIV/0!</v>
      </c>
    </row>
    <row r="32" spans="1:19" s="7" customFormat="1" ht="15" thickBot="1" x14ac:dyDescent="0.35">
      <c r="A32" s="7">
        <v>1</v>
      </c>
      <c r="B32" s="7" t="s">
        <v>219</v>
      </c>
      <c r="C32" s="7">
        <v>25</v>
      </c>
      <c r="D32" s="7">
        <v>8.6199999999999992</v>
      </c>
      <c r="E32" s="20" t="s">
        <v>174</v>
      </c>
      <c r="F32" s="20">
        <v>30.844999999999999</v>
      </c>
      <c r="G32" s="7">
        <v>1358146</v>
      </c>
      <c r="H32" s="13">
        <f t="shared" si="0"/>
        <v>35.706143215142404</v>
      </c>
      <c r="I32" s="13">
        <f t="shared" si="5"/>
        <v>1.4282457286056962</v>
      </c>
      <c r="M32" s="7">
        <v>1</v>
      </c>
      <c r="N32" s="7">
        <f t="shared" si="13"/>
        <v>54325.84</v>
      </c>
      <c r="O32" s="7">
        <f t="shared" si="14"/>
        <v>0</v>
      </c>
      <c r="Q32" s="9">
        <f t="shared" si="6"/>
        <v>0.66881964702489194</v>
      </c>
      <c r="S32" s="9" t="e">
        <f t="shared" si="4"/>
        <v>#DIV/0!</v>
      </c>
    </row>
    <row r="33" spans="1:20" x14ac:dyDescent="0.3">
      <c r="A33" s="14">
        <v>2</v>
      </c>
      <c r="B33" t="s">
        <v>219</v>
      </c>
      <c r="C33">
        <v>25</v>
      </c>
      <c r="D33">
        <v>8.59</v>
      </c>
      <c r="E33" s="3" t="s">
        <v>38</v>
      </c>
      <c r="F33" s="3">
        <v>15.76</v>
      </c>
      <c r="G33">
        <v>28098</v>
      </c>
      <c r="H33" s="12">
        <f t="shared" ref="H33:H63" si="15">G33*50/$G$40</f>
        <v>0.75776453797884147</v>
      </c>
      <c r="I33" s="12">
        <f>H33/25</f>
        <v>3.0310581519153657E-2</v>
      </c>
      <c r="M33">
        <v>1</v>
      </c>
      <c r="N33">
        <f t="shared" si="13"/>
        <v>1123.92</v>
      </c>
      <c r="O33">
        <f t="shared" si="14"/>
        <v>0</v>
      </c>
      <c r="P33">
        <f>SUM(G33:G63)-G40</f>
        <v>163675927</v>
      </c>
      <c r="Q33" s="5">
        <f t="shared" ref="Q33:Q39" si="16">G33/$P$33*100</f>
        <v>1.7166849465896104E-2</v>
      </c>
      <c r="R33" s="6">
        <f>SUM(J33:J63)</f>
        <v>0</v>
      </c>
      <c r="S33" s="11" t="e">
        <f t="shared" si="4"/>
        <v>#DIV/0!</v>
      </c>
    </row>
    <row r="34" spans="1:20" x14ac:dyDescent="0.3">
      <c r="A34" s="14">
        <v>2</v>
      </c>
      <c r="B34" t="s">
        <v>219</v>
      </c>
      <c r="C34">
        <v>25</v>
      </c>
      <c r="D34">
        <v>8.59</v>
      </c>
      <c r="E34" s="4" t="s">
        <v>40</v>
      </c>
      <c r="F34" s="4">
        <v>15.925000000000001</v>
      </c>
      <c r="G34">
        <v>74605</v>
      </c>
      <c r="H34" s="12">
        <f t="shared" si="15"/>
        <v>2.011994567439372</v>
      </c>
      <c r="I34" s="12">
        <f t="shared" ref="I34:I85" si="17">H34/25</f>
        <v>8.0479782697574886E-2</v>
      </c>
      <c r="M34">
        <v>1</v>
      </c>
      <c r="N34">
        <f t="shared" si="13"/>
        <v>2984.2</v>
      </c>
      <c r="O34">
        <f t="shared" si="14"/>
        <v>0</v>
      </c>
      <c r="Q34" s="5">
        <f t="shared" si="16"/>
        <v>4.5580924065882947E-2</v>
      </c>
      <c r="S34" s="11" t="e">
        <f t="shared" si="4"/>
        <v>#DIV/0!</v>
      </c>
    </row>
    <row r="35" spans="1:20" x14ac:dyDescent="0.3">
      <c r="A35" s="14">
        <v>2</v>
      </c>
      <c r="B35" t="s">
        <v>219</v>
      </c>
      <c r="C35">
        <v>25</v>
      </c>
      <c r="D35">
        <v>8.59</v>
      </c>
      <c r="E35" s="4" t="s">
        <v>49</v>
      </c>
      <c r="F35" s="4">
        <v>16.885000000000002</v>
      </c>
      <c r="G35">
        <v>45314</v>
      </c>
      <c r="H35" s="12">
        <f t="shared" si="15"/>
        <v>1.2220564550492286</v>
      </c>
      <c r="I35" s="12">
        <f t="shared" si="17"/>
        <v>4.8882258201969141E-2</v>
      </c>
      <c r="M35">
        <v>1</v>
      </c>
      <c r="N35">
        <f t="shared" si="13"/>
        <v>1812.56</v>
      </c>
      <c r="O35">
        <f t="shared" si="14"/>
        <v>0</v>
      </c>
      <c r="Q35" s="5">
        <f t="shared" si="16"/>
        <v>2.7685195270041145E-2</v>
      </c>
      <c r="S35" s="5" t="e">
        <f t="shared" si="4"/>
        <v>#DIV/0!</v>
      </c>
    </row>
    <row r="36" spans="1:20" x14ac:dyDescent="0.3">
      <c r="A36" s="14">
        <v>2</v>
      </c>
      <c r="B36" t="s">
        <v>219</v>
      </c>
      <c r="C36">
        <v>25</v>
      </c>
      <c r="D36">
        <v>8.59</v>
      </c>
      <c r="E36" s="4" t="s">
        <v>51</v>
      </c>
      <c r="F36" s="4">
        <v>17.024999999999999</v>
      </c>
      <c r="G36">
        <v>20521</v>
      </c>
      <c r="H36" s="12">
        <f t="shared" si="15"/>
        <v>0.55342323595500764</v>
      </c>
      <c r="I36" s="12">
        <f t="shared" si="17"/>
        <v>2.2136929438200306E-2</v>
      </c>
      <c r="M36">
        <v>1</v>
      </c>
      <c r="N36">
        <f t="shared" si="13"/>
        <v>820.84</v>
      </c>
      <c r="O36">
        <f t="shared" si="14"/>
        <v>0</v>
      </c>
      <c r="Q36" s="5">
        <f t="shared" si="16"/>
        <v>1.2537579823818562E-2</v>
      </c>
      <c r="S36" s="5" t="e">
        <f t="shared" si="4"/>
        <v>#DIV/0!</v>
      </c>
    </row>
    <row r="37" spans="1:20" x14ac:dyDescent="0.3">
      <c r="A37" s="14">
        <v>2</v>
      </c>
      <c r="B37" t="s">
        <v>219</v>
      </c>
      <c r="C37">
        <v>25</v>
      </c>
      <c r="D37">
        <v>8.59</v>
      </c>
      <c r="E37" s="3" t="s">
        <v>61</v>
      </c>
      <c r="F37" s="3">
        <v>18.28</v>
      </c>
      <c r="G37">
        <v>50307</v>
      </c>
      <c r="H37" s="12">
        <f t="shared" si="15"/>
        <v>1.3567108197060851</v>
      </c>
      <c r="I37" s="12">
        <f t="shared" si="17"/>
        <v>5.4268432788243406E-2</v>
      </c>
      <c r="M37">
        <v>1</v>
      </c>
      <c r="N37">
        <f t="shared" si="13"/>
        <v>2012.28</v>
      </c>
      <c r="O37">
        <f t="shared" si="14"/>
        <v>0</v>
      </c>
      <c r="Q37" s="5">
        <f t="shared" si="16"/>
        <v>3.0735735500065319E-2</v>
      </c>
      <c r="S37" s="5" t="e">
        <f t="shared" si="4"/>
        <v>#DIV/0!</v>
      </c>
    </row>
    <row r="38" spans="1:20" x14ac:dyDescent="0.3">
      <c r="A38" s="14">
        <v>2</v>
      </c>
      <c r="B38" t="s">
        <v>219</v>
      </c>
      <c r="C38">
        <v>25</v>
      </c>
      <c r="D38">
        <v>8.59</v>
      </c>
      <c r="E38" s="4" t="s">
        <v>63</v>
      </c>
      <c r="F38" s="4">
        <v>18.45</v>
      </c>
      <c r="G38">
        <v>1039018</v>
      </c>
      <c r="H38" s="12">
        <f t="shared" si="15"/>
        <v>28.020890978777846</v>
      </c>
      <c r="I38" s="12">
        <f t="shared" si="17"/>
        <v>1.1208356391511138</v>
      </c>
      <c r="M38">
        <v>1</v>
      </c>
      <c r="N38">
        <f t="shared" si="13"/>
        <v>41560.720000000001</v>
      </c>
      <c r="O38">
        <f t="shared" si="14"/>
        <v>0</v>
      </c>
      <c r="Q38" s="5">
        <f t="shared" si="16"/>
        <v>0.63480196449414339</v>
      </c>
      <c r="S38" s="5" t="e">
        <f t="shared" si="4"/>
        <v>#DIV/0!</v>
      </c>
    </row>
    <row r="39" spans="1:20" x14ac:dyDescent="0.3">
      <c r="A39" s="14">
        <v>2</v>
      </c>
      <c r="B39" t="s">
        <v>219</v>
      </c>
      <c r="C39">
        <v>25</v>
      </c>
      <c r="D39">
        <v>8.59</v>
      </c>
      <c r="E39" s="4" t="s">
        <v>65</v>
      </c>
      <c r="F39" s="4">
        <v>19.309999999999999</v>
      </c>
      <c r="G39">
        <v>392238</v>
      </c>
      <c r="H39" s="12">
        <f t="shared" si="15"/>
        <v>10.578121106404186</v>
      </c>
      <c r="I39" s="12">
        <f t="shared" si="17"/>
        <v>0.42312484425616748</v>
      </c>
      <c r="M39">
        <v>1</v>
      </c>
      <c r="N39">
        <f t="shared" si="13"/>
        <v>15689.52</v>
      </c>
      <c r="O39">
        <f t="shared" si="14"/>
        <v>0</v>
      </c>
      <c r="Q39" s="5">
        <f t="shared" si="16"/>
        <v>0.23964306003289049</v>
      </c>
      <c r="S39" s="5" t="e">
        <f t="shared" si="4"/>
        <v>#DIV/0!</v>
      </c>
    </row>
    <row r="40" spans="1:20" x14ac:dyDescent="0.3">
      <c r="A40" s="14">
        <v>2</v>
      </c>
      <c r="B40" t="s">
        <v>219</v>
      </c>
      <c r="C40">
        <v>25</v>
      </c>
      <c r="D40">
        <v>8.59</v>
      </c>
      <c r="E40" s="4" t="s">
        <v>72</v>
      </c>
      <c r="F40" s="4">
        <v>20.010000000000002</v>
      </c>
      <c r="G40">
        <v>1854006</v>
      </c>
      <c r="H40" s="12">
        <f t="shared" si="15"/>
        <v>50</v>
      </c>
      <c r="I40" s="12">
        <f t="shared" si="17"/>
        <v>2</v>
      </c>
      <c r="M40">
        <v>1</v>
      </c>
      <c r="N40">
        <f t="shared" si="13"/>
        <v>74160.240000000005</v>
      </c>
      <c r="O40">
        <f t="shared" si="14"/>
        <v>0</v>
      </c>
      <c r="Q40" s="5"/>
      <c r="S40" s="5" t="e">
        <f t="shared" si="4"/>
        <v>#DIV/0!</v>
      </c>
      <c r="T40" t="s">
        <v>211</v>
      </c>
    </row>
    <row r="41" spans="1:20" x14ac:dyDescent="0.3">
      <c r="A41" s="14">
        <v>2</v>
      </c>
      <c r="B41" t="s">
        <v>219</v>
      </c>
      <c r="C41">
        <v>25</v>
      </c>
      <c r="D41">
        <v>8.59</v>
      </c>
      <c r="E41" s="4" t="s">
        <v>74</v>
      </c>
      <c r="F41" s="4">
        <v>20.58</v>
      </c>
      <c r="G41">
        <v>10932</v>
      </c>
      <c r="H41" s="12">
        <f t="shared" si="15"/>
        <v>0.29482105235905387</v>
      </c>
      <c r="I41" s="12">
        <f t="shared" si="17"/>
        <v>1.1792842094362155E-2</v>
      </c>
      <c r="M41">
        <v>1</v>
      </c>
      <c r="N41">
        <f t="shared" si="13"/>
        <v>437.28</v>
      </c>
      <c r="O41">
        <f t="shared" si="14"/>
        <v>0</v>
      </c>
      <c r="Q41" s="5">
        <f t="shared" ref="Q41:Q63" si="18">G41/$P$33*100</f>
        <v>6.6790518314889394E-3</v>
      </c>
      <c r="S41" s="5" t="e">
        <f t="shared" si="4"/>
        <v>#DIV/0!</v>
      </c>
    </row>
    <row r="42" spans="1:20" x14ac:dyDescent="0.3">
      <c r="A42" s="14">
        <v>2</v>
      </c>
      <c r="B42" t="s">
        <v>219</v>
      </c>
      <c r="C42">
        <v>25</v>
      </c>
      <c r="D42">
        <v>8.59</v>
      </c>
      <c r="E42" s="4" t="s">
        <v>76</v>
      </c>
      <c r="F42" s="4">
        <v>20.757999999999999</v>
      </c>
      <c r="G42">
        <v>2150346</v>
      </c>
      <c r="H42" s="12">
        <f t="shared" si="15"/>
        <v>57.991883521412554</v>
      </c>
      <c r="I42" s="12">
        <f t="shared" si="17"/>
        <v>2.3196753408565023</v>
      </c>
      <c r="M42">
        <v>1</v>
      </c>
      <c r="N42">
        <f t="shared" si="13"/>
        <v>86013.84</v>
      </c>
      <c r="O42">
        <f t="shared" si="14"/>
        <v>0</v>
      </c>
      <c r="Q42" s="5">
        <f t="shared" si="18"/>
        <v>1.3137826920632012</v>
      </c>
      <c r="S42" s="5" t="e">
        <f t="shared" si="4"/>
        <v>#DIV/0!</v>
      </c>
    </row>
    <row r="43" spans="1:20" x14ac:dyDescent="0.3">
      <c r="A43" s="14">
        <v>2</v>
      </c>
      <c r="B43" t="s">
        <v>219</v>
      </c>
      <c r="C43">
        <v>25</v>
      </c>
      <c r="D43">
        <v>8.59</v>
      </c>
      <c r="E43" s="4" t="s">
        <v>80</v>
      </c>
      <c r="F43" s="4">
        <v>21.24</v>
      </c>
      <c r="G43">
        <v>291878</v>
      </c>
      <c r="H43" s="12">
        <f t="shared" si="15"/>
        <v>7.8715494987610608</v>
      </c>
      <c r="I43" s="12">
        <f t="shared" si="17"/>
        <v>0.31486197995044241</v>
      </c>
      <c r="M43">
        <v>1</v>
      </c>
      <c r="N43">
        <f t="shared" si="13"/>
        <v>11675.12</v>
      </c>
      <c r="O43">
        <f t="shared" si="14"/>
        <v>0</v>
      </c>
      <c r="Q43" s="5">
        <f t="shared" si="18"/>
        <v>0.17832677373502825</v>
      </c>
      <c r="S43" s="5" t="e">
        <f t="shared" si="4"/>
        <v>#DIV/0!</v>
      </c>
    </row>
    <row r="44" spans="1:20" x14ac:dyDescent="0.3">
      <c r="A44" s="14">
        <v>2</v>
      </c>
      <c r="B44" t="s">
        <v>219</v>
      </c>
      <c r="C44">
        <v>25</v>
      </c>
      <c r="D44">
        <v>8.59</v>
      </c>
      <c r="E44" s="4" t="s">
        <v>85</v>
      </c>
      <c r="F44" s="4">
        <v>21.475000000000001</v>
      </c>
      <c r="G44">
        <v>59295</v>
      </c>
      <c r="H44" s="12">
        <f t="shared" si="15"/>
        <v>1.5991048572658342</v>
      </c>
      <c r="I44" s="12">
        <f t="shared" si="17"/>
        <v>6.3964194290633367E-2</v>
      </c>
      <c r="M44">
        <v>1</v>
      </c>
      <c r="N44">
        <f t="shared" si="13"/>
        <v>2371.8000000000002</v>
      </c>
      <c r="O44">
        <f t="shared" si="14"/>
        <v>0</v>
      </c>
      <c r="Q44" s="5">
        <f t="shared" si="18"/>
        <v>3.622707449214569E-2</v>
      </c>
      <c r="S44" s="5" t="e">
        <f t="shared" si="4"/>
        <v>#DIV/0!</v>
      </c>
      <c r="T44" t="s">
        <v>207</v>
      </c>
    </row>
    <row r="45" spans="1:20" x14ac:dyDescent="0.3">
      <c r="A45" s="14">
        <v>2</v>
      </c>
      <c r="B45" t="s">
        <v>219</v>
      </c>
      <c r="C45">
        <v>25</v>
      </c>
      <c r="D45">
        <v>8.59</v>
      </c>
      <c r="E45" s="4" t="s">
        <v>87</v>
      </c>
      <c r="F45" s="4">
        <v>21.52</v>
      </c>
      <c r="G45">
        <v>25405</v>
      </c>
      <c r="H45" s="12">
        <f t="shared" si="15"/>
        <v>0.68513802004955759</v>
      </c>
      <c r="I45" s="12">
        <f t="shared" si="17"/>
        <v>2.7405520801982303E-2</v>
      </c>
      <c r="M45">
        <v>1</v>
      </c>
      <c r="N45">
        <f t="shared" si="13"/>
        <v>1016.2</v>
      </c>
      <c r="O45">
        <f t="shared" si="14"/>
        <v>0</v>
      </c>
      <c r="Q45" s="5">
        <f t="shared" si="18"/>
        <v>1.5521525043814171E-2</v>
      </c>
      <c r="S45" s="5" t="e">
        <f t="shared" si="4"/>
        <v>#DIV/0!</v>
      </c>
      <c r="T45" t="s">
        <v>207</v>
      </c>
    </row>
    <row r="46" spans="1:20" x14ac:dyDescent="0.3">
      <c r="A46" s="14">
        <v>2</v>
      </c>
      <c r="B46" t="s">
        <v>219</v>
      </c>
      <c r="C46">
        <v>25</v>
      </c>
      <c r="D46">
        <v>8.59</v>
      </c>
      <c r="E46" s="4" t="s">
        <v>89</v>
      </c>
      <c r="F46" s="4">
        <v>21.65</v>
      </c>
      <c r="G46">
        <v>72697</v>
      </c>
      <c r="H46" s="12">
        <f t="shared" si="15"/>
        <v>1.9605384232844985</v>
      </c>
      <c r="I46" s="12">
        <f t="shared" si="17"/>
        <v>7.8421536931379932E-2</v>
      </c>
      <c r="M46">
        <v>1</v>
      </c>
      <c r="N46">
        <f t="shared" si="13"/>
        <v>2907.88</v>
      </c>
      <c r="O46">
        <f t="shared" si="14"/>
        <v>0</v>
      </c>
      <c r="Q46" s="5">
        <f t="shared" si="18"/>
        <v>4.441520590868564E-2</v>
      </c>
      <c r="S46" s="5" t="e">
        <f t="shared" si="4"/>
        <v>#DIV/0!</v>
      </c>
    </row>
    <row r="47" spans="1:20" x14ac:dyDescent="0.3">
      <c r="A47" s="14">
        <v>2</v>
      </c>
      <c r="B47" t="s">
        <v>219</v>
      </c>
      <c r="C47">
        <v>25</v>
      </c>
      <c r="D47">
        <v>8.59</v>
      </c>
      <c r="E47" s="3" t="s">
        <v>91</v>
      </c>
      <c r="F47" s="3">
        <v>21.88</v>
      </c>
      <c r="G47">
        <v>362352</v>
      </c>
      <c r="H47" s="12">
        <f t="shared" si="15"/>
        <v>9.7721366597519097</v>
      </c>
      <c r="I47" s="12">
        <f t="shared" si="17"/>
        <v>0.39088546639007637</v>
      </c>
      <c r="N47">
        <f t="shared" ref="N47" si="19">G47/C47</f>
        <v>14494.08</v>
      </c>
      <c r="O47">
        <f t="shared" ref="O47" si="20">J47/C47</f>
        <v>0</v>
      </c>
      <c r="Q47" s="5">
        <f t="shared" si="18"/>
        <v>0.22138380801716798</v>
      </c>
      <c r="S47" s="5" t="e">
        <f t="shared" si="4"/>
        <v>#DIV/0!</v>
      </c>
    </row>
    <row r="48" spans="1:20" x14ac:dyDescent="0.3">
      <c r="A48" s="14">
        <v>2</v>
      </c>
      <c r="B48" t="s">
        <v>219</v>
      </c>
      <c r="C48">
        <v>25</v>
      </c>
      <c r="D48">
        <v>8.59</v>
      </c>
      <c r="E48" s="4" t="s">
        <v>95</v>
      </c>
      <c r="F48" s="4">
        <v>22.2</v>
      </c>
      <c r="G48">
        <v>66557</v>
      </c>
      <c r="H48" s="12">
        <f t="shared" si="15"/>
        <v>1.7949510411508915</v>
      </c>
      <c r="I48" s="12">
        <f t="shared" si="17"/>
        <v>7.1798041646035662E-2</v>
      </c>
      <c r="M48">
        <v>1</v>
      </c>
      <c r="N48">
        <f t="shared" ref="N48:N52" si="21">G48/C48</f>
        <v>2662.28</v>
      </c>
      <c r="O48">
        <f t="shared" ref="O48:O52" si="22">J48/C48</f>
        <v>0</v>
      </c>
      <c r="Q48" s="5">
        <f t="shared" si="18"/>
        <v>4.0663890664874622E-2</v>
      </c>
      <c r="S48" s="5" t="e">
        <f t="shared" si="4"/>
        <v>#DIV/0!</v>
      </c>
    </row>
    <row r="49" spans="1:19" x14ac:dyDescent="0.3">
      <c r="A49" s="14">
        <v>2</v>
      </c>
      <c r="B49" t="s">
        <v>219</v>
      </c>
      <c r="C49">
        <v>25</v>
      </c>
      <c r="D49">
        <v>8.59</v>
      </c>
      <c r="E49" s="4" t="s">
        <v>101</v>
      </c>
      <c r="F49" s="4">
        <v>22.71</v>
      </c>
      <c r="G49">
        <v>103666</v>
      </c>
      <c r="H49" s="12">
        <f t="shared" si="15"/>
        <v>2.7957298951567577</v>
      </c>
      <c r="I49" s="12">
        <f t="shared" si="17"/>
        <v>0.11182919580627031</v>
      </c>
      <c r="M49">
        <v>1</v>
      </c>
      <c r="N49">
        <f t="shared" si="21"/>
        <v>4146.6400000000003</v>
      </c>
      <c r="O49">
        <f t="shared" si="22"/>
        <v>0</v>
      </c>
      <c r="Q49" s="5">
        <f t="shared" si="18"/>
        <v>6.3336131280930519E-2</v>
      </c>
      <c r="S49" s="5" t="e">
        <f t="shared" si="4"/>
        <v>#DIV/0!</v>
      </c>
    </row>
    <row r="50" spans="1:19" x14ac:dyDescent="0.3">
      <c r="A50" s="14">
        <v>2</v>
      </c>
      <c r="B50" t="s">
        <v>219</v>
      </c>
      <c r="C50">
        <v>25</v>
      </c>
      <c r="D50">
        <v>8.59</v>
      </c>
      <c r="E50" s="4" t="s">
        <v>103</v>
      </c>
      <c r="F50" s="4">
        <v>22.89</v>
      </c>
      <c r="G50">
        <v>29422152</v>
      </c>
      <c r="H50" s="12">
        <f t="shared" si="15"/>
        <v>793.47510202232354</v>
      </c>
      <c r="I50" s="12">
        <f t="shared" si="17"/>
        <v>31.73900408089294</v>
      </c>
      <c r="M50">
        <v>1</v>
      </c>
      <c r="N50">
        <f t="shared" si="21"/>
        <v>1176886.08</v>
      </c>
      <c r="O50">
        <f t="shared" si="22"/>
        <v>0</v>
      </c>
      <c r="Q50" s="5">
        <f t="shared" si="18"/>
        <v>17.975857866991031</v>
      </c>
      <c r="S50" s="5" t="e">
        <f t="shared" si="4"/>
        <v>#DIV/0!</v>
      </c>
    </row>
    <row r="51" spans="1:19" x14ac:dyDescent="0.3">
      <c r="A51" s="14">
        <v>2</v>
      </c>
      <c r="B51" t="s">
        <v>219</v>
      </c>
      <c r="C51">
        <v>25</v>
      </c>
      <c r="D51">
        <v>8.59</v>
      </c>
      <c r="E51" s="4" t="s">
        <v>107</v>
      </c>
      <c r="F51" s="4">
        <v>23.29</v>
      </c>
      <c r="G51">
        <v>3380082</v>
      </c>
      <c r="H51" s="12">
        <f t="shared" si="15"/>
        <v>91.156177488098749</v>
      </c>
      <c r="I51" s="12">
        <f t="shared" si="17"/>
        <v>3.6462470995239498</v>
      </c>
      <c r="M51">
        <v>1</v>
      </c>
      <c r="N51">
        <f t="shared" si="21"/>
        <v>135203.28</v>
      </c>
      <c r="O51">
        <f t="shared" si="22"/>
        <v>0</v>
      </c>
      <c r="Q51" s="5">
        <f t="shared" si="18"/>
        <v>2.0651063732787045</v>
      </c>
      <c r="S51" s="5" t="e">
        <f t="shared" si="4"/>
        <v>#DIV/0!</v>
      </c>
    </row>
    <row r="52" spans="1:19" x14ac:dyDescent="0.3">
      <c r="A52" s="14">
        <v>2</v>
      </c>
      <c r="B52" t="s">
        <v>219</v>
      </c>
      <c r="C52">
        <v>25</v>
      </c>
      <c r="D52">
        <v>8.59</v>
      </c>
      <c r="E52" s="4" t="s">
        <v>116</v>
      </c>
      <c r="F52" s="4">
        <v>23.6</v>
      </c>
      <c r="G52">
        <v>187555</v>
      </c>
      <c r="H52" s="12">
        <f t="shared" si="15"/>
        <v>5.0581012143434272</v>
      </c>
      <c r="I52" s="12">
        <f t="shared" si="17"/>
        <v>0.20232404857373709</v>
      </c>
      <c r="M52">
        <v>1</v>
      </c>
      <c r="N52">
        <f t="shared" si="21"/>
        <v>7502.2</v>
      </c>
      <c r="O52">
        <f t="shared" si="22"/>
        <v>0</v>
      </c>
      <c r="Q52" s="5">
        <f t="shared" si="18"/>
        <v>0.11458923950374204</v>
      </c>
      <c r="S52" s="5" t="e">
        <f t="shared" si="4"/>
        <v>#DIV/0!</v>
      </c>
    </row>
    <row r="53" spans="1:19" x14ac:dyDescent="0.3">
      <c r="A53" s="14">
        <v>2</v>
      </c>
      <c r="B53" t="s">
        <v>219</v>
      </c>
      <c r="C53">
        <v>25</v>
      </c>
      <c r="D53">
        <v>8.59</v>
      </c>
      <c r="E53" s="4" t="s">
        <v>127</v>
      </c>
      <c r="F53" s="4">
        <v>24.71</v>
      </c>
      <c r="G53">
        <v>432389</v>
      </c>
      <c r="H53" s="12">
        <f t="shared" si="15"/>
        <v>11.66093852986452</v>
      </c>
      <c r="I53" s="12">
        <f t="shared" si="17"/>
        <v>0.46643754119458081</v>
      </c>
      <c r="N53">
        <f t="shared" ref="N53:N56" si="23">G53/C53</f>
        <v>17295.560000000001</v>
      </c>
      <c r="O53">
        <f t="shared" ref="O53:O56" si="24">J53/C53</f>
        <v>0</v>
      </c>
      <c r="Q53" s="5">
        <f t="shared" si="18"/>
        <v>0.26417385129579868</v>
      </c>
      <c r="S53" s="5" t="e">
        <f t="shared" si="4"/>
        <v>#DIV/0!</v>
      </c>
    </row>
    <row r="54" spans="1:19" x14ac:dyDescent="0.3">
      <c r="A54" s="14">
        <v>2</v>
      </c>
      <c r="B54" t="s">
        <v>219</v>
      </c>
      <c r="C54">
        <v>25</v>
      </c>
      <c r="D54">
        <v>8.59</v>
      </c>
      <c r="E54" s="4" t="s">
        <v>129</v>
      </c>
      <c r="F54" s="4">
        <v>24.89</v>
      </c>
      <c r="G54">
        <v>27370260</v>
      </c>
      <c r="H54" s="12">
        <f t="shared" si="15"/>
        <v>738.13838790165732</v>
      </c>
      <c r="I54" s="12">
        <f t="shared" si="17"/>
        <v>29.525535516066292</v>
      </c>
      <c r="M54">
        <v>1</v>
      </c>
      <c r="N54">
        <f t="shared" si="23"/>
        <v>1094810.3999999999</v>
      </c>
      <c r="O54">
        <f t="shared" si="24"/>
        <v>0</v>
      </c>
      <c r="Q54" s="5">
        <f t="shared" si="18"/>
        <v>16.722226964995286</v>
      </c>
      <c r="S54" s="5" t="e">
        <f t="shared" si="4"/>
        <v>#DIV/0!</v>
      </c>
    </row>
    <row r="55" spans="1:19" x14ac:dyDescent="0.3">
      <c r="A55" s="14">
        <v>2</v>
      </c>
      <c r="B55" t="s">
        <v>219</v>
      </c>
      <c r="C55">
        <v>25</v>
      </c>
      <c r="D55">
        <v>8.59</v>
      </c>
      <c r="E55" s="4" t="s">
        <v>135</v>
      </c>
      <c r="F55" s="4">
        <v>25.36</v>
      </c>
      <c r="G55">
        <v>4973658</v>
      </c>
      <c r="H55" s="12">
        <f t="shared" si="15"/>
        <v>134.13273743450668</v>
      </c>
      <c r="I55" s="12">
        <f t="shared" si="17"/>
        <v>5.3653094973802675</v>
      </c>
      <c r="N55">
        <f t="shared" si="23"/>
        <v>198946.32</v>
      </c>
      <c r="O55">
        <f t="shared" si="24"/>
        <v>0</v>
      </c>
      <c r="Q55" s="5">
        <f t="shared" si="18"/>
        <v>3.038722976042775</v>
      </c>
      <c r="S55" s="5" t="e">
        <f t="shared" ref="S55:S106" si="25">J55*100/$R$2</f>
        <v>#DIV/0!</v>
      </c>
    </row>
    <row r="56" spans="1:19" x14ac:dyDescent="0.3">
      <c r="A56" s="14">
        <v>2</v>
      </c>
      <c r="B56" t="s">
        <v>219</v>
      </c>
      <c r="C56">
        <v>25</v>
      </c>
      <c r="D56">
        <v>8.59</v>
      </c>
      <c r="E56" s="4" t="s">
        <v>139</v>
      </c>
      <c r="F56" s="4">
        <v>25.664999999999999</v>
      </c>
      <c r="G56">
        <v>348206</v>
      </c>
      <c r="H56" s="12">
        <f t="shared" si="15"/>
        <v>9.3906384337483271</v>
      </c>
      <c r="I56" s="12">
        <f t="shared" si="17"/>
        <v>0.37562553734993309</v>
      </c>
      <c r="N56">
        <f t="shared" si="23"/>
        <v>13928.24</v>
      </c>
      <c r="O56">
        <f t="shared" si="24"/>
        <v>0</v>
      </c>
      <c r="Q56" s="5">
        <f t="shared" si="18"/>
        <v>0.21274111983492847</v>
      </c>
      <c r="S56" s="5" t="e">
        <f t="shared" si="25"/>
        <v>#DIV/0!</v>
      </c>
    </row>
    <row r="57" spans="1:19" x14ac:dyDescent="0.3">
      <c r="A57" s="14">
        <v>2</v>
      </c>
      <c r="B57" t="s">
        <v>219</v>
      </c>
      <c r="C57">
        <v>25</v>
      </c>
      <c r="D57">
        <v>8.59</v>
      </c>
      <c r="E57" s="4" t="s">
        <v>150</v>
      </c>
      <c r="F57" s="4">
        <v>26.79</v>
      </c>
      <c r="G57">
        <v>26418816</v>
      </c>
      <c r="H57" s="12">
        <f t="shared" si="15"/>
        <v>712.47924763997526</v>
      </c>
      <c r="I57" s="12">
        <f t="shared" si="17"/>
        <v>28.499169905599011</v>
      </c>
      <c r="M57">
        <v>1</v>
      </c>
      <c r="N57">
        <f t="shared" ref="N57:N77" si="26">G57/C57</f>
        <v>1056752.6399999999</v>
      </c>
      <c r="O57">
        <f t="shared" ref="O57:O77" si="27">J57/C57</f>
        <v>0</v>
      </c>
      <c r="Q57" s="5">
        <f t="shared" si="18"/>
        <v>16.140929508833636</v>
      </c>
      <c r="S57" s="5" t="e">
        <f t="shared" si="25"/>
        <v>#DIV/0!</v>
      </c>
    </row>
    <row r="58" spans="1:19" x14ac:dyDescent="0.3">
      <c r="A58" s="14">
        <v>2</v>
      </c>
      <c r="B58" t="s">
        <v>219</v>
      </c>
      <c r="C58">
        <v>25</v>
      </c>
      <c r="D58">
        <v>8.59</v>
      </c>
      <c r="E58" s="3" t="s">
        <v>152</v>
      </c>
      <c r="F58" s="3">
        <v>27.17</v>
      </c>
      <c r="G58">
        <v>3260020</v>
      </c>
      <c r="H58" s="12">
        <f t="shared" si="15"/>
        <v>87.918269951661429</v>
      </c>
      <c r="I58" s="12">
        <f t="shared" si="17"/>
        <v>3.5167307980664573</v>
      </c>
      <c r="M58">
        <v>1</v>
      </c>
      <c r="N58">
        <f t="shared" si="26"/>
        <v>130400.8</v>
      </c>
      <c r="O58">
        <f t="shared" si="27"/>
        <v>0</v>
      </c>
      <c r="Q58" s="5">
        <f t="shared" si="18"/>
        <v>1.9917528861773302</v>
      </c>
      <c r="S58" s="5" t="e">
        <f t="shared" si="25"/>
        <v>#DIV/0!</v>
      </c>
    </row>
    <row r="59" spans="1:19" x14ac:dyDescent="0.3">
      <c r="A59" s="14">
        <v>2</v>
      </c>
      <c r="B59" t="s">
        <v>219</v>
      </c>
      <c r="C59">
        <v>25</v>
      </c>
      <c r="D59">
        <v>8.59</v>
      </c>
      <c r="E59" s="3" t="s">
        <v>154</v>
      </c>
      <c r="F59" s="3">
        <v>27.36</v>
      </c>
      <c r="G59">
        <v>13751694</v>
      </c>
      <c r="H59" s="12">
        <f t="shared" si="15"/>
        <v>370.86433377238262</v>
      </c>
      <c r="I59" s="12">
        <f t="shared" si="17"/>
        <v>14.834573350895305</v>
      </c>
      <c r="M59">
        <v>1</v>
      </c>
      <c r="N59">
        <f t="shared" si="26"/>
        <v>550067.76</v>
      </c>
      <c r="O59">
        <f t="shared" si="27"/>
        <v>0</v>
      </c>
      <c r="Q59" s="5">
        <f t="shared" si="18"/>
        <v>8.4017816499062814</v>
      </c>
      <c r="S59" s="5" t="e">
        <f t="shared" si="25"/>
        <v>#DIV/0!</v>
      </c>
    </row>
    <row r="60" spans="1:19" x14ac:dyDescent="0.3">
      <c r="A60" s="14">
        <v>2</v>
      </c>
      <c r="B60" t="s">
        <v>219</v>
      </c>
      <c r="C60">
        <v>25</v>
      </c>
      <c r="D60">
        <v>8.59</v>
      </c>
      <c r="E60" s="4" t="s">
        <v>157</v>
      </c>
      <c r="F60" s="4">
        <v>28.6</v>
      </c>
      <c r="G60">
        <v>7359503</v>
      </c>
      <c r="H60" s="12">
        <f t="shared" si="15"/>
        <v>198.47570611961342</v>
      </c>
      <c r="I60" s="12">
        <f t="shared" si="17"/>
        <v>7.9390282447845371</v>
      </c>
      <c r="M60">
        <v>1</v>
      </c>
      <c r="N60">
        <f t="shared" si="26"/>
        <v>294380.12</v>
      </c>
      <c r="O60">
        <f t="shared" si="27"/>
        <v>0</v>
      </c>
      <c r="Q60" s="5">
        <f t="shared" si="18"/>
        <v>4.4963869366079718</v>
      </c>
      <c r="S60" s="5" t="e">
        <f t="shared" si="25"/>
        <v>#DIV/0!</v>
      </c>
    </row>
    <row r="61" spans="1:19" x14ac:dyDescent="0.3">
      <c r="A61" s="14">
        <v>2</v>
      </c>
      <c r="B61" t="s">
        <v>219</v>
      </c>
      <c r="C61">
        <v>25</v>
      </c>
      <c r="D61">
        <v>8.59</v>
      </c>
      <c r="E61" s="4" t="s">
        <v>161</v>
      </c>
      <c r="F61" s="4">
        <v>29.05</v>
      </c>
      <c r="G61">
        <v>37044953</v>
      </c>
      <c r="H61" s="12">
        <f t="shared" si="15"/>
        <v>999.0515942235354</v>
      </c>
      <c r="I61" s="12">
        <f t="shared" si="17"/>
        <v>39.96206376894142</v>
      </c>
      <c r="M61">
        <v>1</v>
      </c>
      <c r="N61">
        <f t="shared" si="26"/>
        <v>1481798.12</v>
      </c>
      <c r="O61">
        <f t="shared" si="27"/>
        <v>0</v>
      </c>
      <c r="Q61" s="5">
        <f t="shared" si="18"/>
        <v>22.633110243511865</v>
      </c>
      <c r="S61" s="5" t="e">
        <f t="shared" si="25"/>
        <v>#DIV/0!</v>
      </c>
    </row>
    <row r="62" spans="1:19" x14ac:dyDescent="0.3">
      <c r="A62" s="14">
        <v>2</v>
      </c>
      <c r="B62" t="s">
        <v>219</v>
      </c>
      <c r="C62">
        <v>25</v>
      </c>
      <c r="D62">
        <v>8.59</v>
      </c>
      <c r="E62" s="4" t="s">
        <v>173</v>
      </c>
      <c r="F62" s="4">
        <v>30.34</v>
      </c>
      <c r="G62">
        <v>406517</v>
      </c>
      <c r="H62" s="12">
        <f t="shared" si="15"/>
        <v>10.963206160066365</v>
      </c>
      <c r="I62" s="12">
        <f t="shared" si="17"/>
        <v>0.43852824640265459</v>
      </c>
      <c r="M62">
        <v>1</v>
      </c>
      <c r="N62">
        <f t="shared" si="26"/>
        <v>16260.68</v>
      </c>
      <c r="O62">
        <f t="shared" si="27"/>
        <v>0</v>
      </c>
      <c r="Q62" s="5">
        <f t="shared" si="18"/>
        <v>0.24836700634663275</v>
      </c>
      <c r="S62" s="5" t="e">
        <f t="shared" si="25"/>
        <v>#DIV/0!</v>
      </c>
    </row>
    <row r="63" spans="1:19" s="7" customFormat="1" ht="15" thickBot="1" x14ac:dyDescent="0.35">
      <c r="A63" s="15">
        <v>2</v>
      </c>
      <c r="B63" s="7" t="s">
        <v>219</v>
      </c>
      <c r="C63" s="7">
        <v>25</v>
      </c>
      <c r="D63" s="7">
        <v>8.59</v>
      </c>
      <c r="E63" s="20" t="s">
        <v>174</v>
      </c>
      <c r="F63" s="20">
        <v>30.844999999999999</v>
      </c>
      <c r="G63" s="7">
        <v>4526893</v>
      </c>
      <c r="H63" s="13">
        <f t="shared" si="15"/>
        <v>122.08409789396582</v>
      </c>
      <c r="I63" s="13">
        <f t="shared" si="17"/>
        <v>4.8833639157586326</v>
      </c>
      <c r="M63" s="7">
        <v>1</v>
      </c>
      <c r="N63" s="7">
        <f t="shared" si="26"/>
        <v>181075.72</v>
      </c>
      <c r="O63" s="7">
        <f t="shared" si="27"/>
        <v>0</v>
      </c>
      <c r="Q63" s="9">
        <f t="shared" si="18"/>
        <v>2.7657659149839429</v>
      </c>
      <c r="S63" s="9" t="e">
        <f t="shared" si="25"/>
        <v>#DIV/0!</v>
      </c>
    </row>
    <row r="64" spans="1:19" x14ac:dyDescent="0.3">
      <c r="A64" s="14">
        <v>3</v>
      </c>
      <c r="B64" t="s">
        <v>220</v>
      </c>
      <c r="C64">
        <v>25</v>
      </c>
      <c r="D64">
        <v>1.62</v>
      </c>
      <c r="E64" s="3" t="s">
        <v>38</v>
      </c>
      <c r="F64" s="3">
        <v>15.76</v>
      </c>
      <c r="G64">
        <v>39282</v>
      </c>
      <c r="H64" s="12">
        <f t="shared" ref="H64:H94" si="28">G64*50/$G$71</f>
        <v>1.0668484489660679</v>
      </c>
      <c r="I64" s="12">
        <f>H64/25</f>
        <v>4.2673937958642716E-2</v>
      </c>
      <c r="M64">
        <v>1</v>
      </c>
      <c r="N64">
        <f t="shared" si="26"/>
        <v>1571.28</v>
      </c>
      <c r="O64">
        <f t="shared" si="27"/>
        <v>0</v>
      </c>
      <c r="P64">
        <f>SUM(G64:G94)-G71</f>
        <v>24074336</v>
      </c>
      <c r="Q64" s="5">
        <f t="shared" ref="Q64:Q70" si="29">G64/$P$64*100</f>
        <v>0.1631696093300351</v>
      </c>
      <c r="R64" s="6">
        <f>SUM(J64:J94)</f>
        <v>0</v>
      </c>
      <c r="S64" s="11" t="e">
        <f t="shared" si="25"/>
        <v>#DIV/0!</v>
      </c>
    </row>
    <row r="65" spans="1:20" x14ac:dyDescent="0.3">
      <c r="A65" s="14">
        <v>3</v>
      </c>
      <c r="B65" t="s">
        <v>220</v>
      </c>
      <c r="C65">
        <v>25</v>
      </c>
      <c r="D65">
        <v>1.62</v>
      </c>
      <c r="E65" s="4" t="s">
        <v>40</v>
      </c>
      <c r="F65" s="4">
        <v>15.925000000000001</v>
      </c>
      <c r="G65">
        <v>92858</v>
      </c>
      <c r="H65" s="12">
        <f t="shared" si="28"/>
        <v>2.5219034996713794</v>
      </c>
      <c r="I65" s="12">
        <f t="shared" si="17"/>
        <v>0.10087613998685517</v>
      </c>
      <c r="M65">
        <v>1</v>
      </c>
      <c r="N65">
        <f t="shared" si="26"/>
        <v>3714.32</v>
      </c>
      <c r="O65">
        <f t="shared" si="27"/>
        <v>0</v>
      </c>
      <c r="Q65" s="5">
        <f t="shared" si="29"/>
        <v>0.38571364958933863</v>
      </c>
      <c r="S65" s="11" t="e">
        <f t="shared" si="25"/>
        <v>#DIV/0!</v>
      </c>
    </row>
    <row r="66" spans="1:20" x14ac:dyDescent="0.3">
      <c r="A66" s="14">
        <v>3</v>
      </c>
      <c r="B66" t="s">
        <v>220</v>
      </c>
      <c r="C66">
        <v>25</v>
      </c>
      <c r="D66">
        <v>1.62</v>
      </c>
      <c r="E66" s="4" t="s">
        <v>49</v>
      </c>
      <c r="F66" s="4">
        <v>16.885000000000002</v>
      </c>
      <c r="G66">
        <v>79888</v>
      </c>
      <c r="H66" s="12">
        <f t="shared" si="28"/>
        <v>2.1696550300646922</v>
      </c>
      <c r="I66" s="12">
        <f t="shared" si="17"/>
        <v>8.678620120258769E-2</v>
      </c>
      <c r="M66">
        <v>1</v>
      </c>
      <c r="N66">
        <f t="shared" si="26"/>
        <v>3195.52</v>
      </c>
      <c r="O66">
        <f t="shared" si="27"/>
        <v>0</v>
      </c>
      <c r="Q66" s="5">
        <f t="shared" si="29"/>
        <v>0.3318388511317612</v>
      </c>
      <c r="S66" s="5" t="e">
        <f t="shared" si="25"/>
        <v>#DIV/0!</v>
      </c>
    </row>
    <row r="67" spans="1:20" x14ac:dyDescent="0.3">
      <c r="A67" s="14">
        <v>3</v>
      </c>
      <c r="B67" t="s">
        <v>220</v>
      </c>
      <c r="C67">
        <v>25</v>
      </c>
      <c r="D67">
        <v>1.62</v>
      </c>
      <c r="E67" s="4" t="s">
        <v>51</v>
      </c>
      <c r="F67" s="4">
        <v>17.024999999999999</v>
      </c>
      <c r="G67">
        <v>51619</v>
      </c>
      <c r="H67" s="12">
        <f t="shared" si="28"/>
        <v>1.4019054550985046</v>
      </c>
      <c r="I67" s="12">
        <f t="shared" si="17"/>
        <v>5.6076218203940181E-2</v>
      </c>
      <c r="M67">
        <v>1</v>
      </c>
      <c r="N67">
        <f t="shared" si="26"/>
        <v>2064.7600000000002</v>
      </c>
      <c r="O67">
        <f t="shared" si="27"/>
        <v>0</v>
      </c>
      <c r="Q67" s="5">
        <f t="shared" si="29"/>
        <v>0.21441505177962125</v>
      </c>
      <c r="S67" s="5" t="e">
        <f t="shared" si="25"/>
        <v>#DIV/0!</v>
      </c>
    </row>
    <row r="68" spans="1:20" x14ac:dyDescent="0.3">
      <c r="A68" s="14">
        <v>3</v>
      </c>
      <c r="B68" t="s">
        <v>220</v>
      </c>
      <c r="C68">
        <v>25</v>
      </c>
      <c r="D68">
        <v>1.62</v>
      </c>
      <c r="E68" s="3" t="s">
        <v>61</v>
      </c>
      <c r="F68" s="3">
        <v>18.28</v>
      </c>
      <c r="G68">
        <v>13892</v>
      </c>
      <c r="H68" s="12">
        <f t="shared" si="28"/>
        <v>0.37728880029114137</v>
      </c>
      <c r="I68" s="12">
        <f t="shared" si="17"/>
        <v>1.5091552011645654E-2</v>
      </c>
      <c r="M68">
        <v>1</v>
      </c>
      <c r="N68">
        <f t="shared" si="26"/>
        <v>555.67999999999995</v>
      </c>
      <c r="O68">
        <f t="shared" si="27"/>
        <v>0</v>
      </c>
      <c r="Q68" s="5">
        <f t="shared" si="29"/>
        <v>5.7704602943150746E-2</v>
      </c>
      <c r="S68" s="5" t="e">
        <f t="shared" si="25"/>
        <v>#DIV/0!</v>
      </c>
    </row>
    <row r="69" spans="1:20" x14ac:dyDescent="0.3">
      <c r="A69" s="14">
        <v>3</v>
      </c>
      <c r="B69" t="s">
        <v>220</v>
      </c>
      <c r="C69">
        <v>25</v>
      </c>
      <c r="D69">
        <v>1.62</v>
      </c>
      <c r="E69" s="4" t="s">
        <v>63</v>
      </c>
      <c r="F69" s="4">
        <v>18.45</v>
      </c>
      <c r="G69">
        <v>202567</v>
      </c>
      <c r="H69" s="12">
        <f t="shared" si="28"/>
        <v>5.5014584227307539</v>
      </c>
      <c r="I69" s="12">
        <f t="shared" si="17"/>
        <v>0.22005833690923016</v>
      </c>
      <c r="M69">
        <v>1</v>
      </c>
      <c r="N69">
        <f t="shared" si="26"/>
        <v>8102.68</v>
      </c>
      <c r="O69">
        <f t="shared" si="27"/>
        <v>0</v>
      </c>
      <c r="Q69" s="5">
        <f t="shared" si="29"/>
        <v>0.84142299916392294</v>
      </c>
      <c r="S69" s="5" t="e">
        <f t="shared" si="25"/>
        <v>#DIV/0!</v>
      </c>
    </row>
    <row r="70" spans="1:20" x14ac:dyDescent="0.3">
      <c r="A70" s="14">
        <v>3</v>
      </c>
      <c r="B70" t="s">
        <v>220</v>
      </c>
      <c r="C70">
        <v>25</v>
      </c>
      <c r="D70">
        <v>1.62</v>
      </c>
      <c r="E70" s="4" t="s">
        <v>65</v>
      </c>
      <c r="F70" s="4">
        <v>19.309999999999999</v>
      </c>
      <c r="G70">
        <v>102852</v>
      </c>
      <c r="H70" s="12">
        <f t="shared" si="28"/>
        <v>2.7933276481100253</v>
      </c>
      <c r="I70" s="12">
        <f t="shared" si="17"/>
        <v>0.11173310592440101</v>
      </c>
      <c r="M70">
        <v>1</v>
      </c>
      <c r="N70">
        <f t="shared" si="26"/>
        <v>4114.08</v>
      </c>
      <c r="O70">
        <f t="shared" si="27"/>
        <v>0</v>
      </c>
      <c r="Q70" s="5">
        <f t="shared" si="29"/>
        <v>0.42722673638849273</v>
      </c>
      <c r="S70" s="5" t="e">
        <f t="shared" si="25"/>
        <v>#DIV/0!</v>
      </c>
    </row>
    <row r="71" spans="1:20" x14ac:dyDescent="0.3">
      <c r="A71" s="14">
        <v>3</v>
      </c>
      <c r="B71" t="s">
        <v>220</v>
      </c>
      <c r="C71">
        <v>25</v>
      </c>
      <c r="D71">
        <v>1.62</v>
      </c>
      <c r="E71" s="4" t="s">
        <v>72</v>
      </c>
      <c r="F71" s="4">
        <v>20.010000000000002</v>
      </c>
      <c r="G71">
        <v>1841030</v>
      </c>
      <c r="H71" s="12">
        <f t="shared" si="28"/>
        <v>50</v>
      </c>
      <c r="I71" s="12">
        <f t="shared" si="17"/>
        <v>2</v>
      </c>
      <c r="M71">
        <v>1</v>
      </c>
      <c r="N71">
        <f t="shared" si="26"/>
        <v>73641.2</v>
      </c>
      <c r="O71">
        <f t="shared" si="27"/>
        <v>0</v>
      </c>
      <c r="Q71" s="5"/>
      <c r="S71" s="5" t="e">
        <f t="shared" si="25"/>
        <v>#DIV/0!</v>
      </c>
      <c r="T71" t="s">
        <v>211</v>
      </c>
    </row>
    <row r="72" spans="1:20" x14ac:dyDescent="0.3">
      <c r="A72" s="14">
        <v>3</v>
      </c>
      <c r="B72" t="s">
        <v>220</v>
      </c>
      <c r="C72">
        <v>25</v>
      </c>
      <c r="D72">
        <v>1.62</v>
      </c>
      <c r="E72" s="4" t="s">
        <v>74</v>
      </c>
      <c r="F72" s="4">
        <v>20.58</v>
      </c>
      <c r="G72">
        <v>14127</v>
      </c>
      <c r="H72" s="12">
        <f t="shared" si="28"/>
        <v>0.38367109715756942</v>
      </c>
      <c r="I72" s="12">
        <f t="shared" si="17"/>
        <v>1.5346843886302777E-2</v>
      </c>
      <c r="M72">
        <v>1</v>
      </c>
      <c r="N72">
        <f t="shared" si="26"/>
        <v>565.08000000000004</v>
      </c>
      <c r="O72">
        <f t="shared" si="27"/>
        <v>0</v>
      </c>
      <c r="Q72" s="5">
        <f t="shared" ref="Q72:Q94" si="30">G72/$P$64*100</f>
        <v>5.8680746168866295E-2</v>
      </c>
      <c r="S72" s="5" t="e">
        <f t="shared" si="25"/>
        <v>#DIV/0!</v>
      </c>
    </row>
    <row r="73" spans="1:20" x14ac:dyDescent="0.3">
      <c r="A73" s="14">
        <v>3</v>
      </c>
      <c r="B73" t="s">
        <v>220</v>
      </c>
      <c r="C73">
        <v>25</v>
      </c>
      <c r="D73">
        <v>1.62</v>
      </c>
      <c r="E73" s="4" t="s">
        <v>76</v>
      </c>
      <c r="F73" s="4">
        <v>20.757999999999999</v>
      </c>
      <c r="G73">
        <v>1393947</v>
      </c>
      <c r="H73" s="12">
        <f t="shared" si="28"/>
        <v>37.857802425815983</v>
      </c>
      <c r="I73" s="12">
        <f t="shared" si="17"/>
        <v>1.5143120970326394</v>
      </c>
      <c r="M73">
        <v>1</v>
      </c>
      <c r="N73">
        <f t="shared" si="26"/>
        <v>55757.88</v>
      </c>
      <c r="O73">
        <f t="shared" si="27"/>
        <v>0</v>
      </c>
      <c r="Q73" s="5">
        <f t="shared" si="30"/>
        <v>5.790178387474529</v>
      </c>
      <c r="S73" s="5" t="e">
        <f t="shared" si="25"/>
        <v>#DIV/0!</v>
      </c>
    </row>
    <row r="74" spans="1:20" x14ac:dyDescent="0.3">
      <c r="A74" s="14">
        <v>3</v>
      </c>
      <c r="B74" t="s">
        <v>220</v>
      </c>
      <c r="C74">
        <v>25</v>
      </c>
      <c r="D74">
        <v>1.62</v>
      </c>
      <c r="E74" s="4" t="s">
        <v>80</v>
      </c>
      <c r="F74" s="4">
        <v>21.24</v>
      </c>
      <c r="G74">
        <v>95874</v>
      </c>
      <c r="H74" s="12">
        <f t="shared" si="28"/>
        <v>2.6038141692422179</v>
      </c>
      <c r="I74" s="12">
        <f t="shared" si="17"/>
        <v>0.10415256676968872</v>
      </c>
      <c r="M74">
        <v>1</v>
      </c>
      <c r="N74">
        <f t="shared" si="26"/>
        <v>3834.96</v>
      </c>
      <c r="O74">
        <f t="shared" si="27"/>
        <v>0</v>
      </c>
      <c r="Q74" s="5">
        <f t="shared" si="30"/>
        <v>0.39824151328618157</v>
      </c>
      <c r="S74" s="5" t="e">
        <f t="shared" si="25"/>
        <v>#DIV/0!</v>
      </c>
    </row>
    <row r="75" spans="1:20" x14ac:dyDescent="0.3">
      <c r="A75" s="14">
        <v>3</v>
      </c>
      <c r="B75" t="s">
        <v>220</v>
      </c>
      <c r="C75">
        <v>25</v>
      </c>
      <c r="D75">
        <v>1.62</v>
      </c>
      <c r="E75" s="4" t="s">
        <v>85</v>
      </c>
      <c r="F75" s="4">
        <v>21.475000000000001</v>
      </c>
      <c r="G75">
        <v>43821</v>
      </c>
      <c r="H75" s="12">
        <f t="shared" si="28"/>
        <v>1.1901218339733737</v>
      </c>
      <c r="I75" s="12">
        <f t="shared" si="17"/>
        <v>4.760487335893495E-2</v>
      </c>
      <c r="M75">
        <v>1</v>
      </c>
      <c r="N75">
        <f t="shared" si="26"/>
        <v>1752.84</v>
      </c>
      <c r="O75">
        <f t="shared" si="27"/>
        <v>0</v>
      </c>
      <c r="Q75" s="5">
        <f t="shared" si="30"/>
        <v>0.18202371188970695</v>
      </c>
      <c r="S75" s="5" t="e">
        <f t="shared" si="25"/>
        <v>#DIV/0!</v>
      </c>
      <c r="T75" t="s">
        <v>207</v>
      </c>
    </row>
    <row r="76" spans="1:20" x14ac:dyDescent="0.3">
      <c r="A76" s="14">
        <v>3</v>
      </c>
      <c r="B76" t="s">
        <v>220</v>
      </c>
      <c r="C76">
        <v>25</v>
      </c>
      <c r="D76">
        <v>1.62</v>
      </c>
      <c r="E76" s="4" t="s">
        <v>87</v>
      </c>
      <c r="F76" s="4">
        <v>21.52</v>
      </c>
      <c r="G76">
        <v>48418</v>
      </c>
      <c r="H76" s="12">
        <f t="shared" si="28"/>
        <v>1.314970424164734</v>
      </c>
      <c r="I76" s="12">
        <f t="shared" si="17"/>
        <v>5.2598816966589357E-2</v>
      </c>
      <c r="M76">
        <v>1</v>
      </c>
      <c r="N76">
        <f t="shared" si="26"/>
        <v>1936.72</v>
      </c>
      <c r="O76">
        <f t="shared" si="27"/>
        <v>0</v>
      </c>
      <c r="Q76" s="5">
        <f t="shared" si="30"/>
        <v>0.2011187349050873</v>
      </c>
      <c r="S76" s="5" t="e">
        <f t="shared" si="25"/>
        <v>#DIV/0!</v>
      </c>
      <c r="T76" t="s">
        <v>207</v>
      </c>
    </row>
    <row r="77" spans="1:20" x14ac:dyDescent="0.3">
      <c r="A77" s="14">
        <v>3</v>
      </c>
      <c r="B77" t="s">
        <v>220</v>
      </c>
      <c r="C77">
        <v>25</v>
      </c>
      <c r="D77">
        <v>1.62</v>
      </c>
      <c r="E77" s="4" t="s">
        <v>89</v>
      </c>
      <c r="F77" s="4">
        <v>21.65</v>
      </c>
      <c r="G77">
        <v>56823</v>
      </c>
      <c r="H77" s="12">
        <f t="shared" si="28"/>
        <v>1.5432393823022981</v>
      </c>
      <c r="I77" s="12">
        <f t="shared" si="17"/>
        <v>6.1729575292091922E-2</v>
      </c>
      <c r="M77">
        <v>1</v>
      </c>
      <c r="N77">
        <f t="shared" si="26"/>
        <v>2272.92</v>
      </c>
      <c r="O77">
        <f t="shared" si="27"/>
        <v>0</v>
      </c>
      <c r="Q77" s="5">
        <f t="shared" si="30"/>
        <v>0.23603143197802007</v>
      </c>
      <c r="S77" s="5" t="e">
        <f t="shared" si="25"/>
        <v>#DIV/0!</v>
      </c>
    </row>
    <row r="78" spans="1:20" x14ac:dyDescent="0.3">
      <c r="A78" s="14">
        <v>3</v>
      </c>
      <c r="B78" t="s">
        <v>220</v>
      </c>
      <c r="C78">
        <v>25</v>
      </c>
      <c r="D78">
        <v>1.62</v>
      </c>
      <c r="E78" s="3" t="s">
        <v>91</v>
      </c>
      <c r="F78" s="3">
        <v>21.88</v>
      </c>
      <c r="G78">
        <v>90285</v>
      </c>
      <c r="H78" s="12">
        <f t="shared" si="28"/>
        <v>2.45202413866151</v>
      </c>
      <c r="I78" s="12">
        <f t="shared" si="17"/>
        <v>9.8080965546460397E-2</v>
      </c>
      <c r="N78">
        <f t="shared" ref="N78" si="31">G78/C78</f>
        <v>3611.4</v>
      </c>
      <c r="O78">
        <f t="shared" ref="O78" si="32">J78/C78</f>
        <v>0</v>
      </c>
      <c r="Q78" s="5">
        <f t="shared" si="30"/>
        <v>0.37502591971799348</v>
      </c>
      <c r="S78" s="5" t="e">
        <f t="shared" si="25"/>
        <v>#DIV/0!</v>
      </c>
    </row>
    <row r="79" spans="1:20" x14ac:dyDescent="0.3">
      <c r="A79" s="14">
        <v>3</v>
      </c>
      <c r="B79" t="s">
        <v>220</v>
      </c>
      <c r="C79">
        <v>25</v>
      </c>
      <c r="D79">
        <v>1.62</v>
      </c>
      <c r="E79" s="4" t="s">
        <v>95</v>
      </c>
      <c r="F79" s="4">
        <v>22.2</v>
      </c>
      <c r="G79">
        <v>36336</v>
      </c>
      <c r="H79" s="12">
        <f t="shared" si="28"/>
        <v>0.9868388891001233</v>
      </c>
      <c r="I79" s="12">
        <f t="shared" si="17"/>
        <v>3.9473555564004933E-2</v>
      </c>
      <c r="M79">
        <v>1</v>
      </c>
      <c r="N79">
        <f t="shared" ref="N79:N83" si="33">G79/C79</f>
        <v>1453.44</v>
      </c>
      <c r="O79">
        <f t="shared" ref="O79:O83" si="34">J79/C79</f>
        <v>0</v>
      </c>
      <c r="Q79" s="5">
        <f t="shared" si="30"/>
        <v>0.15093251170042654</v>
      </c>
      <c r="S79" s="5" t="e">
        <f t="shared" si="25"/>
        <v>#DIV/0!</v>
      </c>
    </row>
    <row r="80" spans="1:20" x14ac:dyDescent="0.3">
      <c r="A80" s="14">
        <v>3</v>
      </c>
      <c r="B80" t="s">
        <v>220</v>
      </c>
      <c r="C80">
        <v>25</v>
      </c>
      <c r="D80">
        <v>1.62</v>
      </c>
      <c r="E80" s="4" t="s">
        <v>101</v>
      </c>
      <c r="F80" s="4">
        <v>22.71</v>
      </c>
      <c r="G80">
        <v>15717</v>
      </c>
      <c r="H80" s="12">
        <f t="shared" si="28"/>
        <v>0.42685344616872078</v>
      </c>
      <c r="I80" s="12">
        <f t="shared" si="17"/>
        <v>1.707413784674883E-2</v>
      </c>
      <c r="M80">
        <v>1</v>
      </c>
      <c r="N80">
        <f t="shared" si="33"/>
        <v>628.67999999999995</v>
      </c>
      <c r="O80">
        <f t="shared" si="34"/>
        <v>0</v>
      </c>
      <c r="Q80" s="5">
        <f t="shared" si="30"/>
        <v>6.5285289696048104E-2</v>
      </c>
      <c r="S80" s="5" t="e">
        <f t="shared" si="25"/>
        <v>#DIV/0!</v>
      </c>
    </row>
    <row r="81" spans="1:20" x14ac:dyDescent="0.3">
      <c r="A81" s="14">
        <v>3</v>
      </c>
      <c r="B81" t="s">
        <v>220</v>
      </c>
      <c r="C81">
        <v>25</v>
      </c>
      <c r="D81">
        <v>1.62</v>
      </c>
      <c r="E81" s="4" t="s">
        <v>103</v>
      </c>
      <c r="F81" s="4">
        <v>22.89</v>
      </c>
      <c r="G81">
        <v>1487988</v>
      </c>
      <c r="H81" s="12">
        <f t="shared" si="28"/>
        <v>40.41183467950006</v>
      </c>
      <c r="I81" s="12">
        <f t="shared" si="17"/>
        <v>1.6164733871800023</v>
      </c>
      <c r="M81">
        <v>1</v>
      </c>
      <c r="N81">
        <f t="shared" si="33"/>
        <v>59519.519999999997</v>
      </c>
      <c r="O81">
        <f t="shared" si="34"/>
        <v>0</v>
      </c>
      <c r="Q81" s="5">
        <f t="shared" si="30"/>
        <v>6.1808059836001297</v>
      </c>
      <c r="S81" s="5" t="e">
        <f t="shared" si="25"/>
        <v>#DIV/0!</v>
      </c>
    </row>
    <row r="82" spans="1:20" x14ac:dyDescent="0.3">
      <c r="A82" s="14">
        <v>3</v>
      </c>
      <c r="B82" t="s">
        <v>220</v>
      </c>
      <c r="C82">
        <v>25</v>
      </c>
      <c r="D82">
        <v>1.62</v>
      </c>
      <c r="E82" s="4" t="s">
        <v>107</v>
      </c>
      <c r="F82" s="4">
        <v>23.29</v>
      </c>
      <c r="G82">
        <v>66480</v>
      </c>
      <c r="H82" s="12">
        <f t="shared" si="28"/>
        <v>1.8055110454473855</v>
      </c>
      <c r="I82" s="12">
        <f t="shared" si="17"/>
        <v>7.2220441817895414E-2</v>
      </c>
      <c r="M82">
        <v>1</v>
      </c>
      <c r="N82">
        <f t="shared" si="33"/>
        <v>2659.2</v>
      </c>
      <c r="O82">
        <f t="shared" si="34"/>
        <v>0</v>
      </c>
      <c r="Q82" s="5">
        <f t="shared" si="30"/>
        <v>0.27614468785348845</v>
      </c>
      <c r="S82" s="5" t="e">
        <f t="shared" si="25"/>
        <v>#DIV/0!</v>
      </c>
    </row>
    <row r="83" spans="1:20" x14ac:dyDescent="0.3">
      <c r="A83" s="14">
        <v>3</v>
      </c>
      <c r="B83" t="s">
        <v>220</v>
      </c>
      <c r="C83">
        <v>25</v>
      </c>
      <c r="D83">
        <v>1.62</v>
      </c>
      <c r="E83" s="4" t="s">
        <v>116</v>
      </c>
      <c r="F83" s="4">
        <v>23.6</v>
      </c>
      <c r="G83">
        <v>14052</v>
      </c>
      <c r="H83" s="12">
        <f t="shared" si="28"/>
        <v>0.38163419390232639</v>
      </c>
      <c r="I83" s="12">
        <f t="shared" si="17"/>
        <v>1.5265367756093056E-2</v>
      </c>
      <c r="M83">
        <v>1</v>
      </c>
      <c r="N83">
        <f t="shared" si="33"/>
        <v>562.08000000000004</v>
      </c>
      <c r="O83">
        <f t="shared" si="34"/>
        <v>0</v>
      </c>
      <c r="Q83" s="5">
        <f t="shared" si="30"/>
        <v>5.8369211096829424E-2</v>
      </c>
      <c r="S83" s="5" t="e">
        <f t="shared" si="25"/>
        <v>#DIV/0!</v>
      </c>
    </row>
    <row r="84" spans="1:20" x14ac:dyDescent="0.3">
      <c r="A84" s="14">
        <v>3</v>
      </c>
      <c r="B84" t="s">
        <v>220</v>
      </c>
      <c r="C84">
        <v>25</v>
      </c>
      <c r="D84">
        <v>1.62</v>
      </c>
      <c r="E84" s="4" t="s">
        <v>127</v>
      </c>
      <c r="F84" s="4">
        <v>24.71</v>
      </c>
      <c r="G84">
        <v>119045</v>
      </c>
      <c r="H84" s="12">
        <f t="shared" si="28"/>
        <v>3.2331086402720217</v>
      </c>
      <c r="I84" s="12">
        <f t="shared" si="17"/>
        <v>0.12932434561088088</v>
      </c>
      <c r="N84">
        <f t="shared" ref="N84:N87" si="35">G84/C84</f>
        <v>4761.8</v>
      </c>
      <c r="O84">
        <f t="shared" ref="O84:O87" si="36">J84/C84</f>
        <v>0</v>
      </c>
      <c r="Q84" s="5">
        <f t="shared" si="30"/>
        <v>0.49448923534173483</v>
      </c>
      <c r="S84" s="5" t="e">
        <f t="shared" si="25"/>
        <v>#DIV/0!</v>
      </c>
    </row>
    <row r="85" spans="1:20" x14ac:dyDescent="0.3">
      <c r="A85" s="14">
        <v>3</v>
      </c>
      <c r="B85" t="s">
        <v>220</v>
      </c>
      <c r="C85">
        <v>25</v>
      </c>
      <c r="D85">
        <v>1.62</v>
      </c>
      <c r="E85" s="4" t="s">
        <v>129</v>
      </c>
      <c r="F85" s="4">
        <v>24.89</v>
      </c>
      <c r="G85">
        <v>10143676</v>
      </c>
      <c r="H85" s="12">
        <f t="shared" si="28"/>
        <v>275.4891555270691</v>
      </c>
      <c r="I85" s="12">
        <f t="shared" si="17"/>
        <v>11.019566221082764</v>
      </c>
      <c r="M85">
        <v>1</v>
      </c>
      <c r="N85">
        <f t="shared" si="35"/>
        <v>405747.04</v>
      </c>
      <c r="O85">
        <f t="shared" si="36"/>
        <v>0</v>
      </c>
      <c r="Q85" s="5">
        <f t="shared" si="30"/>
        <v>42.134811111716644</v>
      </c>
      <c r="S85" s="5" t="e">
        <f t="shared" si="25"/>
        <v>#DIV/0!</v>
      </c>
    </row>
    <row r="86" spans="1:20" x14ac:dyDescent="0.3">
      <c r="A86" s="14">
        <v>3</v>
      </c>
      <c r="B86" t="s">
        <v>220</v>
      </c>
      <c r="C86">
        <v>25</v>
      </c>
      <c r="D86">
        <v>1.62</v>
      </c>
      <c r="E86" s="4" t="s">
        <v>135</v>
      </c>
      <c r="F86" s="4">
        <v>25.36</v>
      </c>
      <c r="G86">
        <v>1137894</v>
      </c>
      <c r="H86" s="12">
        <f t="shared" si="28"/>
        <v>30.903733236286211</v>
      </c>
      <c r="I86" s="12">
        <f t="shared" ref="I86:I94" si="37">H86/25</f>
        <v>1.2361493294514485</v>
      </c>
      <c r="N86">
        <f t="shared" si="35"/>
        <v>45515.76</v>
      </c>
      <c r="O86">
        <f t="shared" si="36"/>
        <v>0</v>
      </c>
      <c r="Q86" s="5">
        <f t="shared" si="30"/>
        <v>4.7265851901377474</v>
      </c>
      <c r="S86" s="5" t="e">
        <f t="shared" si="25"/>
        <v>#DIV/0!</v>
      </c>
    </row>
    <row r="87" spans="1:20" x14ac:dyDescent="0.3">
      <c r="A87" s="14">
        <v>3</v>
      </c>
      <c r="B87" t="s">
        <v>220</v>
      </c>
      <c r="C87">
        <v>25</v>
      </c>
      <c r="D87">
        <v>1.62</v>
      </c>
      <c r="E87" s="4" t="s">
        <v>139</v>
      </c>
      <c r="F87" s="4">
        <v>25.664999999999999</v>
      </c>
      <c r="G87">
        <v>58964</v>
      </c>
      <c r="H87" s="12">
        <f t="shared" si="28"/>
        <v>1.601386180561968</v>
      </c>
      <c r="I87" s="12">
        <f t="shared" si="37"/>
        <v>6.4055447222478717E-2</v>
      </c>
      <c r="N87">
        <f t="shared" si="35"/>
        <v>2358.56</v>
      </c>
      <c r="O87">
        <f t="shared" si="36"/>
        <v>0</v>
      </c>
      <c r="Q87" s="5">
        <f t="shared" si="30"/>
        <v>0.24492471983443281</v>
      </c>
      <c r="S87" s="5" t="e">
        <f t="shared" si="25"/>
        <v>#DIV/0!</v>
      </c>
    </row>
    <row r="88" spans="1:20" x14ac:dyDescent="0.3">
      <c r="A88" s="14">
        <v>3</v>
      </c>
      <c r="B88" t="s">
        <v>220</v>
      </c>
      <c r="C88">
        <v>25</v>
      </c>
      <c r="D88">
        <v>1.62</v>
      </c>
      <c r="E88" s="4" t="s">
        <v>150</v>
      </c>
      <c r="F88" s="4">
        <v>26.79</v>
      </c>
      <c r="G88">
        <v>686181</v>
      </c>
      <c r="H88" s="12">
        <f t="shared" si="28"/>
        <v>18.635790834478527</v>
      </c>
      <c r="I88" s="12">
        <f t="shared" si="37"/>
        <v>0.74543163337914109</v>
      </c>
      <c r="M88">
        <v>1</v>
      </c>
      <c r="N88">
        <f t="shared" ref="N88:N108" si="38">G88/C88</f>
        <v>27447.24</v>
      </c>
      <c r="O88">
        <f t="shared" ref="O88:O108" si="39">J88/C88</f>
        <v>0</v>
      </c>
      <c r="Q88" s="5">
        <f t="shared" si="30"/>
        <v>2.8502592968711578</v>
      </c>
      <c r="S88" s="5" t="e">
        <f t="shared" si="25"/>
        <v>#DIV/0!</v>
      </c>
    </row>
    <row r="89" spans="1:20" x14ac:dyDescent="0.3">
      <c r="A89" s="14">
        <v>3</v>
      </c>
      <c r="B89" t="s">
        <v>220</v>
      </c>
      <c r="C89">
        <v>25</v>
      </c>
      <c r="D89">
        <v>1.62</v>
      </c>
      <c r="E89" s="3" t="s">
        <v>152</v>
      </c>
      <c r="F89" s="3">
        <v>27.17</v>
      </c>
      <c r="G89">
        <v>229638</v>
      </c>
      <c r="H89" s="12">
        <f t="shared" si="28"/>
        <v>6.2366718630331937</v>
      </c>
      <c r="I89" s="12">
        <f t="shared" si="37"/>
        <v>0.24946687452132774</v>
      </c>
      <c r="M89">
        <v>1</v>
      </c>
      <c r="N89">
        <f t="shared" si="38"/>
        <v>9185.52</v>
      </c>
      <c r="O89">
        <f t="shared" si="39"/>
        <v>0</v>
      </c>
      <c r="Q89" s="5">
        <f t="shared" si="30"/>
        <v>0.95387054496539392</v>
      </c>
      <c r="S89" s="5" t="e">
        <f t="shared" si="25"/>
        <v>#DIV/0!</v>
      </c>
    </row>
    <row r="90" spans="1:20" x14ac:dyDescent="0.3">
      <c r="A90" s="14">
        <v>3</v>
      </c>
      <c r="B90" t="s">
        <v>220</v>
      </c>
      <c r="C90">
        <v>25</v>
      </c>
      <c r="D90">
        <v>1.62</v>
      </c>
      <c r="E90" s="3" t="s">
        <v>154</v>
      </c>
      <c r="F90" s="3">
        <v>27.36</v>
      </c>
      <c r="G90">
        <v>75996</v>
      </c>
      <c r="H90" s="12">
        <f t="shared" si="28"/>
        <v>2.0639533304726161</v>
      </c>
      <c r="I90" s="12">
        <f t="shared" si="37"/>
        <v>8.255813321890465E-2</v>
      </c>
      <c r="M90">
        <v>1</v>
      </c>
      <c r="N90">
        <f t="shared" si="38"/>
        <v>3039.84</v>
      </c>
      <c r="O90">
        <f t="shared" si="39"/>
        <v>0</v>
      </c>
      <c r="Q90" s="5">
        <f t="shared" si="30"/>
        <v>0.31567225779352748</v>
      </c>
      <c r="S90" s="5" t="e">
        <f t="shared" si="25"/>
        <v>#DIV/0!</v>
      </c>
      <c r="T90" t="s">
        <v>207</v>
      </c>
    </row>
    <row r="91" spans="1:20" x14ac:dyDescent="0.3">
      <c r="A91" s="14">
        <v>3</v>
      </c>
      <c r="B91" t="s">
        <v>220</v>
      </c>
      <c r="C91">
        <v>25</v>
      </c>
      <c r="D91">
        <v>1.62</v>
      </c>
      <c r="E91" s="4" t="s">
        <v>157</v>
      </c>
      <c r="F91" s="4">
        <v>28.6</v>
      </c>
      <c r="G91">
        <v>2101799</v>
      </c>
      <c r="H91" s="12">
        <f t="shared" si="28"/>
        <v>57.082149666219451</v>
      </c>
      <c r="I91" s="12">
        <f t="shared" si="37"/>
        <v>2.283285986648778</v>
      </c>
      <c r="M91">
        <v>1</v>
      </c>
      <c r="N91">
        <f t="shared" si="38"/>
        <v>84071.96</v>
      </c>
      <c r="O91">
        <f t="shared" si="39"/>
        <v>0</v>
      </c>
      <c r="Q91" s="5">
        <f t="shared" si="30"/>
        <v>8.7304547049605024</v>
      </c>
      <c r="S91" s="5" t="e">
        <f t="shared" si="25"/>
        <v>#DIV/0!</v>
      </c>
    </row>
    <row r="92" spans="1:20" x14ac:dyDescent="0.3">
      <c r="A92" s="14">
        <v>3</v>
      </c>
      <c r="B92" t="s">
        <v>220</v>
      </c>
      <c r="C92">
        <v>25</v>
      </c>
      <c r="D92">
        <v>1.62</v>
      </c>
      <c r="E92" s="4" t="s">
        <v>161</v>
      </c>
      <c r="F92" s="4">
        <v>29.05</v>
      </c>
      <c r="G92">
        <v>4774272</v>
      </c>
      <c r="H92" s="12">
        <f t="shared" si="28"/>
        <v>129.66306904287273</v>
      </c>
      <c r="I92" s="12">
        <f t="shared" si="37"/>
        <v>5.186522761714909</v>
      </c>
      <c r="M92">
        <v>1</v>
      </c>
      <c r="N92">
        <f t="shared" si="38"/>
        <v>190970.88</v>
      </c>
      <c r="O92">
        <f t="shared" si="39"/>
        <v>0</v>
      </c>
      <c r="Q92" s="5">
        <f t="shared" si="30"/>
        <v>19.831375619248647</v>
      </c>
      <c r="S92" s="5" t="e">
        <f t="shared" si="25"/>
        <v>#DIV/0!</v>
      </c>
    </row>
    <row r="93" spans="1:20" x14ac:dyDescent="0.3">
      <c r="A93" s="14">
        <v>3</v>
      </c>
      <c r="B93" t="s">
        <v>220</v>
      </c>
      <c r="C93">
        <v>25</v>
      </c>
      <c r="D93">
        <v>1.62</v>
      </c>
      <c r="E93" s="4" t="s">
        <v>173</v>
      </c>
      <c r="F93" s="4">
        <v>30.34</v>
      </c>
      <c r="G93">
        <v>82703</v>
      </c>
      <c r="H93" s="12">
        <f t="shared" si="28"/>
        <v>2.2461067989114789</v>
      </c>
      <c r="I93" s="12">
        <f t="shared" si="37"/>
        <v>8.9844271956459151E-2</v>
      </c>
      <c r="M93">
        <v>1</v>
      </c>
      <c r="N93">
        <f t="shared" si="38"/>
        <v>3308.12</v>
      </c>
      <c r="O93">
        <f t="shared" si="39"/>
        <v>0</v>
      </c>
      <c r="Q93" s="5">
        <f t="shared" si="30"/>
        <v>0.34353180083554535</v>
      </c>
      <c r="S93" s="5" t="e">
        <f t="shared" si="25"/>
        <v>#DIV/0!</v>
      </c>
    </row>
    <row r="94" spans="1:20" s="7" customFormat="1" ht="15" thickBot="1" x14ac:dyDescent="0.35">
      <c r="A94" s="15">
        <v>3</v>
      </c>
      <c r="B94" s="7" t="s">
        <v>220</v>
      </c>
      <c r="C94" s="7">
        <v>25</v>
      </c>
      <c r="D94" s="7">
        <v>1.62</v>
      </c>
      <c r="E94" s="20" t="s">
        <v>174</v>
      </c>
      <c r="F94" s="20">
        <v>30.844999999999999</v>
      </c>
      <c r="G94" s="7">
        <v>717342</v>
      </c>
      <c r="H94" s="13">
        <f t="shared" si="28"/>
        <v>19.482083398966882</v>
      </c>
      <c r="I94" s="13">
        <f t="shared" si="37"/>
        <v>0.77928333595867527</v>
      </c>
      <c r="M94" s="7">
        <v>1</v>
      </c>
      <c r="N94" s="7">
        <f t="shared" si="38"/>
        <v>28693.68</v>
      </c>
      <c r="O94" s="7">
        <f t="shared" si="39"/>
        <v>0</v>
      </c>
      <c r="Q94" s="9">
        <f t="shared" si="30"/>
        <v>2.9796958886010398</v>
      </c>
      <c r="S94" s="9" t="e">
        <f t="shared" si="25"/>
        <v>#DIV/0!</v>
      </c>
    </row>
    <row r="95" spans="1:20" x14ac:dyDescent="0.3">
      <c r="A95" s="14">
        <v>4</v>
      </c>
      <c r="B95" t="s">
        <v>220</v>
      </c>
      <c r="C95">
        <v>25</v>
      </c>
      <c r="D95">
        <v>1.56</v>
      </c>
      <c r="E95" s="3" t="s">
        <v>38</v>
      </c>
      <c r="F95" s="3">
        <v>15.76</v>
      </c>
      <c r="G95">
        <v>37061</v>
      </c>
      <c r="H95" s="12">
        <f t="shared" ref="H95:H125" si="40">G95*50/$G$102</f>
        <v>1.188276077884169</v>
      </c>
      <c r="I95" s="12">
        <f>H95/25</f>
        <v>4.753104311536676E-2</v>
      </c>
      <c r="M95">
        <v>1</v>
      </c>
      <c r="N95">
        <f t="shared" si="38"/>
        <v>1482.44</v>
      </c>
      <c r="O95">
        <f t="shared" si="39"/>
        <v>0</v>
      </c>
      <c r="P95">
        <f>SUM(G95:G125)-G102</f>
        <v>19630412</v>
      </c>
      <c r="Q95" s="5">
        <f t="shared" ref="Q95:Q101" si="41">G95/$P$95*100</f>
        <v>0.18879379607519192</v>
      </c>
      <c r="R95" s="6">
        <f>SUM(J95:J125)</f>
        <v>0</v>
      </c>
      <c r="S95" s="11" t="e">
        <f t="shared" si="25"/>
        <v>#DIV/0!</v>
      </c>
    </row>
    <row r="96" spans="1:20" x14ac:dyDescent="0.3">
      <c r="A96" s="14">
        <v>4</v>
      </c>
      <c r="B96" t="s">
        <v>220</v>
      </c>
      <c r="C96">
        <v>25</v>
      </c>
      <c r="D96">
        <v>1.56</v>
      </c>
      <c r="E96" s="4" t="s">
        <v>40</v>
      </c>
      <c r="F96" s="4">
        <v>15.925000000000001</v>
      </c>
      <c r="G96">
        <v>75340</v>
      </c>
      <c r="H96" s="12">
        <f t="shared" si="40"/>
        <v>2.4156045359756426</v>
      </c>
      <c r="I96" s="12">
        <f t="shared" ref="I96:I147" si="42">H96/25</f>
        <v>9.6624181439025708E-2</v>
      </c>
      <c r="M96">
        <v>1</v>
      </c>
      <c r="N96">
        <f t="shared" si="38"/>
        <v>3013.6</v>
      </c>
      <c r="O96">
        <f t="shared" si="39"/>
        <v>0</v>
      </c>
      <c r="Q96" s="5">
        <f t="shared" si="41"/>
        <v>0.38379225051415122</v>
      </c>
      <c r="S96" s="11" t="e">
        <f t="shared" si="25"/>
        <v>#DIV/0!</v>
      </c>
    </row>
    <row r="97" spans="1:20" x14ac:dyDescent="0.3">
      <c r="A97" s="14">
        <v>4</v>
      </c>
      <c r="B97" t="s">
        <v>220</v>
      </c>
      <c r="C97">
        <v>25</v>
      </c>
      <c r="D97">
        <v>1.56</v>
      </c>
      <c r="E97" s="4" t="s">
        <v>49</v>
      </c>
      <c r="F97" s="4">
        <v>16.885000000000002</v>
      </c>
      <c r="G97">
        <v>56027</v>
      </c>
      <c r="H97" s="12">
        <f t="shared" si="40"/>
        <v>1.7963774268264843</v>
      </c>
      <c r="I97" s="12">
        <f t="shared" si="42"/>
        <v>7.1855097073059371E-2</v>
      </c>
      <c r="M97">
        <v>1</v>
      </c>
      <c r="N97">
        <f t="shared" si="38"/>
        <v>2241.08</v>
      </c>
      <c r="O97">
        <f t="shared" si="39"/>
        <v>0</v>
      </c>
      <c r="Q97" s="5">
        <f t="shared" si="41"/>
        <v>0.28540919059671288</v>
      </c>
      <c r="S97" s="5" t="e">
        <f t="shared" si="25"/>
        <v>#DIV/0!</v>
      </c>
    </row>
    <row r="98" spans="1:20" x14ac:dyDescent="0.3">
      <c r="A98" s="14">
        <v>4</v>
      </c>
      <c r="B98" t="s">
        <v>220</v>
      </c>
      <c r="C98">
        <v>25</v>
      </c>
      <c r="D98">
        <v>1.56</v>
      </c>
      <c r="E98" s="4" t="s">
        <v>51</v>
      </c>
      <c r="F98" s="4">
        <v>17.024999999999999</v>
      </c>
      <c r="G98">
        <v>36057</v>
      </c>
      <c r="H98" s="12">
        <f t="shared" si="40"/>
        <v>1.156085117516243</v>
      </c>
      <c r="I98" s="12">
        <f t="shared" si="42"/>
        <v>4.6243404700649721E-2</v>
      </c>
      <c r="M98">
        <v>1</v>
      </c>
      <c r="N98">
        <f t="shared" si="38"/>
        <v>1442.28</v>
      </c>
      <c r="O98">
        <f t="shared" si="39"/>
        <v>0</v>
      </c>
      <c r="Q98" s="5">
        <f t="shared" si="41"/>
        <v>0.18367928294118332</v>
      </c>
      <c r="S98" s="5" t="e">
        <f t="shared" si="25"/>
        <v>#DIV/0!</v>
      </c>
    </row>
    <row r="99" spans="1:20" x14ac:dyDescent="0.3">
      <c r="A99" s="14">
        <v>4</v>
      </c>
      <c r="B99" t="s">
        <v>220</v>
      </c>
      <c r="C99">
        <v>25</v>
      </c>
      <c r="D99">
        <v>1.56</v>
      </c>
      <c r="E99" s="3" t="s">
        <v>61</v>
      </c>
      <c r="F99" s="3">
        <v>18.28</v>
      </c>
      <c r="G99">
        <v>15370</v>
      </c>
      <c r="H99" s="12">
        <f t="shared" si="40"/>
        <v>0.49280384547313016</v>
      </c>
      <c r="I99" s="12">
        <f t="shared" si="42"/>
        <v>1.9712153818925205E-2</v>
      </c>
      <c r="M99">
        <v>1</v>
      </c>
      <c r="N99">
        <f t="shared" si="38"/>
        <v>614.79999999999995</v>
      </c>
      <c r="O99">
        <f t="shared" si="39"/>
        <v>0</v>
      </c>
      <c r="Q99" s="5">
        <f t="shared" si="41"/>
        <v>7.829687935230295E-2</v>
      </c>
      <c r="S99" s="5" t="e">
        <f t="shared" si="25"/>
        <v>#DIV/0!</v>
      </c>
    </row>
    <row r="100" spans="1:20" x14ac:dyDescent="0.3">
      <c r="A100" s="14">
        <v>4</v>
      </c>
      <c r="B100" t="s">
        <v>220</v>
      </c>
      <c r="C100">
        <v>25</v>
      </c>
      <c r="D100">
        <v>1.56</v>
      </c>
      <c r="E100" s="4" t="s">
        <v>63</v>
      </c>
      <c r="F100" s="4">
        <v>18.45</v>
      </c>
      <c r="G100">
        <v>146604</v>
      </c>
      <c r="H100" s="12">
        <f t="shared" si="40"/>
        <v>4.7005214679077927</v>
      </c>
      <c r="I100" s="12">
        <f t="shared" si="42"/>
        <v>0.18802085871631172</v>
      </c>
      <c r="M100">
        <v>1</v>
      </c>
      <c r="N100">
        <f t="shared" si="38"/>
        <v>5864.16</v>
      </c>
      <c r="O100">
        <f t="shared" si="39"/>
        <v>0</v>
      </c>
      <c r="Q100" s="5">
        <f t="shared" si="41"/>
        <v>0.74682080029700859</v>
      </c>
      <c r="S100" s="5" t="e">
        <f t="shared" si="25"/>
        <v>#DIV/0!</v>
      </c>
    </row>
    <row r="101" spans="1:20" x14ac:dyDescent="0.3">
      <c r="A101" s="14">
        <v>4</v>
      </c>
      <c r="B101" t="s">
        <v>220</v>
      </c>
      <c r="C101">
        <v>25</v>
      </c>
      <c r="D101">
        <v>1.56</v>
      </c>
      <c r="E101" s="4" t="s">
        <v>65</v>
      </c>
      <c r="F101" s="4">
        <v>19.309999999999999</v>
      </c>
      <c r="G101">
        <v>96769</v>
      </c>
      <c r="H101" s="12">
        <f t="shared" si="40"/>
        <v>3.1026763384898719</v>
      </c>
      <c r="I101" s="12">
        <f t="shared" si="42"/>
        <v>0.12410705353959488</v>
      </c>
      <c r="M101">
        <v>1</v>
      </c>
      <c r="N101">
        <f t="shared" si="38"/>
        <v>3870.76</v>
      </c>
      <c r="O101">
        <f t="shared" si="39"/>
        <v>0</v>
      </c>
      <c r="Q101" s="5">
        <f t="shared" si="41"/>
        <v>0.49295450345107378</v>
      </c>
      <c r="S101" s="5" t="e">
        <f t="shared" si="25"/>
        <v>#DIV/0!</v>
      </c>
    </row>
    <row r="102" spans="1:20" x14ac:dyDescent="0.3">
      <c r="A102" s="14">
        <v>4</v>
      </c>
      <c r="B102" t="s">
        <v>220</v>
      </c>
      <c r="C102">
        <v>25</v>
      </c>
      <c r="D102">
        <v>1.56</v>
      </c>
      <c r="E102" s="4" t="s">
        <v>72</v>
      </c>
      <c r="F102" s="4">
        <v>20.010000000000002</v>
      </c>
      <c r="G102">
        <v>1559444</v>
      </c>
      <c r="H102" s="12">
        <f t="shared" si="40"/>
        <v>50</v>
      </c>
      <c r="I102" s="12">
        <f t="shared" si="42"/>
        <v>2</v>
      </c>
      <c r="M102">
        <v>1</v>
      </c>
      <c r="N102">
        <f t="shared" si="38"/>
        <v>62377.760000000002</v>
      </c>
      <c r="O102">
        <f t="shared" si="39"/>
        <v>0</v>
      </c>
      <c r="Q102" s="5"/>
      <c r="S102" s="5" t="e">
        <f t="shared" si="25"/>
        <v>#DIV/0!</v>
      </c>
      <c r="T102" t="s">
        <v>211</v>
      </c>
    </row>
    <row r="103" spans="1:20" x14ac:dyDescent="0.3">
      <c r="A103" s="14">
        <v>4</v>
      </c>
      <c r="B103" t="s">
        <v>220</v>
      </c>
      <c r="C103">
        <v>25</v>
      </c>
      <c r="D103">
        <v>1.56</v>
      </c>
      <c r="E103" s="4" t="s">
        <v>74</v>
      </c>
      <c r="F103" s="4">
        <v>20.58</v>
      </c>
      <c r="G103">
        <v>12159</v>
      </c>
      <c r="H103" s="12">
        <f t="shared" si="40"/>
        <v>0.38985048517292059</v>
      </c>
      <c r="I103" s="12">
        <f t="shared" si="42"/>
        <v>1.5594019406916824E-2</v>
      </c>
      <c r="M103">
        <v>1</v>
      </c>
      <c r="N103">
        <f t="shared" si="38"/>
        <v>486.36</v>
      </c>
      <c r="O103">
        <f t="shared" si="39"/>
        <v>0</v>
      </c>
      <c r="Q103" s="5">
        <f t="shared" ref="Q103:Q125" si="43">G103/$P$95*100</f>
        <v>6.1939606769333216E-2</v>
      </c>
      <c r="S103" s="5" t="e">
        <f t="shared" si="25"/>
        <v>#DIV/0!</v>
      </c>
    </row>
    <row r="104" spans="1:20" x14ac:dyDescent="0.3">
      <c r="A104" s="14">
        <v>4</v>
      </c>
      <c r="B104" t="s">
        <v>220</v>
      </c>
      <c r="C104">
        <v>25</v>
      </c>
      <c r="D104">
        <v>1.56</v>
      </c>
      <c r="E104" s="4" t="s">
        <v>76</v>
      </c>
      <c r="F104" s="4">
        <v>20.757999999999999</v>
      </c>
      <c r="G104">
        <v>1167643</v>
      </c>
      <c r="H104" s="12">
        <f t="shared" si="40"/>
        <v>37.437798343512178</v>
      </c>
      <c r="I104" s="12">
        <f t="shared" si="42"/>
        <v>1.4975119337404872</v>
      </c>
      <c r="M104">
        <v>1</v>
      </c>
      <c r="N104">
        <f t="shared" si="38"/>
        <v>46705.72</v>
      </c>
      <c r="O104">
        <f t="shared" si="39"/>
        <v>0</v>
      </c>
      <c r="Q104" s="5">
        <f t="shared" si="43"/>
        <v>5.9481329276227113</v>
      </c>
      <c r="S104" s="5" t="e">
        <f t="shared" si="25"/>
        <v>#DIV/0!</v>
      </c>
    </row>
    <row r="105" spans="1:20" x14ac:dyDescent="0.3">
      <c r="A105" s="14">
        <v>4</v>
      </c>
      <c r="B105" t="s">
        <v>220</v>
      </c>
      <c r="C105">
        <v>25</v>
      </c>
      <c r="D105">
        <v>1.56</v>
      </c>
      <c r="E105" s="4" t="s">
        <v>80</v>
      </c>
      <c r="F105" s="4">
        <v>21.24</v>
      </c>
      <c r="G105">
        <v>82665</v>
      </c>
      <c r="H105" s="12">
        <f t="shared" si="40"/>
        <v>2.6504638832814771</v>
      </c>
      <c r="I105" s="12">
        <f t="shared" si="42"/>
        <v>0.10601855533125909</v>
      </c>
      <c r="M105">
        <v>1</v>
      </c>
      <c r="N105">
        <f t="shared" si="38"/>
        <v>3306.6</v>
      </c>
      <c r="O105">
        <f t="shared" si="39"/>
        <v>0</v>
      </c>
      <c r="Q105" s="5">
        <f t="shared" si="43"/>
        <v>0.42110680101874576</v>
      </c>
      <c r="S105" s="5" t="e">
        <f t="shared" si="25"/>
        <v>#DIV/0!</v>
      </c>
    </row>
    <row r="106" spans="1:20" x14ac:dyDescent="0.3">
      <c r="A106" s="14">
        <v>4</v>
      </c>
      <c r="B106" t="s">
        <v>220</v>
      </c>
      <c r="C106">
        <v>25</v>
      </c>
      <c r="D106">
        <v>1.56</v>
      </c>
      <c r="E106" s="4" t="s">
        <v>85</v>
      </c>
      <c r="F106" s="4">
        <v>21.475000000000001</v>
      </c>
      <c r="G106">
        <v>30814</v>
      </c>
      <c r="H106" s="12">
        <f t="shared" si="40"/>
        <v>0.98798033145146602</v>
      </c>
      <c r="I106" s="12">
        <f t="shared" si="42"/>
        <v>3.9519213258058641E-2</v>
      </c>
      <c r="M106">
        <v>1</v>
      </c>
      <c r="N106">
        <f t="shared" si="38"/>
        <v>1232.56</v>
      </c>
      <c r="O106">
        <f t="shared" si="39"/>
        <v>0</v>
      </c>
      <c r="Q106" s="5">
        <f t="shared" si="43"/>
        <v>0.15697072481209257</v>
      </c>
      <c r="S106" s="5" t="e">
        <f t="shared" si="25"/>
        <v>#DIV/0!</v>
      </c>
      <c r="T106" t="s">
        <v>207</v>
      </c>
    </row>
    <row r="107" spans="1:20" x14ac:dyDescent="0.3">
      <c r="A107" s="14">
        <v>4</v>
      </c>
      <c r="B107" t="s">
        <v>220</v>
      </c>
      <c r="C107">
        <v>25</v>
      </c>
      <c r="D107">
        <v>1.56</v>
      </c>
      <c r="E107" s="4" t="s">
        <v>87</v>
      </c>
      <c r="F107" s="4">
        <v>21.52</v>
      </c>
      <c r="G107">
        <v>34925</v>
      </c>
      <c r="H107" s="12">
        <f t="shared" si="40"/>
        <v>1.1197901303285016</v>
      </c>
      <c r="I107" s="12">
        <f t="shared" si="42"/>
        <v>4.4791605213140066E-2</v>
      </c>
      <c r="M107">
        <v>1</v>
      </c>
      <c r="N107">
        <f t="shared" si="38"/>
        <v>1397</v>
      </c>
      <c r="O107">
        <f t="shared" si="39"/>
        <v>0</v>
      </c>
      <c r="Q107" s="5">
        <f t="shared" si="43"/>
        <v>0.1779127203239545</v>
      </c>
      <c r="S107" s="5" t="e">
        <f t="shared" ref="S107:S158" si="44">J107*100/$R$2</f>
        <v>#DIV/0!</v>
      </c>
      <c r="T107" t="s">
        <v>207</v>
      </c>
    </row>
    <row r="108" spans="1:20" x14ac:dyDescent="0.3">
      <c r="A108" s="14">
        <v>4</v>
      </c>
      <c r="B108" t="s">
        <v>220</v>
      </c>
      <c r="C108">
        <v>25</v>
      </c>
      <c r="D108">
        <v>1.56</v>
      </c>
      <c r="E108" s="4" t="s">
        <v>89</v>
      </c>
      <c r="F108" s="4">
        <v>21.65</v>
      </c>
      <c r="G108">
        <v>49813</v>
      </c>
      <c r="H108" s="12">
        <f t="shared" si="40"/>
        <v>1.5971397498082649</v>
      </c>
      <c r="I108" s="12">
        <f t="shared" si="42"/>
        <v>6.3885589992330599E-2</v>
      </c>
      <c r="M108">
        <v>1</v>
      </c>
      <c r="N108">
        <f t="shared" si="38"/>
        <v>1992.52</v>
      </c>
      <c r="O108">
        <f t="shared" si="39"/>
        <v>0</v>
      </c>
      <c r="Q108" s="5">
        <f t="shared" si="43"/>
        <v>0.25375422584100626</v>
      </c>
      <c r="S108" s="5" t="e">
        <f t="shared" si="44"/>
        <v>#DIV/0!</v>
      </c>
    </row>
    <row r="109" spans="1:20" x14ac:dyDescent="0.3">
      <c r="A109" s="14">
        <v>4</v>
      </c>
      <c r="B109" t="s">
        <v>220</v>
      </c>
      <c r="C109">
        <v>25</v>
      </c>
      <c r="D109">
        <v>1.56</v>
      </c>
      <c r="E109" s="3" t="s">
        <v>91</v>
      </c>
      <c r="F109" s="3">
        <v>21.88</v>
      </c>
      <c r="G109">
        <v>80239</v>
      </c>
      <c r="H109" s="12">
        <f t="shared" si="40"/>
        <v>2.5726797499621661</v>
      </c>
      <c r="I109" s="12">
        <f t="shared" si="42"/>
        <v>0.10290718999848664</v>
      </c>
      <c r="N109">
        <f t="shared" ref="N109" si="45">G109/C109</f>
        <v>3209.56</v>
      </c>
      <c r="O109">
        <f t="shared" ref="O109" si="46">J109/C109</f>
        <v>0</v>
      </c>
      <c r="Q109" s="5">
        <f t="shared" si="43"/>
        <v>0.40874842565708763</v>
      </c>
      <c r="S109" s="5" t="e">
        <f t="shared" si="44"/>
        <v>#DIV/0!</v>
      </c>
    </row>
    <row r="110" spans="1:20" x14ac:dyDescent="0.3">
      <c r="A110" s="14">
        <v>4</v>
      </c>
      <c r="B110" t="s">
        <v>220</v>
      </c>
      <c r="C110">
        <v>25</v>
      </c>
      <c r="D110">
        <v>1.56</v>
      </c>
      <c r="E110" s="4" t="s">
        <v>95</v>
      </c>
      <c r="F110" s="4">
        <v>22.2</v>
      </c>
      <c r="G110">
        <v>26248</v>
      </c>
      <c r="H110" s="12">
        <f t="shared" si="40"/>
        <v>0.84158199973836834</v>
      </c>
      <c r="I110" s="12">
        <f t="shared" si="42"/>
        <v>3.3663279989534736E-2</v>
      </c>
      <c r="M110">
        <v>1</v>
      </c>
      <c r="N110">
        <f t="shared" ref="N110:N114" si="47">G110/C110</f>
        <v>1049.92</v>
      </c>
      <c r="O110">
        <f t="shared" ref="O110:O114" si="48">J110/C110</f>
        <v>0</v>
      </c>
      <c r="Q110" s="5">
        <f t="shared" si="43"/>
        <v>0.13371089715284629</v>
      </c>
      <c r="S110" s="5" t="e">
        <f t="shared" si="44"/>
        <v>#DIV/0!</v>
      </c>
    </row>
    <row r="111" spans="1:20" x14ac:dyDescent="0.3">
      <c r="A111" s="14">
        <v>4</v>
      </c>
      <c r="B111" t="s">
        <v>220</v>
      </c>
      <c r="C111">
        <v>25</v>
      </c>
      <c r="D111">
        <v>1.56</v>
      </c>
      <c r="E111" s="4" t="s">
        <v>101</v>
      </c>
      <c r="F111" s="4">
        <v>22.71</v>
      </c>
      <c r="G111">
        <v>14730</v>
      </c>
      <c r="H111" s="12">
        <f t="shared" si="40"/>
        <v>0.47228371137405384</v>
      </c>
      <c r="I111" s="12">
        <f t="shared" si="42"/>
        <v>1.8891348454962154E-2</v>
      </c>
      <c r="M111">
        <v>1</v>
      </c>
      <c r="N111">
        <f t="shared" si="47"/>
        <v>589.20000000000005</v>
      </c>
      <c r="O111">
        <f t="shared" si="48"/>
        <v>0</v>
      </c>
      <c r="Q111" s="5">
        <f t="shared" si="43"/>
        <v>7.5036631936201859E-2</v>
      </c>
      <c r="S111" s="5" t="e">
        <f t="shared" si="44"/>
        <v>#DIV/0!</v>
      </c>
    </row>
    <row r="112" spans="1:20" x14ac:dyDescent="0.3">
      <c r="A112" s="14">
        <v>4</v>
      </c>
      <c r="B112" t="s">
        <v>220</v>
      </c>
      <c r="C112">
        <v>25</v>
      </c>
      <c r="D112">
        <v>1.56</v>
      </c>
      <c r="E112" s="4" t="s">
        <v>103</v>
      </c>
      <c r="F112" s="4">
        <v>22.89</v>
      </c>
      <c r="G112">
        <v>1214728</v>
      </c>
      <c r="H112" s="12">
        <f t="shared" si="40"/>
        <v>38.947471021723125</v>
      </c>
      <c r="I112" s="12">
        <f t="shared" si="42"/>
        <v>1.5578988408689249</v>
      </c>
      <c r="M112">
        <v>1</v>
      </c>
      <c r="N112">
        <f t="shared" si="47"/>
        <v>48589.120000000003</v>
      </c>
      <c r="O112">
        <f t="shared" si="48"/>
        <v>0</v>
      </c>
      <c r="Q112" s="5">
        <f t="shared" si="43"/>
        <v>6.1879903488525869</v>
      </c>
      <c r="S112" s="5" t="e">
        <f t="shared" si="44"/>
        <v>#DIV/0!</v>
      </c>
    </row>
    <row r="113" spans="1:19" x14ac:dyDescent="0.3">
      <c r="A113" s="14">
        <v>4</v>
      </c>
      <c r="B113" t="s">
        <v>220</v>
      </c>
      <c r="C113">
        <v>25</v>
      </c>
      <c r="D113">
        <v>1.56</v>
      </c>
      <c r="E113" s="4" t="s">
        <v>107</v>
      </c>
      <c r="F113" s="4">
        <v>23.29</v>
      </c>
      <c r="G113">
        <v>59033</v>
      </c>
      <c r="H113" s="12">
        <f t="shared" si="40"/>
        <v>1.8927579316730836</v>
      </c>
      <c r="I113" s="12">
        <f t="shared" si="42"/>
        <v>7.5710317266923344E-2</v>
      </c>
      <c r="M113">
        <v>1</v>
      </c>
      <c r="N113">
        <f t="shared" si="47"/>
        <v>2361.3200000000002</v>
      </c>
      <c r="O113">
        <f t="shared" si="48"/>
        <v>0</v>
      </c>
      <c r="Q113" s="5">
        <f t="shared" si="43"/>
        <v>0.30072216517921274</v>
      </c>
      <c r="S113" s="5" t="e">
        <f t="shared" si="44"/>
        <v>#DIV/0!</v>
      </c>
    </row>
    <row r="114" spans="1:19" x14ac:dyDescent="0.3">
      <c r="A114" s="14">
        <v>4</v>
      </c>
      <c r="B114" t="s">
        <v>220</v>
      </c>
      <c r="C114">
        <v>25</v>
      </c>
      <c r="D114">
        <v>1.56</v>
      </c>
      <c r="E114" s="4" t="s">
        <v>116</v>
      </c>
      <c r="F114" s="4">
        <v>23.6</v>
      </c>
      <c r="G114">
        <v>5713</v>
      </c>
      <c r="H114" s="12">
        <f t="shared" si="40"/>
        <v>0.18317425954378611</v>
      </c>
      <c r="I114" s="12">
        <f t="shared" si="42"/>
        <v>7.3269703817514442E-3</v>
      </c>
      <c r="M114">
        <v>1</v>
      </c>
      <c r="N114">
        <f t="shared" si="47"/>
        <v>228.52</v>
      </c>
      <c r="O114">
        <f t="shared" si="48"/>
        <v>0</v>
      </c>
      <c r="Q114" s="5">
        <f t="shared" si="43"/>
        <v>2.9102802325289966E-2</v>
      </c>
      <c r="S114" s="5" t="e">
        <f t="shared" si="44"/>
        <v>#DIV/0!</v>
      </c>
    </row>
    <row r="115" spans="1:19" x14ac:dyDescent="0.3">
      <c r="A115" s="14">
        <v>4</v>
      </c>
      <c r="B115" t="s">
        <v>220</v>
      </c>
      <c r="C115">
        <v>25</v>
      </c>
      <c r="D115">
        <v>1.56</v>
      </c>
      <c r="E115" s="4" t="s">
        <v>127</v>
      </c>
      <c r="F115" s="4">
        <v>24.71</v>
      </c>
      <c r="G115">
        <v>43946</v>
      </c>
      <c r="H115" s="12">
        <f t="shared" si="40"/>
        <v>1.4090278329968886</v>
      </c>
      <c r="I115" s="12">
        <f t="shared" si="42"/>
        <v>5.6361113319875547E-2</v>
      </c>
      <c r="N115">
        <f t="shared" ref="N115:N118" si="49">G115/C115</f>
        <v>1757.84</v>
      </c>
      <c r="O115">
        <f t="shared" ref="O115:O118" si="50">J115/C115</f>
        <v>0</v>
      </c>
      <c r="Q115" s="5">
        <f t="shared" si="43"/>
        <v>0.223866926481217</v>
      </c>
      <c r="S115" s="5" t="e">
        <f t="shared" si="44"/>
        <v>#DIV/0!</v>
      </c>
    </row>
    <row r="116" spans="1:19" x14ac:dyDescent="0.3">
      <c r="A116" s="14">
        <v>4</v>
      </c>
      <c r="B116" t="s">
        <v>220</v>
      </c>
      <c r="C116">
        <v>25</v>
      </c>
      <c r="D116">
        <v>1.56</v>
      </c>
      <c r="E116" s="4" t="s">
        <v>129</v>
      </c>
      <c r="F116" s="4">
        <v>24.89</v>
      </c>
      <c r="G116">
        <v>8339100</v>
      </c>
      <c r="H116" s="12">
        <f t="shared" si="40"/>
        <v>267.37414104001169</v>
      </c>
      <c r="I116" s="12">
        <f t="shared" si="42"/>
        <v>10.694965641600469</v>
      </c>
      <c r="M116">
        <v>1</v>
      </c>
      <c r="N116">
        <f t="shared" si="49"/>
        <v>333564</v>
      </c>
      <c r="O116">
        <f t="shared" si="50"/>
        <v>0</v>
      </c>
      <c r="Q116" s="5">
        <f t="shared" si="43"/>
        <v>42.480514418138547</v>
      </c>
      <c r="S116" s="5" t="e">
        <f t="shared" si="44"/>
        <v>#DIV/0!</v>
      </c>
    </row>
    <row r="117" spans="1:19" x14ac:dyDescent="0.3">
      <c r="A117" s="14">
        <v>4</v>
      </c>
      <c r="B117" t="s">
        <v>220</v>
      </c>
      <c r="C117">
        <v>25</v>
      </c>
      <c r="D117">
        <v>1.56</v>
      </c>
      <c r="E117" s="4" t="s">
        <v>135</v>
      </c>
      <c r="F117" s="4">
        <v>25.36</v>
      </c>
      <c r="G117">
        <v>1023755</v>
      </c>
      <c r="H117" s="12">
        <f t="shared" si="40"/>
        <v>32.824359194687339</v>
      </c>
      <c r="I117" s="12">
        <f t="shared" si="42"/>
        <v>1.3129743677874937</v>
      </c>
      <c r="N117">
        <f t="shared" si="49"/>
        <v>40950.199999999997</v>
      </c>
      <c r="O117">
        <f t="shared" si="50"/>
        <v>0</v>
      </c>
      <c r="Q117" s="5">
        <f t="shared" si="43"/>
        <v>5.215147802297782</v>
      </c>
      <c r="S117" s="5" t="e">
        <f t="shared" si="44"/>
        <v>#DIV/0!</v>
      </c>
    </row>
    <row r="118" spans="1:19" x14ac:dyDescent="0.3">
      <c r="A118" s="14">
        <v>4</v>
      </c>
      <c r="B118" t="s">
        <v>220</v>
      </c>
      <c r="C118">
        <v>25</v>
      </c>
      <c r="D118">
        <v>1.56</v>
      </c>
      <c r="E118" s="4" t="s">
        <v>139</v>
      </c>
      <c r="F118" s="4">
        <v>25.664999999999999</v>
      </c>
      <c r="G118">
        <v>65895</v>
      </c>
      <c r="H118" s="12">
        <f t="shared" si="40"/>
        <v>2.1127722444666177</v>
      </c>
      <c r="I118" s="12">
        <f t="shared" si="42"/>
        <v>8.4510889778664708E-2</v>
      </c>
      <c r="N118">
        <f t="shared" si="49"/>
        <v>2635.8</v>
      </c>
      <c r="O118">
        <f t="shared" si="50"/>
        <v>0</v>
      </c>
      <c r="Q118" s="5">
        <f t="shared" si="43"/>
        <v>0.33567813044372175</v>
      </c>
      <c r="S118" s="5" t="e">
        <f t="shared" si="44"/>
        <v>#DIV/0!</v>
      </c>
    </row>
    <row r="119" spans="1:19" x14ac:dyDescent="0.3">
      <c r="A119" s="14">
        <v>4</v>
      </c>
      <c r="B119" t="s">
        <v>220</v>
      </c>
      <c r="C119">
        <v>25</v>
      </c>
      <c r="D119">
        <v>1.56</v>
      </c>
      <c r="E119" s="4" t="s">
        <v>150</v>
      </c>
      <c r="F119" s="4">
        <v>26.79</v>
      </c>
      <c r="G119">
        <v>547213</v>
      </c>
      <c r="H119" s="12">
        <f t="shared" si="40"/>
        <v>17.545131469934155</v>
      </c>
      <c r="I119" s="12">
        <f t="shared" si="42"/>
        <v>0.70180525879736622</v>
      </c>
      <c r="M119">
        <v>1</v>
      </c>
      <c r="N119">
        <f t="shared" ref="N119:N139" si="51">G119/C119</f>
        <v>21888.52</v>
      </c>
      <c r="O119">
        <f t="shared" ref="O119:O139" si="52">J119/C119</f>
        <v>0</v>
      </c>
      <c r="Q119" s="5">
        <f t="shared" si="43"/>
        <v>2.7875777645420792</v>
      </c>
      <c r="S119" s="5" t="e">
        <f t="shared" si="44"/>
        <v>#DIV/0!</v>
      </c>
    </row>
    <row r="120" spans="1:19" x14ac:dyDescent="0.3">
      <c r="A120" s="14">
        <v>4</v>
      </c>
      <c r="B120" t="s">
        <v>220</v>
      </c>
      <c r="C120">
        <v>25</v>
      </c>
      <c r="D120">
        <v>1.56</v>
      </c>
      <c r="E120" s="3" t="s">
        <v>152</v>
      </c>
      <c r="F120" s="3">
        <v>27.17</v>
      </c>
      <c r="G120">
        <v>376612</v>
      </c>
      <c r="H120" s="12">
        <f t="shared" si="40"/>
        <v>12.07520116143959</v>
      </c>
      <c r="I120" s="12">
        <f t="shared" si="42"/>
        <v>0.48300804645758361</v>
      </c>
      <c r="M120">
        <v>1</v>
      </c>
      <c r="N120">
        <f t="shared" si="51"/>
        <v>15064.48</v>
      </c>
      <c r="O120">
        <f t="shared" si="52"/>
        <v>0</v>
      </c>
      <c r="Q120" s="5">
        <f t="shared" si="43"/>
        <v>1.9185129685510423</v>
      </c>
      <c r="S120" s="5" t="e">
        <f t="shared" si="44"/>
        <v>#DIV/0!</v>
      </c>
    </row>
    <row r="121" spans="1:19" x14ac:dyDescent="0.3">
      <c r="A121" s="14">
        <v>4</v>
      </c>
      <c r="B121" t="s">
        <v>220</v>
      </c>
      <c r="C121">
        <v>25</v>
      </c>
      <c r="D121">
        <v>1.56</v>
      </c>
      <c r="E121" s="3" t="s">
        <v>154</v>
      </c>
      <c r="F121" s="3">
        <v>27.36</v>
      </c>
      <c r="G121">
        <v>154739</v>
      </c>
      <c r="H121" s="12">
        <f t="shared" si="40"/>
        <v>4.9613516099327706</v>
      </c>
      <c r="I121" s="12">
        <f t="shared" si="42"/>
        <v>0.19845406439731084</v>
      </c>
      <c r="M121">
        <v>1</v>
      </c>
      <c r="N121">
        <f t="shared" si="51"/>
        <v>6189.56</v>
      </c>
      <c r="O121">
        <f t="shared" si="52"/>
        <v>0</v>
      </c>
      <c r="Q121" s="5">
        <f t="shared" si="43"/>
        <v>0.78826160143760615</v>
      </c>
      <c r="S121" s="5" t="e">
        <f t="shared" si="44"/>
        <v>#DIV/0!</v>
      </c>
    </row>
    <row r="122" spans="1:19" x14ac:dyDescent="0.3">
      <c r="A122" s="14">
        <v>4</v>
      </c>
      <c r="B122" t="s">
        <v>220</v>
      </c>
      <c r="C122">
        <v>25</v>
      </c>
      <c r="D122">
        <v>1.56</v>
      </c>
      <c r="E122" s="4" t="s">
        <v>157</v>
      </c>
      <c r="F122" s="4">
        <v>28.6</v>
      </c>
      <c r="G122">
        <v>1112127</v>
      </c>
      <c r="H122" s="12">
        <f t="shared" si="40"/>
        <v>35.657804961255422</v>
      </c>
      <c r="I122" s="12">
        <f t="shared" si="42"/>
        <v>1.426312198450217</v>
      </c>
      <c r="M122">
        <v>1</v>
      </c>
      <c r="N122">
        <f t="shared" si="51"/>
        <v>44485.08</v>
      </c>
      <c r="O122">
        <f t="shared" si="52"/>
        <v>0</v>
      </c>
      <c r="Q122" s="5">
        <f t="shared" si="43"/>
        <v>5.6653268408222912</v>
      </c>
      <c r="S122" s="5" t="e">
        <f t="shared" si="44"/>
        <v>#DIV/0!</v>
      </c>
    </row>
    <row r="123" spans="1:19" x14ac:dyDescent="0.3">
      <c r="A123" s="14">
        <v>4</v>
      </c>
      <c r="B123" t="s">
        <v>220</v>
      </c>
      <c r="C123">
        <v>25</v>
      </c>
      <c r="D123">
        <v>1.56</v>
      </c>
      <c r="E123" s="4" t="s">
        <v>161</v>
      </c>
      <c r="F123" s="4">
        <v>29.05</v>
      </c>
      <c r="G123">
        <v>4479312</v>
      </c>
      <c r="H123" s="12">
        <f t="shared" si="40"/>
        <v>143.61887954937785</v>
      </c>
      <c r="I123" s="12">
        <f t="shared" si="42"/>
        <v>5.7447551819751137</v>
      </c>
      <c r="M123">
        <v>1</v>
      </c>
      <c r="N123">
        <f t="shared" si="51"/>
        <v>179172.48000000001</v>
      </c>
      <c r="O123">
        <f t="shared" si="52"/>
        <v>0</v>
      </c>
      <c r="Q123" s="5">
        <f t="shared" si="43"/>
        <v>22.818227146735381</v>
      </c>
      <c r="S123" s="5" t="e">
        <f t="shared" si="44"/>
        <v>#DIV/0!</v>
      </c>
    </row>
    <row r="124" spans="1:19" x14ac:dyDescent="0.3">
      <c r="A124" s="14">
        <v>4</v>
      </c>
      <c r="B124" t="s">
        <v>220</v>
      </c>
      <c r="C124">
        <v>25</v>
      </c>
      <c r="D124">
        <v>1.56</v>
      </c>
      <c r="E124" s="4" t="s">
        <v>173</v>
      </c>
      <c r="F124" s="4">
        <v>30.34</v>
      </c>
      <c r="G124">
        <v>67105</v>
      </c>
      <c r="H124" s="12">
        <f t="shared" si="40"/>
        <v>2.1515681229976837</v>
      </c>
      <c r="I124" s="12">
        <f t="shared" si="42"/>
        <v>8.6062724919907352E-2</v>
      </c>
      <c r="M124">
        <v>1</v>
      </c>
      <c r="N124">
        <f t="shared" si="51"/>
        <v>2684.2</v>
      </c>
      <c r="O124">
        <f t="shared" si="52"/>
        <v>0</v>
      </c>
      <c r="Q124" s="5">
        <f t="shared" si="43"/>
        <v>0.34184203571478788</v>
      </c>
      <c r="S124" s="5" t="e">
        <f t="shared" si="44"/>
        <v>#DIV/0!</v>
      </c>
    </row>
    <row r="125" spans="1:19" s="7" customFormat="1" ht="15" thickBot="1" x14ac:dyDescent="0.35">
      <c r="A125" s="15">
        <v>4</v>
      </c>
      <c r="B125" s="7" t="s">
        <v>220</v>
      </c>
      <c r="C125" s="7">
        <v>25</v>
      </c>
      <c r="D125" s="7">
        <v>1.56</v>
      </c>
      <c r="E125" s="20" t="s">
        <v>174</v>
      </c>
      <c r="F125" s="20">
        <v>30.844999999999999</v>
      </c>
      <c r="G125" s="7">
        <v>178670</v>
      </c>
      <c r="H125" s="13">
        <f t="shared" si="40"/>
        <v>5.7286443116905765</v>
      </c>
      <c r="I125" s="13">
        <f t="shared" si="42"/>
        <v>0.22914577246762305</v>
      </c>
      <c r="M125" s="7">
        <v>1</v>
      </c>
      <c r="N125" s="7">
        <f t="shared" si="51"/>
        <v>7146.8</v>
      </c>
      <c r="O125" s="7">
        <f t="shared" si="52"/>
        <v>0</v>
      </c>
      <c r="Q125" s="9">
        <f t="shared" si="43"/>
        <v>0.91016938411684878</v>
      </c>
      <c r="S125" s="9" t="e">
        <f t="shared" si="44"/>
        <v>#DIV/0!</v>
      </c>
    </row>
    <row r="126" spans="1:19" x14ac:dyDescent="0.3">
      <c r="A126" s="14">
        <v>5</v>
      </c>
      <c r="B126" t="s">
        <v>221</v>
      </c>
      <c r="C126">
        <v>25</v>
      </c>
      <c r="D126">
        <v>6.37</v>
      </c>
      <c r="E126" s="3" t="s">
        <v>38</v>
      </c>
      <c r="F126" s="3">
        <v>15.76</v>
      </c>
      <c r="G126">
        <v>169894</v>
      </c>
      <c r="H126" s="12">
        <f t="shared" ref="H126:H156" si="53">G126*50/$G$133</f>
        <v>4.3835083444408491</v>
      </c>
      <c r="I126" s="12">
        <f>H126/25</f>
        <v>0.17534033377763397</v>
      </c>
      <c r="M126">
        <v>1</v>
      </c>
      <c r="N126">
        <f t="shared" si="51"/>
        <v>6795.76</v>
      </c>
      <c r="O126">
        <f t="shared" si="52"/>
        <v>0</v>
      </c>
      <c r="P126">
        <f>SUM(G126:G156)-G133</f>
        <v>150019536</v>
      </c>
      <c r="Q126" s="5">
        <f t="shared" ref="Q126:Q132" si="54">G126/$P$126*100</f>
        <v>0.11324791725792301</v>
      </c>
      <c r="R126" s="6">
        <f>SUM(J126:J156)</f>
        <v>0</v>
      </c>
      <c r="S126" s="11" t="e">
        <f t="shared" si="44"/>
        <v>#DIV/0!</v>
      </c>
    </row>
    <row r="127" spans="1:19" x14ac:dyDescent="0.3">
      <c r="A127" s="14">
        <v>5</v>
      </c>
      <c r="B127" t="s">
        <v>221</v>
      </c>
      <c r="C127">
        <v>25</v>
      </c>
      <c r="D127">
        <v>6.37</v>
      </c>
      <c r="E127" s="4" t="s">
        <v>40</v>
      </c>
      <c r="F127" s="4">
        <v>15.925000000000001</v>
      </c>
      <c r="G127">
        <v>195121</v>
      </c>
      <c r="H127" s="12">
        <f t="shared" si="53"/>
        <v>5.0344010481573394</v>
      </c>
      <c r="I127" s="12">
        <f t="shared" si="42"/>
        <v>0.20137604192629358</v>
      </c>
      <c r="M127">
        <v>1</v>
      </c>
      <c r="N127">
        <f t="shared" si="51"/>
        <v>7804.84</v>
      </c>
      <c r="O127">
        <f t="shared" si="52"/>
        <v>0</v>
      </c>
      <c r="Q127" s="5">
        <f t="shared" si="54"/>
        <v>0.13006372716684048</v>
      </c>
      <c r="S127" s="11" t="e">
        <f t="shared" si="44"/>
        <v>#DIV/0!</v>
      </c>
    </row>
    <row r="128" spans="1:19" x14ac:dyDescent="0.3">
      <c r="A128" s="14">
        <v>5</v>
      </c>
      <c r="B128" t="s">
        <v>221</v>
      </c>
      <c r="C128">
        <v>25</v>
      </c>
      <c r="D128">
        <v>6.37</v>
      </c>
      <c r="E128" s="4" t="s">
        <v>49</v>
      </c>
      <c r="F128" s="4">
        <v>16.885000000000002</v>
      </c>
      <c r="G128">
        <v>407335</v>
      </c>
      <c r="H128" s="12">
        <f t="shared" si="53"/>
        <v>10.509825959026296</v>
      </c>
      <c r="I128" s="12">
        <f t="shared" si="42"/>
        <v>0.42039303836105185</v>
      </c>
      <c r="M128">
        <v>1</v>
      </c>
      <c r="N128">
        <f t="shared" si="51"/>
        <v>16293.4</v>
      </c>
      <c r="O128">
        <f t="shared" si="52"/>
        <v>0</v>
      </c>
      <c r="Q128" s="5">
        <f t="shared" si="54"/>
        <v>0.27152130373206862</v>
      </c>
      <c r="S128" s="5" t="e">
        <f t="shared" si="44"/>
        <v>#DIV/0!</v>
      </c>
    </row>
    <row r="129" spans="1:20" x14ac:dyDescent="0.3">
      <c r="A129" s="14">
        <v>5</v>
      </c>
      <c r="B129" t="s">
        <v>221</v>
      </c>
      <c r="C129">
        <v>25</v>
      </c>
      <c r="D129">
        <v>6.37</v>
      </c>
      <c r="E129" s="4" t="s">
        <v>51</v>
      </c>
      <c r="F129" s="4">
        <v>17.024999999999999</v>
      </c>
      <c r="G129">
        <v>209183</v>
      </c>
      <c r="H129" s="12">
        <f t="shared" si="53"/>
        <v>5.3972207730418393</v>
      </c>
      <c r="I129" s="12">
        <f t="shared" si="42"/>
        <v>0.21588883092167357</v>
      </c>
      <c r="M129">
        <v>1</v>
      </c>
      <c r="N129">
        <f t="shared" si="51"/>
        <v>8367.32</v>
      </c>
      <c r="O129">
        <f t="shared" si="52"/>
        <v>0</v>
      </c>
      <c r="Q129" s="5">
        <f t="shared" si="54"/>
        <v>0.13943717303591713</v>
      </c>
      <c r="S129" s="5" t="e">
        <f t="shared" si="44"/>
        <v>#DIV/0!</v>
      </c>
    </row>
    <row r="130" spans="1:20" x14ac:dyDescent="0.3">
      <c r="A130" s="14">
        <v>5</v>
      </c>
      <c r="B130" t="s">
        <v>221</v>
      </c>
      <c r="C130">
        <v>25</v>
      </c>
      <c r="D130">
        <v>6.37</v>
      </c>
      <c r="E130" s="3" t="s">
        <v>61</v>
      </c>
      <c r="F130" s="3">
        <v>18.28</v>
      </c>
      <c r="G130">
        <v>124750</v>
      </c>
      <c r="H130" s="12">
        <f t="shared" si="53"/>
        <v>3.2187285364344591</v>
      </c>
      <c r="I130" s="12">
        <f t="shared" si="42"/>
        <v>0.12874914145737837</v>
      </c>
      <c r="M130">
        <v>1</v>
      </c>
      <c r="N130">
        <f t="shared" si="51"/>
        <v>4990</v>
      </c>
      <c r="O130">
        <f t="shared" si="52"/>
        <v>0</v>
      </c>
      <c r="Q130" s="5">
        <f t="shared" si="54"/>
        <v>8.3155836450527348E-2</v>
      </c>
      <c r="S130" s="5" t="e">
        <f t="shared" si="44"/>
        <v>#DIV/0!</v>
      </c>
    </row>
    <row r="131" spans="1:20" x14ac:dyDescent="0.3">
      <c r="A131" s="14">
        <v>5</v>
      </c>
      <c r="B131" t="s">
        <v>221</v>
      </c>
      <c r="C131">
        <v>25</v>
      </c>
      <c r="D131">
        <v>6.37</v>
      </c>
      <c r="E131" s="4" t="s">
        <v>63</v>
      </c>
      <c r="F131" s="4">
        <v>18.45</v>
      </c>
      <c r="G131">
        <v>811222</v>
      </c>
      <c r="H131" s="12">
        <f t="shared" si="53"/>
        <v>20.930688583434346</v>
      </c>
      <c r="I131" s="12">
        <f t="shared" si="42"/>
        <v>0.83722754333737381</v>
      </c>
      <c r="M131">
        <v>1</v>
      </c>
      <c r="N131">
        <f t="shared" si="51"/>
        <v>32448.880000000001</v>
      </c>
      <c r="O131">
        <f t="shared" si="52"/>
        <v>0</v>
      </c>
      <c r="Q131" s="5">
        <f t="shared" si="54"/>
        <v>0.54074424013683131</v>
      </c>
      <c r="S131" s="5" t="e">
        <f t="shared" si="44"/>
        <v>#DIV/0!</v>
      </c>
    </row>
    <row r="132" spans="1:20" x14ac:dyDescent="0.3">
      <c r="A132" s="14">
        <v>5</v>
      </c>
      <c r="B132" t="s">
        <v>221</v>
      </c>
      <c r="C132">
        <v>25</v>
      </c>
      <c r="D132">
        <v>6.37</v>
      </c>
      <c r="E132" s="4" t="s">
        <v>65</v>
      </c>
      <c r="F132" s="4">
        <v>19.309999999999999</v>
      </c>
      <c r="G132">
        <v>990570</v>
      </c>
      <c r="H132" s="12">
        <f t="shared" si="53"/>
        <v>25.558123658003062</v>
      </c>
      <c r="I132" s="12">
        <f t="shared" si="42"/>
        <v>1.0223249463201225</v>
      </c>
      <c r="M132">
        <v>1</v>
      </c>
      <c r="N132">
        <f t="shared" si="51"/>
        <v>39622.800000000003</v>
      </c>
      <c r="O132">
        <f t="shared" si="52"/>
        <v>0</v>
      </c>
      <c r="Q132" s="5">
        <f t="shared" si="54"/>
        <v>0.660294003309009</v>
      </c>
      <c r="S132" s="5" t="e">
        <f t="shared" si="44"/>
        <v>#DIV/0!</v>
      </c>
    </row>
    <row r="133" spans="1:20" x14ac:dyDescent="0.3">
      <c r="A133" s="14">
        <v>5</v>
      </c>
      <c r="B133" t="s">
        <v>221</v>
      </c>
      <c r="C133">
        <v>25</v>
      </c>
      <c r="D133">
        <v>6.37</v>
      </c>
      <c r="E133" s="4" t="s">
        <v>72</v>
      </c>
      <c r="F133" s="4">
        <v>20.010000000000002</v>
      </c>
      <c r="G133">
        <v>1937877</v>
      </c>
      <c r="H133" s="12">
        <f t="shared" si="53"/>
        <v>50</v>
      </c>
      <c r="I133" s="12">
        <f t="shared" si="42"/>
        <v>2</v>
      </c>
      <c r="M133">
        <v>1</v>
      </c>
      <c r="N133">
        <f t="shared" si="51"/>
        <v>77515.08</v>
      </c>
      <c r="O133">
        <f t="shared" si="52"/>
        <v>0</v>
      </c>
      <c r="Q133" s="5"/>
      <c r="S133" s="5" t="e">
        <f t="shared" si="44"/>
        <v>#DIV/0!</v>
      </c>
      <c r="T133" t="s">
        <v>211</v>
      </c>
    </row>
    <row r="134" spans="1:20" x14ac:dyDescent="0.3">
      <c r="A134" s="14">
        <v>5</v>
      </c>
      <c r="B134" t="s">
        <v>221</v>
      </c>
      <c r="C134">
        <v>25</v>
      </c>
      <c r="D134">
        <v>6.37</v>
      </c>
      <c r="E134" s="4" t="s">
        <v>74</v>
      </c>
      <c r="F134" s="4">
        <v>20.58</v>
      </c>
      <c r="G134">
        <v>129662</v>
      </c>
      <c r="H134" s="12">
        <f t="shared" si="53"/>
        <v>3.3454651662618424</v>
      </c>
      <c r="I134" s="12">
        <f t="shared" si="42"/>
        <v>0.13381860665047371</v>
      </c>
      <c r="M134">
        <v>1</v>
      </c>
      <c r="N134">
        <f t="shared" si="51"/>
        <v>5186.4799999999996</v>
      </c>
      <c r="O134">
        <f t="shared" si="52"/>
        <v>0</v>
      </c>
      <c r="Q134" s="5">
        <f t="shared" ref="Q134:Q156" si="55">G134/$P$126*100</f>
        <v>8.6430076680146517E-2</v>
      </c>
      <c r="S134" s="5" t="e">
        <f t="shared" si="44"/>
        <v>#DIV/0!</v>
      </c>
    </row>
    <row r="135" spans="1:20" x14ac:dyDescent="0.3">
      <c r="A135" s="14">
        <v>5</v>
      </c>
      <c r="B135" t="s">
        <v>221</v>
      </c>
      <c r="C135">
        <v>25</v>
      </c>
      <c r="D135">
        <v>6.37</v>
      </c>
      <c r="E135" s="4" t="s">
        <v>76</v>
      </c>
      <c r="F135" s="4">
        <v>20.757999999999999</v>
      </c>
      <c r="G135">
        <v>7567594</v>
      </c>
      <c r="H135" s="12">
        <f t="shared" si="53"/>
        <v>195.25475559078311</v>
      </c>
      <c r="I135" s="12">
        <f t="shared" si="42"/>
        <v>7.8101902236313245</v>
      </c>
      <c r="M135">
        <v>1</v>
      </c>
      <c r="N135">
        <f t="shared" si="51"/>
        <v>302703.76</v>
      </c>
      <c r="O135">
        <f t="shared" si="52"/>
        <v>0</v>
      </c>
      <c r="Q135" s="5">
        <f t="shared" si="55"/>
        <v>5.0444056832704778</v>
      </c>
      <c r="S135" s="5" t="e">
        <f t="shared" si="44"/>
        <v>#DIV/0!</v>
      </c>
    </row>
    <row r="136" spans="1:20" x14ac:dyDescent="0.3">
      <c r="A136" s="14">
        <v>5</v>
      </c>
      <c r="B136" t="s">
        <v>221</v>
      </c>
      <c r="C136">
        <v>25</v>
      </c>
      <c r="D136">
        <v>6.37</v>
      </c>
      <c r="E136" s="4" t="s">
        <v>80</v>
      </c>
      <c r="F136" s="4">
        <v>21.24</v>
      </c>
      <c r="G136">
        <v>680723</v>
      </c>
      <c r="H136" s="12">
        <f t="shared" si="53"/>
        <v>17.563627619296788</v>
      </c>
      <c r="I136" s="12">
        <f t="shared" si="42"/>
        <v>0.70254510477187149</v>
      </c>
      <c r="M136">
        <v>1</v>
      </c>
      <c r="N136">
        <f t="shared" si="51"/>
        <v>27228.92</v>
      </c>
      <c r="O136">
        <f t="shared" si="52"/>
        <v>0</v>
      </c>
      <c r="Q136" s="5">
        <f t="shared" si="55"/>
        <v>0.45375623612114091</v>
      </c>
      <c r="S136" s="5" t="e">
        <f t="shared" si="44"/>
        <v>#DIV/0!</v>
      </c>
    </row>
    <row r="137" spans="1:20" x14ac:dyDescent="0.3">
      <c r="A137" s="14">
        <v>5</v>
      </c>
      <c r="B137" t="s">
        <v>221</v>
      </c>
      <c r="C137">
        <v>25</v>
      </c>
      <c r="D137">
        <v>6.37</v>
      </c>
      <c r="E137" s="4" t="s">
        <v>85</v>
      </c>
      <c r="F137" s="4">
        <v>21.475000000000001</v>
      </c>
      <c r="G137">
        <v>649512</v>
      </c>
      <c r="H137" s="12">
        <f t="shared" si="53"/>
        <v>16.758339151556058</v>
      </c>
      <c r="I137" s="12">
        <f t="shared" si="42"/>
        <v>0.67033356606224226</v>
      </c>
      <c r="M137">
        <v>1</v>
      </c>
      <c r="N137">
        <f t="shared" si="51"/>
        <v>25980.48</v>
      </c>
      <c r="O137">
        <f t="shared" si="52"/>
        <v>0</v>
      </c>
      <c r="Q137" s="5">
        <f t="shared" si="55"/>
        <v>0.43295161238200336</v>
      </c>
      <c r="S137" s="5" t="e">
        <f t="shared" si="44"/>
        <v>#DIV/0!</v>
      </c>
      <c r="T137" t="s">
        <v>207</v>
      </c>
    </row>
    <row r="138" spans="1:20" x14ac:dyDescent="0.3">
      <c r="A138" s="14">
        <v>5</v>
      </c>
      <c r="B138" t="s">
        <v>221</v>
      </c>
      <c r="C138">
        <v>25</v>
      </c>
      <c r="D138">
        <v>6.37</v>
      </c>
      <c r="E138" s="4" t="s">
        <v>87</v>
      </c>
      <c r="F138" s="4">
        <v>21.52</v>
      </c>
      <c r="G138">
        <v>473711</v>
      </c>
      <c r="H138" s="12">
        <f t="shared" si="53"/>
        <v>12.222421753289812</v>
      </c>
      <c r="I138" s="12">
        <f t="shared" si="42"/>
        <v>0.48889687013159244</v>
      </c>
      <c r="M138">
        <v>1</v>
      </c>
      <c r="N138">
        <f t="shared" si="51"/>
        <v>18948.439999999999</v>
      </c>
      <c r="O138">
        <f t="shared" si="52"/>
        <v>0</v>
      </c>
      <c r="Q138" s="5">
        <f t="shared" si="55"/>
        <v>0.31576620794241089</v>
      </c>
      <c r="S138" s="5" t="e">
        <f t="shared" si="44"/>
        <v>#DIV/0!</v>
      </c>
      <c r="T138" t="s">
        <v>207</v>
      </c>
    </row>
    <row r="139" spans="1:20" x14ac:dyDescent="0.3">
      <c r="A139" s="14">
        <v>5</v>
      </c>
      <c r="B139" t="s">
        <v>221</v>
      </c>
      <c r="C139">
        <v>25</v>
      </c>
      <c r="D139">
        <v>6.37</v>
      </c>
      <c r="E139" s="4" t="s">
        <v>89</v>
      </c>
      <c r="F139" s="4">
        <v>21.65</v>
      </c>
      <c r="G139">
        <v>490003</v>
      </c>
      <c r="H139" s="12">
        <f t="shared" si="53"/>
        <v>12.642778669647248</v>
      </c>
      <c r="I139" s="12">
        <f t="shared" si="42"/>
        <v>0.50571114678588991</v>
      </c>
      <c r="M139">
        <v>1</v>
      </c>
      <c r="N139">
        <f t="shared" si="51"/>
        <v>19600.12</v>
      </c>
      <c r="O139">
        <f t="shared" si="52"/>
        <v>0</v>
      </c>
      <c r="Q139" s="5">
        <f t="shared" si="55"/>
        <v>0.32662612687990183</v>
      </c>
      <c r="S139" s="5" t="e">
        <f t="shared" si="44"/>
        <v>#DIV/0!</v>
      </c>
    </row>
    <row r="140" spans="1:20" x14ac:dyDescent="0.3">
      <c r="A140" s="14">
        <v>5</v>
      </c>
      <c r="B140" t="s">
        <v>221</v>
      </c>
      <c r="C140">
        <v>25</v>
      </c>
      <c r="D140">
        <v>6.37</v>
      </c>
      <c r="E140" s="3" t="s">
        <v>91</v>
      </c>
      <c r="F140" s="3">
        <v>21.88</v>
      </c>
      <c r="G140">
        <v>1564610</v>
      </c>
      <c r="H140" s="12">
        <f t="shared" si="53"/>
        <v>40.369177197520791</v>
      </c>
      <c r="I140" s="12">
        <f t="shared" si="42"/>
        <v>1.6147670879008316</v>
      </c>
      <c r="N140">
        <f t="shared" ref="N140" si="56">G140/C140</f>
        <v>62584.4</v>
      </c>
      <c r="O140">
        <f t="shared" ref="O140" si="57">J140/C140</f>
        <v>0</v>
      </c>
      <c r="Q140" s="5">
        <f t="shared" si="55"/>
        <v>1.0429375011531832</v>
      </c>
      <c r="S140" s="5" t="e">
        <f t="shared" si="44"/>
        <v>#DIV/0!</v>
      </c>
    </row>
    <row r="141" spans="1:20" x14ac:dyDescent="0.3">
      <c r="A141" s="14">
        <v>5</v>
      </c>
      <c r="B141" t="s">
        <v>221</v>
      </c>
      <c r="C141">
        <v>25</v>
      </c>
      <c r="D141">
        <v>6.37</v>
      </c>
      <c r="E141" s="4" t="s">
        <v>95</v>
      </c>
      <c r="F141" s="4">
        <v>22.2</v>
      </c>
      <c r="G141">
        <v>92858</v>
      </c>
      <c r="H141" s="12">
        <f t="shared" si="53"/>
        <v>2.395869294078004</v>
      </c>
      <c r="I141" s="12">
        <f t="shared" si="42"/>
        <v>9.5834771763120163E-2</v>
      </c>
      <c r="M141">
        <v>1</v>
      </c>
      <c r="N141">
        <f t="shared" ref="N141:N145" si="58">G141/C141</f>
        <v>3714.32</v>
      </c>
      <c r="O141">
        <f t="shared" ref="O141:O145" si="59">J141/C141</f>
        <v>0</v>
      </c>
      <c r="Q141" s="5">
        <f t="shared" si="55"/>
        <v>6.1897271832649849E-2</v>
      </c>
      <c r="S141" s="5" t="e">
        <f t="shared" si="44"/>
        <v>#DIV/0!</v>
      </c>
    </row>
    <row r="142" spans="1:20" x14ac:dyDescent="0.3">
      <c r="A142" s="14">
        <v>5</v>
      </c>
      <c r="B142" t="s">
        <v>221</v>
      </c>
      <c r="C142">
        <v>25</v>
      </c>
      <c r="D142">
        <v>6.37</v>
      </c>
      <c r="E142" s="4" t="s">
        <v>101</v>
      </c>
      <c r="F142" s="4">
        <v>22.71</v>
      </c>
      <c r="G142">
        <v>296020</v>
      </c>
      <c r="H142" s="12">
        <f t="shared" si="53"/>
        <v>7.6377396501429144</v>
      </c>
      <c r="I142" s="12">
        <f t="shared" si="42"/>
        <v>0.30550958600571659</v>
      </c>
      <c r="M142">
        <v>1</v>
      </c>
      <c r="N142">
        <f t="shared" si="58"/>
        <v>11840.8</v>
      </c>
      <c r="O142">
        <f t="shared" si="59"/>
        <v>0</v>
      </c>
      <c r="Q142" s="5">
        <f t="shared" si="55"/>
        <v>0.19732096758384854</v>
      </c>
      <c r="S142" s="5" t="e">
        <f t="shared" si="44"/>
        <v>#DIV/0!</v>
      </c>
    </row>
    <row r="143" spans="1:20" x14ac:dyDescent="0.3">
      <c r="A143" s="14">
        <v>5</v>
      </c>
      <c r="B143" t="s">
        <v>221</v>
      </c>
      <c r="C143">
        <v>25</v>
      </c>
      <c r="D143">
        <v>6.37</v>
      </c>
      <c r="E143" s="4" t="s">
        <v>103</v>
      </c>
      <c r="F143" s="4">
        <v>22.89</v>
      </c>
      <c r="G143">
        <v>28701940</v>
      </c>
      <c r="H143" s="12">
        <f t="shared" si="53"/>
        <v>740.55112889001725</v>
      </c>
      <c r="I143" s="12">
        <f t="shared" si="42"/>
        <v>29.622045155600691</v>
      </c>
      <c r="M143">
        <v>1</v>
      </c>
      <c r="N143">
        <f t="shared" si="58"/>
        <v>1148077.6000000001</v>
      </c>
      <c r="O143">
        <f t="shared" si="59"/>
        <v>0</v>
      </c>
      <c r="Q143" s="5">
        <f t="shared" si="55"/>
        <v>19.132134897417625</v>
      </c>
      <c r="S143" s="5" t="e">
        <f t="shared" si="44"/>
        <v>#DIV/0!</v>
      </c>
    </row>
    <row r="144" spans="1:20" x14ac:dyDescent="0.3">
      <c r="A144" s="14">
        <v>5</v>
      </c>
      <c r="B144" t="s">
        <v>221</v>
      </c>
      <c r="C144">
        <v>25</v>
      </c>
      <c r="D144">
        <v>6.37</v>
      </c>
      <c r="E144" s="4" t="s">
        <v>107</v>
      </c>
      <c r="F144" s="4">
        <v>23.29</v>
      </c>
      <c r="G144">
        <v>1587136</v>
      </c>
      <c r="H144" s="12">
        <f t="shared" si="53"/>
        <v>40.950380235690915</v>
      </c>
      <c r="I144" s="12">
        <f t="shared" si="42"/>
        <v>1.6380152094276366</v>
      </c>
      <c r="M144">
        <v>1</v>
      </c>
      <c r="N144">
        <f t="shared" si="58"/>
        <v>63485.440000000002</v>
      </c>
      <c r="O144">
        <f t="shared" si="59"/>
        <v>0</v>
      </c>
      <c r="Q144" s="5">
        <f t="shared" si="55"/>
        <v>1.0579528788837209</v>
      </c>
      <c r="S144" s="5" t="e">
        <f t="shared" si="44"/>
        <v>#DIV/0!</v>
      </c>
    </row>
    <row r="145" spans="1:19" x14ac:dyDescent="0.3">
      <c r="A145" s="14">
        <v>5</v>
      </c>
      <c r="B145" t="s">
        <v>221</v>
      </c>
      <c r="C145">
        <v>25</v>
      </c>
      <c r="D145">
        <v>6.37</v>
      </c>
      <c r="E145" s="4" t="s">
        <v>116</v>
      </c>
      <c r="F145" s="4">
        <v>23.6</v>
      </c>
      <c r="G145">
        <v>367636</v>
      </c>
      <c r="H145" s="12">
        <f t="shared" si="53"/>
        <v>9.4855349436522545</v>
      </c>
      <c r="I145" s="12">
        <f t="shared" si="42"/>
        <v>0.37942139774609018</v>
      </c>
      <c r="M145">
        <v>1</v>
      </c>
      <c r="N145">
        <f t="shared" si="58"/>
        <v>14705.44</v>
      </c>
      <c r="O145">
        <f t="shared" si="59"/>
        <v>0</v>
      </c>
      <c r="Q145" s="5">
        <f t="shared" si="55"/>
        <v>0.24505875021503865</v>
      </c>
      <c r="S145" s="5" t="e">
        <f t="shared" si="44"/>
        <v>#DIV/0!</v>
      </c>
    </row>
    <row r="146" spans="1:19" x14ac:dyDescent="0.3">
      <c r="A146" s="14">
        <v>5</v>
      </c>
      <c r="B146" t="s">
        <v>221</v>
      </c>
      <c r="C146">
        <v>25</v>
      </c>
      <c r="D146">
        <v>6.37</v>
      </c>
      <c r="E146" s="4" t="s">
        <v>127</v>
      </c>
      <c r="F146" s="4">
        <v>24.71</v>
      </c>
      <c r="G146">
        <v>239341</v>
      </c>
      <c r="H146" s="12">
        <f t="shared" si="53"/>
        <v>6.1753403337776342</v>
      </c>
      <c r="I146" s="12">
        <f t="shared" si="42"/>
        <v>0.24701361335110536</v>
      </c>
      <c r="N146">
        <f t="shared" ref="N146:N149" si="60">G146/C146</f>
        <v>9573.64</v>
      </c>
      <c r="O146">
        <f t="shared" ref="O146:O149" si="61">J146/C146</f>
        <v>0</v>
      </c>
      <c r="Q146" s="5">
        <f t="shared" si="55"/>
        <v>0.15953988819162859</v>
      </c>
      <c r="S146" s="5" t="e">
        <f t="shared" si="44"/>
        <v>#DIV/0!</v>
      </c>
    </row>
    <row r="147" spans="1:19" x14ac:dyDescent="0.3">
      <c r="A147" s="14">
        <v>5</v>
      </c>
      <c r="B147" t="s">
        <v>221</v>
      </c>
      <c r="C147">
        <v>25</v>
      </c>
      <c r="D147">
        <v>6.37</v>
      </c>
      <c r="E147" s="4" t="s">
        <v>129</v>
      </c>
      <c r="F147" s="4">
        <v>24.89</v>
      </c>
      <c r="G147">
        <v>34308021</v>
      </c>
      <c r="H147" s="12">
        <f t="shared" si="53"/>
        <v>885.19604185404955</v>
      </c>
      <c r="I147" s="12">
        <f t="shared" si="42"/>
        <v>35.407841674161979</v>
      </c>
      <c r="M147">
        <v>1</v>
      </c>
      <c r="N147">
        <f t="shared" si="60"/>
        <v>1372320.84</v>
      </c>
      <c r="O147">
        <f t="shared" si="61"/>
        <v>0</v>
      </c>
      <c r="Q147" s="5">
        <f t="shared" si="55"/>
        <v>22.869035536811687</v>
      </c>
      <c r="S147" s="5" t="e">
        <f t="shared" si="44"/>
        <v>#DIV/0!</v>
      </c>
    </row>
    <row r="148" spans="1:19" x14ac:dyDescent="0.3">
      <c r="A148" s="14">
        <v>5</v>
      </c>
      <c r="B148" t="s">
        <v>221</v>
      </c>
      <c r="C148">
        <v>25</v>
      </c>
      <c r="D148">
        <v>6.37</v>
      </c>
      <c r="E148" s="4" t="s">
        <v>135</v>
      </c>
      <c r="F148" s="4">
        <v>25.36</v>
      </c>
      <c r="G148">
        <v>36301810</v>
      </c>
      <c r="H148" s="12">
        <f t="shared" si="53"/>
        <v>936.63865147271986</v>
      </c>
      <c r="I148" s="12">
        <f t="shared" ref="I148:I156" si="62">H148/25</f>
        <v>37.465546058908792</v>
      </c>
      <c r="N148">
        <f t="shared" si="60"/>
        <v>1452072.4</v>
      </c>
      <c r="O148">
        <f t="shared" si="61"/>
        <v>0</v>
      </c>
      <c r="Q148" s="5">
        <f t="shared" si="55"/>
        <v>24.198055111968884</v>
      </c>
      <c r="S148" s="5" t="e">
        <f t="shared" si="44"/>
        <v>#DIV/0!</v>
      </c>
    </row>
    <row r="149" spans="1:19" x14ac:dyDescent="0.3">
      <c r="A149" s="14">
        <v>5</v>
      </c>
      <c r="B149" t="s">
        <v>221</v>
      </c>
      <c r="C149">
        <v>25</v>
      </c>
      <c r="D149">
        <v>6.37</v>
      </c>
      <c r="E149" s="4" t="s">
        <v>139</v>
      </c>
      <c r="F149" s="4">
        <v>25.664999999999999</v>
      </c>
      <c r="G149">
        <v>684333</v>
      </c>
      <c r="H149" s="12">
        <f t="shared" si="53"/>
        <v>17.656770785761946</v>
      </c>
      <c r="I149" s="12">
        <f t="shared" si="62"/>
        <v>0.70627083143047786</v>
      </c>
      <c r="N149">
        <f t="shared" si="60"/>
        <v>27373.32</v>
      </c>
      <c r="O149">
        <f t="shared" si="61"/>
        <v>0</v>
      </c>
      <c r="Q149" s="5">
        <f t="shared" si="55"/>
        <v>0.45616258938435855</v>
      </c>
      <c r="S149" s="5" t="e">
        <f t="shared" si="44"/>
        <v>#DIV/0!</v>
      </c>
    </row>
    <row r="150" spans="1:19" x14ac:dyDescent="0.3">
      <c r="A150" s="14">
        <v>5</v>
      </c>
      <c r="B150" t="s">
        <v>221</v>
      </c>
      <c r="C150">
        <v>25</v>
      </c>
      <c r="D150">
        <v>6.37</v>
      </c>
      <c r="E150" s="4" t="s">
        <v>150</v>
      </c>
      <c r="F150" s="4">
        <v>26.79</v>
      </c>
      <c r="G150">
        <v>5756175</v>
      </c>
      <c r="H150" s="12">
        <f t="shared" si="53"/>
        <v>148.51755297162822</v>
      </c>
      <c r="I150" s="12">
        <f t="shared" si="62"/>
        <v>5.9407021188651292</v>
      </c>
      <c r="M150">
        <v>1</v>
      </c>
      <c r="N150">
        <f t="shared" ref="N150:N170" si="63">G150/C150</f>
        <v>230247</v>
      </c>
      <c r="O150">
        <f t="shared" ref="O150:O170" si="64">J150/C150</f>
        <v>0</v>
      </c>
      <c r="Q150" s="5">
        <f t="shared" si="55"/>
        <v>3.8369502755961062</v>
      </c>
      <c r="S150" s="5" t="e">
        <f t="shared" si="44"/>
        <v>#DIV/0!</v>
      </c>
    </row>
    <row r="151" spans="1:19" x14ac:dyDescent="0.3">
      <c r="A151" s="14">
        <v>5</v>
      </c>
      <c r="B151" t="s">
        <v>221</v>
      </c>
      <c r="C151">
        <v>25</v>
      </c>
      <c r="D151">
        <v>6.37</v>
      </c>
      <c r="E151" s="3" t="s">
        <v>152</v>
      </c>
      <c r="F151" s="3">
        <v>27.17</v>
      </c>
      <c r="G151">
        <v>2378979</v>
      </c>
      <c r="H151" s="12">
        <f t="shared" si="53"/>
        <v>61.381062884796094</v>
      </c>
      <c r="I151" s="12">
        <f t="shared" si="62"/>
        <v>2.4552425153918436</v>
      </c>
      <c r="M151">
        <v>1</v>
      </c>
      <c r="N151">
        <f t="shared" si="63"/>
        <v>95159.16</v>
      </c>
      <c r="O151">
        <f t="shared" si="64"/>
        <v>0</v>
      </c>
      <c r="Q151" s="5">
        <f t="shared" si="55"/>
        <v>1.5857794680820769</v>
      </c>
      <c r="S151" s="5" t="e">
        <f t="shared" si="44"/>
        <v>#DIV/0!</v>
      </c>
    </row>
    <row r="152" spans="1:19" x14ac:dyDescent="0.3">
      <c r="A152" s="14">
        <v>5</v>
      </c>
      <c r="B152" t="s">
        <v>221</v>
      </c>
      <c r="C152">
        <v>25</v>
      </c>
      <c r="D152">
        <v>6.37</v>
      </c>
      <c r="E152" s="3" t="s">
        <v>154</v>
      </c>
      <c r="F152" s="3">
        <v>27.36</v>
      </c>
      <c r="G152">
        <v>3392372</v>
      </c>
      <c r="H152" s="12">
        <f t="shared" si="53"/>
        <v>87.528052606021944</v>
      </c>
      <c r="I152" s="12">
        <f t="shared" si="62"/>
        <v>3.5011221042408778</v>
      </c>
      <c r="M152">
        <v>1</v>
      </c>
      <c r="N152">
        <f t="shared" si="63"/>
        <v>135694.88</v>
      </c>
      <c r="O152">
        <f t="shared" si="64"/>
        <v>0</v>
      </c>
      <c r="Q152" s="5">
        <f t="shared" si="55"/>
        <v>2.2612868233374619</v>
      </c>
      <c r="S152" s="5" t="e">
        <f t="shared" si="44"/>
        <v>#DIV/0!</v>
      </c>
    </row>
    <row r="153" spans="1:19" x14ac:dyDescent="0.3">
      <c r="A153" s="14">
        <v>5</v>
      </c>
      <c r="B153" t="s">
        <v>221</v>
      </c>
      <c r="C153">
        <v>25</v>
      </c>
      <c r="D153">
        <v>6.37</v>
      </c>
      <c r="E153" s="4" t="s">
        <v>157</v>
      </c>
      <c r="F153" s="4">
        <v>28.6</v>
      </c>
      <c r="G153">
        <v>960889</v>
      </c>
      <c r="H153" s="12">
        <f t="shared" si="53"/>
        <v>24.792311379927622</v>
      </c>
      <c r="I153" s="12">
        <f t="shared" si="62"/>
        <v>0.99169245519710492</v>
      </c>
      <c r="M153">
        <v>1</v>
      </c>
      <c r="N153">
        <f t="shared" si="63"/>
        <v>38435.56</v>
      </c>
      <c r="O153">
        <f t="shared" si="64"/>
        <v>0</v>
      </c>
      <c r="Q153" s="5">
        <f t="shared" si="55"/>
        <v>0.64050924674237097</v>
      </c>
      <c r="S153" s="5" t="e">
        <f t="shared" si="44"/>
        <v>#DIV/0!</v>
      </c>
    </row>
    <row r="154" spans="1:19" x14ac:dyDescent="0.3">
      <c r="A154" s="14">
        <v>5</v>
      </c>
      <c r="B154" t="s">
        <v>221</v>
      </c>
      <c r="C154">
        <v>25</v>
      </c>
      <c r="D154">
        <v>6.37</v>
      </c>
      <c r="E154" s="4" t="s">
        <v>161</v>
      </c>
      <c r="F154" s="4">
        <v>29.05</v>
      </c>
      <c r="G154">
        <v>20197131</v>
      </c>
      <c r="H154" s="12">
        <f t="shared" si="53"/>
        <v>521.11488500044118</v>
      </c>
      <c r="I154" s="12">
        <f t="shared" si="62"/>
        <v>20.844595400017646</v>
      </c>
      <c r="M154">
        <v>1</v>
      </c>
      <c r="N154">
        <f t="shared" si="63"/>
        <v>807885.24</v>
      </c>
      <c r="O154">
        <f t="shared" si="64"/>
        <v>0</v>
      </c>
      <c r="Q154" s="5">
        <f t="shared" si="55"/>
        <v>13.463000578804616</v>
      </c>
      <c r="S154" s="5" t="e">
        <f t="shared" si="44"/>
        <v>#DIV/0!</v>
      </c>
    </row>
    <row r="155" spans="1:19" x14ac:dyDescent="0.3">
      <c r="A155" s="14">
        <v>5</v>
      </c>
      <c r="B155" t="s">
        <v>221</v>
      </c>
      <c r="C155">
        <v>25</v>
      </c>
      <c r="D155">
        <v>6.37</v>
      </c>
      <c r="E155" s="4" t="s">
        <v>173</v>
      </c>
      <c r="F155" s="4">
        <v>30.34</v>
      </c>
      <c r="G155">
        <v>51191</v>
      </c>
      <c r="H155" s="12">
        <f t="shared" si="53"/>
        <v>1.3208010621933177</v>
      </c>
      <c r="I155" s="12">
        <f t="shared" si="62"/>
        <v>5.2832042487732711E-2</v>
      </c>
      <c r="M155">
        <v>1</v>
      </c>
      <c r="N155">
        <f t="shared" si="63"/>
        <v>2047.64</v>
      </c>
      <c r="O155">
        <f t="shared" si="64"/>
        <v>0</v>
      </c>
      <c r="Q155" s="5">
        <f t="shared" si="55"/>
        <v>3.4122889168248065E-2</v>
      </c>
      <c r="S155" s="5" t="e">
        <f t="shared" si="44"/>
        <v>#DIV/0!</v>
      </c>
    </row>
    <row r="156" spans="1:19" s="7" customFormat="1" ht="15" thickBot="1" x14ac:dyDescent="0.35">
      <c r="A156" s="15">
        <v>5</v>
      </c>
      <c r="B156" s="7" t="s">
        <v>221</v>
      </c>
      <c r="C156" s="7">
        <v>25</v>
      </c>
      <c r="D156" s="7">
        <v>6.37</v>
      </c>
      <c r="E156" s="20" t="s">
        <v>174</v>
      </c>
      <c r="F156" s="20">
        <v>30.844999999999999</v>
      </c>
      <c r="G156" s="7">
        <v>239814</v>
      </c>
      <c r="H156" s="13">
        <f t="shared" si="53"/>
        <v>6.1875444107133735</v>
      </c>
      <c r="I156" s="13">
        <f t="shared" si="62"/>
        <v>0.24750177642853494</v>
      </c>
      <c r="M156" s="7">
        <v>1</v>
      </c>
      <c r="N156" s="7">
        <f t="shared" si="63"/>
        <v>9592.56</v>
      </c>
      <c r="O156" s="7">
        <f t="shared" si="64"/>
        <v>0</v>
      </c>
      <c r="Q156" s="9">
        <f t="shared" si="55"/>
        <v>0.15985518046129671</v>
      </c>
      <c r="S156" s="9" t="e">
        <f t="shared" si="44"/>
        <v>#DIV/0!</v>
      </c>
    </row>
    <row r="157" spans="1:19" x14ac:dyDescent="0.3">
      <c r="A157" s="14">
        <v>6</v>
      </c>
      <c r="B157" t="s">
        <v>221</v>
      </c>
      <c r="C157">
        <v>25</v>
      </c>
      <c r="D157">
        <v>6.58</v>
      </c>
      <c r="E157" s="3" t="s">
        <v>38</v>
      </c>
      <c r="F157" s="3">
        <v>15.76</v>
      </c>
      <c r="G157">
        <v>133706</v>
      </c>
      <c r="H157" s="12">
        <f t="shared" ref="H157:H187" si="65">G157*50/$G$164</f>
        <v>4.3660613232653933</v>
      </c>
      <c r="I157" s="12">
        <f>H157/25</f>
        <v>0.17464245293061573</v>
      </c>
      <c r="M157">
        <v>1</v>
      </c>
      <c r="N157">
        <f t="shared" si="63"/>
        <v>5348.24</v>
      </c>
      <c r="O157">
        <f t="shared" si="64"/>
        <v>0</v>
      </c>
      <c r="P157">
        <f>SUM(G157:G187)-G164</f>
        <v>117829978</v>
      </c>
      <c r="Q157" s="5">
        <f t="shared" ref="Q157:Q163" si="66">G157/$P$157*100</f>
        <v>0.11347366966324987</v>
      </c>
      <c r="R157" s="6">
        <f>SUM(J157:J187)</f>
        <v>0</v>
      </c>
      <c r="S157" s="11" t="e">
        <f t="shared" si="44"/>
        <v>#DIV/0!</v>
      </c>
    </row>
    <row r="158" spans="1:19" x14ac:dyDescent="0.3">
      <c r="A158" s="14">
        <v>6</v>
      </c>
      <c r="B158" t="s">
        <v>221</v>
      </c>
      <c r="C158">
        <v>25</v>
      </c>
      <c r="D158">
        <v>6.58</v>
      </c>
      <c r="E158" s="4" t="s">
        <v>40</v>
      </c>
      <c r="F158" s="4">
        <v>15.925000000000001</v>
      </c>
      <c r="G158">
        <v>162445</v>
      </c>
      <c r="H158" s="12">
        <f t="shared" si="65"/>
        <v>5.3045101316159844</v>
      </c>
      <c r="I158" s="12">
        <f t="shared" ref="I158:I187" si="67">H158/25</f>
        <v>0.21218040526463938</v>
      </c>
      <c r="M158">
        <v>1</v>
      </c>
      <c r="N158">
        <f t="shared" si="63"/>
        <v>6497.8</v>
      </c>
      <c r="O158">
        <f t="shared" si="64"/>
        <v>0</v>
      </c>
      <c r="Q158" s="5">
        <f t="shared" si="66"/>
        <v>0.13786389742006061</v>
      </c>
      <c r="S158" s="11" t="e">
        <f t="shared" si="44"/>
        <v>#DIV/0!</v>
      </c>
    </row>
    <row r="159" spans="1:19" x14ac:dyDescent="0.3">
      <c r="A159" s="14">
        <v>6</v>
      </c>
      <c r="B159" t="s">
        <v>221</v>
      </c>
      <c r="C159">
        <v>25</v>
      </c>
      <c r="D159">
        <v>6.58</v>
      </c>
      <c r="E159" s="4" t="s">
        <v>49</v>
      </c>
      <c r="F159" s="4">
        <v>16.885000000000002</v>
      </c>
      <c r="G159">
        <v>351336</v>
      </c>
      <c r="H159" s="12">
        <f t="shared" si="65"/>
        <v>11.472593010566243</v>
      </c>
      <c r="I159" s="12">
        <f t="shared" si="67"/>
        <v>0.45890372042264971</v>
      </c>
      <c r="M159">
        <v>1</v>
      </c>
      <c r="N159">
        <f t="shared" si="63"/>
        <v>14053.44</v>
      </c>
      <c r="O159">
        <f t="shared" si="64"/>
        <v>0</v>
      </c>
      <c r="Q159" s="5">
        <f t="shared" si="66"/>
        <v>0.29817199830080593</v>
      </c>
      <c r="S159" s="5" t="e">
        <f t="shared" ref="S159:S187" si="68">J159*100/$R$2</f>
        <v>#DIV/0!</v>
      </c>
    </row>
    <row r="160" spans="1:19" x14ac:dyDescent="0.3">
      <c r="A160" s="14">
        <v>6</v>
      </c>
      <c r="B160" t="s">
        <v>221</v>
      </c>
      <c r="C160">
        <v>25</v>
      </c>
      <c r="D160">
        <v>6.58</v>
      </c>
      <c r="E160" s="4" t="s">
        <v>51</v>
      </c>
      <c r="F160" s="4">
        <v>17.024999999999999</v>
      </c>
      <c r="G160">
        <v>202514</v>
      </c>
      <c r="H160" s="12">
        <f t="shared" si="65"/>
        <v>6.6129309292011413</v>
      </c>
      <c r="I160" s="12">
        <f t="shared" si="67"/>
        <v>0.26451723716804565</v>
      </c>
      <c r="M160">
        <v>1</v>
      </c>
      <c r="N160">
        <f t="shared" si="63"/>
        <v>8100.56</v>
      </c>
      <c r="O160">
        <f t="shared" si="64"/>
        <v>0</v>
      </c>
      <c r="Q160" s="5">
        <f t="shared" si="66"/>
        <v>0.17186967479532245</v>
      </c>
      <c r="S160" s="5" t="e">
        <f t="shared" si="68"/>
        <v>#DIV/0!</v>
      </c>
    </row>
    <row r="161" spans="1:20" x14ac:dyDescent="0.3">
      <c r="A161" s="14">
        <v>6</v>
      </c>
      <c r="B161" t="s">
        <v>221</v>
      </c>
      <c r="C161">
        <v>25</v>
      </c>
      <c r="D161">
        <v>6.58</v>
      </c>
      <c r="E161" s="3" t="s">
        <v>61</v>
      </c>
      <c r="F161" s="3">
        <v>18.28</v>
      </c>
      <c r="G161">
        <v>122712</v>
      </c>
      <c r="H161" s="12">
        <f t="shared" si="65"/>
        <v>4.0070611423611719</v>
      </c>
      <c r="I161" s="12">
        <f t="shared" si="67"/>
        <v>0.16028244569444688</v>
      </c>
      <c r="M161">
        <v>1</v>
      </c>
      <c r="N161">
        <f t="shared" si="63"/>
        <v>4908.4799999999996</v>
      </c>
      <c r="O161">
        <f t="shared" si="64"/>
        <v>0</v>
      </c>
      <c r="Q161" s="5">
        <f t="shared" si="66"/>
        <v>0.10414327667955603</v>
      </c>
      <c r="S161" s="5" t="e">
        <f t="shared" si="68"/>
        <v>#DIV/0!</v>
      </c>
    </row>
    <row r="162" spans="1:20" x14ac:dyDescent="0.3">
      <c r="A162" s="14">
        <v>6</v>
      </c>
      <c r="B162" t="s">
        <v>221</v>
      </c>
      <c r="C162">
        <v>25</v>
      </c>
      <c r="D162">
        <v>6.58</v>
      </c>
      <c r="E162" s="4" t="s">
        <v>63</v>
      </c>
      <c r="F162" s="4">
        <v>18.45</v>
      </c>
      <c r="G162">
        <v>848411</v>
      </c>
      <c r="H162" s="12">
        <f t="shared" si="65"/>
        <v>27.704175230228376</v>
      </c>
      <c r="I162" s="12">
        <f t="shared" si="67"/>
        <v>1.1081670092091351</v>
      </c>
      <c r="M162">
        <v>1</v>
      </c>
      <c r="N162">
        <f t="shared" si="63"/>
        <v>33936.44</v>
      </c>
      <c r="O162">
        <f t="shared" si="64"/>
        <v>0</v>
      </c>
      <c r="Q162" s="5">
        <f t="shared" si="66"/>
        <v>0.72002983824710542</v>
      </c>
      <c r="S162" s="5" t="e">
        <f t="shared" si="68"/>
        <v>#DIV/0!</v>
      </c>
    </row>
    <row r="163" spans="1:20" x14ac:dyDescent="0.3">
      <c r="A163" s="14">
        <v>6</v>
      </c>
      <c r="B163" t="s">
        <v>221</v>
      </c>
      <c r="C163">
        <v>25</v>
      </c>
      <c r="D163">
        <v>6.58</v>
      </c>
      <c r="E163" s="4" t="s">
        <v>65</v>
      </c>
      <c r="F163" s="4">
        <v>19.309999999999999</v>
      </c>
      <c r="G163">
        <v>1033405</v>
      </c>
      <c r="H163" s="12">
        <f t="shared" si="65"/>
        <v>33.745004725061506</v>
      </c>
      <c r="I163" s="12">
        <f t="shared" si="67"/>
        <v>1.3498001890024602</v>
      </c>
      <c r="M163">
        <v>1</v>
      </c>
      <c r="N163">
        <f t="shared" si="63"/>
        <v>41336.199999999997</v>
      </c>
      <c r="O163">
        <f t="shared" si="64"/>
        <v>0</v>
      </c>
      <c r="Q163" s="5">
        <f t="shared" si="66"/>
        <v>0.87703063137294313</v>
      </c>
      <c r="S163" s="5" t="e">
        <f t="shared" si="68"/>
        <v>#DIV/0!</v>
      </c>
    </row>
    <row r="164" spans="1:20" x14ac:dyDescent="0.3">
      <c r="A164" s="14">
        <v>6</v>
      </c>
      <c r="B164" t="s">
        <v>221</v>
      </c>
      <c r="C164">
        <v>25</v>
      </c>
      <c r="D164">
        <v>6.58</v>
      </c>
      <c r="E164" s="4" t="s">
        <v>72</v>
      </c>
      <c r="F164" s="4">
        <v>20.010000000000002</v>
      </c>
      <c r="G164">
        <v>1531197</v>
      </c>
      <c r="H164" s="12">
        <f t="shared" si="65"/>
        <v>50</v>
      </c>
      <c r="I164" s="12">
        <f t="shared" si="67"/>
        <v>2</v>
      </c>
      <c r="M164">
        <v>1</v>
      </c>
      <c r="N164">
        <f t="shared" si="63"/>
        <v>61247.88</v>
      </c>
      <c r="O164">
        <f t="shared" si="64"/>
        <v>0</v>
      </c>
      <c r="Q164" s="5"/>
      <c r="S164" s="5" t="e">
        <f t="shared" si="68"/>
        <v>#DIV/0!</v>
      </c>
      <c r="T164" t="s">
        <v>211</v>
      </c>
    </row>
    <row r="165" spans="1:20" x14ac:dyDescent="0.3">
      <c r="A165" s="14">
        <v>6</v>
      </c>
      <c r="B165" t="s">
        <v>221</v>
      </c>
      <c r="C165">
        <v>25</v>
      </c>
      <c r="D165">
        <v>6.58</v>
      </c>
      <c r="E165" s="4" t="s">
        <v>74</v>
      </c>
      <c r="F165" s="4">
        <v>20.58</v>
      </c>
      <c r="G165">
        <v>110444</v>
      </c>
      <c r="H165" s="12">
        <f t="shared" si="65"/>
        <v>3.6064595215377251</v>
      </c>
      <c r="I165" s="12">
        <f t="shared" si="67"/>
        <v>0.14425838086150899</v>
      </c>
      <c r="M165">
        <v>1</v>
      </c>
      <c r="N165">
        <f t="shared" si="63"/>
        <v>4417.76</v>
      </c>
      <c r="O165">
        <f t="shared" si="64"/>
        <v>0</v>
      </c>
      <c r="Q165" s="5">
        <f t="shared" ref="Q165:Q187" si="69">G165/$P$157*100</f>
        <v>9.3731664789074298E-2</v>
      </c>
      <c r="S165" s="5" t="e">
        <f t="shared" si="68"/>
        <v>#DIV/0!</v>
      </c>
    </row>
    <row r="166" spans="1:20" x14ac:dyDescent="0.3">
      <c r="A166" s="14">
        <v>6</v>
      </c>
      <c r="B166" t="s">
        <v>221</v>
      </c>
      <c r="C166">
        <v>25</v>
      </c>
      <c r="D166">
        <v>6.58</v>
      </c>
      <c r="E166" s="4" t="s">
        <v>76</v>
      </c>
      <c r="F166" s="4">
        <v>20.757999999999999</v>
      </c>
      <c r="G166">
        <v>5617771</v>
      </c>
      <c r="H166" s="12">
        <f t="shared" si="65"/>
        <v>183.44376980884888</v>
      </c>
      <c r="I166" s="12">
        <f t="shared" si="67"/>
        <v>7.3377507923539556</v>
      </c>
      <c r="M166">
        <v>1</v>
      </c>
      <c r="N166">
        <f t="shared" si="63"/>
        <v>224710.84</v>
      </c>
      <c r="O166">
        <f t="shared" si="64"/>
        <v>0</v>
      </c>
      <c r="Q166" s="5">
        <f t="shared" si="69"/>
        <v>4.7676924797524789</v>
      </c>
      <c r="S166" s="5" t="e">
        <f t="shared" si="68"/>
        <v>#DIV/0!</v>
      </c>
    </row>
    <row r="167" spans="1:20" x14ac:dyDescent="0.3">
      <c r="A167" s="14">
        <v>6</v>
      </c>
      <c r="B167" t="s">
        <v>221</v>
      </c>
      <c r="C167">
        <v>25</v>
      </c>
      <c r="D167">
        <v>6.58</v>
      </c>
      <c r="E167" s="4" t="s">
        <v>80</v>
      </c>
      <c r="F167" s="4">
        <v>21.24</v>
      </c>
      <c r="G167">
        <v>598071</v>
      </c>
      <c r="H167" s="12">
        <f t="shared" si="65"/>
        <v>19.529524940291811</v>
      </c>
      <c r="I167" s="12">
        <f t="shared" si="67"/>
        <v>0.78118099761167248</v>
      </c>
      <c r="M167">
        <v>1</v>
      </c>
      <c r="N167">
        <f t="shared" si="63"/>
        <v>23922.84</v>
      </c>
      <c r="O167">
        <f t="shared" si="64"/>
        <v>0</v>
      </c>
      <c r="Q167" s="5">
        <f t="shared" si="69"/>
        <v>0.50757117174374755</v>
      </c>
      <c r="S167" s="5" t="e">
        <f t="shared" si="68"/>
        <v>#DIV/0!</v>
      </c>
    </row>
    <row r="168" spans="1:20" x14ac:dyDescent="0.3">
      <c r="A168" s="14">
        <v>6</v>
      </c>
      <c r="B168" t="s">
        <v>221</v>
      </c>
      <c r="C168">
        <v>25</v>
      </c>
      <c r="D168">
        <v>6.58</v>
      </c>
      <c r="E168" s="4" t="s">
        <v>85</v>
      </c>
      <c r="F168" s="4">
        <v>21.475000000000001</v>
      </c>
      <c r="G168">
        <v>540123</v>
      </c>
      <c r="H168" s="12">
        <f t="shared" si="65"/>
        <v>17.637279853604728</v>
      </c>
      <c r="I168" s="12">
        <f t="shared" si="67"/>
        <v>0.70549119414418915</v>
      </c>
      <c r="M168">
        <v>1</v>
      </c>
      <c r="N168">
        <f t="shared" si="63"/>
        <v>21604.92</v>
      </c>
      <c r="O168">
        <f t="shared" si="64"/>
        <v>0</v>
      </c>
      <c r="Q168" s="5">
        <f t="shared" si="69"/>
        <v>0.45839183641365017</v>
      </c>
      <c r="S168" s="5" t="e">
        <f t="shared" si="68"/>
        <v>#DIV/0!</v>
      </c>
      <c r="T168" t="s">
        <v>207</v>
      </c>
    </row>
    <row r="169" spans="1:20" x14ac:dyDescent="0.3">
      <c r="A169" s="14">
        <v>6</v>
      </c>
      <c r="B169" t="s">
        <v>221</v>
      </c>
      <c r="C169">
        <v>25</v>
      </c>
      <c r="D169">
        <v>6.58</v>
      </c>
      <c r="E169" s="4" t="s">
        <v>87</v>
      </c>
      <c r="F169" s="4">
        <v>21.52</v>
      </c>
      <c r="G169">
        <v>438881</v>
      </c>
      <c r="H169" s="12">
        <f t="shared" si="65"/>
        <v>14.331304201876049</v>
      </c>
      <c r="I169" s="12">
        <f t="shared" si="67"/>
        <v>0.57325216807504198</v>
      </c>
      <c r="M169">
        <v>1</v>
      </c>
      <c r="N169">
        <f t="shared" si="63"/>
        <v>17555.240000000002</v>
      </c>
      <c r="O169">
        <f t="shared" si="64"/>
        <v>0</v>
      </c>
      <c r="Q169" s="5">
        <f t="shared" si="69"/>
        <v>0.37246972922289773</v>
      </c>
      <c r="S169" s="5" t="e">
        <f t="shared" si="68"/>
        <v>#DIV/0!</v>
      </c>
      <c r="T169" t="s">
        <v>207</v>
      </c>
    </row>
    <row r="170" spans="1:20" x14ac:dyDescent="0.3">
      <c r="A170" s="14">
        <v>6</v>
      </c>
      <c r="B170" t="s">
        <v>221</v>
      </c>
      <c r="C170">
        <v>25</v>
      </c>
      <c r="D170">
        <v>6.58</v>
      </c>
      <c r="E170" s="4" t="s">
        <v>89</v>
      </c>
      <c r="F170" s="4">
        <v>21.65</v>
      </c>
      <c r="G170">
        <v>401438</v>
      </c>
      <c r="H170" s="12">
        <f t="shared" si="65"/>
        <v>13.108633311063175</v>
      </c>
      <c r="I170" s="12">
        <f t="shared" si="67"/>
        <v>0.52434533244252701</v>
      </c>
      <c r="M170">
        <v>1</v>
      </c>
      <c r="N170">
        <f t="shared" si="63"/>
        <v>16057.52</v>
      </c>
      <c r="O170">
        <f t="shared" si="64"/>
        <v>0</v>
      </c>
      <c r="Q170" s="5">
        <f t="shared" si="69"/>
        <v>0.34069258673713748</v>
      </c>
      <c r="S170" s="5" t="e">
        <f t="shared" si="68"/>
        <v>#DIV/0!</v>
      </c>
    </row>
    <row r="171" spans="1:20" x14ac:dyDescent="0.3">
      <c r="A171" s="14">
        <v>6</v>
      </c>
      <c r="B171" t="s">
        <v>221</v>
      </c>
      <c r="C171">
        <v>25</v>
      </c>
      <c r="D171">
        <v>6.58</v>
      </c>
      <c r="E171" s="3" t="s">
        <v>91</v>
      </c>
      <c r="F171" s="3">
        <v>21.88</v>
      </c>
      <c r="G171">
        <v>1224159</v>
      </c>
      <c r="H171" s="12">
        <f t="shared" si="65"/>
        <v>39.973922362700556</v>
      </c>
      <c r="I171" s="12">
        <f t="shared" si="67"/>
        <v>1.5989568945080221</v>
      </c>
      <c r="N171">
        <f t="shared" ref="N171" si="70">G171/C171</f>
        <v>48966.36</v>
      </c>
      <c r="O171">
        <f t="shared" ref="O171" si="71">J171/C171</f>
        <v>0</v>
      </c>
      <c r="Q171" s="5">
        <f t="shared" si="69"/>
        <v>1.0389198239517621</v>
      </c>
      <c r="S171" s="5" t="e">
        <f t="shared" si="68"/>
        <v>#DIV/0!</v>
      </c>
    </row>
    <row r="172" spans="1:20" x14ac:dyDescent="0.3">
      <c r="A172" s="14">
        <v>6</v>
      </c>
      <c r="B172" t="s">
        <v>221</v>
      </c>
      <c r="C172">
        <v>25</v>
      </c>
      <c r="D172">
        <v>6.58</v>
      </c>
      <c r="E172" s="4" t="s">
        <v>95</v>
      </c>
      <c r="F172" s="4">
        <v>22.2</v>
      </c>
      <c r="G172">
        <v>119255</v>
      </c>
      <c r="H172" s="12">
        <f t="shared" si="65"/>
        <v>3.8941756024861593</v>
      </c>
      <c r="I172" s="12">
        <f t="shared" si="67"/>
        <v>0.15576702409944637</v>
      </c>
      <c r="M172">
        <v>1</v>
      </c>
      <c r="N172">
        <f t="shared" ref="N172:N176" si="72">G172/C172</f>
        <v>4770.2</v>
      </c>
      <c r="O172">
        <f t="shared" ref="O172:O176" si="73">J172/C172</f>
        <v>0</v>
      </c>
      <c r="Q172" s="5">
        <f t="shared" si="69"/>
        <v>0.10120938832730667</v>
      </c>
      <c r="S172" s="5" t="e">
        <f t="shared" si="68"/>
        <v>#DIV/0!</v>
      </c>
    </row>
    <row r="173" spans="1:20" x14ac:dyDescent="0.3">
      <c r="A173" s="14">
        <v>6</v>
      </c>
      <c r="B173" t="s">
        <v>221</v>
      </c>
      <c r="C173">
        <v>25</v>
      </c>
      <c r="D173">
        <v>6.58</v>
      </c>
      <c r="E173" s="4" t="s">
        <v>101</v>
      </c>
      <c r="F173" s="4">
        <v>22.71</v>
      </c>
      <c r="G173">
        <v>287678</v>
      </c>
      <c r="H173" s="12">
        <f t="shared" si="65"/>
        <v>9.3938924906462073</v>
      </c>
      <c r="I173" s="12">
        <f t="shared" si="67"/>
        <v>0.37575569962584832</v>
      </c>
      <c r="M173">
        <v>1</v>
      </c>
      <c r="N173">
        <f t="shared" si="72"/>
        <v>11507.12</v>
      </c>
      <c r="O173">
        <f t="shared" si="73"/>
        <v>0</v>
      </c>
      <c r="Q173" s="5">
        <f t="shared" si="69"/>
        <v>0.24414669754075657</v>
      </c>
      <c r="S173" s="5" t="e">
        <f t="shared" si="68"/>
        <v>#DIV/0!</v>
      </c>
    </row>
    <row r="174" spans="1:20" x14ac:dyDescent="0.3">
      <c r="A174" s="14">
        <v>6</v>
      </c>
      <c r="B174" t="s">
        <v>221</v>
      </c>
      <c r="C174">
        <v>25</v>
      </c>
      <c r="D174">
        <v>6.58</v>
      </c>
      <c r="E174" s="4" t="s">
        <v>103</v>
      </c>
      <c r="F174" s="4">
        <v>22.89</v>
      </c>
      <c r="G174">
        <v>25648175</v>
      </c>
      <c r="H174" s="12">
        <f t="shared" si="65"/>
        <v>837.52041703320992</v>
      </c>
      <c r="I174" s="12">
        <f t="shared" si="67"/>
        <v>33.500816681328395</v>
      </c>
      <c r="M174">
        <v>1</v>
      </c>
      <c r="N174">
        <f t="shared" si="72"/>
        <v>1025927</v>
      </c>
      <c r="O174">
        <f t="shared" si="73"/>
        <v>0</v>
      </c>
      <c r="Q174" s="5">
        <f t="shared" si="69"/>
        <v>21.767104972216835</v>
      </c>
      <c r="S174" s="5" t="e">
        <f t="shared" si="68"/>
        <v>#DIV/0!</v>
      </c>
    </row>
    <row r="175" spans="1:20" x14ac:dyDescent="0.3">
      <c r="A175" s="14">
        <v>6</v>
      </c>
      <c r="B175" t="s">
        <v>221</v>
      </c>
      <c r="C175">
        <v>25</v>
      </c>
      <c r="D175">
        <v>6.58</v>
      </c>
      <c r="E175" s="4" t="s">
        <v>107</v>
      </c>
      <c r="F175" s="4">
        <v>23.29</v>
      </c>
      <c r="G175">
        <v>1788267</v>
      </c>
      <c r="H175" s="12">
        <f t="shared" si="65"/>
        <v>58.394412998458066</v>
      </c>
      <c r="I175" s="12">
        <f t="shared" si="67"/>
        <v>2.3357765199383227</v>
      </c>
      <c r="M175">
        <v>1</v>
      </c>
      <c r="N175">
        <f t="shared" si="72"/>
        <v>71530.679999999993</v>
      </c>
      <c r="O175">
        <f t="shared" si="73"/>
        <v>0</v>
      </c>
      <c r="Q175" s="5">
        <f t="shared" si="69"/>
        <v>1.5176672612125923</v>
      </c>
      <c r="S175" s="5" t="e">
        <f t="shared" si="68"/>
        <v>#DIV/0!</v>
      </c>
    </row>
    <row r="176" spans="1:20" x14ac:dyDescent="0.3">
      <c r="A176" s="14">
        <v>6</v>
      </c>
      <c r="B176" t="s">
        <v>221</v>
      </c>
      <c r="C176">
        <v>25</v>
      </c>
      <c r="D176">
        <v>6.58</v>
      </c>
      <c r="E176" s="4" t="s">
        <v>116</v>
      </c>
      <c r="F176" s="4">
        <v>23.6</v>
      </c>
      <c r="G176">
        <v>348533</v>
      </c>
      <c r="H176" s="12">
        <f t="shared" si="65"/>
        <v>11.381063311905653</v>
      </c>
      <c r="I176" s="12">
        <f t="shared" si="67"/>
        <v>0.45524253247622609</v>
      </c>
      <c r="M176">
        <v>1</v>
      </c>
      <c r="N176">
        <f t="shared" si="72"/>
        <v>13941.32</v>
      </c>
      <c r="O176">
        <f t="shared" si="73"/>
        <v>0</v>
      </c>
      <c r="Q176" s="5">
        <f t="shared" si="69"/>
        <v>0.29579314696978043</v>
      </c>
      <c r="S176" s="5" t="e">
        <f t="shared" si="68"/>
        <v>#DIV/0!</v>
      </c>
    </row>
    <row r="177" spans="1:20" x14ac:dyDescent="0.3">
      <c r="A177" s="14">
        <v>6</v>
      </c>
      <c r="B177" t="s">
        <v>221</v>
      </c>
      <c r="C177">
        <v>25</v>
      </c>
      <c r="D177">
        <v>6.58</v>
      </c>
      <c r="E177" s="4" t="s">
        <v>127</v>
      </c>
      <c r="F177" s="4">
        <v>24.71</v>
      </c>
      <c r="G177">
        <v>241581</v>
      </c>
      <c r="H177" s="12">
        <f t="shared" si="65"/>
        <v>7.8886322269440186</v>
      </c>
      <c r="I177" s="12">
        <f t="shared" si="67"/>
        <v>0.31554528907776075</v>
      </c>
      <c r="N177">
        <f t="shared" ref="N177:N180" si="74">G177/C177</f>
        <v>9663.24</v>
      </c>
      <c r="O177">
        <f t="shared" ref="O177:O180" si="75">J177/C177</f>
        <v>0</v>
      </c>
      <c r="Q177" s="5">
        <f t="shared" si="69"/>
        <v>0.20502507434907608</v>
      </c>
      <c r="S177" s="5" t="e">
        <f t="shared" si="68"/>
        <v>#DIV/0!</v>
      </c>
    </row>
    <row r="178" spans="1:20" x14ac:dyDescent="0.3">
      <c r="A178" s="14">
        <v>6</v>
      </c>
      <c r="B178" t="s">
        <v>221</v>
      </c>
      <c r="C178">
        <v>25</v>
      </c>
      <c r="D178">
        <v>6.58</v>
      </c>
      <c r="E178" s="4" t="s">
        <v>129</v>
      </c>
      <c r="F178" s="4">
        <v>24.89</v>
      </c>
      <c r="G178">
        <v>23672082</v>
      </c>
      <c r="H178" s="12">
        <f t="shared" si="65"/>
        <v>772.99269786970581</v>
      </c>
      <c r="I178" s="12">
        <f t="shared" si="67"/>
        <v>30.919707914788233</v>
      </c>
      <c r="M178">
        <v>1</v>
      </c>
      <c r="N178">
        <f t="shared" si="74"/>
        <v>946883.28</v>
      </c>
      <c r="O178">
        <f t="shared" si="75"/>
        <v>0</v>
      </c>
      <c r="Q178" s="5">
        <f t="shared" si="69"/>
        <v>20.090033454814023</v>
      </c>
      <c r="S178" s="5" t="e">
        <f t="shared" si="68"/>
        <v>#DIV/0!</v>
      </c>
    </row>
    <row r="179" spans="1:20" x14ac:dyDescent="0.3">
      <c r="A179" s="14">
        <v>6</v>
      </c>
      <c r="B179" t="s">
        <v>221</v>
      </c>
      <c r="C179">
        <v>25</v>
      </c>
      <c r="D179">
        <v>6.58</v>
      </c>
      <c r="E179" s="4" t="s">
        <v>135</v>
      </c>
      <c r="F179" s="4">
        <v>25.36</v>
      </c>
      <c r="G179">
        <v>27033051</v>
      </c>
      <c r="H179" s="12">
        <f t="shared" si="65"/>
        <v>882.74242308468467</v>
      </c>
      <c r="I179" s="12">
        <f t="shared" si="67"/>
        <v>35.309696923387385</v>
      </c>
      <c r="N179">
        <f t="shared" si="74"/>
        <v>1081322.04</v>
      </c>
      <c r="O179">
        <f t="shared" si="75"/>
        <v>0</v>
      </c>
      <c r="Q179" s="5">
        <f t="shared" si="69"/>
        <v>22.94242217375276</v>
      </c>
      <c r="S179" s="5" t="e">
        <f t="shared" si="68"/>
        <v>#DIV/0!</v>
      </c>
    </row>
    <row r="180" spans="1:20" x14ac:dyDescent="0.3">
      <c r="A180" s="14">
        <v>6</v>
      </c>
      <c r="B180" t="s">
        <v>221</v>
      </c>
      <c r="C180">
        <v>25</v>
      </c>
      <c r="D180">
        <v>6.58</v>
      </c>
      <c r="E180" s="4" t="s">
        <v>139</v>
      </c>
      <c r="F180" s="4">
        <v>25.664999999999999</v>
      </c>
      <c r="G180">
        <v>479402</v>
      </c>
      <c r="H180" s="12">
        <f t="shared" si="65"/>
        <v>15.654484694000837</v>
      </c>
      <c r="I180" s="12">
        <f t="shared" si="67"/>
        <v>0.62617938776003346</v>
      </c>
      <c r="N180">
        <f t="shared" si="74"/>
        <v>19176.080000000002</v>
      </c>
      <c r="O180">
        <f t="shared" si="75"/>
        <v>0</v>
      </c>
      <c r="Q180" s="5">
        <f t="shared" si="69"/>
        <v>0.40685911016634491</v>
      </c>
      <c r="S180" s="5" t="e">
        <f t="shared" si="68"/>
        <v>#DIV/0!</v>
      </c>
    </row>
    <row r="181" spans="1:20" x14ac:dyDescent="0.3">
      <c r="A181" s="14">
        <v>6</v>
      </c>
      <c r="B181" t="s">
        <v>221</v>
      </c>
      <c r="C181">
        <v>25</v>
      </c>
      <c r="D181">
        <v>6.58</v>
      </c>
      <c r="E181" s="4" t="s">
        <v>150</v>
      </c>
      <c r="F181" s="4">
        <v>26.79</v>
      </c>
      <c r="G181">
        <v>5307734</v>
      </c>
      <c r="H181" s="12">
        <f t="shared" si="65"/>
        <v>173.31976225136282</v>
      </c>
      <c r="I181" s="12">
        <f t="shared" si="67"/>
        <v>6.9327904900545123</v>
      </c>
      <c r="M181">
        <v>1</v>
      </c>
      <c r="N181">
        <f t="shared" ref="N181:N187" si="76">G181/C181</f>
        <v>212309.36</v>
      </c>
      <c r="O181">
        <f t="shared" ref="O181:O187" si="77">J181/C181</f>
        <v>0</v>
      </c>
      <c r="Q181" s="5">
        <f t="shared" si="69"/>
        <v>4.5045701357934567</v>
      </c>
      <c r="S181" s="5" t="e">
        <f t="shared" si="68"/>
        <v>#DIV/0!</v>
      </c>
    </row>
    <row r="182" spans="1:20" x14ac:dyDescent="0.3">
      <c r="A182" s="14">
        <v>6</v>
      </c>
      <c r="B182" t="s">
        <v>221</v>
      </c>
      <c r="C182">
        <v>25</v>
      </c>
      <c r="D182">
        <v>6.58</v>
      </c>
      <c r="E182" s="3" t="s">
        <v>152</v>
      </c>
      <c r="F182" s="3">
        <v>27.17</v>
      </c>
      <c r="G182">
        <v>2629655</v>
      </c>
      <c r="H182" s="12">
        <f t="shared" si="65"/>
        <v>85.869257842067356</v>
      </c>
      <c r="I182" s="12">
        <f t="shared" si="67"/>
        <v>3.4347703136826944</v>
      </c>
      <c r="M182">
        <v>1</v>
      </c>
      <c r="N182">
        <f t="shared" si="76"/>
        <v>105186.2</v>
      </c>
      <c r="O182">
        <f t="shared" si="77"/>
        <v>0</v>
      </c>
      <c r="Q182" s="5">
        <f t="shared" si="69"/>
        <v>2.2317368165849949</v>
      </c>
      <c r="S182" s="5" t="e">
        <f t="shared" si="68"/>
        <v>#DIV/0!</v>
      </c>
    </row>
    <row r="183" spans="1:20" x14ac:dyDescent="0.3">
      <c r="A183" s="14">
        <v>6</v>
      </c>
      <c r="B183" t="s">
        <v>221</v>
      </c>
      <c r="C183">
        <v>25</v>
      </c>
      <c r="D183">
        <v>6.58</v>
      </c>
      <c r="E183" s="3" t="s">
        <v>154</v>
      </c>
      <c r="F183" s="3">
        <v>27.36</v>
      </c>
      <c r="G183">
        <v>3585855</v>
      </c>
      <c r="H183" s="12">
        <f t="shared" si="65"/>
        <v>117.09319571550884</v>
      </c>
      <c r="I183" s="12">
        <f t="shared" si="67"/>
        <v>4.6837278286203539</v>
      </c>
      <c r="M183">
        <v>1</v>
      </c>
      <c r="N183">
        <f t="shared" si="76"/>
        <v>143434.20000000001</v>
      </c>
      <c r="O183">
        <f t="shared" si="77"/>
        <v>0</v>
      </c>
      <c r="Q183" s="5">
        <f t="shared" si="69"/>
        <v>3.0432450729983165</v>
      </c>
      <c r="S183" s="5" t="e">
        <f t="shared" si="68"/>
        <v>#DIV/0!</v>
      </c>
    </row>
    <row r="184" spans="1:20" x14ac:dyDescent="0.3">
      <c r="A184" s="14">
        <v>6</v>
      </c>
      <c r="B184" t="s">
        <v>221</v>
      </c>
      <c r="C184">
        <v>25</v>
      </c>
      <c r="D184">
        <v>6.58</v>
      </c>
      <c r="E184" s="4" t="s">
        <v>157</v>
      </c>
      <c r="F184" s="4">
        <v>28.6</v>
      </c>
      <c r="G184">
        <v>1271067</v>
      </c>
      <c r="H184" s="12">
        <f t="shared" si="65"/>
        <v>41.505665175676285</v>
      </c>
      <c r="I184" s="12">
        <f t="shared" si="67"/>
        <v>1.6602266070270515</v>
      </c>
      <c r="M184">
        <v>1</v>
      </c>
      <c r="N184">
        <f t="shared" si="76"/>
        <v>50842.68</v>
      </c>
      <c r="O184">
        <f t="shared" si="77"/>
        <v>0</v>
      </c>
      <c r="Q184" s="5">
        <f t="shared" si="69"/>
        <v>1.0787297269969787</v>
      </c>
      <c r="S184" s="5" t="e">
        <f t="shared" si="68"/>
        <v>#DIV/0!</v>
      </c>
    </row>
    <row r="185" spans="1:20" x14ac:dyDescent="0.3">
      <c r="A185" s="14">
        <v>6</v>
      </c>
      <c r="B185" t="s">
        <v>221</v>
      </c>
      <c r="C185">
        <v>25</v>
      </c>
      <c r="D185">
        <v>6.58</v>
      </c>
      <c r="E185" s="4" t="s">
        <v>161</v>
      </c>
      <c r="F185" s="4">
        <v>29.05</v>
      </c>
      <c r="G185">
        <v>13554735</v>
      </c>
      <c r="H185" s="12">
        <f t="shared" si="65"/>
        <v>442.61891187090885</v>
      </c>
      <c r="I185" s="12">
        <f t="shared" si="67"/>
        <v>17.704756474836355</v>
      </c>
      <c r="M185">
        <v>1</v>
      </c>
      <c r="N185">
        <f t="shared" si="76"/>
        <v>542189.4</v>
      </c>
      <c r="O185">
        <f t="shared" si="77"/>
        <v>0</v>
      </c>
      <c r="Q185" s="5">
        <f t="shared" si="69"/>
        <v>11.503638742935181</v>
      </c>
      <c r="S185" s="5" t="e">
        <f t="shared" si="68"/>
        <v>#DIV/0!</v>
      </c>
    </row>
    <row r="186" spans="1:20" x14ac:dyDescent="0.3">
      <c r="A186" s="14">
        <v>6</v>
      </c>
      <c r="B186" t="s">
        <v>221</v>
      </c>
      <c r="C186">
        <v>25</v>
      </c>
      <c r="D186">
        <v>6.58</v>
      </c>
      <c r="E186" s="4" t="s">
        <v>173</v>
      </c>
      <c r="F186" s="4">
        <v>30.34</v>
      </c>
      <c r="G186">
        <v>48466</v>
      </c>
      <c r="H186" s="12">
        <f t="shared" si="65"/>
        <v>1.5826180432694159</v>
      </c>
      <c r="I186" s="12">
        <f t="shared" si="67"/>
        <v>6.3304721730776642E-2</v>
      </c>
      <c r="M186">
        <v>1</v>
      </c>
      <c r="N186">
        <f t="shared" si="76"/>
        <v>1938.64</v>
      </c>
      <c r="O186">
        <f t="shared" si="77"/>
        <v>0</v>
      </c>
      <c r="Q186" s="5">
        <f t="shared" si="69"/>
        <v>4.1132147202811158E-2</v>
      </c>
      <c r="S186" s="5" t="e">
        <f t="shared" si="68"/>
        <v>#DIV/0!</v>
      </c>
    </row>
    <row r="187" spans="1:20" s="7" customFormat="1" ht="15" thickBot="1" x14ac:dyDescent="0.35">
      <c r="A187" s="15">
        <v>6</v>
      </c>
      <c r="B187" s="7" t="s">
        <v>221</v>
      </c>
      <c r="C187" s="7">
        <v>25</v>
      </c>
      <c r="D187" s="7">
        <v>6.58</v>
      </c>
      <c r="E187" s="20" t="s">
        <v>174</v>
      </c>
      <c r="F187" s="20">
        <v>30.844999999999999</v>
      </c>
      <c r="G187" s="7">
        <v>29026</v>
      </c>
      <c r="H187" s="13">
        <f t="shared" si="65"/>
        <v>0.94782056129942782</v>
      </c>
      <c r="I187" s="13">
        <f t="shared" si="67"/>
        <v>3.7912822451977114E-2</v>
      </c>
      <c r="M187" s="7">
        <v>1</v>
      </c>
      <c r="N187" s="7">
        <f t="shared" si="76"/>
        <v>1161.04</v>
      </c>
      <c r="O187" s="7">
        <f t="shared" si="77"/>
        <v>0</v>
      </c>
      <c r="Q187" s="9">
        <f t="shared" si="69"/>
        <v>2.463379904899923E-2</v>
      </c>
      <c r="S187" s="9" t="e">
        <f t="shared" si="68"/>
        <v>#DIV/0!</v>
      </c>
      <c r="T187" s="7" t="s">
        <v>207</v>
      </c>
    </row>
  </sheetData>
  <conditionalFormatting sqref="B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6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{1E0CD3AB-4D87-46A2-ABE0-F27608CB085B}</x14:id>
        </ext>
      </extLst>
    </cfRule>
  </conditionalFormatting>
  <conditionalFormatting sqref="N33:N4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47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{1E844A4A-A738-4B79-AAAF-D6C717FAF6B4}</x14:id>
        </ext>
      </extLst>
    </cfRule>
  </conditionalFormatting>
  <conditionalFormatting sqref="N64:N78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78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{E4DBB162-A405-454B-98EE-B35426FE3338}</x14:id>
        </ext>
      </extLst>
    </cfRule>
  </conditionalFormatting>
  <conditionalFormatting sqref="N95:N109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:N109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{D05DFD35-FD00-4865-9482-7D3BAF1656D3}</x14:id>
        </ext>
      </extLst>
    </cfRule>
  </conditionalFormatting>
  <conditionalFormatting sqref="N126:N140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N140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{84E3E084-A89D-494C-81F0-EC949583C54C}</x14:id>
        </ext>
      </extLst>
    </cfRule>
  </conditionalFormatting>
  <conditionalFormatting sqref="N157:N171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7:N17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{129A1122-57C8-4C4D-A68D-199CBCCB87D1}</x14:id>
        </ext>
      </extLst>
    </cfRule>
  </conditionalFormatting>
  <conditionalFormatting sqref="N17:N25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N25"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{000C4CE0-B2C6-4F7E-951C-37B783CD47C2}</x14:id>
        </ext>
      </extLst>
    </cfRule>
  </conditionalFormatting>
  <conditionalFormatting sqref="N48:N56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:N56"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{3B5B2F1F-AD18-45ED-8BDB-B9C05B3D9958}</x14:id>
        </ext>
      </extLst>
    </cfRule>
  </conditionalFormatting>
  <conditionalFormatting sqref="N79:N87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87"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{0E9AED66-9C9A-4F36-B68C-4119391FA17E}</x14:id>
        </ext>
      </extLst>
    </cfRule>
  </conditionalFormatting>
  <conditionalFormatting sqref="N110:N118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0:N118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{E5096FF9-D67A-4535-9C90-BE848ADC2723}</x14:id>
        </ext>
      </extLst>
    </cfRule>
  </conditionalFormatting>
  <conditionalFormatting sqref="N141:N14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1:N149">
    <cfRule type="dataBar" priority="5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{5D133877-37FB-4E16-90AB-C8E9A58D80C2}</x14:id>
        </ext>
      </extLst>
    </cfRule>
  </conditionalFormatting>
  <conditionalFormatting sqref="N172:N180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2:N180">
    <cfRule type="dataBar" priority="6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{09F6482A-9807-467E-B727-39AA7CF88670}</x14:id>
        </ext>
      </extLst>
    </cfRule>
  </conditionalFormatting>
  <conditionalFormatting sqref="N26:N3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32">
    <cfRule type="dataBar" priority="6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{DAE363AB-2F67-4C5C-9158-258E1BF5FCB6}</x14:id>
        </ext>
      </extLst>
    </cfRule>
  </conditionalFormatting>
  <conditionalFormatting sqref="O2:O32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32">
    <cfRule type="dataBar" priority="6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{6738BD6E-B6EA-49BC-AAFD-072F4C94BFE3}</x14:id>
        </ext>
      </extLst>
    </cfRule>
  </conditionalFormatting>
  <conditionalFormatting sqref="S2:S3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3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32">
    <cfRule type="dataBar" priority="6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{93B1F392-DBCC-4134-AE17-320B51FE7AA9}</x14:id>
        </ext>
      </extLst>
    </cfRule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3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3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:N63">
    <cfRule type="dataBar" priority="6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{4594BA06-1E02-4064-BD18-BAE19EB74833}</x14:id>
        </ext>
      </extLst>
    </cfRule>
  </conditionalFormatting>
  <conditionalFormatting sqref="O33:O63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:O63">
    <cfRule type="dataBar" priority="6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{5B7D1673-A4DF-4625-910F-4B1CBE610D99}</x14:id>
        </ext>
      </extLst>
    </cfRule>
  </conditionalFormatting>
  <conditionalFormatting sqref="S33:S6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Q63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N63">
    <cfRule type="dataBar" priority="6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{261D36B7-E744-46AE-B159-FA141AB4B751}</x14:id>
        </ext>
      </extLst>
    </cfRule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B63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94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8:N94">
    <cfRule type="dataBar" priority="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{E13E1EB5-F29D-4504-9B7B-AF564846863C}</x14:id>
        </ext>
      </extLst>
    </cfRule>
  </conditionalFormatting>
  <conditionalFormatting sqref="O64:O94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94">
    <cfRule type="dataBar" priority="6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{451435A2-65BB-4A4F-85C8-640566F03A67}</x14:id>
        </ext>
      </extLst>
    </cfRule>
  </conditionalFormatting>
  <conditionalFormatting sqref="S64:S94">
    <cfRule type="colorScale" priority="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Q94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:N94">
    <cfRule type="dataBar" priority="6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{EC3C53A1-5E55-4EAD-A6C9-34B532CA1E2C}</x14:id>
        </ext>
      </extLst>
    </cfRule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B94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N125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N125">
    <cfRule type="dataBar" priority="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{0192FDC2-9F02-4DF6-944E-FD5B946D6324}</x14:id>
        </ext>
      </extLst>
    </cfRule>
  </conditionalFormatting>
  <conditionalFormatting sqref="O95:O12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5:O125">
    <cfRule type="dataBar" priority="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{5C6F370F-F8D4-43A7-9D9B-AA9CEB759DF7}</x14:id>
        </ext>
      </extLst>
    </cfRule>
  </conditionalFormatting>
  <conditionalFormatting sqref="S95:S125">
    <cfRule type="colorScale" priority="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5:Q125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5:N125">
    <cfRule type="dataBar" priority="6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{288C25AA-D09F-489C-B7E2-BD0D23328702}</x14:id>
        </ext>
      </extLst>
    </cfRule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B125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:N156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0:N156">
    <cfRule type="dataBar" priority="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{C27A63F1-1AD3-4280-96EC-F834507FE170}</x14:id>
        </ext>
      </extLst>
    </cfRule>
  </conditionalFormatting>
  <conditionalFormatting sqref="O126:O156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6:O156">
    <cfRule type="dataBar" priority="6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{CB4EC316-4C90-4F44-BCE3-47D2B266B82C}</x14:id>
        </ext>
      </extLst>
    </cfRule>
  </conditionalFormatting>
  <conditionalFormatting sqref="S126:S156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6:Q156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N156">
    <cfRule type="dataBar" priority="6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{386DECB8-7B00-4B41-BF6C-AEAEEA26435D}</x14:id>
        </ext>
      </extLst>
    </cfRule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B156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1:N18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1:N187">
    <cfRule type="dataBar" priority="6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{5FA35F3F-CDFD-4BCB-B6D9-AD7C1AC496F2}</x14:id>
        </ext>
      </extLst>
    </cfRule>
  </conditionalFormatting>
  <conditionalFormatting sqref="O157:O187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7:O187">
    <cfRule type="dataBar" priority="6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{B397AE97-4BE6-4834-86B0-484B3377B376}</x14:id>
        </ext>
      </extLst>
    </cfRule>
  </conditionalFormatting>
  <conditionalFormatting sqref="S157:S187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7:Q187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7:N187">
    <cfRule type="dataBar" priority="6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{7A270FBB-ACBD-452F-A597-00343D59F9CC}</x14:id>
        </ext>
      </extLst>
    </cfRule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B187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0CD3AB-4D87-46A2-ABE0-F27608CB08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N2:N16</xm:sqref>
        </x14:conditionalFormatting>
        <x14:conditionalFormatting xmlns:xm="http://schemas.microsoft.com/office/excel/2006/main">
          <x14:cfRule type="dataBar" id="{1E844A4A-A738-4B79-AAAF-D6C717FAF6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N33:N47</xm:sqref>
        </x14:conditionalFormatting>
        <x14:conditionalFormatting xmlns:xm="http://schemas.microsoft.com/office/excel/2006/main">
          <x14:cfRule type="dataBar" id="{E4DBB162-A405-454B-98EE-B35426FE33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N64:N78</xm:sqref>
        </x14:conditionalFormatting>
        <x14:conditionalFormatting xmlns:xm="http://schemas.microsoft.com/office/excel/2006/main">
          <x14:cfRule type="dataBar" id="{D05DFD35-FD00-4865-9482-7D3BAF165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N95:N109</xm:sqref>
        </x14:conditionalFormatting>
        <x14:conditionalFormatting xmlns:xm="http://schemas.microsoft.com/office/excel/2006/main">
          <x14:cfRule type="dataBar" id="{84E3E084-A89D-494C-81F0-EC949583C5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N126:N140</xm:sqref>
        </x14:conditionalFormatting>
        <x14:conditionalFormatting xmlns:xm="http://schemas.microsoft.com/office/excel/2006/main">
          <x14:cfRule type="dataBar" id="{129A1122-57C8-4C4D-A68D-199CBCCB8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N157:N171</xm:sqref>
        </x14:conditionalFormatting>
        <x14:conditionalFormatting xmlns:xm="http://schemas.microsoft.com/office/excel/2006/main">
          <x14:cfRule type="dataBar" id="{000C4CE0-B2C6-4F7E-951C-37B783CD47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N17:N25</xm:sqref>
        </x14:conditionalFormatting>
        <x14:conditionalFormatting xmlns:xm="http://schemas.microsoft.com/office/excel/2006/main">
          <x14:cfRule type="dataBar" id="{3B5B2F1F-AD18-45ED-8BDB-B9C05B3D99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N48:N56</xm:sqref>
        </x14:conditionalFormatting>
        <x14:conditionalFormatting xmlns:xm="http://schemas.microsoft.com/office/excel/2006/main">
          <x14:cfRule type="dataBar" id="{0E9AED66-9C9A-4F36-B68C-4119391FA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N79:N87</xm:sqref>
        </x14:conditionalFormatting>
        <x14:conditionalFormatting xmlns:xm="http://schemas.microsoft.com/office/excel/2006/main">
          <x14:cfRule type="dataBar" id="{E5096FF9-D67A-4535-9C90-BE848ADC27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N110:N118</xm:sqref>
        </x14:conditionalFormatting>
        <x14:conditionalFormatting xmlns:xm="http://schemas.microsoft.com/office/excel/2006/main">
          <x14:cfRule type="dataBar" id="{5D133877-37FB-4E16-90AB-C8E9A58D80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N141:N149</xm:sqref>
        </x14:conditionalFormatting>
        <x14:conditionalFormatting xmlns:xm="http://schemas.microsoft.com/office/excel/2006/main">
          <x14:cfRule type="dataBar" id="{09F6482A-9807-467E-B727-39AA7CF886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N172:N180</xm:sqref>
        </x14:conditionalFormatting>
        <x14:conditionalFormatting xmlns:xm="http://schemas.microsoft.com/office/excel/2006/main">
          <x14:cfRule type="dataBar" id="{DAE363AB-2F67-4C5C-9158-258E1BF5F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N26:N32</xm:sqref>
        </x14:conditionalFormatting>
        <x14:conditionalFormatting xmlns:xm="http://schemas.microsoft.com/office/excel/2006/main">
          <x14:cfRule type="dataBar" id="{6738BD6E-B6EA-49BC-AAFD-072F4C94BF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O2:O32</xm:sqref>
        </x14:conditionalFormatting>
        <x14:conditionalFormatting xmlns:xm="http://schemas.microsoft.com/office/excel/2006/main">
          <x14:cfRule type="dataBar" id="{93B1F392-DBCC-4134-AE17-320B51FE7A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N2:N32</xm:sqref>
        </x14:conditionalFormatting>
        <x14:conditionalFormatting xmlns:xm="http://schemas.microsoft.com/office/excel/2006/main">
          <x14:cfRule type="dataBar" id="{4594BA06-1E02-4064-BD18-BAE19EB748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N57:N63</xm:sqref>
        </x14:conditionalFormatting>
        <x14:conditionalFormatting xmlns:xm="http://schemas.microsoft.com/office/excel/2006/main">
          <x14:cfRule type="dataBar" id="{5B7D1673-A4DF-4625-910F-4B1CBE610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O33:O63</xm:sqref>
        </x14:conditionalFormatting>
        <x14:conditionalFormatting xmlns:xm="http://schemas.microsoft.com/office/excel/2006/main">
          <x14:cfRule type="dataBar" id="{261D36B7-E744-46AE-B159-FA141AB4B7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N33:N63</xm:sqref>
        </x14:conditionalFormatting>
        <x14:conditionalFormatting xmlns:xm="http://schemas.microsoft.com/office/excel/2006/main">
          <x14:cfRule type="dataBar" id="{E13E1EB5-F29D-4504-9B7B-AF56484686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N88:N94</xm:sqref>
        </x14:conditionalFormatting>
        <x14:conditionalFormatting xmlns:xm="http://schemas.microsoft.com/office/excel/2006/main">
          <x14:cfRule type="dataBar" id="{451435A2-65BB-4A4F-85C8-640566F03A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O64:O94</xm:sqref>
        </x14:conditionalFormatting>
        <x14:conditionalFormatting xmlns:xm="http://schemas.microsoft.com/office/excel/2006/main">
          <x14:cfRule type="dataBar" id="{EC3C53A1-5E55-4EAD-A6C9-34B532CA1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N64:N94</xm:sqref>
        </x14:conditionalFormatting>
        <x14:conditionalFormatting xmlns:xm="http://schemas.microsoft.com/office/excel/2006/main">
          <x14:cfRule type="dataBar" id="{0192FDC2-9F02-4DF6-944E-FD5B946D63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N119:N125</xm:sqref>
        </x14:conditionalFormatting>
        <x14:conditionalFormatting xmlns:xm="http://schemas.microsoft.com/office/excel/2006/main">
          <x14:cfRule type="dataBar" id="{5C6F370F-F8D4-43A7-9D9B-AA9CEB759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O95:O125</xm:sqref>
        </x14:conditionalFormatting>
        <x14:conditionalFormatting xmlns:xm="http://schemas.microsoft.com/office/excel/2006/main">
          <x14:cfRule type="dataBar" id="{288C25AA-D09F-489C-B7E2-BD0D23328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N95:N125</xm:sqref>
        </x14:conditionalFormatting>
        <x14:conditionalFormatting xmlns:xm="http://schemas.microsoft.com/office/excel/2006/main">
          <x14:cfRule type="dataBar" id="{C27A63F1-1AD3-4280-96EC-F834507FE1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N150:N156</xm:sqref>
        </x14:conditionalFormatting>
        <x14:conditionalFormatting xmlns:xm="http://schemas.microsoft.com/office/excel/2006/main">
          <x14:cfRule type="dataBar" id="{CB4EC316-4C90-4F44-BCE3-47D2B266B8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O126:O156</xm:sqref>
        </x14:conditionalFormatting>
        <x14:conditionalFormatting xmlns:xm="http://schemas.microsoft.com/office/excel/2006/main">
          <x14:cfRule type="dataBar" id="{386DECB8-7B00-4B41-BF6C-AEAEEA2643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N126:N156</xm:sqref>
        </x14:conditionalFormatting>
        <x14:conditionalFormatting xmlns:xm="http://schemas.microsoft.com/office/excel/2006/main">
          <x14:cfRule type="dataBar" id="{5FA35F3F-CDFD-4BCB-B6D9-AD7C1AC496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N181:N187</xm:sqref>
        </x14:conditionalFormatting>
        <x14:conditionalFormatting xmlns:xm="http://schemas.microsoft.com/office/excel/2006/main">
          <x14:cfRule type="dataBar" id="{B397AE97-4BE6-4834-86B0-484B3377B3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O157:O187</xm:sqref>
        </x14:conditionalFormatting>
        <x14:conditionalFormatting xmlns:xm="http://schemas.microsoft.com/office/excel/2006/main">
          <x14:cfRule type="dataBar" id="{7A270FBB-ACBD-452F-A597-00343D59F9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N157:N187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0142-5134-4A18-BB10-08913E31BB72}">
  <dimension ref="A3:B121"/>
  <sheetViews>
    <sheetView zoomScale="55" zoomScaleNormal="55" workbookViewId="0">
      <selection activeCell="J45" sqref="J45"/>
    </sheetView>
  </sheetViews>
  <sheetFormatPr baseColWidth="10" defaultColWidth="8.88671875" defaultRowHeight="14.4" x14ac:dyDescent="0.3"/>
  <cols>
    <col min="1" max="1" width="24.44140625" bestFit="1" customWidth="1"/>
    <col min="2" max="3" width="14.77734375" bestFit="1" customWidth="1"/>
  </cols>
  <sheetData>
    <row r="3" spans="1:2" x14ac:dyDescent="0.3">
      <c r="A3" s="16" t="s">
        <v>214</v>
      </c>
      <c r="B3" t="s">
        <v>216</v>
      </c>
    </row>
    <row r="4" spans="1:2" x14ac:dyDescent="0.3">
      <c r="A4" s="17" t="s">
        <v>206</v>
      </c>
      <c r="B4" s="11">
        <v>2.7027027027027022</v>
      </c>
    </row>
    <row r="5" spans="1:2" x14ac:dyDescent="0.3">
      <c r="A5" s="18" t="s">
        <v>89</v>
      </c>
      <c r="B5" s="11">
        <v>3.6018174735315142E-2</v>
      </c>
    </row>
    <row r="6" spans="1:2" x14ac:dyDescent="0.3">
      <c r="A6" s="18" t="s">
        <v>116</v>
      </c>
      <c r="B6" s="11">
        <v>0.15887188279709091</v>
      </c>
    </row>
    <row r="7" spans="1:2" x14ac:dyDescent="0.3">
      <c r="A7" s="18" t="s">
        <v>72</v>
      </c>
      <c r="B7" s="11"/>
    </row>
    <row r="8" spans="1:2" x14ac:dyDescent="0.3">
      <c r="A8" s="18" t="s">
        <v>95</v>
      </c>
      <c r="B8" s="11">
        <v>3.0323603556631745E-2</v>
      </c>
    </row>
    <row r="9" spans="1:2" x14ac:dyDescent="0.3">
      <c r="A9" s="18" t="s">
        <v>139</v>
      </c>
      <c r="B9" s="11">
        <v>0.17392465233731441</v>
      </c>
    </row>
    <row r="10" spans="1:2" x14ac:dyDescent="0.3">
      <c r="A10" s="18" t="s">
        <v>38</v>
      </c>
      <c r="B10" s="11">
        <v>1.3048015549122664E-2</v>
      </c>
    </row>
    <row r="11" spans="1:2" x14ac:dyDescent="0.3">
      <c r="A11" s="18" t="s">
        <v>42</v>
      </c>
      <c r="B11" s="11">
        <v>3.670851919932195E-2</v>
      </c>
    </row>
    <row r="12" spans="1:2" x14ac:dyDescent="0.3">
      <c r="A12" s="18" t="s">
        <v>61</v>
      </c>
      <c r="B12" s="11">
        <v>3.4717382015072212E-2</v>
      </c>
    </row>
    <row r="13" spans="1:2" x14ac:dyDescent="0.3">
      <c r="A13" s="18" t="s">
        <v>74</v>
      </c>
      <c r="B13" s="11">
        <v>8.2326402256704279E-3</v>
      </c>
    </row>
    <row r="14" spans="1:2" x14ac:dyDescent="0.3">
      <c r="A14" s="18" t="s">
        <v>78</v>
      </c>
      <c r="B14" s="11">
        <v>9.3593398017172091E-2</v>
      </c>
    </row>
    <row r="15" spans="1:2" x14ac:dyDescent="0.3">
      <c r="A15" s="18" t="s">
        <v>101</v>
      </c>
      <c r="B15" s="11">
        <v>6.9716711292113195E-2</v>
      </c>
    </row>
    <row r="16" spans="1:2" x14ac:dyDescent="0.3">
      <c r="A16" s="18" t="s">
        <v>105</v>
      </c>
      <c r="B16" s="11">
        <v>6.8057443325932665E-2</v>
      </c>
    </row>
    <row r="17" spans="1:2" x14ac:dyDescent="0.3">
      <c r="A17" s="18" t="s">
        <v>127</v>
      </c>
      <c r="B17" s="11">
        <v>0.1498698911593713</v>
      </c>
    </row>
    <row r="18" spans="1:2" x14ac:dyDescent="0.3">
      <c r="A18" s="18" t="s">
        <v>131</v>
      </c>
      <c r="B18" s="11">
        <v>1.0693523972046239</v>
      </c>
    </row>
    <row r="19" spans="1:2" x14ac:dyDescent="0.3">
      <c r="A19" s="18" t="s">
        <v>49</v>
      </c>
      <c r="B19" s="11">
        <v>2.58106852958572E-2</v>
      </c>
    </row>
    <row r="20" spans="1:2" x14ac:dyDescent="0.3">
      <c r="A20" s="18" t="s">
        <v>65</v>
      </c>
      <c r="B20" s="11">
        <v>0.28357560094332745</v>
      </c>
    </row>
    <row r="21" spans="1:2" x14ac:dyDescent="0.3">
      <c r="A21" s="18" t="s">
        <v>87</v>
      </c>
      <c r="B21" s="11">
        <v>2.123445385240948E-2</v>
      </c>
    </row>
    <row r="22" spans="1:2" x14ac:dyDescent="0.3">
      <c r="A22" s="18" t="s">
        <v>51</v>
      </c>
      <c r="B22" s="11">
        <v>1.5546311374338782E-2</v>
      </c>
    </row>
    <row r="23" spans="1:2" x14ac:dyDescent="0.3">
      <c r="A23" s="18" t="s">
        <v>85</v>
      </c>
      <c r="B23" s="11">
        <v>4.551902594116243E-2</v>
      </c>
    </row>
    <row r="24" spans="1:2" x14ac:dyDescent="0.3">
      <c r="A24" s="18" t="s">
        <v>40</v>
      </c>
      <c r="B24" s="11">
        <v>3.9927933575427788E-2</v>
      </c>
    </row>
    <row r="25" spans="1:2" x14ac:dyDescent="0.3">
      <c r="A25" s="18" t="s">
        <v>63</v>
      </c>
      <c r="B25" s="11">
        <v>0.63318821522270974</v>
      </c>
    </row>
    <row r="26" spans="1:2" x14ac:dyDescent="0.3">
      <c r="A26" s="18" t="s">
        <v>76</v>
      </c>
      <c r="B26" s="11">
        <v>1.0746877264959851</v>
      </c>
    </row>
    <row r="27" spans="1:2" x14ac:dyDescent="0.3">
      <c r="A27" s="18" t="s">
        <v>80</v>
      </c>
      <c r="B27" s="11">
        <v>0.15801757491448409</v>
      </c>
    </row>
    <row r="28" spans="1:2" x14ac:dyDescent="0.3">
      <c r="A28" s="18" t="s">
        <v>103</v>
      </c>
      <c r="B28" s="11">
        <v>18.987653560740487</v>
      </c>
    </row>
    <row r="29" spans="1:2" x14ac:dyDescent="0.3">
      <c r="A29" s="18" t="s">
        <v>107</v>
      </c>
      <c r="B29" s="11">
        <v>2.1475506370974271</v>
      </c>
    </row>
    <row r="30" spans="1:2" x14ac:dyDescent="0.3">
      <c r="A30" s="18" t="s">
        <v>91</v>
      </c>
      <c r="B30" s="11">
        <v>0.20074168009732277</v>
      </c>
    </row>
    <row r="31" spans="1:2" x14ac:dyDescent="0.3">
      <c r="A31" s="18" t="s">
        <v>129</v>
      </c>
      <c r="B31" s="11">
        <v>14.521474030505843</v>
      </c>
    </row>
    <row r="32" spans="1:2" x14ac:dyDescent="0.3">
      <c r="A32" s="18" t="s">
        <v>135</v>
      </c>
      <c r="B32" s="11">
        <v>2.7502036131746479</v>
      </c>
    </row>
    <row r="33" spans="1:2" x14ac:dyDescent="0.3">
      <c r="A33" s="18" t="s">
        <v>137</v>
      </c>
      <c r="B33" s="11">
        <v>0.15988070561278206</v>
      </c>
    </row>
    <row r="34" spans="1:2" x14ac:dyDescent="0.3">
      <c r="A34" s="18" t="s">
        <v>150</v>
      </c>
      <c r="B34" s="11">
        <v>17.716418645590611</v>
      </c>
    </row>
    <row r="35" spans="1:2" x14ac:dyDescent="0.3">
      <c r="A35" s="18" t="s">
        <v>152</v>
      </c>
      <c r="B35" s="11">
        <v>2.3618120959570832</v>
      </c>
    </row>
    <row r="36" spans="1:2" x14ac:dyDescent="0.3">
      <c r="A36" s="18" t="s">
        <v>154</v>
      </c>
      <c r="B36" s="11">
        <v>8.9410495185306083</v>
      </c>
    </row>
    <row r="37" spans="1:2" x14ac:dyDescent="0.3">
      <c r="A37" s="18" t="s">
        <v>133</v>
      </c>
      <c r="B37" s="11">
        <v>1.3420071809942635</v>
      </c>
    </row>
    <row r="38" spans="1:2" x14ac:dyDescent="0.3">
      <c r="A38" s="18" t="s">
        <v>157</v>
      </c>
      <c r="B38" s="11">
        <v>2.6320139952893125</v>
      </c>
    </row>
    <row r="39" spans="1:2" x14ac:dyDescent="0.3">
      <c r="A39" s="18" t="s">
        <v>161</v>
      </c>
      <c r="B39" s="11">
        <v>21.672855921148443</v>
      </c>
    </row>
    <row r="40" spans="1:2" x14ac:dyDescent="0.3">
      <c r="A40" s="18" t="s">
        <v>173</v>
      </c>
      <c r="B40" s="11">
        <v>0.26060353807533349</v>
      </c>
    </row>
    <row r="41" spans="1:2" x14ac:dyDescent="0.3">
      <c r="A41" s="18" t="s">
        <v>174</v>
      </c>
      <c r="B41" s="11">
        <v>1.67067227081709</v>
      </c>
    </row>
    <row r="42" spans="1:2" x14ac:dyDescent="0.3">
      <c r="A42" s="18" t="s">
        <v>186</v>
      </c>
      <c r="B42" s="11">
        <v>0.3951203673382892</v>
      </c>
    </row>
    <row r="43" spans="1:2" x14ac:dyDescent="0.3">
      <c r="A43" s="17" t="s">
        <v>213</v>
      </c>
      <c r="B43" s="11">
        <v>2.7027027027027031</v>
      </c>
    </row>
    <row r="44" spans="1:2" x14ac:dyDescent="0.3">
      <c r="A44" s="18" t="s">
        <v>89</v>
      </c>
      <c r="B44" s="11">
        <v>0.326589558572498</v>
      </c>
    </row>
    <row r="45" spans="1:2" x14ac:dyDescent="0.3">
      <c r="A45" s="18" t="s">
        <v>116</v>
      </c>
      <c r="B45" s="11">
        <v>0.26462850638161306</v>
      </c>
    </row>
    <row r="46" spans="1:2" x14ac:dyDescent="0.3">
      <c r="A46" s="18" t="s">
        <v>72</v>
      </c>
      <c r="B46" s="11"/>
    </row>
    <row r="47" spans="1:2" x14ac:dyDescent="0.3">
      <c r="A47" s="18" t="s">
        <v>95</v>
      </c>
      <c r="B47" s="11">
        <v>7.976378270112866E-2</v>
      </c>
    </row>
    <row r="48" spans="1:2" x14ac:dyDescent="0.3">
      <c r="A48" s="18" t="s">
        <v>139</v>
      </c>
      <c r="B48" s="11">
        <v>0.4224834944064389</v>
      </c>
    </row>
    <row r="49" spans="1:2" x14ac:dyDescent="0.3">
      <c r="A49" s="18" t="s">
        <v>38</v>
      </c>
      <c r="B49" s="11">
        <v>0.11096664003503443</v>
      </c>
    </row>
    <row r="50" spans="1:2" x14ac:dyDescent="0.3">
      <c r="A50" s="18" t="s">
        <v>42</v>
      </c>
      <c r="B50" s="11">
        <v>0.16447370929473015</v>
      </c>
    </row>
    <row r="51" spans="1:2" x14ac:dyDescent="0.3">
      <c r="A51" s="18" t="s">
        <v>61</v>
      </c>
      <c r="B51" s="11">
        <v>9.1636016464430814E-2</v>
      </c>
    </row>
    <row r="52" spans="1:2" x14ac:dyDescent="0.3">
      <c r="A52" s="18" t="s">
        <v>74</v>
      </c>
      <c r="B52" s="11">
        <v>8.8166165916168965E-2</v>
      </c>
    </row>
    <row r="53" spans="1:2" x14ac:dyDescent="0.3">
      <c r="A53" s="18" t="s">
        <v>78</v>
      </c>
      <c r="B53" s="11">
        <v>0.41386645910276165</v>
      </c>
    </row>
    <row r="54" spans="1:2" x14ac:dyDescent="0.3">
      <c r="A54" s="18" t="s">
        <v>101</v>
      </c>
      <c r="B54" s="11">
        <v>0.21599241164905017</v>
      </c>
    </row>
    <row r="55" spans="1:2" x14ac:dyDescent="0.3">
      <c r="A55" s="18" t="s">
        <v>105</v>
      </c>
      <c r="B55" s="11">
        <v>0.1093208663687007</v>
      </c>
    </row>
    <row r="56" spans="1:2" x14ac:dyDescent="0.3">
      <c r="A56" s="18" t="s">
        <v>127</v>
      </c>
      <c r="B56" s="11">
        <v>0.17835531219869266</v>
      </c>
    </row>
    <row r="57" spans="1:2" x14ac:dyDescent="0.3">
      <c r="A57" s="18" t="s">
        <v>131</v>
      </c>
      <c r="B57" s="11">
        <v>0.34902699271310977</v>
      </c>
    </row>
    <row r="58" spans="1:2" x14ac:dyDescent="0.3">
      <c r="A58" s="18" t="s">
        <v>49</v>
      </c>
      <c r="B58" s="11">
        <v>0.27878601107146739</v>
      </c>
    </row>
    <row r="59" spans="1:2" x14ac:dyDescent="0.3">
      <c r="A59" s="18" t="s">
        <v>65</v>
      </c>
      <c r="B59" s="11">
        <v>0.75205916995303634</v>
      </c>
    </row>
    <row r="60" spans="1:2" x14ac:dyDescent="0.3">
      <c r="A60" s="18" t="s">
        <v>87</v>
      </c>
      <c r="B60" s="11">
        <v>0.3367541800573759</v>
      </c>
    </row>
    <row r="61" spans="1:2" x14ac:dyDescent="0.3">
      <c r="A61" s="18" t="s">
        <v>51</v>
      </c>
      <c r="B61" s="11">
        <v>0.15231095481484491</v>
      </c>
    </row>
    <row r="62" spans="1:2" x14ac:dyDescent="0.3">
      <c r="A62" s="18" t="s">
        <v>85</v>
      </c>
      <c r="B62" s="11">
        <v>0.43621712249233113</v>
      </c>
    </row>
    <row r="63" spans="1:2" x14ac:dyDescent="0.3">
      <c r="A63" s="18" t="s">
        <v>40</v>
      </c>
      <c r="B63" s="11">
        <v>0.13112160463373684</v>
      </c>
    </row>
    <row r="64" spans="1:2" x14ac:dyDescent="0.3">
      <c r="A64" s="18" t="s">
        <v>63</v>
      </c>
      <c r="B64" s="11">
        <v>0.61676800703502521</v>
      </c>
    </row>
    <row r="65" spans="1:2" x14ac:dyDescent="0.3">
      <c r="A65" s="18" t="s">
        <v>76</v>
      </c>
      <c r="B65" s="11">
        <v>4.8029259266930993</v>
      </c>
    </row>
    <row r="66" spans="1:2" x14ac:dyDescent="0.3">
      <c r="A66" s="18" t="s">
        <v>80</v>
      </c>
      <c r="B66" s="11">
        <v>0.47042152319399372</v>
      </c>
    </row>
    <row r="67" spans="1:2" x14ac:dyDescent="0.3">
      <c r="A67" s="18" t="s">
        <v>103</v>
      </c>
      <c r="B67" s="11">
        <v>20.013278398294382</v>
      </c>
    </row>
    <row r="68" spans="1:2" x14ac:dyDescent="0.3">
      <c r="A68" s="18" t="s">
        <v>107</v>
      </c>
      <c r="B68" s="11">
        <v>1.2598275962118377</v>
      </c>
    </row>
    <row r="69" spans="1:2" x14ac:dyDescent="0.3">
      <c r="A69" s="18" t="s">
        <v>91</v>
      </c>
      <c r="B69" s="11">
        <v>1.0189549411307135</v>
      </c>
    </row>
    <row r="70" spans="1:2" x14ac:dyDescent="0.3">
      <c r="A70" s="18" t="s">
        <v>129</v>
      </c>
      <c r="B70" s="11">
        <v>21.030732428343065</v>
      </c>
    </row>
    <row r="71" spans="1:2" x14ac:dyDescent="0.3">
      <c r="A71" s="18" t="s">
        <v>135</v>
      </c>
      <c r="B71" s="11">
        <v>23.074675241984458</v>
      </c>
    </row>
    <row r="72" spans="1:2" x14ac:dyDescent="0.3">
      <c r="A72" s="18" t="s">
        <v>137</v>
      </c>
      <c r="B72" s="11">
        <v>0.36955902050686906</v>
      </c>
    </row>
    <row r="73" spans="1:2" x14ac:dyDescent="0.3">
      <c r="A73" s="18" t="s">
        <v>150</v>
      </c>
      <c r="B73" s="11">
        <v>4.0815436931559965</v>
      </c>
    </row>
    <row r="74" spans="1:2" x14ac:dyDescent="0.3">
      <c r="A74" s="18" t="s">
        <v>152</v>
      </c>
      <c r="B74" s="11">
        <v>1.8673440177121103</v>
      </c>
    </row>
    <row r="75" spans="1:2" x14ac:dyDescent="0.3">
      <c r="A75" s="18" t="s">
        <v>154</v>
      </c>
      <c r="B75" s="11">
        <v>2.5949183473106281</v>
      </c>
    </row>
    <row r="76" spans="1:2" x14ac:dyDescent="0.3">
      <c r="A76" s="18" t="s">
        <v>133</v>
      </c>
      <c r="B76" s="11">
        <v>0.65475468724951402</v>
      </c>
    </row>
    <row r="77" spans="1:2" x14ac:dyDescent="0.3">
      <c r="A77" s="18" t="s">
        <v>157</v>
      </c>
      <c r="B77" s="11">
        <v>0.84071570725249922</v>
      </c>
    </row>
    <row r="78" spans="1:2" x14ac:dyDescent="0.3">
      <c r="A78" s="18" t="s">
        <v>161</v>
      </c>
      <c r="B78" s="11">
        <v>12.223078743619013</v>
      </c>
    </row>
    <row r="79" spans="1:2" x14ac:dyDescent="0.3">
      <c r="A79" s="18" t="s">
        <v>173</v>
      </c>
      <c r="B79" s="11">
        <v>3.6820938184517149E-2</v>
      </c>
    </row>
    <row r="80" spans="1:2" x14ac:dyDescent="0.3">
      <c r="A80" s="18" t="s">
        <v>174</v>
      </c>
      <c r="B80" s="11">
        <v>9.0528591033165642E-2</v>
      </c>
    </row>
    <row r="81" spans="1:2" x14ac:dyDescent="0.3">
      <c r="A81" s="18" t="s">
        <v>186</v>
      </c>
      <c r="B81" s="11">
        <v>5.0633232261964908E-2</v>
      </c>
    </row>
    <row r="82" spans="1:2" x14ac:dyDescent="0.3">
      <c r="A82" s="17" t="s">
        <v>212</v>
      </c>
      <c r="B82" s="11">
        <v>2.7027027027027017</v>
      </c>
    </row>
    <row r="83" spans="1:2" x14ac:dyDescent="0.3">
      <c r="A83" s="18" t="s">
        <v>89</v>
      </c>
      <c r="B83" s="11">
        <v>0.21831146274144225</v>
      </c>
    </row>
    <row r="84" spans="1:2" x14ac:dyDescent="0.3">
      <c r="A84" s="18" t="s">
        <v>116</v>
      </c>
      <c r="B84" s="11">
        <v>3.9107721255077735E-2</v>
      </c>
    </row>
    <row r="85" spans="1:2" x14ac:dyDescent="0.3">
      <c r="A85" s="18" t="s">
        <v>72</v>
      </c>
      <c r="B85" s="11"/>
    </row>
    <row r="86" spans="1:2" x14ac:dyDescent="0.3">
      <c r="A86" s="18" t="s">
        <v>95</v>
      </c>
      <c r="B86" s="11">
        <v>0.12697463761931171</v>
      </c>
    </row>
    <row r="87" spans="1:2" x14ac:dyDescent="0.3">
      <c r="A87" s="18" t="s">
        <v>139</v>
      </c>
      <c r="B87" s="11">
        <v>0.25853548697622636</v>
      </c>
    </row>
    <row r="88" spans="1:2" x14ac:dyDescent="0.3">
      <c r="A88" s="18" t="s">
        <v>38</v>
      </c>
      <c r="B88" s="11">
        <v>0.15683287722234637</v>
      </c>
    </row>
    <row r="89" spans="1:2" x14ac:dyDescent="0.3">
      <c r="A89" s="18" t="s">
        <v>42</v>
      </c>
      <c r="B89" s="11">
        <v>0.24675152562613362</v>
      </c>
    </row>
    <row r="90" spans="1:2" x14ac:dyDescent="0.3">
      <c r="A90" s="18" t="s">
        <v>61</v>
      </c>
      <c r="B90" s="11">
        <v>6.0562271715018656E-2</v>
      </c>
    </row>
    <row r="91" spans="1:2" x14ac:dyDescent="0.3">
      <c r="A91" s="18" t="s">
        <v>74</v>
      </c>
      <c r="B91" s="11">
        <v>5.3767993364639104E-2</v>
      </c>
    </row>
    <row r="92" spans="1:2" x14ac:dyDescent="0.3">
      <c r="A92" s="18" t="s">
        <v>78</v>
      </c>
      <c r="B92" s="11">
        <v>0.16134572628748156</v>
      </c>
    </row>
    <row r="93" spans="1:2" x14ac:dyDescent="0.3">
      <c r="A93" s="18" t="s">
        <v>101</v>
      </c>
      <c r="B93" s="11">
        <v>6.2528348374685461E-2</v>
      </c>
    </row>
    <row r="94" spans="1:2" x14ac:dyDescent="0.3">
      <c r="A94" s="18" t="s">
        <v>105</v>
      </c>
      <c r="B94" s="11">
        <v>5.7253489228883865</v>
      </c>
    </row>
    <row r="95" spans="1:2" x14ac:dyDescent="0.3">
      <c r="A95" s="18" t="s">
        <v>127</v>
      </c>
      <c r="B95" s="11">
        <v>0.3212797309004719</v>
      </c>
    </row>
    <row r="96" spans="1:2" x14ac:dyDescent="0.3">
      <c r="A96" s="18" t="s">
        <v>131</v>
      </c>
      <c r="B96" s="11">
        <v>1.7268527552209805</v>
      </c>
    </row>
    <row r="97" spans="1:2" x14ac:dyDescent="0.3">
      <c r="A97" s="18" t="s">
        <v>49</v>
      </c>
      <c r="B97" s="11">
        <v>0.27537728942423934</v>
      </c>
    </row>
    <row r="98" spans="1:2" x14ac:dyDescent="0.3">
      <c r="A98" s="18" t="s">
        <v>65</v>
      </c>
      <c r="B98" s="11">
        <v>0.41003212758702512</v>
      </c>
    </row>
    <row r="99" spans="1:2" x14ac:dyDescent="0.3">
      <c r="A99" s="18" t="s">
        <v>87</v>
      </c>
      <c r="B99" s="11">
        <v>0.16908056150927137</v>
      </c>
    </row>
    <row r="100" spans="1:2" x14ac:dyDescent="0.3">
      <c r="A100" s="18" t="s">
        <v>51</v>
      </c>
      <c r="B100" s="11">
        <v>0.17760757744666494</v>
      </c>
    </row>
    <row r="101" spans="1:2" x14ac:dyDescent="0.3">
      <c r="A101" s="18" t="s">
        <v>85</v>
      </c>
      <c r="B101" s="11">
        <v>0.15123637892335365</v>
      </c>
    </row>
    <row r="102" spans="1:2" x14ac:dyDescent="0.3">
      <c r="A102" s="18" t="s">
        <v>40</v>
      </c>
      <c r="B102" s="11">
        <v>0.34309993599780031</v>
      </c>
    </row>
    <row r="103" spans="1:2" x14ac:dyDescent="0.3">
      <c r="A103" s="18" t="s">
        <v>63</v>
      </c>
      <c r="B103" s="11">
        <v>0.70848338207011419</v>
      </c>
    </row>
    <row r="104" spans="1:2" x14ac:dyDescent="0.3">
      <c r="A104" s="18" t="s">
        <v>76</v>
      </c>
      <c r="B104" s="11">
        <v>5.2330792502691708</v>
      </c>
    </row>
    <row r="105" spans="1:2" x14ac:dyDescent="0.3">
      <c r="A105" s="18" t="s">
        <v>80</v>
      </c>
      <c r="B105" s="11">
        <v>0.36523183158603878</v>
      </c>
    </row>
    <row r="106" spans="1:2" x14ac:dyDescent="0.3">
      <c r="A106" s="18" t="s">
        <v>103</v>
      </c>
      <c r="B106" s="11">
        <v>5.5147410721583583</v>
      </c>
    </row>
    <row r="107" spans="1:2" x14ac:dyDescent="0.3">
      <c r="A107" s="18" t="s">
        <v>107</v>
      </c>
      <c r="B107" s="11">
        <v>0.25711245618032086</v>
      </c>
    </row>
    <row r="108" spans="1:2" x14ac:dyDescent="0.3">
      <c r="A108" s="18" t="s">
        <v>91</v>
      </c>
      <c r="B108" s="11">
        <v>0.34933095635149869</v>
      </c>
    </row>
    <row r="109" spans="1:2" x14ac:dyDescent="0.3">
      <c r="A109" s="18" t="s">
        <v>129</v>
      </c>
      <c r="B109" s="11">
        <v>37.725429839736393</v>
      </c>
    </row>
    <row r="110" spans="1:2" x14ac:dyDescent="0.3">
      <c r="A110" s="18" t="s">
        <v>135</v>
      </c>
      <c r="B110" s="11">
        <v>4.4308419989098473</v>
      </c>
    </row>
    <row r="111" spans="1:2" x14ac:dyDescent="0.3">
      <c r="A111" s="18" t="s">
        <v>137</v>
      </c>
      <c r="B111" s="11">
        <v>0.19931536668624539</v>
      </c>
    </row>
    <row r="112" spans="1:2" x14ac:dyDescent="0.3">
      <c r="A112" s="18" t="s">
        <v>150</v>
      </c>
      <c r="B112" s="11">
        <v>2.5139231641468278</v>
      </c>
    </row>
    <row r="113" spans="1:2" x14ac:dyDescent="0.3">
      <c r="A113" s="18" t="s">
        <v>152</v>
      </c>
      <c r="B113" s="11">
        <v>1.2771466968653908</v>
      </c>
    </row>
    <row r="114" spans="1:2" x14ac:dyDescent="0.3">
      <c r="A114" s="18" t="s">
        <v>154</v>
      </c>
      <c r="B114" s="11">
        <v>0.49046810786682771</v>
      </c>
    </row>
    <row r="115" spans="1:2" x14ac:dyDescent="0.3">
      <c r="A115" s="18" t="s">
        <v>133</v>
      </c>
      <c r="B115" s="11">
        <v>2.0230296031784056</v>
      </c>
    </row>
    <row r="116" spans="1:2" x14ac:dyDescent="0.3">
      <c r="A116" s="18" t="s">
        <v>157</v>
      </c>
      <c r="B116" s="11">
        <v>6.4297632636223963</v>
      </c>
    </row>
    <row r="117" spans="1:2" x14ac:dyDescent="0.3">
      <c r="A117" s="18" t="s">
        <v>161</v>
      </c>
      <c r="B117" s="11">
        <v>19.004852149579406</v>
      </c>
    </row>
    <row r="118" spans="1:2" x14ac:dyDescent="0.3">
      <c r="A118" s="18" t="s">
        <v>173</v>
      </c>
      <c r="B118" s="11">
        <v>0.30558785653139436</v>
      </c>
    </row>
    <row r="119" spans="1:2" x14ac:dyDescent="0.3">
      <c r="A119" s="18" t="s">
        <v>174</v>
      </c>
      <c r="B119" s="11">
        <v>1.7419304877626485</v>
      </c>
    </row>
    <row r="120" spans="1:2" x14ac:dyDescent="0.3">
      <c r="A120" s="18" t="s">
        <v>186</v>
      </c>
      <c r="B120" s="11">
        <v>0.74509918541816211</v>
      </c>
    </row>
    <row r="121" spans="1:2" x14ac:dyDescent="0.3">
      <c r="A121" s="17" t="s">
        <v>215</v>
      </c>
      <c r="B121" s="11">
        <v>2.7027027027026995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6A7D7-61DE-425E-B3D1-962B8F897340}">
  <dimension ref="A1:E106"/>
  <sheetViews>
    <sheetView topLeftCell="A61" workbookViewId="0">
      <selection activeCell="C82" sqref="C82"/>
    </sheetView>
  </sheetViews>
  <sheetFormatPr baseColWidth="10" defaultColWidth="8.88671875" defaultRowHeight="14.4" x14ac:dyDescent="0.3"/>
  <cols>
    <col min="1" max="1" width="25.5546875" bestFit="1" customWidth="1"/>
    <col min="2" max="2" width="16.109375" bestFit="1" customWidth="1"/>
    <col min="3" max="3" width="6.21875" bestFit="1" customWidth="1"/>
    <col min="4" max="4" width="136.6640625" bestFit="1" customWidth="1"/>
    <col min="5" max="5" width="30.5546875" bestFit="1" customWidth="1"/>
    <col min="11" max="11" width="3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2" t="s">
        <v>188</v>
      </c>
    </row>
    <row r="2" spans="1:5" x14ac:dyDescent="0.3">
      <c r="A2" s="1" t="s">
        <v>4</v>
      </c>
      <c r="B2" s="1">
        <v>4.1900000000000004</v>
      </c>
      <c r="C2" s="1"/>
      <c r="D2" s="1" t="s">
        <v>5</v>
      </c>
      <c r="E2" s="1" t="s">
        <v>189</v>
      </c>
    </row>
    <row r="3" spans="1:5" x14ac:dyDescent="0.3">
      <c r="A3" s="2" t="s">
        <v>6</v>
      </c>
      <c r="B3" s="2" t="s">
        <v>7</v>
      </c>
      <c r="C3" s="2"/>
      <c r="E3" s="4" t="s">
        <v>190</v>
      </c>
    </row>
    <row r="4" spans="1:5" x14ac:dyDescent="0.3">
      <c r="A4" s="2" t="s">
        <v>8</v>
      </c>
      <c r="B4" s="2">
        <v>5.45</v>
      </c>
      <c r="C4" s="2"/>
      <c r="D4" s="2" t="s">
        <v>9</v>
      </c>
      <c r="E4" s="3" t="s">
        <v>191</v>
      </c>
    </row>
    <row r="5" spans="1:5" x14ac:dyDescent="0.3">
      <c r="A5" s="2" t="s">
        <v>10</v>
      </c>
      <c r="B5" s="2" t="s">
        <v>7</v>
      </c>
      <c r="C5" s="2"/>
    </row>
    <row r="6" spans="1:5" x14ac:dyDescent="0.3">
      <c r="A6" s="2" t="s">
        <v>11</v>
      </c>
      <c r="B6" s="2" t="s">
        <v>7</v>
      </c>
      <c r="C6" s="2"/>
    </row>
    <row r="7" spans="1:5" x14ac:dyDescent="0.3">
      <c r="A7" s="1" t="s">
        <v>12</v>
      </c>
      <c r="B7" s="1">
        <v>5.08</v>
      </c>
      <c r="C7" s="1"/>
      <c r="D7" s="1" t="s">
        <v>13</v>
      </c>
    </row>
    <row r="8" spans="1:5" x14ac:dyDescent="0.3">
      <c r="A8" s="2" t="s">
        <v>14</v>
      </c>
      <c r="B8" s="2" t="s">
        <v>7</v>
      </c>
      <c r="C8" s="2"/>
    </row>
    <row r="9" spans="1:5" x14ac:dyDescent="0.3">
      <c r="A9" s="2" t="s">
        <v>15</v>
      </c>
      <c r="B9" s="2" t="s">
        <v>7</v>
      </c>
      <c r="C9" s="2"/>
      <c r="D9" t="s">
        <v>16</v>
      </c>
    </row>
    <row r="10" spans="1:5" x14ac:dyDescent="0.3">
      <c r="A10" s="2" t="s">
        <v>17</v>
      </c>
      <c r="B10" s="2" t="s">
        <v>7</v>
      </c>
      <c r="C10" s="2"/>
    </row>
    <row r="11" spans="1:5" x14ac:dyDescent="0.3">
      <c r="A11" s="2" t="s">
        <v>18</v>
      </c>
      <c r="B11" s="2" t="s">
        <v>7</v>
      </c>
      <c r="C11" s="2"/>
    </row>
    <row r="12" spans="1:5" x14ac:dyDescent="0.3">
      <c r="A12" s="2" t="s">
        <v>19</v>
      </c>
      <c r="B12" s="2" t="s">
        <v>7</v>
      </c>
      <c r="C12" s="2"/>
      <c r="D12" t="s">
        <v>20</v>
      </c>
    </row>
    <row r="13" spans="1:5" x14ac:dyDescent="0.3">
      <c r="A13" s="1" t="s">
        <v>21</v>
      </c>
      <c r="B13" s="1">
        <v>9.66</v>
      </c>
      <c r="C13" s="1"/>
      <c r="D13" t="s">
        <v>22</v>
      </c>
    </row>
    <row r="14" spans="1:5" x14ac:dyDescent="0.3">
      <c r="A14" s="1" t="s">
        <v>23</v>
      </c>
      <c r="B14" s="1">
        <v>9.83</v>
      </c>
      <c r="C14" s="1"/>
      <c r="D14" s="1" t="s">
        <v>24</v>
      </c>
    </row>
    <row r="15" spans="1:5" x14ac:dyDescent="0.3">
      <c r="A15" s="2" t="s">
        <v>25</v>
      </c>
      <c r="B15" s="2"/>
      <c r="C15" s="2"/>
    </row>
    <row r="16" spans="1:5" x14ac:dyDescent="0.3">
      <c r="A16" s="2" t="s">
        <v>26</v>
      </c>
      <c r="B16" s="2" t="s">
        <v>7</v>
      </c>
      <c r="C16" s="2"/>
      <c r="D16" s="2"/>
    </row>
    <row r="17" spans="1:4" x14ac:dyDescent="0.3">
      <c r="A17" s="2" t="s">
        <v>27</v>
      </c>
      <c r="B17" s="2" t="s">
        <v>7</v>
      </c>
      <c r="C17" s="2"/>
    </row>
    <row r="18" spans="1:4" x14ac:dyDescent="0.3">
      <c r="A18" s="2" t="s">
        <v>28</v>
      </c>
      <c r="B18" s="2" t="s">
        <v>7</v>
      </c>
      <c r="C18" s="2"/>
    </row>
    <row r="19" spans="1:4" x14ac:dyDescent="0.3">
      <c r="A19" s="1" t="s">
        <v>29</v>
      </c>
      <c r="B19" s="1">
        <v>12.925000000000001</v>
      </c>
      <c r="C19" s="1"/>
      <c r="D19" t="s">
        <v>22</v>
      </c>
    </row>
    <row r="20" spans="1:4" x14ac:dyDescent="0.3">
      <c r="A20" s="1" t="s">
        <v>30</v>
      </c>
      <c r="B20" s="1">
        <v>13.07</v>
      </c>
      <c r="C20" s="1">
        <v>82</v>
      </c>
      <c r="D20" s="1" t="s">
        <v>31</v>
      </c>
    </row>
    <row r="21" spans="1:4" x14ac:dyDescent="0.3">
      <c r="A21" s="2" t="s">
        <v>32</v>
      </c>
      <c r="B21" s="2"/>
      <c r="C21" s="2"/>
      <c r="D21" t="s">
        <v>33</v>
      </c>
    </row>
    <row r="22" spans="1:4" x14ac:dyDescent="0.3">
      <c r="A22" s="2" t="s">
        <v>34</v>
      </c>
      <c r="B22" s="2"/>
      <c r="C22" s="2"/>
    </row>
    <row r="23" spans="1:4" x14ac:dyDescent="0.3">
      <c r="A23" s="1" t="s">
        <v>35</v>
      </c>
      <c r="B23" s="1">
        <v>14.2</v>
      </c>
      <c r="C23" s="1"/>
      <c r="D23" s="1" t="s">
        <v>36</v>
      </c>
    </row>
    <row r="24" spans="1:4" x14ac:dyDescent="0.3">
      <c r="A24" s="2" t="s">
        <v>37</v>
      </c>
      <c r="B24" s="2" t="s">
        <v>7</v>
      </c>
      <c r="C24" s="2"/>
    </row>
    <row r="25" spans="1:4" x14ac:dyDescent="0.3">
      <c r="A25" s="3" t="s">
        <v>38</v>
      </c>
      <c r="B25" s="3">
        <v>15.76</v>
      </c>
      <c r="C25" s="3">
        <v>91</v>
      </c>
      <c r="D25" t="s">
        <v>39</v>
      </c>
    </row>
    <row r="26" spans="1:4" x14ac:dyDescent="0.3">
      <c r="A26" s="4" t="s">
        <v>40</v>
      </c>
      <c r="B26" s="4">
        <v>15.925000000000001</v>
      </c>
      <c r="C26" s="4"/>
      <c r="D26" t="s">
        <v>41</v>
      </c>
    </row>
    <row r="27" spans="1:4" x14ac:dyDescent="0.3">
      <c r="A27" s="3" t="s">
        <v>42</v>
      </c>
      <c r="B27" s="3">
        <v>15.98</v>
      </c>
      <c r="C27" s="3"/>
      <c r="D27" t="s">
        <v>43</v>
      </c>
    </row>
    <row r="28" spans="1:4" x14ac:dyDescent="0.3">
      <c r="A28" s="1" t="s">
        <v>44</v>
      </c>
      <c r="B28" s="1">
        <v>16.28</v>
      </c>
      <c r="C28" s="1">
        <v>76</v>
      </c>
      <c r="D28" t="s">
        <v>45</v>
      </c>
    </row>
    <row r="29" spans="1:4" x14ac:dyDescent="0.3">
      <c r="A29" s="2" t="s">
        <v>46</v>
      </c>
      <c r="B29" s="2" t="s">
        <v>7</v>
      </c>
      <c r="C29" s="2"/>
      <c r="D29" s="2" t="s">
        <v>47</v>
      </c>
    </row>
    <row r="30" spans="1:4" x14ac:dyDescent="0.3">
      <c r="A30" s="2" t="s">
        <v>48</v>
      </c>
      <c r="B30" s="2"/>
      <c r="C30" s="2"/>
    </row>
    <row r="31" spans="1:4" x14ac:dyDescent="0.3">
      <c r="A31" s="4" t="s">
        <v>49</v>
      </c>
      <c r="B31" s="4">
        <v>16.885000000000002</v>
      </c>
      <c r="C31" s="4">
        <v>94</v>
      </c>
      <c r="D31" t="s">
        <v>50</v>
      </c>
    </row>
    <row r="32" spans="1:4" x14ac:dyDescent="0.3">
      <c r="A32" s="4" t="s">
        <v>51</v>
      </c>
      <c r="B32" s="4">
        <v>17.024999999999999</v>
      </c>
      <c r="C32" s="4"/>
      <c r="D32" t="s">
        <v>52</v>
      </c>
    </row>
    <row r="33" spans="1:4" x14ac:dyDescent="0.3">
      <c r="A33" s="1" t="s">
        <v>53</v>
      </c>
      <c r="B33" s="1">
        <v>17.3</v>
      </c>
      <c r="C33" s="1"/>
      <c r="D33" s="1" t="s">
        <v>54</v>
      </c>
    </row>
    <row r="34" spans="1:4" x14ac:dyDescent="0.3">
      <c r="A34" s="2" t="s">
        <v>55</v>
      </c>
      <c r="B34" s="2">
        <v>17.3</v>
      </c>
      <c r="C34" s="2"/>
      <c r="D34" s="3" t="s">
        <v>56</v>
      </c>
    </row>
    <row r="35" spans="1:4" x14ac:dyDescent="0.3">
      <c r="A35" s="2" t="s">
        <v>57</v>
      </c>
      <c r="B35" s="2">
        <v>17.64</v>
      </c>
      <c r="C35" s="2"/>
      <c r="D35" s="3" t="s">
        <v>58</v>
      </c>
    </row>
    <row r="36" spans="1:4" x14ac:dyDescent="0.3">
      <c r="A36" s="1" t="s">
        <v>59</v>
      </c>
      <c r="B36" s="1">
        <v>17.760000000000002</v>
      </c>
      <c r="C36" s="1"/>
      <c r="D36" s="1" t="s">
        <v>60</v>
      </c>
    </row>
    <row r="37" spans="1:4" x14ac:dyDescent="0.3">
      <c r="A37" s="3" t="s">
        <v>61</v>
      </c>
      <c r="B37" s="3">
        <v>18.28</v>
      </c>
      <c r="C37" s="3">
        <v>86</v>
      </c>
      <c r="D37" t="s">
        <v>62</v>
      </c>
    </row>
    <row r="38" spans="1:4" x14ac:dyDescent="0.3">
      <c r="A38" s="4" t="s">
        <v>63</v>
      </c>
      <c r="B38" s="4">
        <v>18.45</v>
      </c>
      <c r="C38" s="4">
        <v>96</v>
      </c>
      <c r="D38" t="s">
        <v>64</v>
      </c>
    </row>
    <row r="39" spans="1:4" x14ac:dyDescent="0.3">
      <c r="A39" s="4" t="s">
        <v>65</v>
      </c>
      <c r="B39" s="4">
        <v>19.309999999999999</v>
      </c>
      <c r="C39" s="4"/>
      <c r="D39" t="s">
        <v>66</v>
      </c>
    </row>
    <row r="40" spans="1:4" x14ac:dyDescent="0.3">
      <c r="A40" s="1" t="s">
        <v>67</v>
      </c>
      <c r="B40" s="1"/>
      <c r="C40" s="1"/>
    </row>
    <row r="41" spans="1:4" x14ac:dyDescent="0.3">
      <c r="A41" s="2" t="s">
        <v>68</v>
      </c>
      <c r="B41" s="2" t="s">
        <v>7</v>
      </c>
      <c r="C41" s="2"/>
    </row>
    <row r="42" spans="1:4" x14ac:dyDescent="0.3">
      <c r="A42" s="2" t="s">
        <v>69</v>
      </c>
      <c r="B42" s="2" t="s">
        <v>7</v>
      </c>
      <c r="C42" s="2"/>
    </row>
    <row r="43" spans="1:4" x14ac:dyDescent="0.3">
      <c r="A43" s="2" t="s">
        <v>70</v>
      </c>
      <c r="B43" s="2">
        <v>19.7</v>
      </c>
      <c r="C43" s="2"/>
      <c r="D43" s="3" t="s">
        <v>71</v>
      </c>
    </row>
    <row r="44" spans="1:4" x14ac:dyDescent="0.3">
      <c r="A44" s="4" t="s">
        <v>72</v>
      </c>
      <c r="B44" s="4">
        <v>20.010000000000002</v>
      </c>
      <c r="C44" s="4"/>
      <c r="D44" s="3" t="s">
        <v>73</v>
      </c>
    </row>
    <row r="45" spans="1:4" x14ac:dyDescent="0.3">
      <c r="A45" s="4" t="s">
        <v>74</v>
      </c>
      <c r="B45" s="4">
        <v>20.58</v>
      </c>
      <c r="C45" s="4">
        <v>92</v>
      </c>
      <c r="D45" t="s">
        <v>75</v>
      </c>
    </row>
    <row r="46" spans="1:4" x14ac:dyDescent="0.3">
      <c r="A46" s="4" t="s">
        <v>76</v>
      </c>
      <c r="B46" s="4">
        <v>20.757999999999999</v>
      </c>
      <c r="C46" s="4"/>
      <c r="D46" t="s">
        <v>77</v>
      </c>
    </row>
    <row r="47" spans="1:4" x14ac:dyDescent="0.3">
      <c r="A47" s="3" t="s">
        <v>78</v>
      </c>
      <c r="B47" s="3">
        <v>20.97</v>
      </c>
      <c r="C47" s="3"/>
      <c r="D47" s="3" t="s">
        <v>79</v>
      </c>
    </row>
    <row r="48" spans="1:4" x14ac:dyDescent="0.3">
      <c r="A48" s="4" t="s">
        <v>80</v>
      </c>
      <c r="B48" s="4">
        <v>21.24</v>
      </c>
      <c r="C48" s="4">
        <v>92</v>
      </c>
      <c r="D48" t="s">
        <v>81</v>
      </c>
    </row>
    <row r="49" spans="1:4" x14ac:dyDescent="0.3">
      <c r="A49" s="1" t="s">
        <v>82</v>
      </c>
      <c r="B49" s="1">
        <v>21.385000000000002</v>
      </c>
      <c r="C49" s="1"/>
      <c r="D49" s="1" t="s">
        <v>83</v>
      </c>
    </row>
    <row r="50" spans="1:4" x14ac:dyDescent="0.3">
      <c r="A50" s="2" t="s">
        <v>84</v>
      </c>
      <c r="B50" s="2" t="s">
        <v>7</v>
      </c>
      <c r="C50" s="2"/>
    </row>
    <row r="51" spans="1:4" x14ac:dyDescent="0.3">
      <c r="A51" s="4" t="s">
        <v>85</v>
      </c>
      <c r="B51" s="4">
        <v>21.475000000000001</v>
      </c>
      <c r="C51" s="4"/>
      <c r="D51" s="4" t="s">
        <v>86</v>
      </c>
    </row>
    <row r="52" spans="1:4" x14ac:dyDescent="0.3">
      <c r="A52" s="4" t="s">
        <v>87</v>
      </c>
      <c r="B52" s="4">
        <v>21.52</v>
      </c>
      <c r="C52" s="4"/>
      <c r="D52" s="4" t="s">
        <v>88</v>
      </c>
    </row>
    <row r="53" spans="1:4" x14ac:dyDescent="0.3">
      <c r="A53" s="4" t="s">
        <v>89</v>
      </c>
      <c r="B53" s="4">
        <v>21.65</v>
      </c>
      <c r="C53" s="4"/>
      <c r="D53" s="4" t="s">
        <v>90</v>
      </c>
    </row>
    <row r="54" spans="1:4" x14ac:dyDescent="0.3">
      <c r="A54" s="3" t="s">
        <v>91</v>
      </c>
      <c r="B54" s="3">
        <v>21.88</v>
      </c>
      <c r="C54" s="3"/>
      <c r="D54" s="3" t="s">
        <v>92</v>
      </c>
    </row>
    <row r="55" spans="1:4" x14ac:dyDescent="0.3">
      <c r="A55" s="2" t="s">
        <v>93</v>
      </c>
      <c r="B55" s="2">
        <v>21.91</v>
      </c>
      <c r="C55" s="2"/>
      <c r="D55" s="3" t="s">
        <v>94</v>
      </c>
    </row>
    <row r="56" spans="1:4" x14ac:dyDescent="0.3">
      <c r="A56" s="4" t="s">
        <v>95</v>
      </c>
      <c r="B56" s="4">
        <v>22.2</v>
      </c>
      <c r="C56" s="4"/>
      <c r="D56" s="4" t="s">
        <v>96</v>
      </c>
    </row>
    <row r="57" spans="1:4" x14ac:dyDescent="0.3">
      <c r="A57" s="2" t="s">
        <v>97</v>
      </c>
      <c r="B57" s="2"/>
      <c r="C57" s="2"/>
      <c r="D57" t="s">
        <v>98</v>
      </c>
    </row>
    <row r="58" spans="1:4" x14ac:dyDescent="0.3">
      <c r="A58" s="2" t="s">
        <v>99</v>
      </c>
      <c r="B58" s="2"/>
      <c r="C58" s="2"/>
      <c r="D58" t="s">
        <v>100</v>
      </c>
    </row>
    <row r="59" spans="1:4" x14ac:dyDescent="0.3">
      <c r="A59" s="4" t="s">
        <v>101</v>
      </c>
      <c r="B59" s="4">
        <v>22.71</v>
      </c>
      <c r="C59" s="4"/>
      <c r="D59" s="4" t="s">
        <v>102</v>
      </c>
    </row>
    <row r="60" spans="1:4" x14ac:dyDescent="0.3">
      <c r="A60" s="4" t="s">
        <v>103</v>
      </c>
      <c r="B60" s="4">
        <v>22.89</v>
      </c>
      <c r="C60" s="4">
        <v>98</v>
      </c>
      <c r="D60" s="4" t="s">
        <v>104</v>
      </c>
    </row>
    <row r="61" spans="1:4" x14ac:dyDescent="0.3">
      <c r="A61" s="3" t="s">
        <v>105</v>
      </c>
      <c r="B61" s="3">
        <v>23.02</v>
      </c>
      <c r="C61" s="3"/>
      <c r="D61" s="3" t="s">
        <v>106</v>
      </c>
    </row>
    <row r="62" spans="1:4" x14ac:dyDescent="0.3">
      <c r="A62" s="4" t="s">
        <v>107</v>
      </c>
      <c r="B62" s="4">
        <v>23.29</v>
      </c>
      <c r="C62" s="4"/>
      <c r="D62" t="s">
        <v>108</v>
      </c>
    </row>
    <row r="63" spans="1:4" x14ac:dyDescent="0.3">
      <c r="A63" s="2" t="s">
        <v>109</v>
      </c>
      <c r="B63" s="2"/>
      <c r="C63" s="2"/>
      <c r="D63" t="s">
        <v>110</v>
      </c>
    </row>
    <row r="64" spans="1:4" x14ac:dyDescent="0.3">
      <c r="A64" s="2" t="s">
        <v>111</v>
      </c>
      <c r="B64" s="2" t="s">
        <v>7</v>
      </c>
      <c r="C64" s="2"/>
    </row>
    <row r="65" spans="1:4" x14ac:dyDescent="0.3">
      <c r="A65" s="1" t="s">
        <v>112</v>
      </c>
      <c r="B65" s="1">
        <v>23.43</v>
      </c>
      <c r="C65" s="1"/>
      <c r="D65" s="1" t="s">
        <v>113</v>
      </c>
    </row>
    <row r="66" spans="1:4" x14ac:dyDescent="0.3">
      <c r="A66" s="1" t="s">
        <v>114</v>
      </c>
      <c r="B66" s="1">
        <v>23.49</v>
      </c>
      <c r="C66" s="1"/>
      <c r="D66" s="1" t="s">
        <v>115</v>
      </c>
    </row>
    <row r="67" spans="1:4" x14ac:dyDescent="0.3">
      <c r="A67" s="4" t="s">
        <v>116</v>
      </c>
      <c r="B67" s="4">
        <v>23.6</v>
      </c>
      <c r="C67" s="4"/>
      <c r="D67" s="4" t="s">
        <v>117</v>
      </c>
    </row>
    <row r="68" spans="1:4" x14ac:dyDescent="0.3">
      <c r="A68" s="1" t="s">
        <v>118</v>
      </c>
      <c r="B68" s="1">
        <v>23.89</v>
      </c>
      <c r="C68" s="1"/>
      <c r="D68" s="1" t="s">
        <v>119</v>
      </c>
    </row>
    <row r="69" spans="1:4" x14ac:dyDescent="0.3">
      <c r="A69" s="1" t="s">
        <v>120</v>
      </c>
      <c r="B69" s="1">
        <v>23.957999999999998</v>
      </c>
      <c r="C69" s="1">
        <v>96</v>
      </c>
      <c r="D69" s="1" t="s">
        <v>121</v>
      </c>
    </row>
    <row r="70" spans="1:4" x14ac:dyDescent="0.3">
      <c r="A70" s="2" t="s">
        <v>122</v>
      </c>
      <c r="B70" s="2" t="s">
        <v>7</v>
      </c>
      <c r="C70" s="2"/>
    </row>
    <row r="71" spans="1:4" x14ac:dyDescent="0.3">
      <c r="A71" s="2" t="s">
        <v>123</v>
      </c>
      <c r="B71" s="2" t="s">
        <v>7</v>
      </c>
      <c r="C71" s="2"/>
      <c r="D71" t="s">
        <v>124</v>
      </c>
    </row>
    <row r="72" spans="1:4" x14ac:dyDescent="0.3">
      <c r="A72" s="2" t="s">
        <v>125</v>
      </c>
      <c r="B72" s="2">
        <v>24.1</v>
      </c>
      <c r="C72" s="2"/>
      <c r="D72" t="s">
        <v>126</v>
      </c>
    </row>
    <row r="73" spans="1:4" x14ac:dyDescent="0.3">
      <c r="A73" s="4" t="s">
        <v>127</v>
      </c>
      <c r="B73" s="4">
        <v>24.71</v>
      </c>
      <c r="C73" s="4">
        <v>84</v>
      </c>
      <c r="D73" s="4" t="s">
        <v>128</v>
      </c>
    </row>
    <row r="74" spans="1:4" x14ac:dyDescent="0.3">
      <c r="A74" s="4" t="s">
        <v>129</v>
      </c>
      <c r="B74" s="4">
        <v>24.89</v>
      </c>
      <c r="C74" s="4"/>
      <c r="D74" t="s">
        <v>130</v>
      </c>
    </row>
    <row r="75" spans="1:4" x14ac:dyDescent="0.3">
      <c r="A75" s="3" t="s">
        <v>131</v>
      </c>
      <c r="B75" s="3">
        <v>25.16</v>
      </c>
      <c r="C75" s="3"/>
      <c r="D75" t="s">
        <v>132</v>
      </c>
    </row>
    <row r="76" spans="1:4" x14ac:dyDescent="0.3">
      <c r="A76" s="3" t="s">
        <v>133</v>
      </c>
      <c r="B76" s="3">
        <v>25.22</v>
      </c>
      <c r="C76" s="3"/>
      <c r="D76" t="s">
        <v>134</v>
      </c>
    </row>
    <row r="77" spans="1:4" x14ac:dyDescent="0.3">
      <c r="A77" s="4" t="s">
        <v>135</v>
      </c>
      <c r="B77" s="4">
        <v>25.36</v>
      </c>
      <c r="C77" s="4">
        <v>96</v>
      </c>
      <c r="D77" t="s">
        <v>136</v>
      </c>
    </row>
    <row r="78" spans="1:4" x14ac:dyDescent="0.3">
      <c r="A78" s="3" t="s">
        <v>137</v>
      </c>
      <c r="B78" s="3">
        <v>25.59</v>
      </c>
      <c r="C78" s="3"/>
      <c r="D78" t="s">
        <v>138</v>
      </c>
    </row>
    <row r="79" spans="1:4" x14ac:dyDescent="0.3">
      <c r="A79" s="4" t="s">
        <v>139</v>
      </c>
      <c r="B79" s="4">
        <v>25.664999999999999</v>
      </c>
      <c r="C79" s="4"/>
      <c r="D79" t="s">
        <v>140</v>
      </c>
    </row>
    <row r="80" spans="1:4" x14ac:dyDescent="0.3">
      <c r="A80" s="1" t="s">
        <v>141</v>
      </c>
      <c r="B80" s="1">
        <v>25.9</v>
      </c>
      <c r="C80" s="1">
        <v>94</v>
      </c>
      <c r="D80" s="1" t="s">
        <v>142</v>
      </c>
    </row>
    <row r="81" spans="1:4" x14ac:dyDescent="0.3">
      <c r="A81" s="2" t="s">
        <v>143</v>
      </c>
      <c r="B81" s="2" t="s">
        <v>7</v>
      </c>
      <c r="C81" s="2"/>
    </row>
    <row r="82" spans="1:4" x14ac:dyDescent="0.3">
      <c r="A82" s="2" t="s">
        <v>144</v>
      </c>
      <c r="B82" s="2" t="s">
        <v>7</v>
      </c>
      <c r="C82" s="19"/>
    </row>
    <row r="83" spans="1:4" x14ac:dyDescent="0.3">
      <c r="A83" s="1" t="s">
        <v>145</v>
      </c>
      <c r="B83" s="1">
        <v>26.187999999999999</v>
      </c>
      <c r="C83" s="1">
        <v>95</v>
      </c>
      <c r="D83" s="1" t="s">
        <v>146</v>
      </c>
    </row>
    <row r="84" spans="1:4" x14ac:dyDescent="0.3">
      <c r="A84" s="2" t="s">
        <v>147</v>
      </c>
      <c r="B84" s="2">
        <v>26.6</v>
      </c>
      <c r="C84" s="2"/>
      <c r="D84" t="s">
        <v>148</v>
      </c>
    </row>
    <row r="85" spans="1:4" x14ac:dyDescent="0.3">
      <c r="A85" s="2" t="s">
        <v>149</v>
      </c>
      <c r="B85" s="2">
        <v>26.66</v>
      </c>
      <c r="C85" s="2"/>
      <c r="D85" t="s">
        <v>148</v>
      </c>
    </row>
    <row r="86" spans="1:4" x14ac:dyDescent="0.3">
      <c r="A86" s="4" t="s">
        <v>150</v>
      </c>
      <c r="B86" s="4">
        <v>26.79</v>
      </c>
      <c r="C86" s="4">
        <v>98</v>
      </c>
      <c r="D86" t="s">
        <v>151</v>
      </c>
    </row>
    <row r="87" spans="1:4" x14ac:dyDescent="0.3">
      <c r="A87" s="3" t="s">
        <v>152</v>
      </c>
      <c r="B87" s="3">
        <v>27.17</v>
      </c>
      <c r="C87" s="3"/>
      <c r="D87" t="s">
        <v>153</v>
      </c>
    </row>
    <row r="88" spans="1:4" x14ac:dyDescent="0.3">
      <c r="A88" s="3" t="s">
        <v>154</v>
      </c>
      <c r="B88" s="3">
        <v>27.36</v>
      </c>
      <c r="C88" s="3"/>
      <c r="D88" t="s">
        <v>153</v>
      </c>
    </row>
    <row r="89" spans="1:4" x14ac:dyDescent="0.3">
      <c r="A89" s="1" t="s">
        <v>155</v>
      </c>
      <c r="B89" s="1">
        <v>28.02</v>
      </c>
      <c r="C89" s="1"/>
      <c r="D89" s="1" t="s">
        <v>156</v>
      </c>
    </row>
    <row r="90" spans="1:4" x14ac:dyDescent="0.3">
      <c r="A90" s="4" t="s">
        <v>157</v>
      </c>
      <c r="B90" s="4">
        <v>28.6</v>
      </c>
      <c r="C90" s="4"/>
      <c r="D90" t="s">
        <v>158</v>
      </c>
    </row>
    <row r="91" spans="1:4" x14ac:dyDescent="0.3">
      <c r="A91" s="1" t="s">
        <v>159</v>
      </c>
      <c r="B91" s="1">
        <v>28.925000000000001</v>
      </c>
      <c r="C91" s="1"/>
      <c r="D91" s="1" t="s">
        <v>160</v>
      </c>
    </row>
    <row r="92" spans="1:4" x14ac:dyDescent="0.3">
      <c r="A92" s="4" t="s">
        <v>161</v>
      </c>
      <c r="B92" s="4">
        <v>29.05</v>
      </c>
      <c r="C92" s="4"/>
      <c r="D92" t="s">
        <v>162</v>
      </c>
    </row>
    <row r="93" spans="1:4" x14ac:dyDescent="0.3">
      <c r="A93" s="1" t="s">
        <v>163</v>
      </c>
      <c r="B93" s="1">
        <v>29.29</v>
      </c>
      <c r="C93" s="1"/>
      <c r="D93" s="1" t="s">
        <v>164</v>
      </c>
    </row>
    <row r="94" spans="1:4" x14ac:dyDescent="0.3">
      <c r="A94" s="1" t="s">
        <v>165</v>
      </c>
      <c r="B94" s="1">
        <v>29.4</v>
      </c>
      <c r="C94" s="1"/>
      <c r="D94" s="1" t="s">
        <v>166</v>
      </c>
    </row>
    <row r="95" spans="1:4" x14ac:dyDescent="0.3">
      <c r="A95" s="1" t="s">
        <v>167</v>
      </c>
      <c r="B95" s="1">
        <v>29.72</v>
      </c>
      <c r="C95" s="1">
        <v>96</v>
      </c>
      <c r="D95" s="1" t="s">
        <v>168</v>
      </c>
    </row>
    <row r="96" spans="1:4" x14ac:dyDescent="0.3">
      <c r="A96" s="1" t="s">
        <v>169</v>
      </c>
      <c r="B96" s="1">
        <v>29.84</v>
      </c>
      <c r="C96" s="1"/>
      <c r="D96" s="1" t="s">
        <v>170</v>
      </c>
    </row>
    <row r="97" spans="1:4" x14ac:dyDescent="0.3">
      <c r="A97" s="2" t="s">
        <v>171</v>
      </c>
      <c r="B97" s="2" t="s">
        <v>7</v>
      </c>
      <c r="C97" s="2"/>
      <c r="D97" t="s">
        <v>172</v>
      </c>
    </row>
    <row r="98" spans="1:4" x14ac:dyDescent="0.3">
      <c r="A98" s="4" t="s">
        <v>173</v>
      </c>
      <c r="B98" s="4">
        <v>30.34</v>
      </c>
      <c r="C98" s="4">
        <v>93</v>
      </c>
      <c r="D98" t="s">
        <v>172</v>
      </c>
    </row>
    <row r="99" spans="1:4" x14ac:dyDescent="0.3">
      <c r="A99" s="4" t="s">
        <v>174</v>
      </c>
      <c r="B99" s="4">
        <v>30.844999999999999</v>
      </c>
      <c r="C99" s="4">
        <v>94</v>
      </c>
      <c r="D99" t="s">
        <v>175</v>
      </c>
    </row>
    <row r="100" spans="1:4" x14ac:dyDescent="0.3">
      <c r="A100" s="1" t="s">
        <v>176</v>
      </c>
      <c r="B100" s="1">
        <v>31.58</v>
      </c>
      <c r="C100" s="1"/>
      <c r="D100" s="1" t="s">
        <v>170</v>
      </c>
    </row>
    <row r="101" spans="1:4" x14ac:dyDescent="0.3">
      <c r="A101" s="2" t="s">
        <v>177</v>
      </c>
      <c r="B101" s="2"/>
      <c r="C101" s="2"/>
    </row>
    <row r="102" spans="1:4" x14ac:dyDescent="0.3">
      <c r="A102" s="1" t="s">
        <v>178</v>
      </c>
      <c r="B102" s="1">
        <v>32</v>
      </c>
      <c r="C102" s="1"/>
      <c r="D102" s="1" t="s">
        <v>179</v>
      </c>
    </row>
    <row r="103" spans="1:4" x14ac:dyDescent="0.3">
      <c r="A103" s="1" t="s">
        <v>180</v>
      </c>
      <c r="B103" s="1">
        <v>32.72</v>
      </c>
      <c r="C103" s="1"/>
      <c r="D103" s="1" t="s">
        <v>181</v>
      </c>
    </row>
    <row r="104" spans="1:4" x14ac:dyDescent="0.3">
      <c r="A104" s="2" t="s">
        <v>182</v>
      </c>
      <c r="B104" s="2">
        <v>35.15</v>
      </c>
      <c r="C104" s="2"/>
      <c r="D104" t="s">
        <v>183</v>
      </c>
    </row>
    <row r="105" spans="1:4" x14ac:dyDescent="0.3">
      <c r="A105" s="2" t="s">
        <v>184</v>
      </c>
      <c r="B105" s="2">
        <v>35.450000000000003</v>
      </c>
      <c r="C105" s="2"/>
      <c r="D105" t="s">
        <v>185</v>
      </c>
    </row>
    <row r="106" spans="1:4" x14ac:dyDescent="0.3">
      <c r="A106" s="3" t="s">
        <v>186</v>
      </c>
      <c r="B106" s="3">
        <v>37.29</v>
      </c>
      <c r="C106" s="3"/>
      <c r="D106" t="s">
        <v>187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950E-14FE-4A0B-916C-01F8E68C96E8}">
  <dimension ref="A1:AM7"/>
  <sheetViews>
    <sheetView workbookViewId="0">
      <selection activeCell="A4" sqref="A4"/>
    </sheetView>
  </sheetViews>
  <sheetFormatPr baseColWidth="10" defaultColWidth="8.88671875" defaultRowHeight="14.4" x14ac:dyDescent="0.3"/>
  <cols>
    <col min="2" max="2" width="18.88671875" bestFit="1" customWidth="1"/>
  </cols>
  <sheetData>
    <row r="1" spans="1:39" ht="15" thickBot="1" x14ac:dyDescent="0.35">
      <c r="A1" t="s">
        <v>217</v>
      </c>
      <c r="B1" t="s">
        <v>218</v>
      </c>
      <c r="C1" s="3" t="s">
        <v>38</v>
      </c>
      <c r="D1" s="4" t="s">
        <v>40</v>
      </c>
      <c r="E1" s="3" t="s">
        <v>42</v>
      </c>
      <c r="F1" s="4" t="s">
        <v>49</v>
      </c>
      <c r="G1" s="4" t="s">
        <v>51</v>
      </c>
      <c r="H1" s="3" t="s">
        <v>61</v>
      </c>
      <c r="I1" s="4" t="s">
        <v>63</v>
      </c>
      <c r="J1" s="4" t="s">
        <v>65</v>
      </c>
      <c r="K1" s="4" t="s">
        <v>74</v>
      </c>
      <c r="L1" s="4" t="s">
        <v>76</v>
      </c>
      <c r="M1" s="3" t="s">
        <v>78</v>
      </c>
      <c r="N1" s="4" t="s">
        <v>80</v>
      </c>
      <c r="O1" s="4" t="s">
        <v>85</v>
      </c>
      <c r="P1" s="4" t="s">
        <v>87</v>
      </c>
      <c r="Q1" s="4" t="s">
        <v>89</v>
      </c>
      <c r="R1" s="3" t="s">
        <v>91</v>
      </c>
      <c r="S1" s="4" t="s">
        <v>95</v>
      </c>
      <c r="T1" s="4" t="s">
        <v>101</v>
      </c>
      <c r="U1" s="4" t="s">
        <v>103</v>
      </c>
      <c r="V1" s="3" t="s">
        <v>105</v>
      </c>
      <c r="W1" s="4" t="s">
        <v>107</v>
      </c>
      <c r="X1" s="4" t="s">
        <v>116</v>
      </c>
      <c r="Y1" s="4" t="s">
        <v>127</v>
      </c>
      <c r="Z1" s="4" t="s">
        <v>129</v>
      </c>
      <c r="AA1" s="3" t="s">
        <v>131</v>
      </c>
      <c r="AB1" s="3" t="s">
        <v>133</v>
      </c>
      <c r="AC1" s="4" t="s">
        <v>135</v>
      </c>
      <c r="AD1" s="3" t="s">
        <v>137</v>
      </c>
      <c r="AE1" s="4" t="s">
        <v>139</v>
      </c>
      <c r="AF1" s="4" t="s">
        <v>150</v>
      </c>
      <c r="AG1" s="3" t="s">
        <v>152</v>
      </c>
      <c r="AH1" s="3" t="s">
        <v>154</v>
      </c>
      <c r="AI1" s="4" t="s">
        <v>157</v>
      </c>
      <c r="AJ1" s="4" t="s">
        <v>161</v>
      </c>
      <c r="AK1" s="4" t="s">
        <v>173</v>
      </c>
      <c r="AL1" s="10" t="s">
        <v>174</v>
      </c>
      <c r="AM1" s="8" t="s">
        <v>186</v>
      </c>
    </row>
    <row r="2" spans="1:39" x14ac:dyDescent="0.3">
      <c r="A2">
        <v>1</v>
      </c>
      <c r="B2" t="s">
        <v>206</v>
      </c>
      <c r="C2">
        <v>9.3459487472505546E-3</v>
      </c>
      <c r="D2">
        <v>3.5381531119964942E-2</v>
      </c>
      <c r="E2">
        <v>5.3073479771337771E-2</v>
      </c>
      <c r="F2">
        <v>2.4608300919389783E-2</v>
      </c>
      <c r="G2">
        <v>1.8859423235375417E-2</v>
      </c>
      <c r="H2">
        <v>3.9445213427557253E-2</v>
      </c>
      <c r="I2">
        <v>0.64698583096624351</v>
      </c>
      <c r="J2">
        <v>0.33332606126492065</v>
      </c>
      <c r="K2">
        <v>9.9483788832194636E-3</v>
      </c>
      <c r="L2">
        <v>0.86748803811787945</v>
      </c>
      <c r="M2">
        <v>8.451578979797579E-2</v>
      </c>
      <c r="N2">
        <v>0.14203769319704942</v>
      </c>
      <c r="O2">
        <v>5.569047792680365E-2</v>
      </c>
      <c r="P2">
        <v>2.7324205515089361E-2</v>
      </c>
      <c r="Q2">
        <v>2.8699430947238338E-2</v>
      </c>
      <c r="R2">
        <v>0.18547418373910923</v>
      </c>
      <c r="S2">
        <v>2.0970531512325374E-2</v>
      </c>
      <c r="T2">
        <v>7.7634930271669483E-2</v>
      </c>
      <c r="U2">
        <v>20.435857020282114</v>
      </c>
      <c r="V2">
        <v>7.6911351577328202E-2</v>
      </c>
      <c r="W2">
        <v>2.280130391814787</v>
      </c>
      <c r="X2">
        <v>0.20593645919013798</v>
      </c>
      <c r="Y2">
        <v>4.1979395185698265E-2</v>
      </c>
      <c r="Z2">
        <v>12.726693915943061</v>
      </c>
      <c r="AA2">
        <v>1.2576270944207728</v>
      </c>
      <c r="AB2">
        <v>1.5007836087514879</v>
      </c>
      <c r="AC2">
        <v>2.5354566574232527</v>
      </c>
      <c r="AD2">
        <v>0.14027299407919547</v>
      </c>
      <c r="AE2">
        <v>0.14027299407919547</v>
      </c>
      <c r="AF2">
        <v>19.683768189616043</v>
      </c>
      <c r="AG2">
        <v>2.7802259619373002</v>
      </c>
      <c r="AH2">
        <v>9.6842911160105825</v>
      </c>
      <c r="AI2">
        <v>0.87680180677931241</v>
      </c>
      <c r="AJ2">
        <v>21.262075518048508</v>
      </c>
      <c r="AK2">
        <v>0.27886978427653558</v>
      </c>
      <c r="AL2">
        <v>0.64272433577818378</v>
      </c>
      <c r="AM2">
        <v>0.78851195544610342</v>
      </c>
    </row>
    <row r="3" spans="1:39" x14ac:dyDescent="0.3">
      <c r="A3">
        <v>2</v>
      </c>
      <c r="B3" t="s">
        <v>206</v>
      </c>
      <c r="C3">
        <v>1.6750082350994774E-2</v>
      </c>
      <c r="D3">
        <v>4.447433603089064E-2</v>
      </c>
      <c r="E3">
        <v>2.0343558627306132E-2</v>
      </c>
      <c r="F3">
        <v>2.701306967232462E-2</v>
      </c>
      <c r="G3">
        <v>1.2233199513302149E-2</v>
      </c>
      <c r="H3">
        <v>2.9989550602587164E-2</v>
      </c>
      <c r="I3">
        <v>0.61939059947917607</v>
      </c>
      <c r="J3">
        <v>0.23382514062173423</v>
      </c>
      <c r="K3">
        <v>6.5169015681213922E-3</v>
      </c>
      <c r="L3">
        <v>1.2818874148740909</v>
      </c>
      <c r="M3">
        <v>0.10267100623636841</v>
      </c>
      <c r="N3">
        <v>0.17399745663191873</v>
      </c>
      <c r="O3">
        <v>3.5347573955521218E-2</v>
      </c>
      <c r="P3">
        <v>1.51447021897296E-2</v>
      </c>
      <c r="Q3">
        <v>4.333691852339195E-2</v>
      </c>
      <c r="R3">
        <v>0.2160091764555363</v>
      </c>
      <c r="S3">
        <v>3.967667560093812E-2</v>
      </c>
      <c r="T3">
        <v>6.1798492312556914E-2</v>
      </c>
      <c r="U3">
        <v>17.539450101198859</v>
      </c>
      <c r="V3">
        <v>5.9203535074537121E-2</v>
      </c>
      <c r="W3">
        <v>2.0149708823800667</v>
      </c>
      <c r="X3">
        <v>0.11180730640404388</v>
      </c>
      <c r="Y3">
        <v>0.25776038713304433</v>
      </c>
      <c r="Z3">
        <v>16.316254145068626</v>
      </c>
      <c r="AA3">
        <v>0.88107769998847507</v>
      </c>
      <c r="AB3">
        <v>1.1832307532370392</v>
      </c>
      <c r="AC3">
        <v>2.9649505689260431</v>
      </c>
      <c r="AD3">
        <v>0.17948841714636862</v>
      </c>
      <c r="AE3">
        <v>0.20757631059543336</v>
      </c>
      <c r="AF3">
        <v>15.749069101565178</v>
      </c>
      <c r="AG3">
        <v>1.943398229976866</v>
      </c>
      <c r="AH3">
        <v>8.1978079210506341</v>
      </c>
      <c r="AI3">
        <v>4.3872261837993127</v>
      </c>
      <c r="AJ3">
        <v>22.083636324248378</v>
      </c>
      <c r="AK3">
        <v>0.24233729187413136</v>
      </c>
      <c r="AL3">
        <v>2.6986202058559963</v>
      </c>
      <c r="AM3">
        <v>1.7287792304749392E-3</v>
      </c>
    </row>
    <row r="4" spans="1:39" x14ac:dyDescent="0.3">
      <c r="A4">
        <v>3</v>
      </c>
      <c r="B4" t="s">
        <v>212</v>
      </c>
      <c r="C4">
        <v>0.14669889944455558</v>
      </c>
      <c r="D4">
        <v>0.34677884029892936</v>
      </c>
      <c r="E4">
        <v>0.15408201955559592</v>
      </c>
      <c r="F4">
        <v>0.29834228600444623</v>
      </c>
      <c r="G4">
        <v>0.19277151088102731</v>
      </c>
      <c r="H4">
        <v>5.1879769642171128E-2</v>
      </c>
      <c r="I4">
        <v>0.75648785611183977</v>
      </c>
      <c r="J4">
        <v>0.38410150210456268</v>
      </c>
      <c r="K4">
        <v>5.2757378760074247E-2</v>
      </c>
      <c r="L4">
        <v>5.2057046683987558</v>
      </c>
      <c r="M4">
        <v>0.16404568392395991</v>
      </c>
      <c r="N4">
        <v>0.35804211306316691</v>
      </c>
      <c r="O4">
        <v>0.16364982619418234</v>
      </c>
      <c r="P4">
        <v>0.18081735434312135</v>
      </c>
      <c r="Q4">
        <v>0.21220588470897569</v>
      </c>
      <c r="R4">
        <v>0.33716995408461126</v>
      </c>
      <c r="S4">
        <v>0.13569704216224662</v>
      </c>
      <c r="T4">
        <v>5.8695244706737947E-2</v>
      </c>
      <c r="U4">
        <v>5.556901430342279</v>
      </c>
      <c r="V4">
        <v>5.8223501797063388</v>
      </c>
      <c r="W4">
        <v>0.24827001769446708</v>
      </c>
      <c r="X4">
        <v>5.2477290743722191E-2</v>
      </c>
      <c r="Y4">
        <v>0.44457437208841505</v>
      </c>
      <c r="Z4">
        <v>37.881627858106818</v>
      </c>
      <c r="AA4">
        <v>1.3157900142049439</v>
      </c>
      <c r="AB4">
        <v>1.5897123596903751</v>
      </c>
      <c r="AC4">
        <v>4.2494729770521644</v>
      </c>
      <c r="AD4">
        <v>0.1356447590658609</v>
      </c>
      <c r="AE4">
        <v>0.22020146394910586</v>
      </c>
      <c r="AF4">
        <v>2.562547668646316</v>
      </c>
      <c r="AG4">
        <v>0.85758469198739506</v>
      </c>
      <c r="AH4">
        <v>0.28380758520921662</v>
      </c>
      <c r="AI4">
        <v>7.8491828357432789</v>
      </c>
      <c r="AJ4">
        <v>17.829551653402508</v>
      </c>
      <c r="AK4">
        <v>0.30885492288486027</v>
      </c>
      <c r="AL4">
        <v>2.6789186376802707</v>
      </c>
      <c r="AM4">
        <v>0.91260144741270932</v>
      </c>
    </row>
    <row r="5" spans="1:39" x14ac:dyDescent="0.3">
      <c r="A5">
        <v>4</v>
      </c>
      <c r="B5" t="s">
        <v>212</v>
      </c>
      <c r="C5">
        <v>0.16696685500013717</v>
      </c>
      <c r="D5">
        <v>0.33942103169667132</v>
      </c>
      <c r="E5">
        <v>0.33942103169667132</v>
      </c>
      <c r="F5">
        <v>0.25241229284403244</v>
      </c>
      <c r="G5">
        <v>0.16244364401230257</v>
      </c>
      <c r="H5">
        <v>6.9244773787866185E-2</v>
      </c>
      <c r="I5">
        <v>0.6604789080283886</v>
      </c>
      <c r="J5">
        <v>0.43596275306948751</v>
      </c>
      <c r="K5">
        <v>5.477860796920396E-2</v>
      </c>
      <c r="L5">
        <v>5.2604538321395857</v>
      </c>
      <c r="M5">
        <v>0.15864576865100322</v>
      </c>
      <c r="N5">
        <v>0.3724215501089107</v>
      </c>
      <c r="O5">
        <v>0.13882293165252496</v>
      </c>
      <c r="P5">
        <v>0.15734376867542135</v>
      </c>
      <c r="Q5">
        <v>0.22441704077390878</v>
      </c>
      <c r="R5">
        <v>0.36149195861838607</v>
      </c>
      <c r="S5">
        <v>0.11825223307637681</v>
      </c>
      <c r="T5">
        <v>6.6361452042632968E-2</v>
      </c>
      <c r="U5">
        <v>5.4725807139744376</v>
      </c>
      <c r="V5">
        <v>5.6283476660704341</v>
      </c>
      <c r="W5">
        <v>0.26595489466617461</v>
      </c>
      <c r="X5">
        <v>2.5738151766433279E-2</v>
      </c>
      <c r="Y5">
        <v>0.19798508971252876</v>
      </c>
      <c r="Z5">
        <v>37.56923182136596</v>
      </c>
      <c r="AA5">
        <v>2.1379154962370173</v>
      </c>
      <c r="AB5">
        <v>2.456346846666436</v>
      </c>
      <c r="AC5">
        <v>4.6122110207675302</v>
      </c>
      <c r="AD5">
        <v>0.26298597430662984</v>
      </c>
      <c r="AE5">
        <v>0.29686951000334688</v>
      </c>
      <c r="AF5">
        <v>2.4652986596473401</v>
      </c>
      <c r="AG5">
        <v>1.6967087017433868</v>
      </c>
      <c r="AH5">
        <v>0.69712863052443885</v>
      </c>
      <c r="AI5">
        <v>5.0103436915015127</v>
      </c>
      <c r="AJ5">
        <v>20.180152645756309</v>
      </c>
      <c r="AK5">
        <v>0.30232079017792846</v>
      </c>
      <c r="AL5">
        <v>0.80494233784502611</v>
      </c>
      <c r="AM5">
        <v>0.57759692342361479</v>
      </c>
    </row>
    <row r="6" spans="1:39" x14ac:dyDescent="0.3">
      <c r="A6">
        <v>5</v>
      </c>
      <c r="B6" t="s">
        <v>213</v>
      </c>
      <c r="C6">
        <v>0.11124508137285601</v>
      </c>
      <c r="D6">
        <v>0.12776349678360058</v>
      </c>
      <c r="E6">
        <v>0.15870303166975794</v>
      </c>
      <c r="F6">
        <v>0.26671933806380621</v>
      </c>
      <c r="G6">
        <v>0.136971169416331</v>
      </c>
      <c r="H6">
        <v>8.1685191362048021E-2</v>
      </c>
      <c r="I6">
        <v>0.53118095636956564</v>
      </c>
      <c r="J6">
        <v>0.648616432925883</v>
      </c>
      <c r="K6">
        <v>8.4901525309706377E-2</v>
      </c>
      <c r="L6">
        <v>4.9551932989201317</v>
      </c>
      <c r="M6">
        <v>0.40502562655979424</v>
      </c>
      <c r="N6">
        <v>0.44573137089817561</v>
      </c>
      <c r="O6">
        <v>0.42529468546650528</v>
      </c>
      <c r="P6">
        <v>0.31018175298843387</v>
      </c>
      <c r="Q6">
        <v>0.32084960980342775</v>
      </c>
      <c r="R6">
        <v>1.0244927235027972</v>
      </c>
      <c r="S6">
        <v>6.0802593182341116E-2</v>
      </c>
      <c r="T6">
        <v>0.19383126530656075</v>
      </c>
      <c r="U6">
        <v>18.793775241378921</v>
      </c>
      <c r="V6">
        <v>8.8006544768133882E-2</v>
      </c>
      <c r="W6">
        <v>1.0392425481169976</v>
      </c>
      <c r="X6">
        <v>0.24072478566395097</v>
      </c>
      <c r="Y6">
        <v>0.15671835980588325</v>
      </c>
      <c r="Z6">
        <v>22.464587259624547</v>
      </c>
      <c r="AA6">
        <v>0.18688786034300839</v>
      </c>
      <c r="AB6">
        <v>0.53975675557813274</v>
      </c>
      <c r="AC6">
        <v>23.770102578266201</v>
      </c>
      <c r="AD6">
        <v>0.39016121350079747</v>
      </c>
      <c r="AE6">
        <v>0.44809516681654832</v>
      </c>
      <c r="AF6">
        <v>3.7690922355786514</v>
      </c>
      <c r="AG6">
        <v>1.5577343075053598</v>
      </c>
      <c r="AH6">
        <v>2.2212950380060406</v>
      </c>
      <c r="AI6">
        <v>0.62918157789729023</v>
      </c>
      <c r="AJ6">
        <v>13.224901889373566</v>
      </c>
      <c r="AK6">
        <v>3.351941187186052E-2</v>
      </c>
      <c r="AL6">
        <v>0.15702807600239024</v>
      </c>
      <c r="AM6">
        <v>0</v>
      </c>
    </row>
    <row r="7" spans="1:39" x14ac:dyDescent="0.3">
      <c r="A7">
        <v>6</v>
      </c>
      <c r="B7" t="s">
        <v>213</v>
      </c>
      <c r="C7">
        <v>0.11068819869721283</v>
      </c>
      <c r="D7">
        <v>0.13447971248387311</v>
      </c>
      <c r="E7">
        <v>0.1702443869197024</v>
      </c>
      <c r="F7">
        <v>0.29085268407912857</v>
      </c>
      <c r="G7">
        <v>0.16765074021335885</v>
      </c>
      <c r="H7">
        <v>0.10158684156681361</v>
      </c>
      <c r="I7">
        <v>0.7023550577004849</v>
      </c>
      <c r="J7">
        <v>0.85550190698018957</v>
      </c>
      <c r="K7">
        <v>9.1430806522631553E-2</v>
      </c>
      <c r="L7">
        <v>4.6506585544660677</v>
      </c>
      <c r="M7">
        <v>0.42270729164572907</v>
      </c>
      <c r="N7">
        <v>0.49511167548981183</v>
      </c>
      <c r="O7">
        <v>0.44713955951815693</v>
      </c>
      <c r="P7">
        <v>0.36332660712631792</v>
      </c>
      <c r="Q7">
        <v>0.33232950734156824</v>
      </c>
      <c r="R7">
        <v>1.0134171587586298</v>
      </c>
      <c r="S7">
        <v>9.8724972219916191E-2</v>
      </c>
      <c r="T7">
        <v>0.23815355799153959</v>
      </c>
      <c r="U7">
        <v>21.23278155520984</v>
      </c>
      <c r="V7">
        <v>0.13063518796926751</v>
      </c>
      <c r="W7">
        <v>1.4804126443066781</v>
      </c>
      <c r="X7">
        <v>0.28853222709927512</v>
      </c>
      <c r="Y7">
        <v>0.19999226459150204</v>
      </c>
      <c r="Z7">
        <v>19.596877597061578</v>
      </c>
      <c r="AA7">
        <v>0.51116612508321113</v>
      </c>
      <c r="AB7">
        <v>0.7697526189208953</v>
      </c>
      <c r="AC7">
        <v>22.379247905702719</v>
      </c>
      <c r="AD7">
        <v>0.34895682751294066</v>
      </c>
      <c r="AE7">
        <v>0.39687182199632948</v>
      </c>
      <c r="AF7">
        <v>4.3939951507333426</v>
      </c>
      <c r="AG7">
        <v>2.1769537279188609</v>
      </c>
      <c r="AH7">
        <v>2.9685416566152161</v>
      </c>
      <c r="AI7">
        <v>1.0522498366077082</v>
      </c>
      <c r="AJ7">
        <v>11.221255597864458</v>
      </c>
      <c r="AK7">
        <v>4.0122464497173778E-2</v>
      </c>
      <c r="AL7">
        <v>2.4029106063941034E-2</v>
      </c>
      <c r="AM7">
        <v>0.10126646452392982</v>
      </c>
    </row>
  </sheetData>
  <conditionalFormatting sqref="B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Pivot-table</vt:lpstr>
      <vt:lpstr>Lista-compuestos</vt:lpstr>
      <vt:lpstr>Transpuesta_porcTIC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Bracalente</dc:creator>
  <cp:lastModifiedBy>Fernando Bracalente</cp:lastModifiedBy>
  <dcterms:created xsi:type="dcterms:W3CDTF">2015-06-05T18:17:20Z</dcterms:created>
  <dcterms:modified xsi:type="dcterms:W3CDTF">2021-11-19T03:19:31Z</dcterms:modified>
</cp:coreProperties>
</file>