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kberas\LAMPIRAN\"/>
    </mc:Choice>
  </mc:AlternateContent>
  <xr:revisionPtr revIDLastSave="0" documentId="13_ncr:1_{9DEA06EE-515D-4E1B-893D-4BA56278246C}" xr6:coauthVersionLast="33" xr6:coauthVersionMax="33" xr10:uidLastSave="{00000000-0000-0000-0000-000000000000}"/>
  <bookViews>
    <workbookView xWindow="0" yWindow="0" windowWidth="20490" windowHeight="7695" xr2:uid="{8E49C838-1AF8-4A9D-B1BC-E13C9B50545C}"/>
  </bookViews>
  <sheets>
    <sheet name="ALL" sheetId="16" r:id="rId1"/>
    <sheet name="Jabar" sheetId="1" r:id="rId2"/>
    <sheet name="Jateng" sheetId="2" r:id="rId3"/>
    <sheet name="Jatim" sheetId="3" r:id="rId4"/>
    <sheet name="Sumut" sheetId="4" r:id="rId5"/>
    <sheet name="Sumsel" sheetId="6" r:id="rId6"/>
    <sheet name="Sulsel" sheetId="7" r:id="rId7"/>
    <sheet name="Kalsel" sheetId="9" r:id="rId8"/>
    <sheet name="Papua" sheetId="11" r:id="rId9"/>
    <sheet name="Kalteng" sheetId="12" r:id="rId10"/>
    <sheet name="Maluku" sheetId="14" r:id="rId11"/>
    <sheet name="Sulut" sheetId="15" r:id="rId12"/>
  </sheets>
  <definedNames>
    <definedName name="_xlnm._FilterDatabase" localSheetId="0" hidden="1">ALL!$A$1:$I$1321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5" i="14" l="1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P81" i="3" s="1"/>
  <c r="M81" i="3"/>
  <c r="N81" i="3"/>
  <c r="O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P89" i="3" s="1"/>
  <c r="M89" i="3"/>
  <c r="N89" i="3"/>
  <c r="O89" i="3"/>
  <c r="K90" i="3"/>
  <c r="L90" i="3"/>
  <c r="M90" i="3"/>
  <c r="N90" i="3"/>
  <c r="O90" i="3"/>
  <c r="P90" i="3"/>
  <c r="K91" i="3"/>
  <c r="L91" i="3"/>
  <c r="P91" i="3" s="1"/>
  <c r="M91" i="3"/>
  <c r="N91" i="3"/>
  <c r="O91" i="3"/>
  <c r="K92" i="3"/>
  <c r="L92" i="3"/>
  <c r="M92" i="3"/>
  <c r="N92" i="3"/>
  <c r="O92" i="3"/>
  <c r="P92" i="3"/>
  <c r="K93" i="3"/>
  <c r="L93" i="3"/>
  <c r="P93" i="3" s="1"/>
  <c r="M93" i="3"/>
  <c r="N93" i="3"/>
  <c r="O93" i="3"/>
  <c r="K94" i="3"/>
  <c r="L94" i="3"/>
  <c r="M94" i="3"/>
  <c r="N94" i="3"/>
  <c r="O94" i="3"/>
  <c r="P94" i="3"/>
  <c r="K95" i="3"/>
  <c r="L95" i="3"/>
  <c r="P95" i="3" s="1"/>
  <c r="M95" i="3"/>
  <c r="N95" i="3"/>
  <c r="O95" i="3"/>
  <c r="K96" i="3"/>
  <c r="L96" i="3"/>
  <c r="M96" i="3"/>
  <c r="N96" i="3"/>
  <c r="O96" i="3"/>
  <c r="P96" i="3"/>
  <c r="K97" i="3"/>
  <c r="L97" i="3"/>
  <c r="P97" i="3" s="1"/>
  <c r="M97" i="3"/>
  <c r="N97" i="3"/>
  <c r="O97" i="3"/>
  <c r="K98" i="3"/>
  <c r="L98" i="3"/>
  <c r="M98" i="3"/>
  <c r="N98" i="3"/>
  <c r="O98" i="3"/>
  <c r="P98" i="3"/>
  <c r="K99" i="3"/>
  <c r="L99" i="3"/>
  <c r="P99" i="3" s="1"/>
  <c r="M99" i="3"/>
  <c r="N99" i="3"/>
  <c r="O99" i="3"/>
  <c r="K100" i="3"/>
  <c r="L100" i="3"/>
  <c r="M100" i="3"/>
  <c r="N100" i="3"/>
  <c r="O100" i="3"/>
  <c r="P100" i="3"/>
  <c r="K101" i="3"/>
  <c r="L101" i="3"/>
  <c r="P101" i="3" s="1"/>
  <c r="M101" i="3"/>
  <c r="N101" i="3"/>
  <c r="O101" i="3"/>
  <c r="K102" i="3"/>
  <c r="L102" i="3"/>
  <c r="M102" i="3"/>
  <c r="N102" i="3"/>
  <c r="O102" i="3"/>
  <c r="P102" i="3"/>
  <c r="K103" i="3"/>
  <c r="L103" i="3"/>
  <c r="P103" i="3" s="1"/>
  <c r="M103" i="3"/>
  <c r="N103" i="3"/>
  <c r="O103" i="3"/>
  <c r="K104" i="3"/>
  <c r="L104" i="3"/>
  <c r="M104" i="3"/>
  <c r="N104" i="3"/>
  <c r="O104" i="3"/>
  <c r="P104" i="3"/>
  <c r="K105" i="3"/>
  <c r="L105" i="3"/>
  <c r="P105" i="3" s="1"/>
  <c r="M105" i="3"/>
  <c r="N105" i="3"/>
  <c r="O105" i="3"/>
  <c r="K106" i="3"/>
  <c r="L106" i="3"/>
  <c r="M106" i="3"/>
  <c r="N106" i="3"/>
  <c r="O106" i="3"/>
  <c r="P106" i="3"/>
  <c r="K107" i="3"/>
  <c r="L107" i="3"/>
  <c r="P107" i="3" s="1"/>
  <c r="M107" i="3"/>
  <c r="N107" i="3"/>
  <c r="O107" i="3"/>
  <c r="K108" i="3"/>
  <c r="L108" i="3"/>
  <c r="M108" i="3"/>
  <c r="N108" i="3"/>
  <c r="O108" i="3"/>
  <c r="P108" i="3"/>
  <c r="K109" i="3"/>
  <c r="L109" i="3"/>
  <c r="P109" i="3" s="1"/>
  <c r="M109" i="3"/>
  <c r="N109" i="3"/>
  <c r="O109" i="3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P109" i="15" s="1"/>
  <c r="K2" i="15"/>
  <c r="O109" i="15"/>
  <c r="N109" i="15"/>
  <c r="M109" i="15"/>
  <c r="L109" i="15"/>
  <c r="O108" i="15"/>
  <c r="N108" i="15"/>
  <c r="M108" i="15"/>
  <c r="L108" i="15"/>
  <c r="P108" i="15"/>
  <c r="O107" i="15"/>
  <c r="N107" i="15"/>
  <c r="M107" i="15"/>
  <c r="L107" i="15"/>
  <c r="P107" i="15"/>
  <c r="O106" i="15"/>
  <c r="N106" i="15"/>
  <c r="M106" i="15"/>
  <c r="L106" i="15"/>
  <c r="P106" i="15"/>
  <c r="O105" i="15"/>
  <c r="N105" i="15"/>
  <c r="M105" i="15"/>
  <c r="L105" i="15"/>
  <c r="P105" i="15" s="1"/>
  <c r="O104" i="15"/>
  <c r="N104" i="15"/>
  <c r="M104" i="15"/>
  <c r="L104" i="15"/>
  <c r="P104" i="15"/>
  <c r="O103" i="15"/>
  <c r="N103" i="15"/>
  <c r="M103" i="15"/>
  <c r="L103" i="15"/>
  <c r="P103" i="15" s="1"/>
  <c r="O102" i="15"/>
  <c r="N102" i="15"/>
  <c r="M102" i="15"/>
  <c r="L102" i="15"/>
  <c r="P102" i="15"/>
  <c r="O101" i="15"/>
  <c r="N101" i="15"/>
  <c r="M101" i="15"/>
  <c r="L101" i="15"/>
  <c r="P101" i="15" s="1"/>
  <c r="O100" i="15"/>
  <c r="N100" i="15"/>
  <c r="M100" i="15"/>
  <c r="L100" i="15"/>
  <c r="P100" i="15"/>
  <c r="O99" i="15"/>
  <c r="N99" i="15"/>
  <c r="M99" i="15"/>
  <c r="L99" i="15"/>
  <c r="P99" i="15" s="1"/>
  <c r="O98" i="15"/>
  <c r="N98" i="15"/>
  <c r="M98" i="15"/>
  <c r="L98" i="15"/>
  <c r="P98" i="15"/>
  <c r="O97" i="15"/>
  <c r="N97" i="15"/>
  <c r="M97" i="15"/>
  <c r="L97" i="15"/>
  <c r="P97" i="15" s="1"/>
  <c r="O96" i="15"/>
  <c r="N96" i="15"/>
  <c r="M96" i="15"/>
  <c r="L96" i="15"/>
  <c r="P96" i="15"/>
  <c r="O95" i="15"/>
  <c r="N95" i="15"/>
  <c r="M95" i="15"/>
  <c r="L95" i="15"/>
  <c r="P95" i="15" s="1"/>
  <c r="O94" i="15"/>
  <c r="N94" i="15"/>
  <c r="M94" i="15"/>
  <c r="L94" i="15"/>
  <c r="P94" i="15"/>
  <c r="O93" i="15"/>
  <c r="N93" i="15"/>
  <c r="M93" i="15"/>
  <c r="L93" i="15"/>
  <c r="P93" i="15" s="1"/>
  <c r="O92" i="15"/>
  <c r="N92" i="15"/>
  <c r="M92" i="15"/>
  <c r="L92" i="15"/>
  <c r="P92" i="15"/>
  <c r="O91" i="15"/>
  <c r="N91" i="15"/>
  <c r="M91" i="15"/>
  <c r="L91" i="15"/>
  <c r="P91" i="15" s="1"/>
  <c r="O90" i="15"/>
  <c r="N90" i="15"/>
  <c r="M90" i="15"/>
  <c r="L90" i="15"/>
  <c r="P90" i="15"/>
  <c r="O89" i="15"/>
  <c r="N89" i="15"/>
  <c r="M89" i="15"/>
  <c r="L89" i="15"/>
  <c r="P89" i="15" s="1"/>
  <c r="O88" i="15"/>
  <c r="N88" i="15"/>
  <c r="M88" i="15"/>
  <c r="L88" i="15"/>
  <c r="P88" i="15"/>
  <c r="O87" i="15"/>
  <c r="N87" i="15"/>
  <c r="M87" i="15"/>
  <c r="L87" i="15"/>
  <c r="P87" i="15" s="1"/>
  <c r="O86" i="15"/>
  <c r="N86" i="15"/>
  <c r="M86" i="15"/>
  <c r="L86" i="15"/>
  <c r="P86" i="15"/>
  <c r="O85" i="15"/>
  <c r="N85" i="15"/>
  <c r="M85" i="15"/>
  <c r="L85" i="15"/>
  <c r="P85" i="15" s="1"/>
  <c r="O84" i="15"/>
  <c r="N84" i="15"/>
  <c r="M84" i="15"/>
  <c r="L84" i="15"/>
  <c r="P84" i="15"/>
  <c r="O83" i="15"/>
  <c r="N83" i="15"/>
  <c r="M83" i="15"/>
  <c r="L83" i="15"/>
  <c r="P83" i="15" s="1"/>
  <c r="O82" i="15"/>
  <c r="N82" i="15"/>
  <c r="M82" i="15"/>
  <c r="L82" i="15"/>
  <c r="P82" i="15"/>
  <c r="O81" i="15"/>
  <c r="N81" i="15"/>
  <c r="M81" i="15"/>
  <c r="L81" i="15"/>
  <c r="P81" i="15" s="1"/>
  <c r="O80" i="15"/>
  <c r="N80" i="15"/>
  <c r="M80" i="15"/>
  <c r="L80" i="15"/>
  <c r="P80" i="15"/>
  <c r="O79" i="15"/>
  <c r="N79" i="15"/>
  <c r="M79" i="15"/>
  <c r="L79" i="15"/>
  <c r="P79" i="15" s="1"/>
  <c r="O78" i="15"/>
  <c r="N78" i="15"/>
  <c r="M78" i="15"/>
  <c r="L78" i="15"/>
  <c r="P78" i="15"/>
  <c r="O77" i="15"/>
  <c r="N77" i="15"/>
  <c r="M77" i="15"/>
  <c r="L77" i="15"/>
  <c r="P77" i="15" s="1"/>
  <c r="O76" i="15"/>
  <c r="N76" i="15"/>
  <c r="M76" i="15"/>
  <c r="L76" i="15"/>
  <c r="P76" i="15"/>
  <c r="O75" i="15"/>
  <c r="N75" i="15"/>
  <c r="M75" i="15"/>
  <c r="L75" i="15"/>
  <c r="P75" i="15" s="1"/>
  <c r="O74" i="15"/>
  <c r="N74" i="15"/>
  <c r="M74" i="15"/>
  <c r="L74" i="15"/>
  <c r="P74" i="15"/>
  <c r="O73" i="15"/>
  <c r="N73" i="15"/>
  <c r="M73" i="15"/>
  <c r="L73" i="15"/>
  <c r="P73" i="15" s="1"/>
  <c r="O72" i="15"/>
  <c r="N72" i="15"/>
  <c r="M72" i="15"/>
  <c r="L72" i="15"/>
  <c r="P72" i="15"/>
  <c r="O71" i="15"/>
  <c r="N71" i="15"/>
  <c r="M71" i="15"/>
  <c r="L71" i="15"/>
  <c r="P71" i="15" s="1"/>
  <c r="O70" i="15"/>
  <c r="N70" i="15"/>
  <c r="M70" i="15"/>
  <c r="L70" i="15"/>
  <c r="P70" i="15"/>
  <c r="O69" i="15"/>
  <c r="N69" i="15"/>
  <c r="M69" i="15"/>
  <c r="L69" i="15"/>
  <c r="P69" i="15" s="1"/>
  <c r="O68" i="15"/>
  <c r="N68" i="15"/>
  <c r="M68" i="15"/>
  <c r="L68" i="15"/>
  <c r="P68" i="15"/>
  <c r="O67" i="15"/>
  <c r="N67" i="15"/>
  <c r="M67" i="15"/>
  <c r="L67" i="15"/>
  <c r="P67" i="15" s="1"/>
  <c r="O66" i="15"/>
  <c r="N66" i="15"/>
  <c r="M66" i="15"/>
  <c r="L66" i="15"/>
  <c r="P66" i="15"/>
  <c r="O65" i="15"/>
  <c r="N65" i="15"/>
  <c r="M65" i="15"/>
  <c r="L65" i="15"/>
  <c r="P65" i="15" s="1"/>
  <c r="O64" i="15"/>
  <c r="N64" i="15"/>
  <c r="M64" i="15"/>
  <c r="L64" i="15"/>
  <c r="P64" i="15"/>
  <c r="O63" i="15"/>
  <c r="N63" i="15"/>
  <c r="M63" i="15"/>
  <c r="L63" i="15"/>
  <c r="P63" i="15" s="1"/>
  <c r="O62" i="15"/>
  <c r="N62" i="15"/>
  <c r="M62" i="15"/>
  <c r="L62" i="15"/>
  <c r="P62" i="15"/>
  <c r="O61" i="15"/>
  <c r="N61" i="15"/>
  <c r="M61" i="15"/>
  <c r="L61" i="15"/>
  <c r="P61" i="15" s="1"/>
  <c r="O60" i="15"/>
  <c r="N60" i="15"/>
  <c r="M60" i="15"/>
  <c r="L60" i="15"/>
  <c r="P60" i="15"/>
  <c r="O59" i="15"/>
  <c r="N59" i="15"/>
  <c r="M59" i="15"/>
  <c r="L59" i="15"/>
  <c r="P59" i="15" s="1"/>
  <c r="O58" i="15"/>
  <c r="N58" i="15"/>
  <c r="M58" i="15"/>
  <c r="L58" i="15"/>
  <c r="P58" i="15"/>
  <c r="O57" i="15"/>
  <c r="N57" i="15"/>
  <c r="M57" i="15"/>
  <c r="L57" i="15"/>
  <c r="P57" i="15" s="1"/>
  <c r="O56" i="15"/>
  <c r="N56" i="15"/>
  <c r="M56" i="15"/>
  <c r="L56" i="15"/>
  <c r="P56" i="15"/>
  <c r="O55" i="15"/>
  <c r="N55" i="15"/>
  <c r="M55" i="15"/>
  <c r="L55" i="15"/>
  <c r="P55" i="15" s="1"/>
  <c r="O54" i="15"/>
  <c r="N54" i="15"/>
  <c r="M54" i="15"/>
  <c r="L54" i="15"/>
  <c r="P54" i="15"/>
  <c r="O53" i="15"/>
  <c r="N53" i="15"/>
  <c r="M53" i="15"/>
  <c r="L53" i="15"/>
  <c r="P53" i="15" s="1"/>
  <c r="O52" i="15"/>
  <c r="N52" i="15"/>
  <c r="M52" i="15"/>
  <c r="L52" i="15"/>
  <c r="P52" i="15"/>
  <c r="O51" i="15"/>
  <c r="N51" i="15"/>
  <c r="M51" i="15"/>
  <c r="L51" i="15"/>
  <c r="P51" i="15" s="1"/>
  <c r="O50" i="15"/>
  <c r="N50" i="15"/>
  <c r="M50" i="15"/>
  <c r="L50" i="15"/>
  <c r="P50" i="15"/>
  <c r="O49" i="15"/>
  <c r="N49" i="15"/>
  <c r="M49" i="15"/>
  <c r="L49" i="15"/>
  <c r="P49" i="15" s="1"/>
  <c r="O48" i="15"/>
  <c r="N48" i="15"/>
  <c r="M48" i="15"/>
  <c r="L48" i="15"/>
  <c r="P48" i="15"/>
  <c r="O47" i="15"/>
  <c r="N47" i="15"/>
  <c r="M47" i="15"/>
  <c r="L47" i="15"/>
  <c r="P47" i="15" s="1"/>
  <c r="O46" i="15"/>
  <c r="N46" i="15"/>
  <c r="M46" i="15"/>
  <c r="L46" i="15"/>
  <c r="P46" i="15"/>
  <c r="O45" i="15"/>
  <c r="N45" i="15"/>
  <c r="M45" i="15"/>
  <c r="L45" i="15"/>
  <c r="P45" i="15" s="1"/>
  <c r="O44" i="15"/>
  <c r="N44" i="15"/>
  <c r="M44" i="15"/>
  <c r="L44" i="15"/>
  <c r="P44" i="15"/>
  <c r="O43" i="15"/>
  <c r="N43" i="15"/>
  <c r="M43" i="15"/>
  <c r="L43" i="15"/>
  <c r="P43" i="15" s="1"/>
  <c r="O42" i="15"/>
  <c r="N42" i="15"/>
  <c r="M42" i="15"/>
  <c r="L42" i="15"/>
  <c r="P42" i="15"/>
  <c r="O41" i="15"/>
  <c r="N41" i="15"/>
  <c r="M41" i="15"/>
  <c r="L41" i="15"/>
  <c r="P41" i="15" s="1"/>
  <c r="O40" i="15"/>
  <c r="N40" i="15"/>
  <c r="M40" i="15"/>
  <c r="L40" i="15"/>
  <c r="P40" i="15"/>
  <c r="O39" i="15"/>
  <c r="N39" i="15"/>
  <c r="M39" i="15"/>
  <c r="L39" i="15"/>
  <c r="P39" i="15" s="1"/>
  <c r="O38" i="15"/>
  <c r="N38" i="15"/>
  <c r="M38" i="15"/>
  <c r="L38" i="15"/>
  <c r="P38" i="15"/>
  <c r="O37" i="15"/>
  <c r="N37" i="15"/>
  <c r="M37" i="15"/>
  <c r="L37" i="15"/>
  <c r="P37" i="15" s="1"/>
  <c r="O36" i="15"/>
  <c r="N36" i="15"/>
  <c r="M36" i="15"/>
  <c r="L36" i="15"/>
  <c r="P36" i="15"/>
  <c r="O35" i="15"/>
  <c r="N35" i="15"/>
  <c r="M35" i="15"/>
  <c r="L35" i="15"/>
  <c r="P35" i="15" s="1"/>
  <c r="O34" i="15"/>
  <c r="N34" i="15"/>
  <c r="M34" i="15"/>
  <c r="L34" i="15"/>
  <c r="P34" i="15"/>
  <c r="O33" i="15"/>
  <c r="N33" i="15"/>
  <c r="M33" i="15"/>
  <c r="L33" i="15"/>
  <c r="P33" i="15" s="1"/>
  <c r="O32" i="15"/>
  <c r="N32" i="15"/>
  <c r="M32" i="15"/>
  <c r="L32" i="15"/>
  <c r="P32" i="15"/>
  <c r="O31" i="15"/>
  <c r="N31" i="15"/>
  <c r="M31" i="15"/>
  <c r="L31" i="15"/>
  <c r="P31" i="15" s="1"/>
  <c r="O30" i="15"/>
  <c r="N30" i="15"/>
  <c r="M30" i="15"/>
  <c r="L30" i="15"/>
  <c r="P30" i="15"/>
  <c r="O29" i="15"/>
  <c r="N29" i="15"/>
  <c r="M29" i="15"/>
  <c r="L29" i="15"/>
  <c r="P29" i="15" s="1"/>
  <c r="O28" i="15"/>
  <c r="N28" i="15"/>
  <c r="M28" i="15"/>
  <c r="L28" i="15"/>
  <c r="P28" i="15"/>
  <c r="O27" i="15"/>
  <c r="N27" i="15"/>
  <c r="M27" i="15"/>
  <c r="L27" i="15"/>
  <c r="P27" i="15" s="1"/>
  <c r="O26" i="15"/>
  <c r="N26" i="15"/>
  <c r="M26" i="15"/>
  <c r="L26" i="15"/>
  <c r="P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O3" i="15"/>
  <c r="N3" i="15"/>
  <c r="M3" i="15"/>
  <c r="L3" i="15"/>
  <c r="O2" i="15"/>
  <c r="N2" i="15"/>
  <c r="M2" i="15"/>
  <c r="L2" i="15"/>
  <c r="O109" i="14"/>
  <c r="N109" i="14"/>
  <c r="M109" i="14"/>
  <c r="L109" i="14"/>
  <c r="K109" i="14"/>
  <c r="P109" i="14" s="1"/>
  <c r="O108" i="14"/>
  <c r="N108" i="14"/>
  <c r="M108" i="14"/>
  <c r="L108" i="14"/>
  <c r="K108" i="14"/>
  <c r="P108" i="14" s="1"/>
  <c r="O107" i="14"/>
  <c r="N107" i="14"/>
  <c r="M107" i="14"/>
  <c r="L107" i="14"/>
  <c r="K107" i="14"/>
  <c r="P107" i="14" s="1"/>
  <c r="O106" i="14"/>
  <c r="N106" i="14"/>
  <c r="M106" i="14"/>
  <c r="L106" i="14"/>
  <c r="K106" i="14"/>
  <c r="P106" i="14" s="1"/>
  <c r="O105" i="14"/>
  <c r="M105" i="14"/>
  <c r="L105" i="14"/>
  <c r="K105" i="14"/>
  <c r="P105" i="14" s="1"/>
  <c r="O104" i="14"/>
  <c r="N104" i="14"/>
  <c r="M104" i="14"/>
  <c r="L104" i="14"/>
  <c r="K104" i="14"/>
  <c r="P104" i="14" s="1"/>
  <c r="O103" i="14"/>
  <c r="N103" i="14"/>
  <c r="M103" i="14"/>
  <c r="L103" i="14"/>
  <c r="K103" i="14"/>
  <c r="P103" i="14" s="1"/>
  <c r="O102" i="14"/>
  <c r="N102" i="14"/>
  <c r="M102" i="14"/>
  <c r="L102" i="14"/>
  <c r="K102" i="14"/>
  <c r="P102" i="14" s="1"/>
  <c r="O101" i="14"/>
  <c r="N101" i="14"/>
  <c r="M101" i="14"/>
  <c r="L101" i="14"/>
  <c r="K101" i="14"/>
  <c r="P101" i="14" s="1"/>
  <c r="O100" i="14"/>
  <c r="N100" i="14"/>
  <c r="M100" i="14"/>
  <c r="L100" i="14"/>
  <c r="K100" i="14"/>
  <c r="P100" i="14" s="1"/>
  <c r="O99" i="14"/>
  <c r="N99" i="14"/>
  <c r="M99" i="14"/>
  <c r="L99" i="14"/>
  <c r="K99" i="14"/>
  <c r="P99" i="14" s="1"/>
  <c r="O98" i="14"/>
  <c r="N98" i="14"/>
  <c r="M98" i="14"/>
  <c r="L98" i="14"/>
  <c r="K98" i="14"/>
  <c r="P98" i="14" s="1"/>
  <c r="O97" i="14"/>
  <c r="N97" i="14"/>
  <c r="M97" i="14"/>
  <c r="L97" i="14"/>
  <c r="K97" i="14"/>
  <c r="P97" i="14" s="1"/>
  <c r="O96" i="14"/>
  <c r="N96" i="14"/>
  <c r="M96" i="14"/>
  <c r="L96" i="14"/>
  <c r="K96" i="14"/>
  <c r="P96" i="14" s="1"/>
  <c r="O95" i="14"/>
  <c r="N95" i="14"/>
  <c r="M95" i="14"/>
  <c r="L95" i="14"/>
  <c r="K95" i="14"/>
  <c r="P95" i="14" s="1"/>
  <c r="O94" i="14"/>
  <c r="N94" i="14"/>
  <c r="M94" i="14"/>
  <c r="L94" i="14"/>
  <c r="K94" i="14"/>
  <c r="P94" i="14" s="1"/>
  <c r="O93" i="14"/>
  <c r="N93" i="14"/>
  <c r="M93" i="14"/>
  <c r="L93" i="14"/>
  <c r="K93" i="14"/>
  <c r="P93" i="14" s="1"/>
  <c r="O92" i="14"/>
  <c r="N92" i="14"/>
  <c r="M92" i="14"/>
  <c r="L92" i="14"/>
  <c r="K92" i="14"/>
  <c r="P92" i="14" s="1"/>
  <c r="O91" i="14"/>
  <c r="N91" i="14"/>
  <c r="M91" i="14"/>
  <c r="L91" i="14"/>
  <c r="K91" i="14"/>
  <c r="P91" i="14" s="1"/>
  <c r="O90" i="14"/>
  <c r="N90" i="14"/>
  <c r="M90" i="14"/>
  <c r="L90" i="14"/>
  <c r="K90" i="14"/>
  <c r="P90" i="14" s="1"/>
  <c r="O89" i="14"/>
  <c r="N89" i="14"/>
  <c r="M89" i="14"/>
  <c r="L89" i="14"/>
  <c r="K89" i="14"/>
  <c r="P89" i="14" s="1"/>
  <c r="O88" i="14"/>
  <c r="N88" i="14"/>
  <c r="M88" i="14"/>
  <c r="L88" i="14"/>
  <c r="K88" i="14"/>
  <c r="P88" i="14" s="1"/>
  <c r="O87" i="14"/>
  <c r="N87" i="14"/>
  <c r="M87" i="14"/>
  <c r="L87" i="14"/>
  <c r="K87" i="14"/>
  <c r="P87" i="14" s="1"/>
  <c r="O86" i="14"/>
  <c r="N86" i="14"/>
  <c r="M86" i="14"/>
  <c r="L86" i="14"/>
  <c r="K86" i="14"/>
  <c r="P86" i="14" s="1"/>
  <c r="O85" i="14"/>
  <c r="N85" i="14"/>
  <c r="M85" i="14"/>
  <c r="L85" i="14"/>
  <c r="K85" i="14"/>
  <c r="P85" i="14" s="1"/>
  <c r="O84" i="14"/>
  <c r="N84" i="14"/>
  <c r="M84" i="14"/>
  <c r="L84" i="14"/>
  <c r="K84" i="14"/>
  <c r="P84" i="14" s="1"/>
  <c r="O83" i="14"/>
  <c r="N83" i="14"/>
  <c r="M83" i="14"/>
  <c r="L83" i="14"/>
  <c r="K83" i="14"/>
  <c r="P83" i="14" s="1"/>
  <c r="O82" i="14"/>
  <c r="N82" i="14"/>
  <c r="M82" i="14"/>
  <c r="L82" i="14"/>
  <c r="K82" i="14"/>
  <c r="P82" i="14" s="1"/>
  <c r="O81" i="14"/>
  <c r="N81" i="14"/>
  <c r="M81" i="14"/>
  <c r="L81" i="14"/>
  <c r="K81" i="14"/>
  <c r="P81" i="14" s="1"/>
  <c r="O80" i="14"/>
  <c r="N80" i="14"/>
  <c r="M80" i="14"/>
  <c r="L80" i="14"/>
  <c r="K80" i="14"/>
  <c r="P80" i="14" s="1"/>
  <c r="O79" i="14"/>
  <c r="N79" i="14"/>
  <c r="M79" i="14"/>
  <c r="L79" i="14"/>
  <c r="K79" i="14"/>
  <c r="P79" i="14" s="1"/>
  <c r="O78" i="14"/>
  <c r="N78" i="14"/>
  <c r="M78" i="14"/>
  <c r="L78" i="14"/>
  <c r="K78" i="14"/>
  <c r="P78" i="14" s="1"/>
  <c r="O77" i="14"/>
  <c r="N77" i="14"/>
  <c r="M77" i="14"/>
  <c r="L77" i="14"/>
  <c r="K77" i="14"/>
  <c r="P77" i="14" s="1"/>
  <c r="O76" i="14"/>
  <c r="N76" i="14"/>
  <c r="M76" i="14"/>
  <c r="L76" i="14"/>
  <c r="K76" i="14"/>
  <c r="P76" i="14" s="1"/>
  <c r="O75" i="14"/>
  <c r="N75" i="14"/>
  <c r="M75" i="14"/>
  <c r="L75" i="14"/>
  <c r="K75" i="14"/>
  <c r="P75" i="14" s="1"/>
  <c r="O74" i="14"/>
  <c r="N74" i="14"/>
  <c r="M74" i="14"/>
  <c r="L74" i="14"/>
  <c r="K74" i="14"/>
  <c r="P74" i="14" s="1"/>
  <c r="O73" i="14"/>
  <c r="N73" i="14"/>
  <c r="M73" i="14"/>
  <c r="L73" i="14"/>
  <c r="K73" i="14"/>
  <c r="P73" i="14" s="1"/>
  <c r="O72" i="14"/>
  <c r="N72" i="14"/>
  <c r="M72" i="14"/>
  <c r="L72" i="14"/>
  <c r="K72" i="14"/>
  <c r="P72" i="14" s="1"/>
  <c r="O71" i="14"/>
  <c r="N71" i="14"/>
  <c r="M71" i="14"/>
  <c r="L71" i="14"/>
  <c r="K71" i="14"/>
  <c r="P71" i="14" s="1"/>
  <c r="O70" i="14"/>
  <c r="N70" i="14"/>
  <c r="M70" i="14"/>
  <c r="L70" i="14"/>
  <c r="K70" i="14"/>
  <c r="P70" i="14" s="1"/>
  <c r="O69" i="14"/>
  <c r="N69" i="14"/>
  <c r="M69" i="14"/>
  <c r="L69" i="14"/>
  <c r="K69" i="14"/>
  <c r="P69" i="14" s="1"/>
  <c r="O68" i="14"/>
  <c r="N68" i="14"/>
  <c r="M68" i="14"/>
  <c r="L68" i="14"/>
  <c r="K68" i="14"/>
  <c r="P68" i="14" s="1"/>
  <c r="O67" i="14"/>
  <c r="N67" i="14"/>
  <c r="M67" i="14"/>
  <c r="L67" i="14"/>
  <c r="K67" i="14"/>
  <c r="P67" i="14" s="1"/>
  <c r="O66" i="14"/>
  <c r="N66" i="14"/>
  <c r="M66" i="14"/>
  <c r="L66" i="14"/>
  <c r="K66" i="14"/>
  <c r="P66" i="14" s="1"/>
  <c r="O65" i="14"/>
  <c r="N65" i="14"/>
  <c r="M65" i="14"/>
  <c r="L65" i="14"/>
  <c r="K65" i="14"/>
  <c r="P65" i="14" s="1"/>
  <c r="O64" i="14"/>
  <c r="N64" i="14"/>
  <c r="M64" i="14"/>
  <c r="L64" i="14"/>
  <c r="K64" i="14"/>
  <c r="P64" i="14" s="1"/>
  <c r="O63" i="14"/>
  <c r="N63" i="14"/>
  <c r="M63" i="14"/>
  <c r="L63" i="14"/>
  <c r="K63" i="14"/>
  <c r="P63" i="14" s="1"/>
  <c r="O62" i="14"/>
  <c r="N62" i="14"/>
  <c r="M62" i="14"/>
  <c r="L62" i="14"/>
  <c r="K62" i="14"/>
  <c r="P62" i="14" s="1"/>
  <c r="O61" i="14"/>
  <c r="N61" i="14"/>
  <c r="M61" i="14"/>
  <c r="L61" i="14"/>
  <c r="K61" i="14"/>
  <c r="P61" i="14" s="1"/>
  <c r="O60" i="14"/>
  <c r="N60" i="14"/>
  <c r="M60" i="14"/>
  <c r="L60" i="14"/>
  <c r="K60" i="14"/>
  <c r="P60" i="14" s="1"/>
  <c r="O59" i="14"/>
  <c r="N59" i="14"/>
  <c r="M59" i="14"/>
  <c r="L59" i="14"/>
  <c r="K59" i="14"/>
  <c r="P59" i="14" s="1"/>
  <c r="O58" i="14"/>
  <c r="N58" i="14"/>
  <c r="M58" i="14"/>
  <c r="L58" i="14"/>
  <c r="K58" i="14"/>
  <c r="P58" i="14" s="1"/>
  <c r="O57" i="14"/>
  <c r="N57" i="14"/>
  <c r="M57" i="14"/>
  <c r="L57" i="14"/>
  <c r="K57" i="14"/>
  <c r="P57" i="14" s="1"/>
  <c r="O56" i="14"/>
  <c r="N56" i="14"/>
  <c r="M56" i="14"/>
  <c r="L56" i="14"/>
  <c r="K56" i="14"/>
  <c r="P56" i="14" s="1"/>
  <c r="O55" i="14"/>
  <c r="N55" i="14"/>
  <c r="M55" i="14"/>
  <c r="L55" i="14"/>
  <c r="K55" i="14"/>
  <c r="P55" i="14" s="1"/>
  <c r="O54" i="14"/>
  <c r="N54" i="14"/>
  <c r="M54" i="14"/>
  <c r="L54" i="14"/>
  <c r="K54" i="14"/>
  <c r="P54" i="14" s="1"/>
  <c r="O53" i="14"/>
  <c r="N53" i="14"/>
  <c r="M53" i="14"/>
  <c r="L53" i="14"/>
  <c r="K53" i="14"/>
  <c r="P53" i="14" s="1"/>
  <c r="O52" i="14"/>
  <c r="N52" i="14"/>
  <c r="M52" i="14"/>
  <c r="L52" i="14"/>
  <c r="K52" i="14"/>
  <c r="P52" i="14" s="1"/>
  <c r="O51" i="14"/>
  <c r="N51" i="14"/>
  <c r="M51" i="14"/>
  <c r="L51" i="14"/>
  <c r="K51" i="14"/>
  <c r="P51" i="14" s="1"/>
  <c r="O50" i="14"/>
  <c r="N50" i="14"/>
  <c r="M50" i="14"/>
  <c r="L50" i="14"/>
  <c r="K50" i="14"/>
  <c r="P50" i="14" s="1"/>
  <c r="O49" i="14"/>
  <c r="N49" i="14"/>
  <c r="M49" i="14"/>
  <c r="L49" i="14"/>
  <c r="K49" i="14"/>
  <c r="P49" i="14" s="1"/>
  <c r="O48" i="14"/>
  <c r="N48" i="14"/>
  <c r="M48" i="14"/>
  <c r="L48" i="14"/>
  <c r="K48" i="14"/>
  <c r="P48" i="14" s="1"/>
  <c r="O47" i="14"/>
  <c r="N47" i="14"/>
  <c r="M47" i="14"/>
  <c r="L47" i="14"/>
  <c r="K47" i="14"/>
  <c r="P47" i="14" s="1"/>
  <c r="O46" i="14"/>
  <c r="N46" i="14"/>
  <c r="M46" i="14"/>
  <c r="L46" i="14"/>
  <c r="K46" i="14"/>
  <c r="P46" i="14" s="1"/>
  <c r="O45" i="14"/>
  <c r="N45" i="14"/>
  <c r="M45" i="14"/>
  <c r="L45" i="14"/>
  <c r="K45" i="14"/>
  <c r="P45" i="14" s="1"/>
  <c r="O44" i="14"/>
  <c r="N44" i="14"/>
  <c r="M44" i="14"/>
  <c r="L44" i="14"/>
  <c r="K44" i="14"/>
  <c r="P44" i="14" s="1"/>
  <c r="O43" i="14"/>
  <c r="N43" i="14"/>
  <c r="M43" i="14"/>
  <c r="L43" i="14"/>
  <c r="K43" i="14"/>
  <c r="P43" i="14" s="1"/>
  <c r="O42" i="14"/>
  <c r="N42" i="14"/>
  <c r="M42" i="14"/>
  <c r="L42" i="14"/>
  <c r="K42" i="14"/>
  <c r="P42" i="14" s="1"/>
  <c r="O41" i="14"/>
  <c r="N41" i="14"/>
  <c r="M41" i="14"/>
  <c r="L41" i="14"/>
  <c r="K41" i="14"/>
  <c r="P41" i="14" s="1"/>
  <c r="O40" i="14"/>
  <c r="N40" i="14"/>
  <c r="M40" i="14"/>
  <c r="L40" i="14"/>
  <c r="K40" i="14"/>
  <c r="P40" i="14" s="1"/>
  <c r="O39" i="14"/>
  <c r="N39" i="14"/>
  <c r="M39" i="14"/>
  <c r="L39" i="14"/>
  <c r="K39" i="14"/>
  <c r="P39" i="14" s="1"/>
  <c r="O38" i="14"/>
  <c r="N38" i="14"/>
  <c r="M38" i="14"/>
  <c r="L38" i="14"/>
  <c r="K38" i="14"/>
  <c r="P38" i="14" s="1"/>
  <c r="O37" i="14"/>
  <c r="N37" i="14"/>
  <c r="M37" i="14"/>
  <c r="L37" i="14"/>
  <c r="K37" i="14"/>
  <c r="P37" i="14" s="1"/>
  <c r="O36" i="14"/>
  <c r="N36" i="14"/>
  <c r="M36" i="14"/>
  <c r="L36" i="14"/>
  <c r="K36" i="14"/>
  <c r="P36" i="14" s="1"/>
  <c r="O35" i="14"/>
  <c r="N35" i="14"/>
  <c r="M35" i="14"/>
  <c r="L35" i="14"/>
  <c r="K35" i="14"/>
  <c r="P35" i="14" s="1"/>
  <c r="O34" i="14"/>
  <c r="N34" i="14"/>
  <c r="M34" i="14"/>
  <c r="L34" i="14"/>
  <c r="K34" i="14"/>
  <c r="P34" i="14" s="1"/>
  <c r="O33" i="14"/>
  <c r="N33" i="14"/>
  <c r="M33" i="14"/>
  <c r="L33" i="14"/>
  <c r="K33" i="14"/>
  <c r="P33" i="14" s="1"/>
  <c r="O32" i="14"/>
  <c r="N32" i="14"/>
  <c r="M32" i="14"/>
  <c r="L32" i="14"/>
  <c r="K32" i="14"/>
  <c r="P32" i="14" s="1"/>
  <c r="O31" i="14"/>
  <c r="N31" i="14"/>
  <c r="M31" i="14"/>
  <c r="L31" i="14"/>
  <c r="K31" i="14"/>
  <c r="P31" i="14" s="1"/>
  <c r="O30" i="14"/>
  <c r="N30" i="14"/>
  <c r="M30" i="14"/>
  <c r="L30" i="14"/>
  <c r="K30" i="14"/>
  <c r="P30" i="14" s="1"/>
  <c r="O29" i="14"/>
  <c r="N29" i="14"/>
  <c r="M29" i="14"/>
  <c r="L29" i="14"/>
  <c r="K29" i="14"/>
  <c r="P29" i="14" s="1"/>
  <c r="O28" i="14"/>
  <c r="N28" i="14"/>
  <c r="M28" i="14"/>
  <c r="L28" i="14"/>
  <c r="K28" i="14"/>
  <c r="P28" i="14" s="1"/>
  <c r="O27" i="14"/>
  <c r="N27" i="14"/>
  <c r="M27" i="14"/>
  <c r="L27" i="14"/>
  <c r="K27" i="14"/>
  <c r="P27" i="14" s="1"/>
  <c r="O26" i="14"/>
  <c r="N26" i="14"/>
  <c r="M26" i="14"/>
  <c r="L26" i="14"/>
  <c r="K26" i="14"/>
  <c r="P26" i="14" s="1"/>
  <c r="O25" i="14"/>
  <c r="N25" i="14"/>
  <c r="M25" i="14"/>
  <c r="L25" i="14"/>
  <c r="K25" i="14"/>
  <c r="O24" i="14"/>
  <c r="N24" i="14"/>
  <c r="M24" i="14"/>
  <c r="L24" i="14"/>
  <c r="K24" i="14"/>
  <c r="O23" i="14"/>
  <c r="N23" i="14"/>
  <c r="M23" i="14"/>
  <c r="L23" i="14"/>
  <c r="K23" i="14"/>
  <c r="O22" i="14"/>
  <c r="N22" i="14"/>
  <c r="M22" i="14"/>
  <c r="L22" i="14"/>
  <c r="K22" i="14"/>
  <c r="O21" i="14"/>
  <c r="N21" i="14"/>
  <c r="M21" i="14"/>
  <c r="L21" i="14"/>
  <c r="K21" i="14"/>
  <c r="O20" i="14"/>
  <c r="N20" i="14"/>
  <c r="M20" i="14"/>
  <c r="L20" i="14"/>
  <c r="K20" i="14"/>
  <c r="O19" i="14"/>
  <c r="N19" i="14"/>
  <c r="M19" i="14"/>
  <c r="L19" i="14"/>
  <c r="K19" i="14"/>
  <c r="O18" i="14"/>
  <c r="N18" i="14"/>
  <c r="M18" i="14"/>
  <c r="L18" i="14"/>
  <c r="K18" i="14"/>
  <c r="O17" i="14"/>
  <c r="N17" i="14"/>
  <c r="M17" i="14"/>
  <c r="L17" i="14"/>
  <c r="K17" i="14"/>
  <c r="O16" i="14"/>
  <c r="N16" i="14"/>
  <c r="M16" i="14"/>
  <c r="L16" i="14"/>
  <c r="K16" i="14"/>
  <c r="O15" i="14"/>
  <c r="N15" i="14"/>
  <c r="M15" i="14"/>
  <c r="L15" i="14"/>
  <c r="K15" i="14"/>
  <c r="O14" i="14"/>
  <c r="N14" i="14"/>
  <c r="M14" i="14"/>
  <c r="L14" i="14"/>
  <c r="K14" i="14"/>
  <c r="O13" i="14"/>
  <c r="N13" i="14"/>
  <c r="M13" i="14"/>
  <c r="L13" i="14"/>
  <c r="K13" i="14"/>
  <c r="O12" i="14"/>
  <c r="N12" i="14"/>
  <c r="M12" i="14"/>
  <c r="L12" i="14"/>
  <c r="K12" i="14"/>
  <c r="O11" i="14"/>
  <c r="N11" i="14"/>
  <c r="M11" i="14"/>
  <c r="L11" i="14"/>
  <c r="K11" i="14"/>
  <c r="O10" i="14"/>
  <c r="N10" i="14"/>
  <c r="M10" i="14"/>
  <c r="L10" i="14"/>
  <c r="K10" i="14"/>
  <c r="O9" i="14"/>
  <c r="N9" i="14"/>
  <c r="M9" i="14"/>
  <c r="L9" i="14"/>
  <c r="K9" i="14"/>
  <c r="O8" i="14"/>
  <c r="N8" i="14"/>
  <c r="M8" i="14"/>
  <c r="L8" i="14"/>
  <c r="K8" i="14"/>
  <c r="O7" i="14"/>
  <c r="N7" i="14"/>
  <c r="M7" i="14"/>
  <c r="L7" i="14"/>
  <c r="K7" i="14"/>
  <c r="O6" i="14"/>
  <c r="N6" i="14"/>
  <c r="M6" i="14"/>
  <c r="L6" i="14"/>
  <c r="K6" i="14"/>
  <c r="O5" i="14"/>
  <c r="N5" i="14"/>
  <c r="M5" i="14"/>
  <c r="L5" i="14"/>
  <c r="K5" i="14"/>
  <c r="O4" i="14"/>
  <c r="N4" i="14"/>
  <c r="M4" i="14"/>
  <c r="L4" i="14"/>
  <c r="K4" i="14"/>
  <c r="O3" i="14"/>
  <c r="N3" i="14"/>
  <c r="M3" i="14"/>
  <c r="L3" i="14"/>
  <c r="K3" i="14"/>
  <c r="O2" i="14"/>
  <c r="N2" i="14"/>
  <c r="M2" i="14"/>
  <c r="L2" i="14"/>
  <c r="K2" i="14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P29" i="12" s="1"/>
  <c r="K30" i="12"/>
  <c r="K31" i="12"/>
  <c r="K32" i="12"/>
  <c r="K33" i="12"/>
  <c r="P33" i="12" s="1"/>
  <c r="K34" i="12"/>
  <c r="K35" i="12"/>
  <c r="K36" i="12"/>
  <c r="K37" i="12"/>
  <c r="P37" i="12" s="1"/>
  <c r="K38" i="12"/>
  <c r="K39" i="12"/>
  <c r="K40" i="12"/>
  <c r="K41" i="12"/>
  <c r="P41" i="12" s="1"/>
  <c r="K42" i="12"/>
  <c r="K43" i="12"/>
  <c r="K44" i="12"/>
  <c r="K45" i="12"/>
  <c r="P45" i="12" s="1"/>
  <c r="K46" i="12"/>
  <c r="K47" i="12"/>
  <c r="K48" i="12"/>
  <c r="K49" i="12"/>
  <c r="P49" i="12" s="1"/>
  <c r="K50" i="12"/>
  <c r="K51" i="12"/>
  <c r="K52" i="12"/>
  <c r="K53" i="12"/>
  <c r="P53" i="12" s="1"/>
  <c r="K54" i="12"/>
  <c r="K55" i="12"/>
  <c r="K56" i="12"/>
  <c r="K57" i="12"/>
  <c r="P57" i="12" s="1"/>
  <c r="K58" i="12"/>
  <c r="K59" i="12"/>
  <c r="K60" i="12"/>
  <c r="K61" i="12"/>
  <c r="P61" i="12" s="1"/>
  <c r="K62" i="12"/>
  <c r="K63" i="12"/>
  <c r="K64" i="12"/>
  <c r="K65" i="12"/>
  <c r="P65" i="12" s="1"/>
  <c r="K66" i="12"/>
  <c r="K67" i="12"/>
  <c r="K68" i="12"/>
  <c r="K69" i="12"/>
  <c r="P69" i="12" s="1"/>
  <c r="K70" i="12"/>
  <c r="K71" i="12"/>
  <c r="K72" i="12"/>
  <c r="K73" i="12"/>
  <c r="P73" i="12" s="1"/>
  <c r="K74" i="12"/>
  <c r="K75" i="12"/>
  <c r="K76" i="12"/>
  <c r="K77" i="12"/>
  <c r="P77" i="12" s="1"/>
  <c r="K78" i="12"/>
  <c r="K79" i="12"/>
  <c r="K80" i="12"/>
  <c r="K81" i="12"/>
  <c r="P81" i="12" s="1"/>
  <c r="K82" i="12"/>
  <c r="K83" i="12"/>
  <c r="K84" i="12"/>
  <c r="K85" i="12"/>
  <c r="P85" i="12" s="1"/>
  <c r="K86" i="12"/>
  <c r="K87" i="12"/>
  <c r="K88" i="12"/>
  <c r="K89" i="12"/>
  <c r="P89" i="12" s="1"/>
  <c r="K90" i="12"/>
  <c r="K91" i="12"/>
  <c r="K92" i="12"/>
  <c r="K93" i="12"/>
  <c r="P93" i="12" s="1"/>
  <c r="K94" i="12"/>
  <c r="K95" i="12"/>
  <c r="K96" i="12"/>
  <c r="K97" i="12"/>
  <c r="P97" i="12" s="1"/>
  <c r="K98" i="12"/>
  <c r="K99" i="12"/>
  <c r="K100" i="12"/>
  <c r="K101" i="12"/>
  <c r="P101" i="12" s="1"/>
  <c r="K102" i="12"/>
  <c r="K103" i="12"/>
  <c r="K104" i="12"/>
  <c r="K105" i="12"/>
  <c r="P105" i="12" s="1"/>
  <c r="K106" i="12"/>
  <c r="K107" i="12"/>
  <c r="K108" i="12"/>
  <c r="K109" i="12"/>
  <c r="P109" i="12" s="1"/>
  <c r="K2" i="12"/>
  <c r="O109" i="12"/>
  <c r="N109" i="12"/>
  <c r="M109" i="12"/>
  <c r="L109" i="12"/>
  <c r="O108" i="12"/>
  <c r="N108" i="12"/>
  <c r="M108" i="12"/>
  <c r="L108" i="12"/>
  <c r="P108" i="12"/>
  <c r="O107" i="12"/>
  <c r="N107" i="12"/>
  <c r="M107" i="12"/>
  <c r="L107" i="12"/>
  <c r="P107" i="12"/>
  <c r="O106" i="12"/>
  <c r="N106" i="12"/>
  <c r="M106" i="12"/>
  <c r="L106" i="12"/>
  <c r="P106" i="12"/>
  <c r="O105" i="12"/>
  <c r="N105" i="12"/>
  <c r="M105" i="12"/>
  <c r="L105" i="12"/>
  <c r="O104" i="12"/>
  <c r="N104" i="12"/>
  <c r="M104" i="12"/>
  <c r="L104" i="12"/>
  <c r="P104" i="12"/>
  <c r="O103" i="12"/>
  <c r="N103" i="12"/>
  <c r="M103" i="12"/>
  <c r="L103" i="12"/>
  <c r="P103" i="12"/>
  <c r="O102" i="12"/>
  <c r="N102" i="12"/>
  <c r="M102" i="12"/>
  <c r="L102" i="12"/>
  <c r="P102" i="12"/>
  <c r="O101" i="12"/>
  <c r="N101" i="12"/>
  <c r="M101" i="12"/>
  <c r="L101" i="12"/>
  <c r="O100" i="12"/>
  <c r="N100" i="12"/>
  <c r="M100" i="12"/>
  <c r="L100" i="12"/>
  <c r="P100" i="12"/>
  <c r="O99" i="12"/>
  <c r="N99" i="12"/>
  <c r="M99" i="12"/>
  <c r="L99" i="12"/>
  <c r="P99" i="12"/>
  <c r="O98" i="12"/>
  <c r="N98" i="12"/>
  <c r="M98" i="12"/>
  <c r="L98" i="12"/>
  <c r="P98" i="12"/>
  <c r="O97" i="12"/>
  <c r="N97" i="12"/>
  <c r="M97" i="12"/>
  <c r="L97" i="12"/>
  <c r="O96" i="12"/>
  <c r="N96" i="12"/>
  <c r="M96" i="12"/>
  <c r="L96" i="12"/>
  <c r="P96" i="12"/>
  <c r="O95" i="12"/>
  <c r="N95" i="12"/>
  <c r="M95" i="12"/>
  <c r="L95" i="12"/>
  <c r="P95" i="12"/>
  <c r="O94" i="12"/>
  <c r="N94" i="12"/>
  <c r="M94" i="12"/>
  <c r="L94" i="12"/>
  <c r="P94" i="12"/>
  <c r="O93" i="12"/>
  <c r="N93" i="12"/>
  <c r="M93" i="12"/>
  <c r="L93" i="12"/>
  <c r="O92" i="12"/>
  <c r="N92" i="12"/>
  <c r="M92" i="12"/>
  <c r="L92" i="12"/>
  <c r="P92" i="12"/>
  <c r="O91" i="12"/>
  <c r="N91" i="12"/>
  <c r="M91" i="12"/>
  <c r="L91" i="12"/>
  <c r="P91" i="12"/>
  <c r="O90" i="12"/>
  <c r="N90" i="12"/>
  <c r="M90" i="12"/>
  <c r="L90" i="12"/>
  <c r="P90" i="12"/>
  <c r="O89" i="12"/>
  <c r="N89" i="12"/>
  <c r="M89" i="12"/>
  <c r="L89" i="12"/>
  <c r="O88" i="12"/>
  <c r="N88" i="12"/>
  <c r="M88" i="12"/>
  <c r="L88" i="12"/>
  <c r="P88" i="12"/>
  <c r="O87" i="12"/>
  <c r="N87" i="12"/>
  <c r="M87" i="12"/>
  <c r="L87" i="12"/>
  <c r="P87" i="12"/>
  <c r="O86" i="12"/>
  <c r="N86" i="12"/>
  <c r="M86" i="12"/>
  <c r="L86" i="12"/>
  <c r="P86" i="12"/>
  <c r="O85" i="12"/>
  <c r="N85" i="12"/>
  <c r="M85" i="12"/>
  <c r="L85" i="12"/>
  <c r="O84" i="12"/>
  <c r="N84" i="12"/>
  <c r="M84" i="12"/>
  <c r="L84" i="12"/>
  <c r="P84" i="12"/>
  <c r="O83" i="12"/>
  <c r="N83" i="12"/>
  <c r="M83" i="12"/>
  <c r="L83" i="12"/>
  <c r="P83" i="12"/>
  <c r="O82" i="12"/>
  <c r="N82" i="12"/>
  <c r="M82" i="12"/>
  <c r="L82" i="12"/>
  <c r="P82" i="12"/>
  <c r="O81" i="12"/>
  <c r="N81" i="12"/>
  <c r="M81" i="12"/>
  <c r="L81" i="12"/>
  <c r="O80" i="12"/>
  <c r="N80" i="12"/>
  <c r="M80" i="12"/>
  <c r="L80" i="12"/>
  <c r="P80" i="12"/>
  <c r="O79" i="12"/>
  <c r="N79" i="12"/>
  <c r="M79" i="12"/>
  <c r="L79" i="12"/>
  <c r="P79" i="12"/>
  <c r="O78" i="12"/>
  <c r="N78" i="12"/>
  <c r="M78" i="12"/>
  <c r="L78" i="12"/>
  <c r="P78" i="12"/>
  <c r="O77" i="12"/>
  <c r="N77" i="12"/>
  <c r="M77" i="12"/>
  <c r="L77" i="12"/>
  <c r="O76" i="12"/>
  <c r="N76" i="12"/>
  <c r="M76" i="12"/>
  <c r="L76" i="12"/>
  <c r="P76" i="12"/>
  <c r="O75" i="12"/>
  <c r="N75" i="12"/>
  <c r="M75" i="12"/>
  <c r="L75" i="12"/>
  <c r="P75" i="12"/>
  <c r="O74" i="12"/>
  <c r="N74" i="12"/>
  <c r="M74" i="12"/>
  <c r="L74" i="12"/>
  <c r="P74" i="12"/>
  <c r="O73" i="12"/>
  <c r="N73" i="12"/>
  <c r="M73" i="12"/>
  <c r="L73" i="12"/>
  <c r="O72" i="12"/>
  <c r="N72" i="12"/>
  <c r="M72" i="12"/>
  <c r="L72" i="12"/>
  <c r="P72" i="12"/>
  <c r="O71" i="12"/>
  <c r="N71" i="12"/>
  <c r="M71" i="12"/>
  <c r="L71" i="12"/>
  <c r="P71" i="12"/>
  <c r="O70" i="12"/>
  <c r="N70" i="12"/>
  <c r="M70" i="12"/>
  <c r="L70" i="12"/>
  <c r="P70" i="12"/>
  <c r="O69" i="12"/>
  <c r="N69" i="12"/>
  <c r="M69" i="12"/>
  <c r="L69" i="12"/>
  <c r="O68" i="12"/>
  <c r="N68" i="12"/>
  <c r="M68" i="12"/>
  <c r="L68" i="12"/>
  <c r="P68" i="12"/>
  <c r="O67" i="12"/>
  <c r="N67" i="12"/>
  <c r="M67" i="12"/>
  <c r="L67" i="12"/>
  <c r="P67" i="12"/>
  <c r="O66" i="12"/>
  <c r="N66" i="12"/>
  <c r="M66" i="12"/>
  <c r="L66" i="12"/>
  <c r="P66" i="12"/>
  <c r="O65" i="12"/>
  <c r="N65" i="12"/>
  <c r="M65" i="12"/>
  <c r="L65" i="12"/>
  <c r="O64" i="12"/>
  <c r="N64" i="12"/>
  <c r="M64" i="12"/>
  <c r="L64" i="12"/>
  <c r="P64" i="12"/>
  <c r="O63" i="12"/>
  <c r="N63" i="12"/>
  <c r="M63" i="12"/>
  <c r="L63" i="12"/>
  <c r="P63" i="12"/>
  <c r="O62" i="12"/>
  <c r="N62" i="12"/>
  <c r="M62" i="12"/>
  <c r="L62" i="12"/>
  <c r="P62" i="12"/>
  <c r="O61" i="12"/>
  <c r="N61" i="12"/>
  <c r="M61" i="12"/>
  <c r="L61" i="12"/>
  <c r="O60" i="12"/>
  <c r="N60" i="12"/>
  <c r="M60" i="12"/>
  <c r="L60" i="12"/>
  <c r="P60" i="12"/>
  <c r="O59" i="12"/>
  <c r="N59" i="12"/>
  <c r="M59" i="12"/>
  <c r="L59" i="12"/>
  <c r="P59" i="12"/>
  <c r="O58" i="12"/>
  <c r="N58" i="12"/>
  <c r="M58" i="12"/>
  <c r="L58" i="12"/>
  <c r="P58" i="12"/>
  <c r="O57" i="12"/>
  <c r="N57" i="12"/>
  <c r="M57" i="12"/>
  <c r="L57" i="12"/>
  <c r="O56" i="12"/>
  <c r="N56" i="12"/>
  <c r="M56" i="12"/>
  <c r="L56" i="12"/>
  <c r="P56" i="12"/>
  <c r="O55" i="12"/>
  <c r="N55" i="12"/>
  <c r="M55" i="12"/>
  <c r="L55" i="12"/>
  <c r="P55" i="12"/>
  <c r="O54" i="12"/>
  <c r="N54" i="12"/>
  <c r="M54" i="12"/>
  <c r="L54" i="12"/>
  <c r="P54" i="12"/>
  <c r="O53" i="12"/>
  <c r="N53" i="12"/>
  <c r="M53" i="12"/>
  <c r="L53" i="12"/>
  <c r="O52" i="12"/>
  <c r="N52" i="12"/>
  <c r="M52" i="12"/>
  <c r="L52" i="12"/>
  <c r="P52" i="12"/>
  <c r="O51" i="12"/>
  <c r="N51" i="12"/>
  <c r="M51" i="12"/>
  <c r="L51" i="12"/>
  <c r="P51" i="12"/>
  <c r="O50" i="12"/>
  <c r="N50" i="12"/>
  <c r="M50" i="12"/>
  <c r="L50" i="12"/>
  <c r="P50" i="12"/>
  <c r="O49" i="12"/>
  <c r="N49" i="12"/>
  <c r="M49" i="12"/>
  <c r="L49" i="12"/>
  <c r="O48" i="12"/>
  <c r="N48" i="12"/>
  <c r="M48" i="12"/>
  <c r="L48" i="12"/>
  <c r="P48" i="12"/>
  <c r="O47" i="12"/>
  <c r="N47" i="12"/>
  <c r="M47" i="12"/>
  <c r="L47" i="12"/>
  <c r="P47" i="12"/>
  <c r="O46" i="12"/>
  <c r="N46" i="12"/>
  <c r="M46" i="12"/>
  <c r="L46" i="12"/>
  <c r="P46" i="12"/>
  <c r="O45" i="12"/>
  <c r="N45" i="12"/>
  <c r="M45" i="12"/>
  <c r="L45" i="12"/>
  <c r="O44" i="12"/>
  <c r="N44" i="12"/>
  <c r="M44" i="12"/>
  <c r="L44" i="12"/>
  <c r="P44" i="12"/>
  <c r="O43" i="12"/>
  <c r="N43" i="12"/>
  <c r="M43" i="12"/>
  <c r="L43" i="12"/>
  <c r="P43" i="12"/>
  <c r="O42" i="12"/>
  <c r="N42" i="12"/>
  <c r="M42" i="12"/>
  <c r="L42" i="12"/>
  <c r="P42" i="12"/>
  <c r="O41" i="12"/>
  <c r="N41" i="12"/>
  <c r="M41" i="12"/>
  <c r="L41" i="12"/>
  <c r="O40" i="12"/>
  <c r="N40" i="12"/>
  <c r="M40" i="12"/>
  <c r="L40" i="12"/>
  <c r="P40" i="12"/>
  <c r="O39" i="12"/>
  <c r="N39" i="12"/>
  <c r="M39" i="12"/>
  <c r="L39" i="12"/>
  <c r="P39" i="12"/>
  <c r="O38" i="12"/>
  <c r="N38" i="12"/>
  <c r="M38" i="12"/>
  <c r="L38" i="12"/>
  <c r="P38" i="12"/>
  <c r="O37" i="12"/>
  <c r="N37" i="12"/>
  <c r="M37" i="12"/>
  <c r="L37" i="12"/>
  <c r="O36" i="12"/>
  <c r="N36" i="12"/>
  <c r="M36" i="12"/>
  <c r="L36" i="12"/>
  <c r="P36" i="12"/>
  <c r="O35" i="12"/>
  <c r="N35" i="12"/>
  <c r="M35" i="12"/>
  <c r="L35" i="12"/>
  <c r="P35" i="12"/>
  <c r="O34" i="12"/>
  <c r="N34" i="12"/>
  <c r="M34" i="12"/>
  <c r="L34" i="12"/>
  <c r="P34" i="12"/>
  <c r="O33" i="12"/>
  <c r="N33" i="12"/>
  <c r="M33" i="12"/>
  <c r="L33" i="12"/>
  <c r="O32" i="12"/>
  <c r="N32" i="12"/>
  <c r="M32" i="12"/>
  <c r="L32" i="12"/>
  <c r="P32" i="12"/>
  <c r="O31" i="12"/>
  <c r="N31" i="12"/>
  <c r="M31" i="12"/>
  <c r="L31" i="12"/>
  <c r="P31" i="12"/>
  <c r="O30" i="12"/>
  <c r="N30" i="12"/>
  <c r="M30" i="12"/>
  <c r="L30" i="12"/>
  <c r="P30" i="12"/>
  <c r="O29" i="12"/>
  <c r="N29" i="12"/>
  <c r="M29" i="12"/>
  <c r="L29" i="12"/>
  <c r="O28" i="12"/>
  <c r="N28" i="12"/>
  <c r="M28" i="12"/>
  <c r="L28" i="12"/>
  <c r="P28" i="12"/>
  <c r="O27" i="12"/>
  <c r="N27" i="12"/>
  <c r="M27" i="12"/>
  <c r="L27" i="12"/>
  <c r="P27" i="12"/>
  <c r="O26" i="12"/>
  <c r="N26" i="12"/>
  <c r="M26" i="12"/>
  <c r="L26" i="12"/>
  <c r="P26" i="12"/>
  <c r="O25" i="12"/>
  <c r="N25" i="12"/>
  <c r="M25" i="12"/>
  <c r="L25" i="12"/>
  <c r="O24" i="12"/>
  <c r="N24" i="12"/>
  <c r="M24" i="12"/>
  <c r="L24" i="12"/>
  <c r="O23" i="12"/>
  <c r="N23" i="12"/>
  <c r="M23" i="12"/>
  <c r="L23" i="12"/>
  <c r="O22" i="12"/>
  <c r="N22" i="12"/>
  <c r="M22" i="12"/>
  <c r="L22" i="12"/>
  <c r="O21" i="12"/>
  <c r="N21" i="12"/>
  <c r="M21" i="12"/>
  <c r="L21" i="12"/>
  <c r="O20" i="12"/>
  <c r="N20" i="12"/>
  <c r="M20" i="12"/>
  <c r="L20" i="12"/>
  <c r="O19" i="12"/>
  <c r="N19" i="12"/>
  <c r="M19" i="12"/>
  <c r="L19" i="12"/>
  <c r="O18" i="12"/>
  <c r="N18" i="12"/>
  <c r="M18" i="12"/>
  <c r="L18" i="12"/>
  <c r="O17" i="12"/>
  <c r="N17" i="12"/>
  <c r="M17" i="12"/>
  <c r="L17" i="12"/>
  <c r="O16" i="12"/>
  <c r="N16" i="12"/>
  <c r="M16" i="12"/>
  <c r="L16" i="12"/>
  <c r="O15" i="12"/>
  <c r="N15" i="12"/>
  <c r="M15" i="12"/>
  <c r="L15" i="12"/>
  <c r="O14" i="12"/>
  <c r="N14" i="12"/>
  <c r="M14" i="12"/>
  <c r="L14" i="12"/>
  <c r="O13" i="12"/>
  <c r="N13" i="12"/>
  <c r="M13" i="12"/>
  <c r="L13" i="12"/>
  <c r="O12" i="12"/>
  <c r="N12" i="12"/>
  <c r="M12" i="12"/>
  <c r="L12" i="12"/>
  <c r="O11" i="12"/>
  <c r="N11" i="12"/>
  <c r="M11" i="12"/>
  <c r="L11" i="12"/>
  <c r="O10" i="12"/>
  <c r="N10" i="12"/>
  <c r="M10" i="12"/>
  <c r="L10" i="12"/>
  <c r="O9" i="12"/>
  <c r="N9" i="12"/>
  <c r="M9" i="12"/>
  <c r="L9" i="12"/>
  <c r="O8" i="12"/>
  <c r="N8" i="12"/>
  <c r="M8" i="12"/>
  <c r="L8" i="12"/>
  <c r="O7" i="12"/>
  <c r="N7" i="12"/>
  <c r="M7" i="12"/>
  <c r="L7" i="12"/>
  <c r="O6" i="12"/>
  <c r="N6" i="12"/>
  <c r="M6" i="12"/>
  <c r="L6" i="12"/>
  <c r="O5" i="12"/>
  <c r="N5" i="12"/>
  <c r="M5" i="12"/>
  <c r="L5" i="12"/>
  <c r="O4" i="12"/>
  <c r="N4" i="12"/>
  <c r="M4" i="12"/>
  <c r="L4" i="12"/>
  <c r="O3" i="12"/>
  <c r="N3" i="12"/>
  <c r="M3" i="12"/>
  <c r="L3" i="12"/>
  <c r="O2" i="12"/>
  <c r="N2" i="12"/>
  <c r="M2" i="12"/>
  <c r="L2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P29" i="11" s="1"/>
  <c r="K30" i="11"/>
  <c r="K31" i="11"/>
  <c r="K32" i="11"/>
  <c r="K33" i="11"/>
  <c r="P33" i="11" s="1"/>
  <c r="K34" i="11"/>
  <c r="K35" i="11"/>
  <c r="K36" i="11"/>
  <c r="K37" i="11"/>
  <c r="P37" i="11" s="1"/>
  <c r="K38" i="11"/>
  <c r="K39" i="11"/>
  <c r="K40" i="11"/>
  <c r="K41" i="11"/>
  <c r="P41" i="11" s="1"/>
  <c r="K42" i="11"/>
  <c r="K43" i="11"/>
  <c r="K44" i="11"/>
  <c r="K45" i="11"/>
  <c r="P45" i="11" s="1"/>
  <c r="K46" i="11"/>
  <c r="K47" i="11"/>
  <c r="K48" i="11"/>
  <c r="K49" i="11"/>
  <c r="P49" i="11" s="1"/>
  <c r="K50" i="11"/>
  <c r="K51" i="11"/>
  <c r="K52" i="11"/>
  <c r="K53" i="11"/>
  <c r="P53" i="11" s="1"/>
  <c r="K54" i="11"/>
  <c r="K55" i="11"/>
  <c r="K56" i="11"/>
  <c r="K57" i="11"/>
  <c r="P57" i="11" s="1"/>
  <c r="K58" i="11"/>
  <c r="K59" i="11"/>
  <c r="K60" i="11"/>
  <c r="K61" i="11"/>
  <c r="P61" i="11" s="1"/>
  <c r="K62" i="11"/>
  <c r="K63" i="11"/>
  <c r="K64" i="11"/>
  <c r="K65" i="11"/>
  <c r="P65" i="11" s="1"/>
  <c r="K66" i="11"/>
  <c r="K67" i="11"/>
  <c r="K68" i="11"/>
  <c r="K69" i="11"/>
  <c r="P69" i="11" s="1"/>
  <c r="K70" i="11"/>
  <c r="K71" i="11"/>
  <c r="K72" i="11"/>
  <c r="K73" i="11"/>
  <c r="P73" i="11" s="1"/>
  <c r="K74" i="11"/>
  <c r="K75" i="11"/>
  <c r="K76" i="11"/>
  <c r="K77" i="11"/>
  <c r="P77" i="11" s="1"/>
  <c r="K78" i="11"/>
  <c r="K79" i="11"/>
  <c r="K80" i="11"/>
  <c r="K81" i="11"/>
  <c r="P81" i="11" s="1"/>
  <c r="K82" i="11"/>
  <c r="K83" i="11"/>
  <c r="K84" i="11"/>
  <c r="K85" i="11"/>
  <c r="P85" i="11" s="1"/>
  <c r="K86" i="11"/>
  <c r="K87" i="11"/>
  <c r="K88" i="11"/>
  <c r="K89" i="11"/>
  <c r="P89" i="11" s="1"/>
  <c r="K90" i="11"/>
  <c r="K91" i="11"/>
  <c r="K92" i="11"/>
  <c r="K93" i="11"/>
  <c r="P93" i="11" s="1"/>
  <c r="K94" i="11"/>
  <c r="K95" i="11"/>
  <c r="K96" i="11"/>
  <c r="K97" i="11"/>
  <c r="P97" i="11" s="1"/>
  <c r="K98" i="11"/>
  <c r="K99" i="11"/>
  <c r="K100" i="11"/>
  <c r="K101" i="11"/>
  <c r="P101" i="11" s="1"/>
  <c r="K102" i="11"/>
  <c r="K103" i="11"/>
  <c r="K104" i="11"/>
  <c r="K105" i="11"/>
  <c r="P105" i="11" s="1"/>
  <c r="K106" i="11"/>
  <c r="P106" i="11" s="1"/>
  <c r="K107" i="11"/>
  <c r="K108" i="11"/>
  <c r="K109" i="11"/>
  <c r="P109" i="11" s="1"/>
  <c r="K2" i="11"/>
  <c r="O109" i="11"/>
  <c r="N109" i="11"/>
  <c r="M109" i="11"/>
  <c r="L109" i="11"/>
  <c r="O108" i="11"/>
  <c r="N108" i="11"/>
  <c r="M108" i="11"/>
  <c r="L108" i="11"/>
  <c r="P108" i="11"/>
  <c r="O107" i="11"/>
  <c r="N107" i="11"/>
  <c r="M107" i="11"/>
  <c r="L107" i="11"/>
  <c r="P107" i="11"/>
  <c r="O106" i="11"/>
  <c r="N106" i="11"/>
  <c r="M106" i="11"/>
  <c r="L106" i="11"/>
  <c r="O105" i="11"/>
  <c r="N105" i="11"/>
  <c r="M105" i="11"/>
  <c r="L105" i="11"/>
  <c r="O104" i="11"/>
  <c r="N104" i="11"/>
  <c r="M104" i="11"/>
  <c r="L104" i="11"/>
  <c r="P104" i="11"/>
  <c r="O103" i="11"/>
  <c r="N103" i="11"/>
  <c r="M103" i="11"/>
  <c r="L103" i="11"/>
  <c r="P103" i="11"/>
  <c r="O102" i="11"/>
  <c r="N102" i="11"/>
  <c r="M102" i="11"/>
  <c r="L102" i="11"/>
  <c r="P102" i="11"/>
  <c r="O101" i="11"/>
  <c r="N101" i="11"/>
  <c r="M101" i="11"/>
  <c r="L101" i="11"/>
  <c r="O100" i="11"/>
  <c r="N100" i="11"/>
  <c r="M100" i="11"/>
  <c r="L100" i="11"/>
  <c r="P100" i="11"/>
  <c r="O99" i="11"/>
  <c r="N99" i="11"/>
  <c r="M99" i="11"/>
  <c r="L99" i="11"/>
  <c r="P99" i="11"/>
  <c r="O98" i="11"/>
  <c r="N98" i="11"/>
  <c r="M98" i="11"/>
  <c r="L98" i="11"/>
  <c r="P98" i="11"/>
  <c r="O97" i="11"/>
  <c r="N97" i="11"/>
  <c r="M97" i="11"/>
  <c r="L97" i="11"/>
  <c r="O96" i="11"/>
  <c r="N96" i="11"/>
  <c r="M96" i="11"/>
  <c r="L96" i="11"/>
  <c r="P96" i="11"/>
  <c r="O95" i="11"/>
  <c r="N95" i="11"/>
  <c r="M95" i="11"/>
  <c r="L95" i="11"/>
  <c r="P95" i="11"/>
  <c r="O94" i="11"/>
  <c r="N94" i="11"/>
  <c r="M94" i="11"/>
  <c r="L94" i="11"/>
  <c r="P94" i="11"/>
  <c r="O93" i="11"/>
  <c r="N93" i="11"/>
  <c r="M93" i="11"/>
  <c r="L93" i="11"/>
  <c r="O92" i="11"/>
  <c r="N92" i="11"/>
  <c r="M92" i="11"/>
  <c r="L92" i="11"/>
  <c r="P92" i="11"/>
  <c r="O91" i="11"/>
  <c r="N91" i="11"/>
  <c r="M91" i="11"/>
  <c r="L91" i="11"/>
  <c r="P91" i="11"/>
  <c r="O90" i="11"/>
  <c r="N90" i="11"/>
  <c r="M90" i="11"/>
  <c r="L90" i="11"/>
  <c r="P90" i="11"/>
  <c r="O89" i="11"/>
  <c r="N89" i="11"/>
  <c r="M89" i="11"/>
  <c r="L89" i="11"/>
  <c r="O88" i="11"/>
  <c r="N88" i="11"/>
  <c r="M88" i="11"/>
  <c r="L88" i="11"/>
  <c r="P88" i="11"/>
  <c r="O87" i="11"/>
  <c r="N87" i="11"/>
  <c r="M87" i="11"/>
  <c r="L87" i="11"/>
  <c r="P87" i="11"/>
  <c r="O86" i="11"/>
  <c r="N86" i="11"/>
  <c r="M86" i="11"/>
  <c r="L86" i="11"/>
  <c r="P86" i="11"/>
  <c r="O85" i="11"/>
  <c r="N85" i="11"/>
  <c r="M85" i="11"/>
  <c r="L85" i="11"/>
  <c r="O84" i="11"/>
  <c r="N84" i="11"/>
  <c r="M84" i="11"/>
  <c r="L84" i="11"/>
  <c r="P84" i="11"/>
  <c r="O83" i="11"/>
  <c r="N83" i="11"/>
  <c r="M83" i="11"/>
  <c r="L83" i="11"/>
  <c r="P83" i="11"/>
  <c r="O82" i="11"/>
  <c r="N82" i="11"/>
  <c r="M82" i="11"/>
  <c r="L82" i="11"/>
  <c r="P82" i="11"/>
  <c r="O81" i="11"/>
  <c r="N81" i="11"/>
  <c r="M81" i="11"/>
  <c r="L81" i="11"/>
  <c r="O80" i="11"/>
  <c r="N80" i="11"/>
  <c r="M80" i="11"/>
  <c r="L80" i="11"/>
  <c r="P80" i="11"/>
  <c r="O79" i="11"/>
  <c r="N79" i="11"/>
  <c r="M79" i="11"/>
  <c r="L79" i="11"/>
  <c r="P79" i="11"/>
  <c r="O78" i="11"/>
  <c r="N78" i="11"/>
  <c r="M78" i="11"/>
  <c r="L78" i="11"/>
  <c r="P78" i="11"/>
  <c r="O77" i="11"/>
  <c r="N77" i="11"/>
  <c r="M77" i="11"/>
  <c r="L77" i="11"/>
  <c r="O76" i="11"/>
  <c r="N76" i="11"/>
  <c r="M76" i="11"/>
  <c r="L76" i="11"/>
  <c r="P76" i="11"/>
  <c r="O75" i="11"/>
  <c r="N75" i="11"/>
  <c r="M75" i="11"/>
  <c r="L75" i="11"/>
  <c r="P75" i="11"/>
  <c r="O74" i="11"/>
  <c r="N74" i="11"/>
  <c r="M74" i="11"/>
  <c r="L74" i="11"/>
  <c r="P74" i="11"/>
  <c r="O73" i="11"/>
  <c r="N73" i="11"/>
  <c r="M73" i="11"/>
  <c r="L73" i="11"/>
  <c r="O72" i="11"/>
  <c r="N72" i="11"/>
  <c r="M72" i="11"/>
  <c r="L72" i="11"/>
  <c r="P72" i="11"/>
  <c r="O71" i="11"/>
  <c r="N71" i="11"/>
  <c r="M71" i="11"/>
  <c r="L71" i="11"/>
  <c r="P71" i="11"/>
  <c r="O70" i="11"/>
  <c r="N70" i="11"/>
  <c r="M70" i="11"/>
  <c r="L70" i="11"/>
  <c r="P70" i="11"/>
  <c r="O69" i="11"/>
  <c r="N69" i="11"/>
  <c r="M69" i="11"/>
  <c r="L69" i="11"/>
  <c r="O68" i="11"/>
  <c r="N68" i="11"/>
  <c r="M68" i="11"/>
  <c r="L68" i="11"/>
  <c r="P68" i="11"/>
  <c r="O67" i="11"/>
  <c r="N67" i="11"/>
  <c r="M67" i="11"/>
  <c r="L67" i="11"/>
  <c r="P67" i="11"/>
  <c r="O66" i="11"/>
  <c r="N66" i="11"/>
  <c r="M66" i="11"/>
  <c r="L66" i="11"/>
  <c r="P66" i="11"/>
  <c r="O65" i="11"/>
  <c r="N65" i="11"/>
  <c r="M65" i="11"/>
  <c r="L65" i="11"/>
  <c r="O64" i="11"/>
  <c r="N64" i="11"/>
  <c r="M64" i="11"/>
  <c r="L64" i="11"/>
  <c r="P64" i="11"/>
  <c r="O63" i="11"/>
  <c r="N63" i="11"/>
  <c r="M63" i="11"/>
  <c r="L63" i="11"/>
  <c r="P63" i="11"/>
  <c r="O62" i="11"/>
  <c r="N62" i="11"/>
  <c r="M62" i="11"/>
  <c r="L62" i="11"/>
  <c r="P62" i="11"/>
  <c r="O61" i="11"/>
  <c r="N61" i="11"/>
  <c r="M61" i="11"/>
  <c r="L61" i="11"/>
  <c r="O60" i="11"/>
  <c r="N60" i="11"/>
  <c r="M60" i="11"/>
  <c r="L60" i="11"/>
  <c r="P60" i="11"/>
  <c r="O59" i="11"/>
  <c r="N59" i="11"/>
  <c r="M59" i="11"/>
  <c r="L59" i="11"/>
  <c r="P59" i="11"/>
  <c r="O58" i="11"/>
  <c r="N58" i="11"/>
  <c r="M58" i="11"/>
  <c r="L58" i="11"/>
  <c r="P58" i="11"/>
  <c r="O57" i="11"/>
  <c r="N57" i="11"/>
  <c r="M57" i="11"/>
  <c r="L57" i="11"/>
  <c r="O56" i="11"/>
  <c r="N56" i="11"/>
  <c r="M56" i="11"/>
  <c r="L56" i="11"/>
  <c r="P56" i="11"/>
  <c r="O55" i="11"/>
  <c r="N55" i="11"/>
  <c r="M55" i="11"/>
  <c r="L55" i="11"/>
  <c r="P55" i="11"/>
  <c r="O54" i="11"/>
  <c r="N54" i="11"/>
  <c r="M54" i="11"/>
  <c r="L54" i="11"/>
  <c r="P54" i="11"/>
  <c r="O53" i="11"/>
  <c r="N53" i="11"/>
  <c r="M53" i="11"/>
  <c r="L53" i="11"/>
  <c r="O52" i="11"/>
  <c r="N52" i="11"/>
  <c r="M52" i="11"/>
  <c r="L52" i="11"/>
  <c r="P52" i="11"/>
  <c r="O51" i="11"/>
  <c r="N51" i="11"/>
  <c r="M51" i="11"/>
  <c r="L51" i="11"/>
  <c r="P51" i="11"/>
  <c r="O50" i="11"/>
  <c r="N50" i="11"/>
  <c r="M50" i="11"/>
  <c r="L50" i="11"/>
  <c r="P50" i="11"/>
  <c r="O49" i="11"/>
  <c r="N49" i="11"/>
  <c r="M49" i="11"/>
  <c r="L49" i="11"/>
  <c r="O48" i="11"/>
  <c r="N48" i="11"/>
  <c r="M48" i="11"/>
  <c r="L48" i="11"/>
  <c r="P48" i="11"/>
  <c r="O47" i="11"/>
  <c r="N47" i="11"/>
  <c r="M47" i="11"/>
  <c r="L47" i="11"/>
  <c r="P47" i="11"/>
  <c r="O46" i="11"/>
  <c r="N46" i="11"/>
  <c r="M46" i="11"/>
  <c r="L46" i="11"/>
  <c r="P46" i="11"/>
  <c r="O45" i="11"/>
  <c r="N45" i="11"/>
  <c r="M45" i="11"/>
  <c r="L45" i="11"/>
  <c r="O44" i="11"/>
  <c r="N44" i="11"/>
  <c r="M44" i="11"/>
  <c r="L44" i="11"/>
  <c r="P44" i="11"/>
  <c r="O43" i="11"/>
  <c r="N43" i="11"/>
  <c r="M43" i="11"/>
  <c r="L43" i="11"/>
  <c r="P43" i="11"/>
  <c r="O42" i="11"/>
  <c r="N42" i="11"/>
  <c r="M42" i="11"/>
  <c r="L42" i="11"/>
  <c r="P42" i="11"/>
  <c r="O41" i="11"/>
  <c r="N41" i="11"/>
  <c r="M41" i="11"/>
  <c r="L41" i="11"/>
  <c r="O40" i="11"/>
  <c r="N40" i="11"/>
  <c r="M40" i="11"/>
  <c r="L40" i="11"/>
  <c r="P40" i="11"/>
  <c r="O39" i="11"/>
  <c r="N39" i="11"/>
  <c r="M39" i="11"/>
  <c r="L39" i="11"/>
  <c r="P39" i="11"/>
  <c r="O38" i="11"/>
  <c r="N38" i="11"/>
  <c r="M38" i="11"/>
  <c r="L38" i="11"/>
  <c r="P38" i="11"/>
  <c r="O37" i="11"/>
  <c r="N37" i="11"/>
  <c r="M37" i="11"/>
  <c r="L37" i="11"/>
  <c r="O36" i="11"/>
  <c r="N36" i="11"/>
  <c r="M36" i="11"/>
  <c r="L36" i="11"/>
  <c r="P36" i="11"/>
  <c r="O35" i="11"/>
  <c r="N35" i="11"/>
  <c r="M35" i="11"/>
  <c r="L35" i="11"/>
  <c r="P35" i="11"/>
  <c r="O34" i="11"/>
  <c r="N34" i="11"/>
  <c r="M34" i="11"/>
  <c r="L34" i="11"/>
  <c r="P34" i="11"/>
  <c r="O33" i="11"/>
  <c r="N33" i="11"/>
  <c r="M33" i="11"/>
  <c r="L33" i="11"/>
  <c r="O32" i="11"/>
  <c r="N32" i="11"/>
  <c r="M32" i="11"/>
  <c r="L32" i="11"/>
  <c r="P32" i="11"/>
  <c r="O31" i="11"/>
  <c r="N31" i="11"/>
  <c r="M31" i="11"/>
  <c r="L31" i="11"/>
  <c r="P31" i="11"/>
  <c r="O30" i="11"/>
  <c r="N30" i="11"/>
  <c r="M30" i="11"/>
  <c r="L30" i="11"/>
  <c r="P30" i="11"/>
  <c r="O29" i="11"/>
  <c r="N29" i="11"/>
  <c r="M29" i="11"/>
  <c r="L29" i="11"/>
  <c r="O28" i="11"/>
  <c r="N28" i="11"/>
  <c r="M28" i="11"/>
  <c r="L28" i="11"/>
  <c r="P28" i="11"/>
  <c r="O27" i="11"/>
  <c r="N27" i="11"/>
  <c r="M27" i="11"/>
  <c r="L27" i="11"/>
  <c r="P27" i="11"/>
  <c r="O26" i="11"/>
  <c r="N26" i="11"/>
  <c r="M26" i="11"/>
  <c r="L26" i="11"/>
  <c r="P26" i="11"/>
  <c r="O25" i="11"/>
  <c r="N25" i="11"/>
  <c r="M25" i="11"/>
  <c r="L25" i="11"/>
  <c r="O24" i="11"/>
  <c r="N24" i="11"/>
  <c r="M24" i="11"/>
  <c r="L24" i="11"/>
  <c r="O23" i="11"/>
  <c r="N23" i="11"/>
  <c r="M23" i="11"/>
  <c r="L23" i="11"/>
  <c r="O22" i="11"/>
  <c r="N22" i="11"/>
  <c r="M22" i="11"/>
  <c r="L22" i="11"/>
  <c r="O21" i="11"/>
  <c r="N21" i="11"/>
  <c r="M21" i="11"/>
  <c r="L21" i="11"/>
  <c r="O20" i="11"/>
  <c r="N20" i="11"/>
  <c r="M20" i="11"/>
  <c r="L20" i="11"/>
  <c r="O19" i="11"/>
  <c r="N19" i="11"/>
  <c r="M19" i="11"/>
  <c r="L19" i="11"/>
  <c r="O18" i="11"/>
  <c r="N18" i="11"/>
  <c r="M18" i="11"/>
  <c r="L18" i="11"/>
  <c r="O17" i="11"/>
  <c r="N17" i="11"/>
  <c r="M17" i="11"/>
  <c r="L17" i="11"/>
  <c r="O16" i="11"/>
  <c r="N16" i="11"/>
  <c r="M16" i="11"/>
  <c r="L16" i="11"/>
  <c r="O15" i="11"/>
  <c r="N15" i="11"/>
  <c r="M15" i="11"/>
  <c r="L15" i="11"/>
  <c r="O14" i="11"/>
  <c r="N14" i="11"/>
  <c r="M14" i="11"/>
  <c r="L14" i="11"/>
  <c r="O13" i="11"/>
  <c r="N13" i="11"/>
  <c r="M13" i="11"/>
  <c r="L13" i="11"/>
  <c r="O12" i="11"/>
  <c r="N12" i="11"/>
  <c r="M12" i="11"/>
  <c r="L12" i="11"/>
  <c r="O11" i="11"/>
  <c r="N11" i="11"/>
  <c r="M11" i="11"/>
  <c r="L11" i="11"/>
  <c r="O10" i="11"/>
  <c r="N10" i="11"/>
  <c r="M10" i="11"/>
  <c r="L10" i="11"/>
  <c r="O9" i="11"/>
  <c r="N9" i="11"/>
  <c r="M9" i="11"/>
  <c r="L9" i="11"/>
  <c r="O8" i="11"/>
  <c r="N8" i="11"/>
  <c r="M8" i="11"/>
  <c r="L8" i="11"/>
  <c r="O7" i="11"/>
  <c r="N7" i="11"/>
  <c r="M7" i="11"/>
  <c r="L7" i="11"/>
  <c r="O6" i="11"/>
  <c r="N6" i="11"/>
  <c r="M6" i="11"/>
  <c r="L6" i="11"/>
  <c r="O5" i="11"/>
  <c r="N5" i="11"/>
  <c r="M5" i="11"/>
  <c r="L5" i="11"/>
  <c r="O4" i="11"/>
  <c r="N4" i="11"/>
  <c r="M4" i="11"/>
  <c r="L4" i="11"/>
  <c r="O3" i="11"/>
  <c r="N3" i="11"/>
  <c r="M3" i="11"/>
  <c r="L3" i="11"/>
  <c r="O2" i="11"/>
  <c r="N2" i="11"/>
  <c r="M2" i="11"/>
  <c r="L2" i="1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P97" i="9" s="1"/>
  <c r="K98" i="9"/>
  <c r="K99" i="9"/>
  <c r="K100" i="9"/>
  <c r="K101" i="9"/>
  <c r="P101" i="9" s="1"/>
  <c r="K102" i="9"/>
  <c r="K103" i="9"/>
  <c r="K104" i="9"/>
  <c r="K105" i="9"/>
  <c r="P105" i="9" s="1"/>
  <c r="K106" i="9"/>
  <c r="P106" i="9" s="1"/>
  <c r="K107" i="9"/>
  <c r="K108" i="9"/>
  <c r="K109" i="9"/>
  <c r="P109" i="9" s="1"/>
  <c r="K2" i="9"/>
  <c r="O109" i="9"/>
  <c r="N109" i="9"/>
  <c r="M109" i="9"/>
  <c r="L109" i="9"/>
  <c r="O108" i="9"/>
  <c r="N108" i="9"/>
  <c r="M108" i="9"/>
  <c r="L108" i="9"/>
  <c r="P108" i="9"/>
  <c r="O107" i="9"/>
  <c r="N107" i="9"/>
  <c r="M107" i="9"/>
  <c r="L107" i="9"/>
  <c r="P107" i="9"/>
  <c r="O106" i="9"/>
  <c r="N106" i="9"/>
  <c r="M106" i="9"/>
  <c r="L106" i="9"/>
  <c r="O105" i="9"/>
  <c r="N105" i="9"/>
  <c r="M105" i="9"/>
  <c r="L105" i="9"/>
  <c r="O104" i="9"/>
  <c r="N104" i="9"/>
  <c r="M104" i="9"/>
  <c r="L104" i="9"/>
  <c r="P104" i="9"/>
  <c r="O103" i="9"/>
  <c r="N103" i="9"/>
  <c r="M103" i="9"/>
  <c r="L103" i="9"/>
  <c r="P103" i="9"/>
  <c r="O102" i="9"/>
  <c r="N102" i="9"/>
  <c r="M102" i="9"/>
  <c r="L102" i="9"/>
  <c r="P102" i="9"/>
  <c r="O101" i="9"/>
  <c r="N101" i="9"/>
  <c r="M101" i="9"/>
  <c r="L101" i="9"/>
  <c r="O100" i="9"/>
  <c r="N100" i="9"/>
  <c r="M100" i="9"/>
  <c r="L100" i="9"/>
  <c r="P100" i="9"/>
  <c r="O99" i="9"/>
  <c r="N99" i="9"/>
  <c r="M99" i="9"/>
  <c r="L99" i="9"/>
  <c r="P99" i="9"/>
  <c r="O98" i="9"/>
  <c r="N98" i="9"/>
  <c r="M98" i="9"/>
  <c r="L98" i="9"/>
  <c r="P98" i="9"/>
  <c r="O97" i="9"/>
  <c r="N97" i="9"/>
  <c r="M97" i="9"/>
  <c r="L97" i="9"/>
  <c r="O96" i="9"/>
  <c r="N96" i="9"/>
  <c r="M96" i="9"/>
  <c r="L96" i="9"/>
  <c r="P96" i="9"/>
  <c r="O95" i="9"/>
  <c r="N95" i="9"/>
  <c r="M95" i="9"/>
  <c r="L95" i="9"/>
  <c r="P95" i="9"/>
  <c r="O94" i="9"/>
  <c r="N94" i="9"/>
  <c r="M94" i="9"/>
  <c r="L94" i="9"/>
  <c r="P94" i="9"/>
  <c r="O93" i="9"/>
  <c r="N93" i="9"/>
  <c r="M93" i="9"/>
  <c r="L93" i="9"/>
  <c r="P93" i="9"/>
  <c r="O92" i="9"/>
  <c r="N92" i="9"/>
  <c r="M92" i="9"/>
  <c r="L92" i="9"/>
  <c r="P92" i="9"/>
  <c r="O91" i="9"/>
  <c r="N91" i="9"/>
  <c r="M91" i="9"/>
  <c r="L91" i="9"/>
  <c r="P91" i="9"/>
  <c r="O90" i="9"/>
  <c r="N90" i="9"/>
  <c r="M90" i="9"/>
  <c r="L90" i="9"/>
  <c r="P90" i="9"/>
  <c r="O89" i="9"/>
  <c r="N89" i="9"/>
  <c r="M89" i="9"/>
  <c r="L89" i="9"/>
  <c r="P89" i="9"/>
  <c r="O88" i="9"/>
  <c r="N88" i="9"/>
  <c r="M88" i="9"/>
  <c r="L88" i="9"/>
  <c r="P88" i="9"/>
  <c r="O87" i="9"/>
  <c r="N87" i="9"/>
  <c r="M87" i="9"/>
  <c r="L87" i="9"/>
  <c r="P87" i="9"/>
  <c r="O86" i="9"/>
  <c r="N86" i="9"/>
  <c r="M86" i="9"/>
  <c r="L86" i="9"/>
  <c r="P86" i="9"/>
  <c r="O85" i="9"/>
  <c r="N85" i="9"/>
  <c r="M85" i="9"/>
  <c r="L85" i="9"/>
  <c r="P85" i="9"/>
  <c r="O84" i="9"/>
  <c r="N84" i="9"/>
  <c r="M84" i="9"/>
  <c r="L84" i="9"/>
  <c r="P84" i="9"/>
  <c r="O83" i="9"/>
  <c r="N83" i="9"/>
  <c r="M83" i="9"/>
  <c r="L83" i="9"/>
  <c r="P83" i="9"/>
  <c r="O82" i="9"/>
  <c r="N82" i="9"/>
  <c r="M82" i="9"/>
  <c r="L82" i="9"/>
  <c r="P82" i="9"/>
  <c r="O81" i="9"/>
  <c r="N81" i="9"/>
  <c r="M81" i="9"/>
  <c r="L81" i="9"/>
  <c r="P81" i="9"/>
  <c r="O80" i="9"/>
  <c r="N80" i="9"/>
  <c r="M80" i="9"/>
  <c r="L80" i="9"/>
  <c r="P80" i="9"/>
  <c r="O79" i="9"/>
  <c r="N79" i="9"/>
  <c r="M79" i="9"/>
  <c r="L79" i="9"/>
  <c r="P79" i="9"/>
  <c r="O78" i="9"/>
  <c r="N78" i="9"/>
  <c r="M78" i="9"/>
  <c r="L78" i="9"/>
  <c r="P78" i="9"/>
  <c r="O77" i="9"/>
  <c r="N77" i="9"/>
  <c r="M77" i="9"/>
  <c r="L77" i="9"/>
  <c r="P77" i="9"/>
  <c r="O76" i="9"/>
  <c r="N76" i="9"/>
  <c r="M76" i="9"/>
  <c r="L76" i="9"/>
  <c r="P76" i="9"/>
  <c r="O75" i="9"/>
  <c r="N75" i="9"/>
  <c r="M75" i="9"/>
  <c r="L75" i="9"/>
  <c r="P75" i="9"/>
  <c r="O74" i="9"/>
  <c r="N74" i="9"/>
  <c r="M74" i="9"/>
  <c r="L74" i="9"/>
  <c r="P74" i="9"/>
  <c r="O73" i="9"/>
  <c r="N73" i="9"/>
  <c r="M73" i="9"/>
  <c r="L73" i="9"/>
  <c r="P73" i="9"/>
  <c r="O72" i="9"/>
  <c r="N72" i="9"/>
  <c r="M72" i="9"/>
  <c r="L72" i="9"/>
  <c r="P72" i="9"/>
  <c r="O71" i="9"/>
  <c r="N71" i="9"/>
  <c r="M71" i="9"/>
  <c r="L71" i="9"/>
  <c r="P71" i="9"/>
  <c r="O70" i="9"/>
  <c r="N70" i="9"/>
  <c r="M70" i="9"/>
  <c r="L70" i="9"/>
  <c r="P70" i="9"/>
  <c r="O69" i="9"/>
  <c r="N69" i="9"/>
  <c r="M69" i="9"/>
  <c r="L69" i="9"/>
  <c r="P69" i="9"/>
  <c r="O68" i="9"/>
  <c r="N68" i="9"/>
  <c r="M68" i="9"/>
  <c r="L68" i="9"/>
  <c r="P68" i="9"/>
  <c r="O67" i="9"/>
  <c r="N67" i="9"/>
  <c r="M67" i="9"/>
  <c r="L67" i="9"/>
  <c r="P67" i="9"/>
  <c r="O66" i="9"/>
  <c r="N66" i="9"/>
  <c r="M66" i="9"/>
  <c r="L66" i="9"/>
  <c r="P66" i="9"/>
  <c r="O65" i="9"/>
  <c r="N65" i="9"/>
  <c r="M65" i="9"/>
  <c r="L65" i="9"/>
  <c r="P65" i="9"/>
  <c r="O64" i="9"/>
  <c r="N64" i="9"/>
  <c r="M64" i="9"/>
  <c r="L64" i="9"/>
  <c r="P64" i="9"/>
  <c r="O63" i="9"/>
  <c r="N63" i="9"/>
  <c r="M63" i="9"/>
  <c r="L63" i="9"/>
  <c r="P63" i="9"/>
  <c r="O62" i="9"/>
  <c r="N62" i="9"/>
  <c r="M62" i="9"/>
  <c r="L62" i="9"/>
  <c r="P62" i="9"/>
  <c r="O61" i="9"/>
  <c r="N61" i="9"/>
  <c r="M61" i="9"/>
  <c r="L61" i="9"/>
  <c r="P61" i="9"/>
  <c r="O60" i="9"/>
  <c r="N60" i="9"/>
  <c r="M60" i="9"/>
  <c r="L60" i="9"/>
  <c r="P60" i="9"/>
  <c r="O59" i="9"/>
  <c r="N59" i="9"/>
  <c r="M59" i="9"/>
  <c r="L59" i="9"/>
  <c r="P59" i="9"/>
  <c r="O58" i="9"/>
  <c r="N58" i="9"/>
  <c r="M58" i="9"/>
  <c r="L58" i="9"/>
  <c r="P58" i="9"/>
  <c r="O57" i="9"/>
  <c r="N57" i="9"/>
  <c r="M57" i="9"/>
  <c r="L57" i="9"/>
  <c r="P57" i="9"/>
  <c r="O56" i="9"/>
  <c r="N56" i="9"/>
  <c r="M56" i="9"/>
  <c r="L56" i="9"/>
  <c r="P56" i="9"/>
  <c r="O55" i="9"/>
  <c r="N55" i="9"/>
  <c r="M55" i="9"/>
  <c r="L55" i="9"/>
  <c r="P55" i="9"/>
  <c r="O54" i="9"/>
  <c r="N54" i="9"/>
  <c r="M54" i="9"/>
  <c r="L54" i="9"/>
  <c r="P54" i="9"/>
  <c r="O53" i="9"/>
  <c r="N53" i="9"/>
  <c r="M53" i="9"/>
  <c r="L53" i="9"/>
  <c r="P53" i="9"/>
  <c r="O52" i="9"/>
  <c r="N52" i="9"/>
  <c r="M52" i="9"/>
  <c r="L52" i="9"/>
  <c r="P52" i="9"/>
  <c r="O51" i="9"/>
  <c r="N51" i="9"/>
  <c r="M51" i="9"/>
  <c r="L51" i="9"/>
  <c r="P51" i="9"/>
  <c r="O50" i="9"/>
  <c r="N50" i="9"/>
  <c r="M50" i="9"/>
  <c r="L50" i="9"/>
  <c r="P50" i="9"/>
  <c r="O49" i="9"/>
  <c r="N49" i="9"/>
  <c r="M49" i="9"/>
  <c r="L49" i="9"/>
  <c r="P49" i="9"/>
  <c r="O48" i="9"/>
  <c r="N48" i="9"/>
  <c r="M48" i="9"/>
  <c r="L48" i="9"/>
  <c r="P48" i="9"/>
  <c r="O47" i="9"/>
  <c r="N47" i="9"/>
  <c r="M47" i="9"/>
  <c r="L47" i="9"/>
  <c r="P47" i="9"/>
  <c r="O46" i="9"/>
  <c r="N46" i="9"/>
  <c r="M46" i="9"/>
  <c r="L46" i="9"/>
  <c r="P46" i="9"/>
  <c r="O45" i="9"/>
  <c r="N45" i="9"/>
  <c r="M45" i="9"/>
  <c r="L45" i="9"/>
  <c r="P45" i="9"/>
  <c r="O44" i="9"/>
  <c r="N44" i="9"/>
  <c r="M44" i="9"/>
  <c r="L44" i="9"/>
  <c r="P44" i="9"/>
  <c r="O43" i="9"/>
  <c r="N43" i="9"/>
  <c r="M43" i="9"/>
  <c r="L43" i="9"/>
  <c r="P43" i="9"/>
  <c r="O42" i="9"/>
  <c r="N42" i="9"/>
  <c r="M42" i="9"/>
  <c r="L42" i="9"/>
  <c r="P42" i="9"/>
  <c r="O41" i="9"/>
  <c r="N41" i="9"/>
  <c r="M41" i="9"/>
  <c r="L41" i="9"/>
  <c r="P41" i="9"/>
  <c r="O40" i="9"/>
  <c r="N40" i="9"/>
  <c r="M40" i="9"/>
  <c r="L40" i="9"/>
  <c r="P40" i="9"/>
  <c r="O39" i="9"/>
  <c r="N39" i="9"/>
  <c r="M39" i="9"/>
  <c r="L39" i="9"/>
  <c r="P39" i="9"/>
  <c r="O38" i="9"/>
  <c r="N38" i="9"/>
  <c r="M38" i="9"/>
  <c r="L38" i="9"/>
  <c r="P38" i="9"/>
  <c r="O37" i="9"/>
  <c r="N37" i="9"/>
  <c r="M37" i="9"/>
  <c r="L37" i="9"/>
  <c r="P37" i="9"/>
  <c r="O36" i="9"/>
  <c r="N36" i="9"/>
  <c r="M36" i="9"/>
  <c r="L36" i="9"/>
  <c r="P36" i="9"/>
  <c r="O35" i="9"/>
  <c r="N35" i="9"/>
  <c r="M35" i="9"/>
  <c r="L35" i="9"/>
  <c r="P35" i="9"/>
  <c r="O34" i="9"/>
  <c r="N34" i="9"/>
  <c r="M34" i="9"/>
  <c r="L34" i="9"/>
  <c r="P34" i="9"/>
  <c r="O33" i="9"/>
  <c r="N33" i="9"/>
  <c r="M33" i="9"/>
  <c r="L33" i="9"/>
  <c r="P33" i="9"/>
  <c r="O32" i="9"/>
  <c r="N32" i="9"/>
  <c r="M32" i="9"/>
  <c r="L32" i="9"/>
  <c r="P32" i="9"/>
  <c r="O31" i="9"/>
  <c r="N31" i="9"/>
  <c r="M31" i="9"/>
  <c r="L31" i="9"/>
  <c r="P31" i="9"/>
  <c r="O30" i="9"/>
  <c r="N30" i="9"/>
  <c r="M30" i="9"/>
  <c r="L30" i="9"/>
  <c r="P30" i="9"/>
  <c r="O29" i="9"/>
  <c r="N29" i="9"/>
  <c r="M29" i="9"/>
  <c r="L29" i="9"/>
  <c r="P29" i="9"/>
  <c r="O28" i="9"/>
  <c r="N28" i="9"/>
  <c r="M28" i="9"/>
  <c r="L28" i="9"/>
  <c r="P28" i="9"/>
  <c r="O27" i="9"/>
  <c r="N27" i="9"/>
  <c r="M27" i="9"/>
  <c r="L27" i="9"/>
  <c r="P27" i="9"/>
  <c r="O26" i="9"/>
  <c r="N26" i="9"/>
  <c r="M26" i="9"/>
  <c r="L26" i="9"/>
  <c r="P26" i="9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O3" i="9"/>
  <c r="N3" i="9"/>
  <c r="M3" i="9"/>
  <c r="L3" i="9"/>
  <c r="O2" i="9"/>
  <c r="N2" i="9"/>
  <c r="M2" i="9"/>
  <c r="L2" i="9"/>
  <c r="O109" i="7"/>
  <c r="N109" i="7"/>
  <c r="M109" i="7"/>
  <c r="L109" i="7"/>
  <c r="K109" i="7"/>
  <c r="P109" i="7" s="1"/>
  <c r="O108" i="7"/>
  <c r="N108" i="7"/>
  <c r="M108" i="7"/>
  <c r="L108" i="7"/>
  <c r="K108" i="7"/>
  <c r="P108" i="7" s="1"/>
  <c r="O107" i="7"/>
  <c r="N107" i="7"/>
  <c r="M107" i="7"/>
  <c r="L107" i="7"/>
  <c r="K107" i="7"/>
  <c r="P107" i="7" s="1"/>
  <c r="O106" i="7"/>
  <c r="N106" i="7"/>
  <c r="M106" i="7"/>
  <c r="L106" i="7"/>
  <c r="K106" i="7"/>
  <c r="P106" i="7" s="1"/>
  <c r="O105" i="7"/>
  <c r="N105" i="7"/>
  <c r="M105" i="7"/>
  <c r="L105" i="7"/>
  <c r="K105" i="7"/>
  <c r="P105" i="7" s="1"/>
  <c r="O104" i="7"/>
  <c r="N104" i="7"/>
  <c r="M104" i="7"/>
  <c r="L104" i="7"/>
  <c r="K104" i="7"/>
  <c r="P104" i="7" s="1"/>
  <c r="O103" i="7"/>
  <c r="N103" i="7"/>
  <c r="M103" i="7"/>
  <c r="L103" i="7"/>
  <c r="K103" i="7"/>
  <c r="P103" i="7" s="1"/>
  <c r="O102" i="7"/>
  <c r="N102" i="7"/>
  <c r="M102" i="7"/>
  <c r="L102" i="7"/>
  <c r="K102" i="7"/>
  <c r="P102" i="7" s="1"/>
  <c r="O101" i="7"/>
  <c r="N101" i="7"/>
  <c r="M101" i="7"/>
  <c r="L101" i="7"/>
  <c r="K101" i="7"/>
  <c r="P101" i="7" s="1"/>
  <c r="O100" i="7"/>
  <c r="N100" i="7"/>
  <c r="M100" i="7"/>
  <c r="L100" i="7"/>
  <c r="K100" i="7"/>
  <c r="P100" i="7" s="1"/>
  <c r="O99" i="7"/>
  <c r="N99" i="7"/>
  <c r="M99" i="7"/>
  <c r="L99" i="7"/>
  <c r="K99" i="7"/>
  <c r="P99" i="7" s="1"/>
  <c r="O98" i="7"/>
  <c r="N98" i="7"/>
  <c r="M98" i="7"/>
  <c r="L98" i="7"/>
  <c r="K98" i="7"/>
  <c r="P98" i="7" s="1"/>
  <c r="O97" i="7"/>
  <c r="N97" i="7"/>
  <c r="M97" i="7"/>
  <c r="L97" i="7"/>
  <c r="K97" i="7"/>
  <c r="P97" i="7" s="1"/>
  <c r="O96" i="7"/>
  <c r="N96" i="7"/>
  <c r="M96" i="7"/>
  <c r="L96" i="7"/>
  <c r="K96" i="7"/>
  <c r="P96" i="7" s="1"/>
  <c r="O95" i="7"/>
  <c r="N95" i="7"/>
  <c r="M95" i="7"/>
  <c r="L95" i="7"/>
  <c r="K95" i="7"/>
  <c r="P95" i="7" s="1"/>
  <c r="O94" i="7"/>
  <c r="N94" i="7"/>
  <c r="M94" i="7"/>
  <c r="L94" i="7"/>
  <c r="K94" i="7"/>
  <c r="P94" i="7" s="1"/>
  <c r="O93" i="7"/>
  <c r="N93" i="7"/>
  <c r="M93" i="7"/>
  <c r="L93" i="7"/>
  <c r="K93" i="7"/>
  <c r="P93" i="7" s="1"/>
  <c r="O92" i="7"/>
  <c r="N92" i="7"/>
  <c r="M92" i="7"/>
  <c r="L92" i="7"/>
  <c r="K92" i="7"/>
  <c r="P92" i="7" s="1"/>
  <c r="O91" i="7"/>
  <c r="N91" i="7"/>
  <c r="M91" i="7"/>
  <c r="L91" i="7"/>
  <c r="K91" i="7"/>
  <c r="P91" i="7" s="1"/>
  <c r="O90" i="7"/>
  <c r="N90" i="7"/>
  <c r="M90" i="7"/>
  <c r="L90" i="7"/>
  <c r="K90" i="7"/>
  <c r="P90" i="7" s="1"/>
  <c r="O89" i="7"/>
  <c r="N89" i="7"/>
  <c r="M89" i="7"/>
  <c r="L89" i="7"/>
  <c r="K89" i="7"/>
  <c r="P89" i="7" s="1"/>
  <c r="O88" i="7"/>
  <c r="N88" i="7"/>
  <c r="M88" i="7"/>
  <c r="L88" i="7"/>
  <c r="K88" i="7"/>
  <c r="P88" i="7" s="1"/>
  <c r="O87" i="7"/>
  <c r="N87" i="7"/>
  <c r="M87" i="7"/>
  <c r="L87" i="7"/>
  <c r="K87" i="7"/>
  <c r="P87" i="7" s="1"/>
  <c r="O86" i="7"/>
  <c r="N86" i="7"/>
  <c r="M86" i="7"/>
  <c r="L86" i="7"/>
  <c r="K86" i="7"/>
  <c r="P86" i="7" s="1"/>
  <c r="O85" i="7"/>
  <c r="N85" i="7"/>
  <c r="M85" i="7"/>
  <c r="L85" i="7"/>
  <c r="K85" i="7"/>
  <c r="P85" i="7" s="1"/>
  <c r="O84" i="7"/>
  <c r="N84" i="7"/>
  <c r="M84" i="7"/>
  <c r="L84" i="7"/>
  <c r="K84" i="7"/>
  <c r="P84" i="7" s="1"/>
  <c r="O83" i="7"/>
  <c r="N83" i="7"/>
  <c r="M83" i="7"/>
  <c r="L83" i="7"/>
  <c r="K83" i="7"/>
  <c r="P83" i="7" s="1"/>
  <c r="O82" i="7"/>
  <c r="N82" i="7"/>
  <c r="M82" i="7"/>
  <c r="L82" i="7"/>
  <c r="K82" i="7"/>
  <c r="P82" i="7" s="1"/>
  <c r="O81" i="7"/>
  <c r="N81" i="7"/>
  <c r="M81" i="7"/>
  <c r="L81" i="7"/>
  <c r="K81" i="7"/>
  <c r="P81" i="7" s="1"/>
  <c r="O80" i="7"/>
  <c r="N80" i="7"/>
  <c r="M80" i="7"/>
  <c r="L80" i="7"/>
  <c r="K80" i="7"/>
  <c r="P80" i="7" s="1"/>
  <c r="O79" i="7"/>
  <c r="N79" i="7"/>
  <c r="M79" i="7"/>
  <c r="L79" i="7"/>
  <c r="K79" i="7"/>
  <c r="P79" i="7" s="1"/>
  <c r="O78" i="7"/>
  <c r="N78" i="7"/>
  <c r="M78" i="7"/>
  <c r="L78" i="7"/>
  <c r="K78" i="7"/>
  <c r="P78" i="7" s="1"/>
  <c r="O77" i="7"/>
  <c r="N77" i="7"/>
  <c r="M77" i="7"/>
  <c r="L77" i="7"/>
  <c r="K77" i="7"/>
  <c r="P77" i="7" s="1"/>
  <c r="O76" i="7"/>
  <c r="N76" i="7"/>
  <c r="M76" i="7"/>
  <c r="L76" i="7"/>
  <c r="K76" i="7"/>
  <c r="P76" i="7" s="1"/>
  <c r="O75" i="7"/>
  <c r="N75" i="7"/>
  <c r="M75" i="7"/>
  <c r="L75" i="7"/>
  <c r="K75" i="7"/>
  <c r="P75" i="7" s="1"/>
  <c r="O74" i="7"/>
  <c r="N74" i="7"/>
  <c r="M74" i="7"/>
  <c r="L74" i="7"/>
  <c r="K74" i="7"/>
  <c r="P74" i="7" s="1"/>
  <c r="O73" i="7"/>
  <c r="N73" i="7"/>
  <c r="M73" i="7"/>
  <c r="L73" i="7"/>
  <c r="K73" i="7"/>
  <c r="P73" i="7" s="1"/>
  <c r="O72" i="7"/>
  <c r="N72" i="7"/>
  <c r="M72" i="7"/>
  <c r="L72" i="7"/>
  <c r="K72" i="7"/>
  <c r="P72" i="7" s="1"/>
  <c r="O71" i="7"/>
  <c r="N71" i="7"/>
  <c r="M71" i="7"/>
  <c r="L71" i="7"/>
  <c r="K71" i="7"/>
  <c r="P71" i="7" s="1"/>
  <c r="O70" i="7"/>
  <c r="N70" i="7"/>
  <c r="M70" i="7"/>
  <c r="L70" i="7"/>
  <c r="K70" i="7"/>
  <c r="P70" i="7" s="1"/>
  <c r="O69" i="7"/>
  <c r="N69" i="7"/>
  <c r="M69" i="7"/>
  <c r="L69" i="7"/>
  <c r="K69" i="7"/>
  <c r="P69" i="7" s="1"/>
  <c r="O68" i="7"/>
  <c r="N68" i="7"/>
  <c r="M68" i="7"/>
  <c r="L68" i="7"/>
  <c r="K68" i="7"/>
  <c r="P68" i="7" s="1"/>
  <c r="O67" i="7"/>
  <c r="N67" i="7"/>
  <c r="M67" i="7"/>
  <c r="L67" i="7"/>
  <c r="K67" i="7"/>
  <c r="P67" i="7" s="1"/>
  <c r="O66" i="7"/>
  <c r="N66" i="7"/>
  <c r="M66" i="7"/>
  <c r="L66" i="7"/>
  <c r="K66" i="7"/>
  <c r="P66" i="7" s="1"/>
  <c r="O65" i="7"/>
  <c r="N65" i="7"/>
  <c r="M65" i="7"/>
  <c r="L65" i="7"/>
  <c r="K65" i="7"/>
  <c r="P65" i="7" s="1"/>
  <c r="O64" i="7"/>
  <c r="N64" i="7"/>
  <c r="M64" i="7"/>
  <c r="L64" i="7"/>
  <c r="K64" i="7"/>
  <c r="P64" i="7" s="1"/>
  <c r="O63" i="7"/>
  <c r="N63" i="7"/>
  <c r="M63" i="7"/>
  <c r="L63" i="7"/>
  <c r="K63" i="7"/>
  <c r="P63" i="7" s="1"/>
  <c r="O62" i="7"/>
  <c r="N62" i="7"/>
  <c r="M62" i="7"/>
  <c r="L62" i="7"/>
  <c r="K62" i="7"/>
  <c r="P62" i="7" s="1"/>
  <c r="O61" i="7"/>
  <c r="N61" i="7"/>
  <c r="M61" i="7"/>
  <c r="L61" i="7"/>
  <c r="K61" i="7"/>
  <c r="P61" i="7" s="1"/>
  <c r="O60" i="7"/>
  <c r="N60" i="7"/>
  <c r="M60" i="7"/>
  <c r="L60" i="7"/>
  <c r="K60" i="7"/>
  <c r="P60" i="7" s="1"/>
  <c r="O59" i="7"/>
  <c r="N59" i="7"/>
  <c r="M59" i="7"/>
  <c r="L59" i="7"/>
  <c r="K59" i="7"/>
  <c r="P59" i="7" s="1"/>
  <c r="O58" i="7"/>
  <c r="N58" i="7"/>
  <c r="M58" i="7"/>
  <c r="L58" i="7"/>
  <c r="K58" i="7"/>
  <c r="P58" i="7" s="1"/>
  <c r="O57" i="7"/>
  <c r="N57" i="7"/>
  <c r="M57" i="7"/>
  <c r="L57" i="7"/>
  <c r="K57" i="7"/>
  <c r="P57" i="7" s="1"/>
  <c r="O56" i="7"/>
  <c r="N56" i="7"/>
  <c r="M56" i="7"/>
  <c r="L56" i="7"/>
  <c r="K56" i="7"/>
  <c r="P56" i="7" s="1"/>
  <c r="O55" i="7"/>
  <c r="N55" i="7"/>
  <c r="M55" i="7"/>
  <c r="L55" i="7"/>
  <c r="K55" i="7"/>
  <c r="P55" i="7" s="1"/>
  <c r="O54" i="7"/>
  <c r="N54" i="7"/>
  <c r="M54" i="7"/>
  <c r="L54" i="7"/>
  <c r="K54" i="7"/>
  <c r="P54" i="7" s="1"/>
  <c r="O53" i="7"/>
  <c r="N53" i="7"/>
  <c r="M53" i="7"/>
  <c r="L53" i="7"/>
  <c r="K53" i="7"/>
  <c r="P53" i="7" s="1"/>
  <c r="O52" i="7"/>
  <c r="N52" i="7"/>
  <c r="M52" i="7"/>
  <c r="L52" i="7"/>
  <c r="K52" i="7"/>
  <c r="P52" i="7" s="1"/>
  <c r="O51" i="7"/>
  <c r="N51" i="7"/>
  <c r="M51" i="7"/>
  <c r="L51" i="7"/>
  <c r="K51" i="7"/>
  <c r="P51" i="7" s="1"/>
  <c r="O50" i="7"/>
  <c r="N50" i="7"/>
  <c r="M50" i="7"/>
  <c r="L50" i="7"/>
  <c r="K50" i="7"/>
  <c r="P50" i="7" s="1"/>
  <c r="O49" i="7"/>
  <c r="N49" i="7"/>
  <c r="M49" i="7"/>
  <c r="L49" i="7"/>
  <c r="K49" i="7"/>
  <c r="P49" i="7" s="1"/>
  <c r="O48" i="7"/>
  <c r="N48" i="7"/>
  <c r="M48" i="7"/>
  <c r="L48" i="7"/>
  <c r="K48" i="7"/>
  <c r="P48" i="7" s="1"/>
  <c r="O47" i="7"/>
  <c r="N47" i="7"/>
  <c r="M47" i="7"/>
  <c r="L47" i="7"/>
  <c r="K47" i="7"/>
  <c r="P47" i="7" s="1"/>
  <c r="O46" i="7"/>
  <c r="N46" i="7"/>
  <c r="M46" i="7"/>
  <c r="L46" i="7"/>
  <c r="K46" i="7"/>
  <c r="P46" i="7" s="1"/>
  <c r="O45" i="7"/>
  <c r="N45" i="7"/>
  <c r="M45" i="7"/>
  <c r="L45" i="7"/>
  <c r="K45" i="7"/>
  <c r="P45" i="7" s="1"/>
  <c r="O44" i="7"/>
  <c r="N44" i="7"/>
  <c r="M44" i="7"/>
  <c r="L44" i="7"/>
  <c r="K44" i="7"/>
  <c r="P44" i="7" s="1"/>
  <c r="O43" i="7"/>
  <c r="N43" i="7"/>
  <c r="M43" i="7"/>
  <c r="L43" i="7"/>
  <c r="K43" i="7"/>
  <c r="P43" i="7" s="1"/>
  <c r="O42" i="7"/>
  <c r="N42" i="7"/>
  <c r="M42" i="7"/>
  <c r="L42" i="7"/>
  <c r="K42" i="7"/>
  <c r="P42" i="7" s="1"/>
  <c r="O41" i="7"/>
  <c r="N41" i="7"/>
  <c r="M41" i="7"/>
  <c r="L41" i="7"/>
  <c r="K41" i="7"/>
  <c r="P41" i="7" s="1"/>
  <c r="O40" i="7"/>
  <c r="N40" i="7"/>
  <c r="M40" i="7"/>
  <c r="L40" i="7"/>
  <c r="K40" i="7"/>
  <c r="P40" i="7" s="1"/>
  <c r="O39" i="7"/>
  <c r="N39" i="7"/>
  <c r="M39" i="7"/>
  <c r="L39" i="7"/>
  <c r="K39" i="7"/>
  <c r="P39" i="7" s="1"/>
  <c r="O38" i="7"/>
  <c r="N38" i="7"/>
  <c r="M38" i="7"/>
  <c r="L38" i="7"/>
  <c r="K38" i="7"/>
  <c r="P38" i="7" s="1"/>
  <c r="O37" i="7"/>
  <c r="N37" i="7"/>
  <c r="M37" i="7"/>
  <c r="L37" i="7"/>
  <c r="K37" i="7"/>
  <c r="P37" i="7" s="1"/>
  <c r="O36" i="7"/>
  <c r="N36" i="7"/>
  <c r="M36" i="7"/>
  <c r="L36" i="7"/>
  <c r="K36" i="7"/>
  <c r="P36" i="7" s="1"/>
  <c r="O35" i="7"/>
  <c r="N35" i="7"/>
  <c r="M35" i="7"/>
  <c r="L35" i="7"/>
  <c r="K35" i="7"/>
  <c r="P35" i="7" s="1"/>
  <c r="O34" i="7"/>
  <c r="N34" i="7"/>
  <c r="M34" i="7"/>
  <c r="L34" i="7"/>
  <c r="K34" i="7"/>
  <c r="P34" i="7" s="1"/>
  <c r="O33" i="7"/>
  <c r="N33" i="7"/>
  <c r="M33" i="7"/>
  <c r="L33" i="7"/>
  <c r="K33" i="7"/>
  <c r="P33" i="7" s="1"/>
  <c r="O32" i="7"/>
  <c r="N32" i="7"/>
  <c r="M32" i="7"/>
  <c r="L32" i="7"/>
  <c r="K32" i="7"/>
  <c r="P32" i="7" s="1"/>
  <c r="O31" i="7"/>
  <c r="N31" i="7"/>
  <c r="M31" i="7"/>
  <c r="L31" i="7"/>
  <c r="K31" i="7"/>
  <c r="P31" i="7" s="1"/>
  <c r="O30" i="7"/>
  <c r="N30" i="7"/>
  <c r="M30" i="7"/>
  <c r="L30" i="7"/>
  <c r="K30" i="7"/>
  <c r="P30" i="7" s="1"/>
  <c r="O29" i="7"/>
  <c r="N29" i="7"/>
  <c r="M29" i="7"/>
  <c r="L29" i="7"/>
  <c r="K29" i="7"/>
  <c r="P29" i="7" s="1"/>
  <c r="O28" i="7"/>
  <c r="N28" i="7"/>
  <c r="M28" i="7"/>
  <c r="L28" i="7"/>
  <c r="K28" i="7"/>
  <c r="P28" i="7" s="1"/>
  <c r="O27" i="7"/>
  <c r="N27" i="7"/>
  <c r="M27" i="7"/>
  <c r="L27" i="7"/>
  <c r="K27" i="7"/>
  <c r="P27" i="7" s="1"/>
  <c r="O26" i="7"/>
  <c r="N26" i="7"/>
  <c r="M26" i="7"/>
  <c r="L26" i="7"/>
  <c r="K26" i="7"/>
  <c r="P26" i="7" s="1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6" i="7"/>
  <c r="N16" i="7"/>
  <c r="M16" i="7"/>
  <c r="L16" i="7"/>
  <c r="K16" i="7"/>
  <c r="O15" i="7"/>
  <c r="N15" i="7"/>
  <c r="M15" i="7"/>
  <c r="L15" i="7"/>
  <c r="K15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K6" i="7"/>
  <c r="O5" i="7"/>
  <c r="N5" i="7"/>
  <c r="M5" i="7"/>
  <c r="L5" i="7"/>
  <c r="K5" i="7"/>
  <c r="O4" i="7"/>
  <c r="N4" i="7"/>
  <c r="M4" i="7"/>
  <c r="L4" i="7"/>
  <c r="K4" i="7"/>
  <c r="O3" i="7"/>
  <c r="N3" i="7"/>
  <c r="M3" i="7"/>
  <c r="L3" i="7"/>
  <c r="K3" i="7"/>
  <c r="O2" i="7"/>
  <c r="N2" i="7"/>
  <c r="M2" i="7"/>
  <c r="L2" i="7"/>
  <c r="K2" i="7"/>
  <c r="O109" i="6"/>
  <c r="N109" i="6"/>
  <c r="M109" i="6"/>
  <c r="L109" i="6"/>
  <c r="K109" i="6"/>
  <c r="P109" i="6" s="1"/>
  <c r="O108" i="6"/>
  <c r="N108" i="6"/>
  <c r="M108" i="6"/>
  <c r="L108" i="6"/>
  <c r="K108" i="6"/>
  <c r="P108" i="6" s="1"/>
  <c r="O107" i="6"/>
  <c r="N107" i="6"/>
  <c r="M107" i="6"/>
  <c r="L107" i="6"/>
  <c r="K107" i="6"/>
  <c r="P107" i="6" s="1"/>
  <c r="O106" i="6"/>
  <c r="N106" i="6"/>
  <c r="M106" i="6"/>
  <c r="L106" i="6"/>
  <c r="K106" i="6"/>
  <c r="P106" i="6" s="1"/>
  <c r="O105" i="6"/>
  <c r="N105" i="6"/>
  <c r="M105" i="6"/>
  <c r="L105" i="6"/>
  <c r="K105" i="6"/>
  <c r="P105" i="6" s="1"/>
  <c r="O104" i="6"/>
  <c r="N104" i="6"/>
  <c r="M104" i="6"/>
  <c r="L104" i="6"/>
  <c r="K104" i="6"/>
  <c r="P104" i="6" s="1"/>
  <c r="O103" i="6"/>
  <c r="N103" i="6"/>
  <c r="M103" i="6"/>
  <c r="L103" i="6"/>
  <c r="K103" i="6"/>
  <c r="P103" i="6" s="1"/>
  <c r="O102" i="6"/>
  <c r="N102" i="6"/>
  <c r="M102" i="6"/>
  <c r="L102" i="6"/>
  <c r="K102" i="6"/>
  <c r="P102" i="6" s="1"/>
  <c r="O101" i="6"/>
  <c r="N101" i="6"/>
  <c r="M101" i="6"/>
  <c r="L101" i="6"/>
  <c r="K101" i="6"/>
  <c r="P101" i="6" s="1"/>
  <c r="O100" i="6"/>
  <c r="N100" i="6"/>
  <c r="M100" i="6"/>
  <c r="L100" i="6"/>
  <c r="K100" i="6"/>
  <c r="P100" i="6" s="1"/>
  <c r="O99" i="6"/>
  <c r="N99" i="6"/>
  <c r="M99" i="6"/>
  <c r="L99" i="6"/>
  <c r="K99" i="6"/>
  <c r="P99" i="6" s="1"/>
  <c r="O98" i="6"/>
  <c r="N98" i="6"/>
  <c r="M98" i="6"/>
  <c r="L98" i="6"/>
  <c r="K98" i="6"/>
  <c r="P98" i="6" s="1"/>
  <c r="O97" i="6"/>
  <c r="N97" i="6"/>
  <c r="M97" i="6"/>
  <c r="L97" i="6"/>
  <c r="K97" i="6"/>
  <c r="P97" i="6" s="1"/>
  <c r="O96" i="6"/>
  <c r="N96" i="6"/>
  <c r="M96" i="6"/>
  <c r="L96" i="6"/>
  <c r="K96" i="6"/>
  <c r="P96" i="6" s="1"/>
  <c r="O95" i="6"/>
  <c r="N95" i="6"/>
  <c r="M95" i="6"/>
  <c r="L95" i="6"/>
  <c r="K95" i="6"/>
  <c r="P95" i="6" s="1"/>
  <c r="O94" i="6"/>
  <c r="N94" i="6"/>
  <c r="M94" i="6"/>
  <c r="L94" i="6"/>
  <c r="K94" i="6"/>
  <c r="P94" i="6" s="1"/>
  <c r="O93" i="6"/>
  <c r="N93" i="6"/>
  <c r="M93" i="6"/>
  <c r="L93" i="6"/>
  <c r="K93" i="6"/>
  <c r="P93" i="6" s="1"/>
  <c r="O92" i="6"/>
  <c r="N92" i="6"/>
  <c r="M92" i="6"/>
  <c r="L92" i="6"/>
  <c r="K92" i="6"/>
  <c r="P92" i="6" s="1"/>
  <c r="O91" i="6"/>
  <c r="N91" i="6"/>
  <c r="M91" i="6"/>
  <c r="L91" i="6"/>
  <c r="K91" i="6"/>
  <c r="P91" i="6" s="1"/>
  <c r="O90" i="6"/>
  <c r="N90" i="6"/>
  <c r="M90" i="6"/>
  <c r="L90" i="6"/>
  <c r="K90" i="6"/>
  <c r="P90" i="6" s="1"/>
  <c r="O89" i="6"/>
  <c r="N89" i="6"/>
  <c r="M89" i="6"/>
  <c r="L89" i="6"/>
  <c r="K89" i="6"/>
  <c r="P89" i="6" s="1"/>
  <c r="O88" i="6"/>
  <c r="N88" i="6"/>
  <c r="M88" i="6"/>
  <c r="L88" i="6"/>
  <c r="K88" i="6"/>
  <c r="P88" i="6" s="1"/>
  <c r="O87" i="6"/>
  <c r="N87" i="6"/>
  <c r="M87" i="6"/>
  <c r="L87" i="6"/>
  <c r="K87" i="6"/>
  <c r="P87" i="6" s="1"/>
  <c r="O86" i="6"/>
  <c r="N86" i="6"/>
  <c r="M86" i="6"/>
  <c r="L86" i="6"/>
  <c r="K86" i="6"/>
  <c r="P86" i="6" s="1"/>
  <c r="O85" i="6"/>
  <c r="N85" i="6"/>
  <c r="M85" i="6"/>
  <c r="L85" i="6"/>
  <c r="K85" i="6"/>
  <c r="P85" i="6" s="1"/>
  <c r="O84" i="6"/>
  <c r="N84" i="6"/>
  <c r="M84" i="6"/>
  <c r="L84" i="6"/>
  <c r="K84" i="6"/>
  <c r="P84" i="6" s="1"/>
  <c r="O83" i="6"/>
  <c r="N83" i="6"/>
  <c r="M83" i="6"/>
  <c r="L83" i="6"/>
  <c r="K83" i="6"/>
  <c r="P83" i="6" s="1"/>
  <c r="O82" i="6"/>
  <c r="N82" i="6"/>
  <c r="M82" i="6"/>
  <c r="L82" i="6"/>
  <c r="K82" i="6"/>
  <c r="P82" i="6" s="1"/>
  <c r="O81" i="6"/>
  <c r="N81" i="6"/>
  <c r="M81" i="6"/>
  <c r="L81" i="6"/>
  <c r="K81" i="6"/>
  <c r="P81" i="6" s="1"/>
  <c r="O80" i="6"/>
  <c r="N80" i="6"/>
  <c r="M80" i="6"/>
  <c r="L80" i="6"/>
  <c r="K80" i="6"/>
  <c r="P80" i="6" s="1"/>
  <c r="O79" i="6"/>
  <c r="N79" i="6"/>
  <c r="M79" i="6"/>
  <c r="L79" i="6"/>
  <c r="K79" i="6"/>
  <c r="P79" i="6" s="1"/>
  <c r="O78" i="6"/>
  <c r="N78" i="6"/>
  <c r="M78" i="6"/>
  <c r="L78" i="6"/>
  <c r="K78" i="6"/>
  <c r="P78" i="6" s="1"/>
  <c r="O77" i="6"/>
  <c r="N77" i="6"/>
  <c r="M77" i="6"/>
  <c r="L77" i="6"/>
  <c r="K77" i="6"/>
  <c r="P77" i="6" s="1"/>
  <c r="O76" i="6"/>
  <c r="N76" i="6"/>
  <c r="M76" i="6"/>
  <c r="L76" i="6"/>
  <c r="K76" i="6"/>
  <c r="P76" i="6" s="1"/>
  <c r="O75" i="6"/>
  <c r="N75" i="6"/>
  <c r="M75" i="6"/>
  <c r="L75" i="6"/>
  <c r="K75" i="6"/>
  <c r="P75" i="6" s="1"/>
  <c r="O74" i="6"/>
  <c r="N74" i="6"/>
  <c r="M74" i="6"/>
  <c r="L74" i="6"/>
  <c r="K74" i="6"/>
  <c r="P74" i="6" s="1"/>
  <c r="O73" i="6"/>
  <c r="N73" i="6"/>
  <c r="M73" i="6"/>
  <c r="L73" i="6"/>
  <c r="K73" i="6"/>
  <c r="P73" i="6" s="1"/>
  <c r="O72" i="6"/>
  <c r="N72" i="6"/>
  <c r="M72" i="6"/>
  <c r="L72" i="6"/>
  <c r="K72" i="6"/>
  <c r="P72" i="6" s="1"/>
  <c r="O71" i="6"/>
  <c r="N71" i="6"/>
  <c r="M71" i="6"/>
  <c r="L71" i="6"/>
  <c r="K71" i="6"/>
  <c r="P71" i="6" s="1"/>
  <c r="O70" i="6"/>
  <c r="N70" i="6"/>
  <c r="M70" i="6"/>
  <c r="L70" i="6"/>
  <c r="K70" i="6"/>
  <c r="P70" i="6" s="1"/>
  <c r="O69" i="6"/>
  <c r="N69" i="6"/>
  <c r="M69" i="6"/>
  <c r="L69" i="6"/>
  <c r="K69" i="6"/>
  <c r="P69" i="6" s="1"/>
  <c r="O68" i="6"/>
  <c r="N68" i="6"/>
  <c r="M68" i="6"/>
  <c r="L68" i="6"/>
  <c r="K68" i="6"/>
  <c r="P68" i="6" s="1"/>
  <c r="O67" i="6"/>
  <c r="N67" i="6"/>
  <c r="M67" i="6"/>
  <c r="L67" i="6"/>
  <c r="K67" i="6"/>
  <c r="P67" i="6" s="1"/>
  <c r="O66" i="6"/>
  <c r="N66" i="6"/>
  <c r="M66" i="6"/>
  <c r="L66" i="6"/>
  <c r="K66" i="6"/>
  <c r="P66" i="6" s="1"/>
  <c r="O65" i="6"/>
  <c r="N65" i="6"/>
  <c r="M65" i="6"/>
  <c r="L65" i="6"/>
  <c r="K65" i="6"/>
  <c r="P65" i="6" s="1"/>
  <c r="O64" i="6"/>
  <c r="N64" i="6"/>
  <c r="M64" i="6"/>
  <c r="L64" i="6"/>
  <c r="K64" i="6"/>
  <c r="P64" i="6" s="1"/>
  <c r="O63" i="6"/>
  <c r="N63" i="6"/>
  <c r="M63" i="6"/>
  <c r="L63" i="6"/>
  <c r="K63" i="6"/>
  <c r="P63" i="6" s="1"/>
  <c r="O62" i="6"/>
  <c r="N62" i="6"/>
  <c r="M62" i="6"/>
  <c r="L62" i="6"/>
  <c r="K62" i="6"/>
  <c r="P62" i="6" s="1"/>
  <c r="O61" i="6"/>
  <c r="N61" i="6"/>
  <c r="M61" i="6"/>
  <c r="L61" i="6"/>
  <c r="K61" i="6"/>
  <c r="P61" i="6" s="1"/>
  <c r="O60" i="6"/>
  <c r="N60" i="6"/>
  <c r="M60" i="6"/>
  <c r="L60" i="6"/>
  <c r="K60" i="6"/>
  <c r="P60" i="6" s="1"/>
  <c r="O59" i="6"/>
  <c r="N59" i="6"/>
  <c r="M59" i="6"/>
  <c r="L59" i="6"/>
  <c r="K59" i="6"/>
  <c r="P59" i="6" s="1"/>
  <c r="O58" i="6"/>
  <c r="N58" i="6"/>
  <c r="M58" i="6"/>
  <c r="L58" i="6"/>
  <c r="K58" i="6"/>
  <c r="P58" i="6" s="1"/>
  <c r="O57" i="6"/>
  <c r="N57" i="6"/>
  <c r="M57" i="6"/>
  <c r="L57" i="6"/>
  <c r="K57" i="6"/>
  <c r="P57" i="6" s="1"/>
  <c r="O56" i="6"/>
  <c r="N56" i="6"/>
  <c r="M56" i="6"/>
  <c r="L56" i="6"/>
  <c r="K56" i="6"/>
  <c r="P56" i="6" s="1"/>
  <c r="O55" i="6"/>
  <c r="N55" i="6"/>
  <c r="M55" i="6"/>
  <c r="L55" i="6"/>
  <c r="K55" i="6"/>
  <c r="P55" i="6" s="1"/>
  <c r="O54" i="6"/>
  <c r="N54" i="6"/>
  <c r="M54" i="6"/>
  <c r="L54" i="6"/>
  <c r="K54" i="6"/>
  <c r="P54" i="6" s="1"/>
  <c r="O53" i="6"/>
  <c r="N53" i="6"/>
  <c r="M53" i="6"/>
  <c r="L53" i="6"/>
  <c r="K53" i="6"/>
  <c r="P53" i="6" s="1"/>
  <c r="O52" i="6"/>
  <c r="N52" i="6"/>
  <c r="M52" i="6"/>
  <c r="L52" i="6"/>
  <c r="K52" i="6"/>
  <c r="P52" i="6" s="1"/>
  <c r="O51" i="6"/>
  <c r="N51" i="6"/>
  <c r="M51" i="6"/>
  <c r="L51" i="6"/>
  <c r="K51" i="6"/>
  <c r="P51" i="6" s="1"/>
  <c r="O50" i="6"/>
  <c r="N50" i="6"/>
  <c r="M50" i="6"/>
  <c r="L50" i="6"/>
  <c r="K50" i="6"/>
  <c r="P50" i="6" s="1"/>
  <c r="O49" i="6"/>
  <c r="N49" i="6"/>
  <c r="M49" i="6"/>
  <c r="L49" i="6"/>
  <c r="K49" i="6"/>
  <c r="P49" i="6" s="1"/>
  <c r="O48" i="6"/>
  <c r="N48" i="6"/>
  <c r="M48" i="6"/>
  <c r="L48" i="6"/>
  <c r="K48" i="6"/>
  <c r="P48" i="6" s="1"/>
  <c r="O47" i="6"/>
  <c r="N47" i="6"/>
  <c r="M47" i="6"/>
  <c r="L47" i="6"/>
  <c r="K47" i="6"/>
  <c r="P47" i="6" s="1"/>
  <c r="O46" i="6"/>
  <c r="N46" i="6"/>
  <c r="M46" i="6"/>
  <c r="L46" i="6"/>
  <c r="K46" i="6"/>
  <c r="P46" i="6" s="1"/>
  <c r="O45" i="6"/>
  <c r="N45" i="6"/>
  <c r="M45" i="6"/>
  <c r="L45" i="6"/>
  <c r="K45" i="6"/>
  <c r="P45" i="6" s="1"/>
  <c r="O44" i="6"/>
  <c r="N44" i="6"/>
  <c r="M44" i="6"/>
  <c r="L44" i="6"/>
  <c r="K44" i="6"/>
  <c r="P44" i="6" s="1"/>
  <c r="O43" i="6"/>
  <c r="N43" i="6"/>
  <c r="M43" i="6"/>
  <c r="L43" i="6"/>
  <c r="K43" i="6"/>
  <c r="P43" i="6" s="1"/>
  <c r="O42" i="6"/>
  <c r="N42" i="6"/>
  <c r="M42" i="6"/>
  <c r="L42" i="6"/>
  <c r="K42" i="6"/>
  <c r="P42" i="6" s="1"/>
  <c r="O41" i="6"/>
  <c r="N41" i="6"/>
  <c r="M41" i="6"/>
  <c r="L41" i="6"/>
  <c r="K41" i="6"/>
  <c r="P41" i="6" s="1"/>
  <c r="O40" i="6"/>
  <c r="N40" i="6"/>
  <c r="M40" i="6"/>
  <c r="L40" i="6"/>
  <c r="K40" i="6"/>
  <c r="P40" i="6" s="1"/>
  <c r="O39" i="6"/>
  <c r="N39" i="6"/>
  <c r="M39" i="6"/>
  <c r="L39" i="6"/>
  <c r="K39" i="6"/>
  <c r="P39" i="6" s="1"/>
  <c r="O38" i="6"/>
  <c r="N38" i="6"/>
  <c r="M38" i="6"/>
  <c r="L38" i="6"/>
  <c r="K38" i="6"/>
  <c r="P38" i="6" s="1"/>
  <c r="O37" i="6"/>
  <c r="N37" i="6"/>
  <c r="M37" i="6"/>
  <c r="L37" i="6"/>
  <c r="K37" i="6"/>
  <c r="P37" i="6" s="1"/>
  <c r="O36" i="6"/>
  <c r="N36" i="6"/>
  <c r="M36" i="6"/>
  <c r="L36" i="6"/>
  <c r="K36" i="6"/>
  <c r="P36" i="6" s="1"/>
  <c r="O35" i="6"/>
  <c r="N35" i="6"/>
  <c r="M35" i="6"/>
  <c r="L35" i="6"/>
  <c r="K35" i="6"/>
  <c r="P35" i="6" s="1"/>
  <c r="O34" i="6"/>
  <c r="N34" i="6"/>
  <c r="M34" i="6"/>
  <c r="L34" i="6"/>
  <c r="K34" i="6"/>
  <c r="P34" i="6" s="1"/>
  <c r="O33" i="6"/>
  <c r="N33" i="6"/>
  <c r="M33" i="6"/>
  <c r="L33" i="6"/>
  <c r="K33" i="6"/>
  <c r="P33" i="6" s="1"/>
  <c r="O32" i="6"/>
  <c r="N32" i="6"/>
  <c r="M32" i="6"/>
  <c r="L32" i="6"/>
  <c r="K32" i="6"/>
  <c r="P32" i="6" s="1"/>
  <c r="O31" i="6"/>
  <c r="N31" i="6"/>
  <c r="M31" i="6"/>
  <c r="L31" i="6"/>
  <c r="K31" i="6"/>
  <c r="P31" i="6" s="1"/>
  <c r="O30" i="6"/>
  <c r="N30" i="6"/>
  <c r="M30" i="6"/>
  <c r="L30" i="6"/>
  <c r="K30" i="6"/>
  <c r="P30" i="6" s="1"/>
  <c r="O29" i="6"/>
  <c r="N29" i="6"/>
  <c r="M29" i="6"/>
  <c r="L29" i="6"/>
  <c r="K29" i="6"/>
  <c r="P29" i="6" s="1"/>
  <c r="O28" i="6"/>
  <c r="N28" i="6"/>
  <c r="M28" i="6"/>
  <c r="L28" i="6"/>
  <c r="K28" i="6"/>
  <c r="P28" i="6" s="1"/>
  <c r="O27" i="6"/>
  <c r="N27" i="6"/>
  <c r="M27" i="6"/>
  <c r="L27" i="6"/>
  <c r="K27" i="6"/>
  <c r="P27" i="6" s="1"/>
  <c r="O26" i="6"/>
  <c r="N26" i="6"/>
  <c r="M26" i="6"/>
  <c r="L26" i="6"/>
  <c r="K26" i="6"/>
  <c r="P26" i="6" s="1"/>
  <c r="O25" i="6"/>
  <c r="N25" i="6"/>
  <c r="M25" i="6"/>
  <c r="L25" i="6"/>
  <c r="K25" i="6"/>
  <c r="O24" i="6"/>
  <c r="N24" i="6"/>
  <c r="M24" i="6"/>
  <c r="L24" i="6"/>
  <c r="K24" i="6"/>
  <c r="O23" i="6"/>
  <c r="N23" i="6"/>
  <c r="M23" i="6"/>
  <c r="L23" i="6"/>
  <c r="K23" i="6"/>
  <c r="O22" i="6"/>
  <c r="N22" i="6"/>
  <c r="M22" i="6"/>
  <c r="L22" i="6"/>
  <c r="K22" i="6"/>
  <c r="O21" i="6"/>
  <c r="N21" i="6"/>
  <c r="M21" i="6"/>
  <c r="L21" i="6"/>
  <c r="K21" i="6"/>
  <c r="O20" i="6"/>
  <c r="N20" i="6"/>
  <c r="M20" i="6"/>
  <c r="L20" i="6"/>
  <c r="K20" i="6"/>
  <c r="O19" i="6"/>
  <c r="N19" i="6"/>
  <c r="M19" i="6"/>
  <c r="L19" i="6"/>
  <c r="K19" i="6"/>
  <c r="O18" i="6"/>
  <c r="N18" i="6"/>
  <c r="M18" i="6"/>
  <c r="L18" i="6"/>
  <c r="K18" i="6"/>
  <c r="O17" i="6"/>
  <c r="N17" i="6"/>
  <c r="M17" i="6"/>
  <c r="L17" i="6"/>
  <c r="K17" i="6"/>
  <c r="O16" i="6"/>
  <c r="N16" i="6"/>
  <c r="M16" i="6"/>
  <c r="L16" i="6"/>
  <c r="K16" i="6"/>
  <c r="O15" i="6"/>
  <c r="N15" i="6"/>
  <c r="M15" i="6"/>
  <c r="L15" i="6"/>
  <c r="K15" i="6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8" i="6"/>
  <c r="N8" i="6"/>
  <c r="M8" i="6"/>
  <c r="L8" i="6"/>
  <c r="K8" i="6"/>
  <c r="O7" i="6"/>
  <c r="N7" i="6"/>
  <c r="M7" i="6"/>
  <c r="L7" i="6"/>
  <c r="K7" i="6"/>
  <c r="O6" i="6"/>
  <c r="N6" i="6"/>
  <c r="M6" i="6"/>
  <c r="L6" i="6"/>
  <c r="K6" i="6"/>
  <c r="O5" i="6"/>
  <c r="N5" i="6"/>
  <c r="M5" i="6"/>
  <c r="L5" i="6"/>
  <c r="K5" i="6"/>
  <c r="O4" i="6"/>
  <c r="N4" i="6"/>
  <c r="M4" i="6"/>
  <c r="L4" i="6"/>
  <c r="K4" i="6"/>
  <c r="O3" i="6"/>
  <c r="N3" i="6"/>
  <c r="M3" i="6"/>
  <c r="L3" i="6"/>
  <c r="K3" i="6"/>
  <c r="O2" i="6"/>
  <c r="N2" i="6"/>
  <c r="M2" i="6"/>
  <c r="L2" i="6"/>
  <c r="K2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P26" i="4" s="1"/>
  <c r="K27" i="4"/>
  <c r="K28" i="4"/>
  <c r="K29" i="4"/>
  <c r="K30" i="4"/>
  <c r="P30" i="4" s="1"/>
  <c r="K31" i="4"/>
  <c r="K32" i="4"/>
  <c r="K33" i="4"/>
  <c r="K34" i="4"/>
  <c r="P34" i="4" s="1"/>
  <c r="K35" i="4"/>
  <c r="K36" i="4"/>
  <c r="K37" i="4"/>
  <c r="K38" i="4"/>
  <c r="P38" i="4" s="1"/>
  <c r="K39" i="4"/>
  <c r="K40" i="4"/>
  <c r="K41" i="4"/>
  <c r="K42" i="4"/>
  <c r="P42" i="4" s="1"/>
  <c r="K43" i="4"/>
  <c r="K44" i="4"/>
  <c r="K45" i="4"/>
  <c r="K46" i="4"/>
  <c r="P46" i="4" s="1"/>
  <c r="K47" i="4"/>
  <c r="K48" i="4"/>
  <c r="K49" i="4"/>
  <c r="K50" i="4"/>
  <c r="P50" i="4" s="1"/>
  <c r="K51" i="4"/>
  <c r="K52" i="4"/>
  <c r="K53" i="4"/>
  <c r="K54" i="4"/>
  <c r="P54" i="4" s="1"/>
  <c r="K55" i="4"/>
  <c r="K56" i="4"/>
  <c r="K57" i="4"/>
  <c r="K58" i="4"/>
  <c r="P58" i="4" s="1"/>
  <c r="K59" i="4"/>
  <c r="K60" i="4"/>
  <c r="K61" i="4"/>
  <c r="K62" i="4"/>
  <c r="P62" i="4" s="1"/>
  <c r="K63" i="4"/>
  <c r="K64" i="4"/>
  <c r="K65" i="4"/>
  <c r="K66" i="4"/>
  <c r="P66" i="4" s="1"/>
  <c r="K67" i="4"/>
  <c r="K68" i="4"/>
  <c r="K69" i="4"/>
  <c r="K70" i="4"/>
  <c r="P70" i="4" s="1"/>
  <c r="K71" i="4"/>
  <c r="K72" i="4"/>
  <c r="K73" i="4"/>
  <c r="K74" i="4"/>
  <c r="P74" i="4" s="1"/>
  <c r="K75" i="4"/>
  <c r="K76" i="4"/>
  <c r="K77" i="4"/>
  <c r="K78" i="4"/>
  <c r="P78" i="4" s="1"/>
  <c r="K79" i="4"/>
  <c r="K80" i="4"/>
  <c r="K81" i="4"/>
  <c r="K82" i="4"/>
  <c r="P82" i="4" s="1"/>
  <c r="K83" i="4"/>
  <c r="K84" i="4"/>
  <c r="K85" i="4"/>
  <c r="K86" i="4"/>
  <c r="P86" i="4" s="1"/>
  <c r="K87" i="4"/>
  <c r="K88" i="4"/>
  <c r="K89" i="4"/>
  <c r="K90" i="4"/>
  <c r="P90" i="4" s="1"/>
  <c r="K91" i="4"/>
  <c r="K92" i="4"/>
  <c r="K93" i="4"/>
  <c r="P93" i="4" s="1"/>
  <c r="K94" i="4"/>
  <c r="K95" i="4"/>
  <c r="K96" i="4"/>
  <c r="K97" i="4"/>
  <c r="P97" i="4" s="1"/>
  <c r="K98" i="4"/>
  <c r="K99" i="4"/>
  <c r="K100" i="4"/>
  <c r="K101" i="4"/>
  <c r="P101" i="4" s="1"/>
  <c r="K102" i="4"/>
  <c r="K103" i="4"/>
  <c r="K104" i="4"/>
  <c r="K105" i="4"/>
  <c r="P105" i="4" s="1"/>
  <c r="K106" i="4"/>
  <c r="P106" i="4" s="1"/>
  <c r="K107" i="4"/>
  <c r="K108" i="4"/>
  <c r="K109" i="4"/>
  <c r="P109" i="4" s="1"/>
  <c r="K2" i="4"/>
  <c r="O109" i="4"/>
  <c r="N109" i="4"/>
  <c r="M109" i="4"/>
  <c r="L109" i="4"/>
  <c r="O108" i="4"/>
  <c r="N108" i="4"/>
  <c r="M108" i="4"/>
  <c r="L108" i="4"/>
  <c r="P108" i="4"/>
  <c r="O107" i="4"/>
  <c r="N107" i="4"/>
  <c r="M107" i="4"/>
  <c r="L107" i="4"/>
  <c r="P107" i="4"/>
  <c r="O106" i="4"/>
  <c r="N106" i="4"/>
  <c r="M106" i="4"/>
  <c r="L106" i="4"/>
  <c r="O105" i="4"/>
  <c r="N105" i="4"/>
  <c r="M105" i="4"/>
  <c r="L105" i="4"/>
  <c r="O104" i="4"/>
  <c r="N104" i="4"/>
  <c r="M104" i="4"/>
  <c r="L104" i="4"/>
  <c r="P104" i="4"/>
  <c r="O103" i="4"/>
  <c r="N103" i="4"/>
  <c r="M103" i="4"/>
  <c r="L103" i="4"/>
  <c r="P103" i="4"/>
  <c r="O102" i="4"/>
  <c r="N102" i="4"/>
  <c r="M102" i="4"/>
  <c r="L102" i="4"/>
  <c r="P102" i="4"/>
  <c r="O101" i="4"/>
  <c r="N101" i="4"/>
  <c r="M101" i="4"/>
  <c r="L101" i="4"/>
  <c r="O100" i="4"/>
  <c r="N100" i="4"/>
  <c r="M100" i="4"/>
  <c r="L100" i="4"/>
  <c r="P100" i="4"/>
  <c r="O99" i="4"/>
  <c r="N99" i="4"/>
  <c r="M99" i="4"/>
  <c r="L99" i="4"/>
  <c r="P99" i="4"/>
  <c r="O98" i="4"/>
  <c r="N98" i="4"/>
  <c r="M98" i="4"/>
  <c r="L98" i="4"/>
  <c r="P98" i="4"/>
  <c r="O97" i="4"/>
  <c r="N97" i="4"/>
  <c r="M97" i="4"/>
  <c r="L97" i="4"/>
  <c r="O96" i="4"/>
  <c r="N96" i="4"/>
  <c r="M96" i="4"/>
  <c r="L96" i="4"/>
  <c r="P96" i="4"/>
  <c r="O95" i="4"/>
  <c r="N95" i="4"/>
  <c r="M95" i="4"/>
  <c r="L95" i="4"/>
  <c r="P95" i="4"/>
  <c r="O94" i="4"/>
  <c r="N94" i="4"/>
  <c r="M94" i="4"/>
  <c r="L94" i="4"/>
  <c r="P94" i="4"/>
  <c r="O93" i="4"/>
  <c r="N93" i="4"/>
  <c r="M93" i="4"/>
  <c r="L93" i="4"/>
  <c r="O92" i="4"/>
  <c r="N92" i="4"/>
  <c r="M92" i="4"/>
  <c r="L92" i="4"/>
  <c r="P92" i="4"/>
  <c r="O91" i="4"/>
  <c r="N91" i="4"/>
  <c r="M91" i="4"/>
  <c r="L91" i="4"/>
  <c r="P91" i="4" s="1"/>
  <c r="O90" i="4"/>
  <c r="N90" i="4"/>
  <c r="M90" i="4"/>
  <c r="L90" i="4"/>
  <c r="O89" i="4"/>
  <c r="N89" i="4"/>
  <c r="M89" i="4"/>
  <c r="L89" i="4"/>
  <c r="P89" i="4" s="1"/>
  <c r="O88" i="4"/>
  <c r="N88" i="4"/>
  <c r="M88" i="4"/>
  <c r="L88" i="4"/>
  <c r="P88" i="4"/>
  <c r="O87" i="4"/>
  <c r="N87" i="4"/>
  <c r="M87" i="4"/>
  <c r="L87" i="4"/>
  <c r="P87" i="4"/>
  <c r="O86" i="4"/>
  <c r="N86" i="4"/>
  <c r="M86" i="4"/>
  <c r="L86" i="4"/>
  <c r="O85" i="4"/>
  <c r="N85" i="4"/>
  <c r="M85" i="4"/>
  <c r="L85" i="4"/>
  <c r="P85" i="4"/>
  <c r="O84" i="4"/>
  <c r="N84" i="4"/>
  <c r="M84" i="4"/>
  <c r="L84" i="4"/>
  <c r="P84" i="4"/>
  <c r="O83" i="4"/>
  <c r="N83" i="4"/>
  <c r="M83" i="4"/>
  <c r="L83" i="4"/>
  <c r="P83" i="4"/>
  <c r="O82" i="4"/>
  <c r="N82" i="4"/>
  <c r="M82" i="4"/>
  <c r="L82" i="4"/>
  <c r="O81" i="4"/>
  <c r="N81" i="4"/>
  <c r="M81" i="4"/>
  <c r="L81" i="4"/>
  <c r="P81" i="4"/>
  <c r="O80" i="4"/>
  <c r="N80" i="4"/>
  <c r="M80" i="4"/>
  <c r="L80" i="4"/>
  <c r="P80" i="4"/>
  <c r="O79" i="4"/>
  <c r="N79" i="4"/>
  <c r="M79" i="4"/>
  <c r="L79" i="4"/>
  <c r="P79" i="4"/>
  <c r="O78" i="4"/>
  <c r="N78" i="4"/>
  <c r="M78" i="4"/>
  <c r="L78" i="4"/>
  <c r="O77" i="4"/>
  <c r="N77" i="4"/>
  <c r="M77" i="4"/>
  <c r="L77" i="4"/>
  <c r="P77" i="4"/>
  <c r="O76" i="4"/>
  <c r="N76" i="4"/>
  <c r="M76" i="4"/>
  <c r="L76" i="4"/>
  <c r="P76" i="4"/>
  <c r="O75" i="4"/>
  <c r="N75" i="4"/>
  <c r="M75" i="4"/>
  <c r="L75" i="4"/>
  <c r="P75" i="4"/>
  <c r="O74" i="4"/>
  <c r="N74" i="4"/>
  <c r="M74" i="4"/>
  <c r="L74" i="4"/>
  <c r="O73" i="4"/>
  <c r="N73" i="4"/>
  <c r="M73" i="4"/>
  <c r="L73" i="4"/>
  <c r="P73" i="4"/>
  <c r="O72" i="4"/>
  <c r="N72" i="4"/>
  <c r="M72" i="4"/>
  <c r="L72" i="4"/>
  <c r="P72" i="4"/>
  <c r="O71" i="4"/>
  <c r="N71" i="4"/>
  <c r="M71" i="4"/>
  <c r="L71" i="4"/>
  <c r="P71" i="4"/>
  <c r="O70" i="4"/>
  <c r="N70" i="4"/>
  <c r="M70" i="4"/>
  <c r="L70" i="4"/>
  <c r="O69" i="4"/>
  <c r="N69" i="4"/>
  <c r="M69" i="4"/>
  <c r="L69" i="4"/>
  <c r="P69" i="4"/>
  <c r="O68" i="4"/>
  <c r="N68" i="4"/>
  <c r="M68" i="4"/>
  <c r="L68" i="4"/>
  <c r="P68" i="4"/>
  <c r="O67" i="4"/>
  <c r="N67" i="4"/>
  <c r="M67" i="4"/>
  <c r="L67" i="4"/>
  <c r="P67" i="4"/>
  <c r="O66" i="4"/>
  <c r="N66" i="4"/>
  <c r="M66" i="4"/>
  <c r="L66" i="4"/>
  <c r="O65" i="4"/>
  <c r="N65" i="4"/>
  <c r="M65" i="4"/>
  <c r="L65" i="4"/>
  <c r="P65" i="4"/>
  <c r="O64" i="4"/>
  <c r="N64" i="4"/>
  <c r="M64" i="4"/>
  <c r="L64" i="4"/>
  <c r="P64" i="4"/>
  <c r="O63" i="4"/>
  <c r="N63" i="4"/>
  <c r="M63" i="4"/>
  <c r="L63" i="4"/>
  <c r="P63" i="4"/>
  <c r="O62" i="4"/>
  <c r="N62" i="4"/>
  <c r="M62" i="4"/>
  <c r="L62" i="4"/>
  <c r="O61" i="4"/>
  <c r="N61" i="4"/>
  <c r="M61" i="4"/>
  <c r="L61" i="4"/>
  <c r="P61" i="4"/>
  <c r="O60" i="4"/>
  <c r="N60" i="4"/>
  <c r="M60" i="4"/>
  <c r="L60" i="4"/>
  <c r="P60" i="4"/>
  <c r="O59" i="4"/>
  <c r="N59" i="4"/>
  <c r="M59" i="4"/>
  <c r="L59" i="4"/>
  <c r="P59" i="4"/>
  <c r="O58" i="4"/>
  <c r="N58" i="4"/>
  <c r="M58" i="4"/>
  <c r="L58" i="4"/>
  <c r="O57" i="4"/>
  <c r="N57" i="4"/>
  <c r="M57" i="4"/>
  <c r="L57" i="4"/>
  <c r="P57" i="4"/>
  <c r="O56" i="4"/>
  <c r="N56" i="4"/>
  <c r="M56" i="4"/>
  <c r="L56" i="4"/>
  <c r="P56" i="4"/>
  <c r="O55" i="4"/>
  <c r="N55" i="4"/>
  <c r="M55" i="4"/>
  <c r="L55" i="4"/>
  <c r="P55" i="4"/>
  <c r="O54" i="4"/>
  <c r="N54" i="4"/>
  <c r="M54" i="4"/>
  <c r="L54" i="4"/>
  <c r="O53" i="4"/>
  <c r="N53" i="4"/>
  <c r="M53" i="4"/>
  <c r="L53" i="4"/>
  <c r="P53" i="4"/>
  <c r="O52" i="4"/>
  <c r="N52" i="4"/>
  <c r="M52" i="4"/>
  <c r="L52" i="4"/>
  <c r="P52" i="4"/>
  <c r="O51" i="4"/>
  <c r="N51" i="4"/>
  <c r="M51" i="4"/>
  <c r="L51" i="4"/>
  <c r="P51" i="4"/>
  <c r="O50" i="4"/>
  <c r="N50" i="4"/>
  <c r="M50" i="4"/>
  <c r="L50" i="4"/>
  <c r="O49" i="4"/>
  <c r="N49" i="4"/>
  <c r="M49" i="4"/>
  <c r="L49" i="4"/>
  <c r="P49" i="4"/>
  <c r="O48" i="4"/>
  <c r="N48" i="4"/>
  <c r="M48" i="4"/>
  <c r="L48" i="4"/>
  <c r="P48" i="4"/>
  <c r="O47" i="4"/>
  <c r="N47" i="4"/>
  <c r="M47" i="4"/>
  <c r="L47" i="4"/>
  <c r="P47" i="4"/>
  <c r="O46" i="4"/>
  <c r="N46" i="4"/>
  <c r="M46" i="4"/>
  <c r="L46" i="4"/>
  <c r="O45" i="4"/>
  <c r="N45" i="4"/>
  <c r="M45" i="4"/>
  <c r="L45" i="4"/>
  <c r="P45" i="4"/>
  <c r="O44" i="4"/>
  <c r="N44" i="4"/>
  <c r="M44" i="4"/>
  <c r="L44" i="4"/>
  <c r="P44" i="4"/>
  <c r="O43" i="4"/>
  <c r="N43" i="4"/>
  <c r="M43" i="4"/>
  <c r="L43" i="4"/>
  <c r="P43" i="4"/>
  <c r="O42" i="4"/>
  <c r="N42" i="4"/>
  <c r="M42" i="4"/>
  <c r="L42" i="4"/>
  <c r="O41" i="4"/>
  <c r="N41" i="4"/>
  <c r="M41" i="4"/>
  <c r="L41" i="4"/>
  <c r="P41" i="4"/>
  <c r="O40" i="4"/>
  <c r="N40" i="4"/>
  <c r="M40" i="4"/>
  <c r="L40" i="4"/>
  <c r="P40" i="4"/>
  <c r="O39" i="4"/>
  <c r="N39" i="4"/>
  <c r="M39" i="4"/>
  <c r="L39" i="4"/>
  <c r="P39" i="4"/>
  <c r="O38" i="4"/>
  <c r="N38" i="4"/>
  <c r="M38" i="4"/>
  <c r="L38" i="4"/>
  <c r="O37" i="4"/>
  <c r="N37" i="4"/>
  <c r="M37" i="4"/>
  <c r="L37" i="4"/>
  <c r="P37" i="4"/>
  <c r="O36" i="4"/>
  <c r="N36" i="4"/>
  <c r="M36" i="4"/>
  <c r="L36" i="4"/>
  <c r="P36" i="4"/>
  <c r="O35" i="4"/>
  <c r="N35" i="4"/>
  <c r="M35" i="4"/>
  <c r="L35" i="4"/>
  <c r="P35" i="4"/>
  <c r="O34" i="4"/>
  <c r="N34" i="4"/>
  <c r="M34" i="4"/>
  <c r="L34" i="4"/>
  <c r="O33" i="4"/>
  <c r="N33" i="4"/>
  <c r="M33" i="4"/>
  <c r="L33" i="4"/>
  <c r="P33" i="4"/>
  <c r="O32" i="4"/>
  <c r="N32" i="4"/>
  <c r="M32" i="4"/>
  <c r="L32" i="4"/>
  <c r="P32" i="4"/>
  <c r="O31" i="4"/>
  <c r="N31" i="4"/>
  <c r="M31" i="4"/>
  <c r="L31" i="4"/>
  <c r="P31" i="4"/>
  <c r="O30" i="4"/>
  <c r="N30" i="4"/>
  <c r="M30" i="4"/>
  <c r="L30" i="4"/>
  <c r="O29" i="4"/>
  <c r="N29" i="4"/>
  <c r="M29" i="4"/>
  <c r="L29" i="4"/>
  <c r="P29" i="4"/>
  <c r="O28" i="4"/>
  <c r="N28" i="4"/>
  <c r="M28" i="4"/>
  <c r="L28" i="4"/>
  <c r="P28" i="4"/>
  <c r="O27" i="4"/>
  <c r="N27" i="4"/>
  <c r="M27" i="4"/>
  <c r="L27" i="4"/>
  <c r="P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O3" i="4"/>
  <c r="N3" i="4"/>
  <c r="M3" i="4"/>
  <c r="L3" i="4"/>
  <c r="O2" i="4"/>
  <c r="N2" i="4"/>
  <c r="M2" i="4"/>
  <c r="L2" i="4"/>
  <c r="O25" i="3"/>
  <c r="N25" i="3"/>
  <c r="M25" i="3"/>
  <c r="L25" i="3"/>
  <c r="K25" i="3"/>
  <c r="O24" i="3"/>
  <c r="N24" i="3"/>
  <c r="M24" i="3"/>
  <c r="L24" i="3"/>
  <c r="K24" i="3"/>
  <c r="O23" i="3"/>
  <c r="N23" i="3"/>
  <c r="M23" i="3"/>
  <c r="L23" i="3"/>
  <c r="K23" i="3"/>
  <c r="O22" i="3"/>
  <c r="N22" i="3"/>
  <c r="M22" i="3"/>
  <c r="L22" i="3"/>
  <c r="K22" i="3"/>
  <c r="O21" i="3"/>
  <c r="N21" i="3"/>
  <c r="M21" i="3"/>
  <c r="L21" i="3"/>
  <c r="K21" i="3"/>
  <c r="O20" i="3"/>
  <c r="N20" i="3"/>
  <c r="M20" i="3"/>
  <c r="L20" i="3"/>
  <c r="K20" i="3"/>
  <c r="O19" i="3"/>
  <c r="N19" i="3"/>
  <c r="M19" i="3"/>
  <c r="L19" i="3"/>
  <c r="K19" i="3"/>
  <c r="O18" i="3"/>
  <c r="N18" i="3"/>
  <c r="M18" i="3"/>
  <c r="L18" i="3"/>
  <c r="K18" i="3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O109" i="2"/>
  <c r="N109" i="2"/>
  <c r="M109" i="2"/>
  <c r="L109" i="2"/>
  <c r="K109" i="2"/>
  <c r="P109" i="2" s="1"/>
  <c r="O108" i="2"/>
  <c r="N108" i="2"/>
  <c r="M108" i="2"/>
  <c r="L108" i="2"/>
  <c r="K108" i="2"/>
  <c r="P108" i="2" s="1"/>
  <c r="O107" i="2"/>
  <c r="N107" i="2"/>
  <c r="M107" i="2"/>
  <c r="L107" i="2"/>
  <c r="K107" i="2"/>
  <c r="P107" i="2" s="1"/>
  <c r="O106" i="2"/>
  <c r="N106" i="2"/>
  <c r="M106" i="2"/>
  <c r="L106" i="2"/>
  <c r="K106" i="2"/>
  <c r="P106" i="2" s="1"/>
  <c r="O105" i="2"/>
  <c r="N105" i="2"/>
  <c r="M105" i="2"/>
  <c r="L105" i="2"/>
  <c r="K105" i="2"/>
  <c r="P105" i="2" s="1"/>
  <c r="O104" i="2"/>
  <c r="N104" i="2"/>
  <c r="M104" i="2"/>
  <c r="L104" i="2"/>
  <c r="K104" i="2"/>
  <c r="P104" i="2" s="1"/>
  <c r="O103" i="2"/>
  <c r="N103" i="2"/>
  <c r="M103" i="2"/>
  <c r="L103" i="2"/>
  <c r="K103" i="2"/>
  <c r="P103" i="2" s="1"/>
  <c r="O102" i="2"/>
  <c r="N102" i="2"/>
  <c r="M102" i="2"/>
  <c r="L102" i="2"/>
  <c r="K102" i="2"/>
  <c r="P102" i="2" s="1"/>
  <c r="O101" i="2"/>
  <c r="N101" i="2"/>
  <c r="M101" i="2"/>
  <c r="L101" i="2"/>
  <c r="K101" i="2"/>
  <c r="P101" i="2" s="1"/>
  <c r="O100" i="2"/>
  <c r="N100" i="2"/>
  <c r="M100" i="2"/>
  <c r="L100" i="2"/>
  <c r="K100" i="2"/>
  <c r="P100" i="2" s="1"/>
  <c r="O99" i="2"/>
  <c r="N99" i="2"/>
  <c r="M99" i="2"/>
  <c r="L99" i="2"/>
  <c r="K99" i="2"/>
  <c r="P99" i="2" s="1"/>
  <c r="O98" i="2"/>
  <c r="N98" i="2"/>
  <c r="M98" i="2"/>
  <c r="L98" i="2"/>
  <c r="K98" i="2"/>
  <c r="P98" i="2" s="1"/>
  <c r="O97" i="2"/>
  <c r="N97" i="2"/>
  <c r="M97" i="2"/>
  <c r="L97" i="2"/>
  <c r="K97" i="2"/>
  <c r="P97" i="2" s="1"/>
  <c r="O96" i="2"/>
  <c r="N96" i="2"/>
  <c r="M96" i="2"/>
  <c r="L96" i="2"/>
  <c r="K96" i="2"/>
  <c r="P96" i="2" s="1"/>
  <c r="O95" i="2"/>
  <c r="N95" i="2"/>
  <c r="M95" i="2"/>
  <c r="L95" i="2"/>
  <c r="K95" i="2"/>
  <c r="P95" i="2" s="1"/>
  <c r="O94" i="2"/>
  <c r="N94" i="2"/>
  <c r="M94" i="2"/>
  <c r="L94" i="2"/>
  <c r="K94" i="2"/>
  <c r="P94" i="2" s="1"/>
  <c r="O93" i="2"/>
  <c r="N93" i="2"/>
  <c r="M93" i="2"/>
  <c r="L93" i="2"/>
  <c r="K93" i="2"/>
  <c r="P93" i="2" s="1"/>
  <c r="O92" i="2"/>
  <c r="N92" i="2"/>
  <c r="M92" i="2"/>
  <c r="L92" i="2"/>
  <c r="K92" i="2"/>
  <c r="P92" i="2" s="1"/>
  <c r="O91" i="2"/>
  <c r="N91" i="2"/>
  <c r="M91" i="2"/>
  <c r="L91" i="2"/>
  <c r="K91" i="2"/>
  <c r="P91" i="2" s="1"/>
  <c r="O90" i="2"/>
  <c r="N90" i="2"/>
  <c r="M90" i="2"/>
  <c r="L90" i="2"/>
  <c r="K90" i="2"/>
  <c r="P90" i="2" s="1"/>
  <c r="O89" i="2"/>
  <c r="N89" i="2"/>
  <c r="M89" i="2"/>
  <c r="L89" i="2"/>
  <c r="K89" i="2"/>
  <c r="P89" i="2" s="1"/>
  <c r="O88" i="2"/>
  <c r="N88" i="2"/>
  <c r="M88" i="2"/>
  <c r="L88" i="2"/>
  <c r="K88" i="2"/>
  <c r="P88" i="2" s="1"/>
  <c r="O87" i="2"/>
  <c r="N87" i="2"/>
  <c r="M87" i="2"/>
  <c r="L87" i="2"/>
  <c r="K87" i="2"/>
  <c r="P87" i="2" s="1"/>
  <c r="O86" i="2"/>
  <c r="N86" i="2"/>
  <c r="M86" i="2"/>
  <c r="L86" i="2"/>
  <c r="K86" i="2"/>
  <c r="P86" i="2" s="1"/>
  <c r="O85" i="2"/>
  <c r="N85" i="2"/>
  <c r="M85" i="2"/>
  <c r="L85" i="2"/>
  <c r="K85" i="2"/>
  <c r="P85" i="2" s="1"/>
  <c r="O84" i="2"/>
  <c r="N84" i="2"/>
  <c r="M84" i="2"/>
  <c r="L84" i="2"/>
  <c r="K84" i="2"/>
  <c r="P84" i="2" s="1"/>
  <c r="O83" i="2"/>
  <c r="N83" i="2"/>
  <c r="M83" i="2"/>
  <c r="L83" i="2"/>
  <c r="K83" i="2"/>
  <c r="P83" i="2" s="1"/>
  <c r="O82" i="2"/>
  <c r="N82" i="2"/>
  <c r="M82" i="2"/>
  <c r="L82" i="2"/>
  <c r="K82" i="2"/>
  <c r="P82" i="2" s="1"/>
  <c r="O81" i="2"/>
  <c r="N81" i="2"/>
  <c r="M81" i="2"/>
  <c r="L81" i="2"/>
  <c r="K81" i="2"/>
  <c r="P81" i="2" s="1"/>
  <c r="O80" i="2"/>
  <c r="N80" i="2"/>
  <c r="M80" i="2"/>
  <c r="L80" i="2"/>
  <c r="K80" i="2"/>
  <c r="P80" i="2" s="1"/>
  <c r="O79" i="2"/>
  <c r="N79" i="2"/>
  <c r="M79" i="2"/>
  <c r="L79" i="2"/>
  <c r="K79" i="2"/>
  <c r="P79" i="2" s="1"/>
  <c r="O78" i="2"/>
  <c r="N78" i="2"/>
  <c r="M78" i="2"/>
  <c r="L78" i="2"/>
  <c r="K78" i="2"/>
  <c r="P78" i="2" s="1"/>
  <c r="O77" i="2"/>
  <c r="N77" i="2"/>
  <c r="M77" i="2"/>
  <c r="L77" i="2"/>
  <c r="K77" i="2"/>
  <c r="P77" i="2" s="1"/>
  <c r="O76" i="2"/>
  <c r="N76" i="2"/>
  <c r="M76" i="2"/>
  <c r="L76" i="2"/>
  <c r="K76" i="2"/>
  <c r="P76" i="2" s="1"/>
  <c r="O75" i="2"/>
  <c r="N75" i="2"/>
  <c r="M75" i="2"/>
  <c r="L75" i="2"/>
  <c r="K75" i="2"/>
  <c r="P75" i="2" s="1"/>
  <c r="O74" i="2"/>
  <c r="N74" i="2"/>
  <c r="M74" i="2"/>
  <c r="L74" i="2"/>
  <c r="K74" i="2"/>
  <c r="P74" i="2" s="1"/>
  <c r="O73" i="2"/>
  <c r="N73" i="2"/>
  <c r="M73" i="2"/>
  <c r="L73" i="2"/>
  <c r="K73" i="2"/>
  <c r="P73" i="2" s="1"/>
  <c r="O72" i="2"/>
  <c r="N72" i="2"/>
  <c r="M72" i="2"/>
  <c r="L72" i="2"/>
  <c r="K72" i="2"/>
  <c r="P72" i="2" s="1"/>
  <c r="O71" i="2"/>
  <c r="N71" i="2"/>
  <c r="M71" i="2"/>
  <c r="L71" i="2"/>
  <c r="K71" i="2"/>
  <c r="P71" i="2" s="1"/>
  <c r="O70" i="2"/>
  <c r="N70" i="2"/>
  <c r="M70" i="2"/>
  <c r="L70" i="2"/>
  <c r="K70" i="2"/>
  <c r="P70" i="2" s="1"/>
  <c r="O69" i="2"/>
  <c r="N69" i="2"/>
  <c r="M69" i="2"/>
  <c r="L69" i="2"/>
  <c r="K69" i="2"/>
  <c r="P69" i="2" s="1"/>
  <c r="O68" i="2"/>
  <c r="N68" i="2"/>
  <c r="M68" i="2"/>
  <c r="L68" i="2"/>
  <c r="K68" i="2"/>
  <c r="P68" i="2" s="1"/>
  <c r="O67" i="2"/>
  <c r="N67" i="2"/>
  <c r="M67" i="2"/>
  <c r="L67" i="2"/>
  <c r="K67" i="2"/>
  <c r="P67" i="2" s="1"/>
  <c r="O66" i="2"/>
  <c r="N66" i="2"/>
  <c r="M66" i="2"/>
  <c r="L66" i="2"/>
  <c r="K66" i="2"/>
  <c r="P66" i="2" s="1"/>
  <c r="O65" i="2"/>
  <c r="N65" i="2"/>
  <c r="M65" i="2"/>
  <c r="L65" i="2"/>
  <c r="K65" i="2"/>
  <c r="P65" i="2" s="1"/>
  <c r="O64" i="2"/>
  <c r="N64" i="2"/>
  <c r="M64" i="2"/>
  <c r="L64" i="2"/>
  <c r="K64" i="2"/>
  <c r="P64" i="2" s="1"/>
  <c r="O63" i="2"/>
  <c r="N63" i="2"/>
  <c r="M63" i="2"/>
  <c r="L63" i="2"/>
  <c r="K63" i="2"/>
  <c r="P63" i="2" s="1"/>
  <c r="O62" i="2"/>
  <c r="N62" i="2"/>
  <c r="M62" i="2"/>
  <c r="L62" i="2"/>
  <c r="K62" i="2"/>
  <c r="P62" i="2" s="1"/>
  <c r="O61" i="2"/>
  <c r="N61" i="2"/>
  <c r="M61" i="2"/>
  <c r="L61" i="2"/>
  <c r="K61" i="2"/>
  <c r="P61" i="2" s="1"/>
  <c r="O60" i="2"/>
  <c r="N60" i="2"/>
  <c r="M60" i="2"/>
  <c r="L60" i="2"/>
  <c r="K60" i="2"/>
  <c r="P60" i="2" s="1"/>
  <c r="O59" i="2"/>
  <c r="N59" i="2"/>
  <c r="M59" i="2"/>
  <c r="L59" i="2"/>
  <c r="K59" i="2"/>
  <c r="P59" i="2" s="1"/>
  <c r="O58" i="2"/>
  <c r="N58" i="2"/>
  <c r="M58" i="2"/>
  <c r="L58" i="2"/>
  <c r="K58" i="2"/>
  <c r="P58" i="2" s="1"/>
  <c r="O57" i="2"/>
  <c r="N57" i="2"/>
  <c r="M57" i="2"/>
  <c r="L57" i="2"/>
  <c r="K57" i="2"/>
  <c r="P57" i="2" s="1"/>
  <c r="O56" i="2"/>
  <c r="N56" i="2"/>
  <c r="M56" i="2"/>
  <c r="L56" i="2"/>
  <c r="K56" i="2"/>
  <c r="P56" i="2" s="1"/>
  <c r="O55" i="2"/>
  <c r="N55" i="2"/>
  <c r="M55" i="2"/>
  <c r="L55" i="2"/>
  <c r="K55" i="2"/>
  <c r="P55" i="2" s="1"/>
  <c r="O54" i="2"/>
  <c r="N54" i="2"/>
  <c r="M54" i="2"/>
  <c r="L54" i="2"/>
  <c r="K54" i="2"/>
  <c r="P54" i="2" s="1"/>
  <c r="O53" i="2"/>
  <c r="N53" i="2"/>
  <c r="M53" i="2"/>
  <c r="L53" i="2"/>
  <c r="K53" i="2"/>
  <c r="P53" i="2" s="1"/>
  <c r="O52" i="2"/>
  <c r="N52" i="2"/>
  <c r="M52" i="2"/>
  <c r="L52" i="2"/>
  <c r="K52" i="2"/>
  <c r="P52" i="2" s="1"/>
  <c r="O51" i="2"/>
  <c r="N51" i="2"/>
  <c r="M51" i="2"/>
  <c r="L51" i="2"/>
  <c r="K51" i="2"/>
  <c r="P51" i="2" s="1"/>
  <c r="O50" i="2"/>
  <c r="N50" i="2"/>
  <c r="M50" i="2"/>
  <c r="L50" i="2"/>
  <c r="K50" i="2"/>
  <c r="P50" i="2" s="1"/>
  <c r="O49" i="2"/>
  <c r="N49" i="2"/>
  <c r="M49" i="2"/>
  <c r="L49" i="2"/>
  <c r="K49" i="2"/>
  <c r="P49" i="2" s="1"/>
  <c r="O48" i="2"/>
  <c r="N48" i="2"/>
  <c r="M48" i="2"/>
  <c r="L48" i="2"/>
  <c r="K48" i="2"/>
  <c r="P48" i="2" s="1"/>
  <c r="O47" i="2"/>
  <c r="N47" i="2"/>
  <c r="M47" i="2"/>
  <c r="L47" i="2"/>
  <c r="K47" i="2"/>
  <c r="P47" i="2" s="1"/>
  <c r="O46" i="2"/>
  <c r="N46" i="2"/>
  <c r="M46" i="2"/>
  <c r="L46" i="2"/>
  <c r="K46" i="2"/>
  <c r="P46" i="2" s="1"/>
  <c r="O45" i="2"/>
  <c r="N45" i="2"/>
  <c r="M45" i="2"/>
  <c r="L45" i="2"/>
  <c r="K45" i="2"/>
  <c r="P45" i="2" s="1"/>
  <c r="O44" i="2"/>
  <c r="N44" i="2"/>
  <c r="M44" i="2"/>
  <c r="L44" i="2"/>
  <c r="K44" i="2"/>
  <c r="P44" i="2" s="1"/>
  <c r="O43" i="2"/>
  <c r="N43" i="2"/>
  <c r="M43" i="2"/>
  <c r="L43" i="2"/>
  <c r="K43" i="2"/>
  <c r="P43" i="2" s="1"/>
  <c r="O42" i="2"/>
  <c r="N42" i="2"/>
  <c r="M42" i="2"/>
  <c r="L42" i="2"/>
  <c r="K42" i="2"/>
  <c r="P42" i="2" s="1"/>
  <c r="O41" i="2"/>
  <c r="N41" i="2"/>
  <c r="M41" i="2"/>
  <c r="L41" i="2"/>
  <c r="K41" i="2"/>
  <c r="P41" i="2" s="1"/>
  <c r="O40" i="2"/>
  <c r="N40" i="2"/>
  <c r="M40" i="2"/>
  <c r="L40" i="2"/>
  <c r="K40" i="2"/>
  <c r="P40" i="2" s="1"/>
  <c r="O39" i="2"/>
  <c r="N39" i="2"/>
  <c r="M39" i="2"/>
  <c r="L39" i="2"/>
  <c r="K39" i="2"/>
  <c r="P39" i="2" s="1"/>
  <c r="O38" i="2"/>
  <c r="N38" i="2"/>
  <c r="M38" i="2"/>
  <c r="L38" i="2"/>
  <c r="K38" i="2"/>
  <c r="P38" i="2" s="1"/>
  <c r="O37" i="2"/>
  <c r="N37" i="2"/>
  <c r="M37" i="2"/>
  <c r="L37" i="2"/>
  <c r="K37" i="2"/>
  <c r="P37" i="2" s="1"/>
  <c r="O36" i="2"/>
  <c r="N36" i="2"/>
  <c r="M36" i="2"/>
  <c r="L36" i="2"/>
  <c r="K36" i="2"/>
  <c r="P36" i="2" s="1"/>
  <c r="O35" i="2"/>
  <c r="N35" i="2"/>
  <c r="M35" i="2"/>
  <c r="L35" i="2"/>
  <c r="K35" i="2"/>
  <c r="P35" i="2" s="1"/>
  <c r="O34" i="2"/>
  <c r="N34" i="2"/>
  <c r="M34" i="2"/>
  <c r="L34" i="2"/>
  <c r="K34" i="2"/>
  <c r="P34" i="2" s="1"/>
  <c r="O33" i="2"/>
  <c r="N33" i="2"/>
  <c r="M33" i="2"/>
  <c r="L33" i="2"/>
  <c r="K33" i="2"/>
  <c r="P33" i="2" s="1"/>
  <c r="O32" i="2"/>
  <c r="N32" i="2"/>
  <c r="M32" i="2"/>
  <c r="L32" i="2"/>
  <c r="K32" i="2"/>
  <c r="P32" i="2" s="1"/>
  <c r="O31" i="2"/>
  <c r="N31" i="2"/>
  <c r="M31" i="2"/>
  <c r="L31" i="2"/>
  <c r="K31" i="2"/>
  <c r="P31" i="2" s="1"/>
  <c r="O30" i="2"/>
  <c r="N30" i="2"/>
  <c r="M30" i="2"/>
  <c r="L30" i="2"/>
  <c r="K30" i="2"/>
  <c r="P30" i="2" s="1"/>
  <c r="O29" i="2"/>
  <c r="N29" i="2"/>
  <c r="M29" i="2"/>
  <c r="L29" i="2"/>
  <c r="K29" i="2"/>
  <c r="P29" i="2" s="1"/>
  <c r="O28" i="2"/>
  <c r="N28" i="2"/>
  <c r="M28" i="2"/>
  <c r="L28" i="2"/>
  <c r="K28" i="2"/>
  <c r="P28" i="2" s="1"/>
  <c r="O27" i="2"/>
  <c r="N27" i="2"/>
  <c r="M27" i="2"/>
  <c r="L27" i="2"/>
  <c r="K27" i="2"/>
  <c r="P27" i="2" s="1"/>
  <c r="O26" i="2"/>
  <c r="N26" i="2"/>
  <c r="M26" i="2"/>
  <c r="L26" i="2"/>
  <c r="K26" i="2"/>
  <c r="P26" i="2" s="1"/>
  <c r="O25" i="2"/>
  <c r="N25" i="2"/>
  <c r="M25" i="2"/>
  <c r="L25" i="2"/>
  <c r="K25" i="2"/>
  <c r="O24" i="2"/>
  <c r="N24" i="2"/>
  <c r="M24" i="2"/>
  <c r="L24" i="2"/>
  <c r="K24" i="2"/>
  <c r="O23" i="2"/>
  <c r="N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M26" i="1"/>
  <c r="K26" i="1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N26" i="1"/>
  <c r="L26" i="1"/>
  <c r="O26" i="1"/>
</calcChain>
</file>

<file path=xl/sharedStrings.xml><?xml version="1.0" encoding="utf-8"?>
<sst xmlns="http://schemas.openxmlformats.org/spreadsheetml/2006/main" count="3078" uniqueCount="137">
  <si>
    <t>No</t>
  </si>
  <si>
    <t>Tanggal</t>
  </si>
  <si>
    <t>Lokasi</t>
  </si>
  <si>
    <t>Aktual Harga</t>
  </si>
  <si>
    <t>Aktual Produksi</t>
  </si>
  <si>
    <t>Aktual Luas Tanam</t>
  </si>
  <si>
    <t>Aktual Curah Hujan</t>
  </si>
  <si>
    <t>Aktual Bencana</t>
  </si>
  <si>
    <t>Aktual Luas Terkena Hama</t>
  </si>
  <si>
    <t>NULL</t>
  </si>
  <si>
    <t>S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</si>
  <si>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</si>
  <si>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</si>
  <si>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</si>
  <si>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</si>
  <si>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</si>
  <si>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</si>
  <si>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</si>
  <si>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</si>
  <si>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</si>
  <si>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</si>
  <si>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</si>
  <si>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</si>
  <si>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</si>
  <si>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</si>
  <si>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</si>
  <si>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</si>
  <si>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</si>
  <si>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</si>
  <si>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</si>
  <si>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</si>
  <si>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</si>
  <si>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</si>
  <si>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</si>
  <si>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</si>
  <si>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</si>
  <si>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</si>
  <si>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</si>
  <si>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</si>
  <si>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</si>
  <si>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</si>
  <si>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</si>
  <si>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</si>
  <si>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</si>
  <si>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</si>
  <si>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</si>
  <si>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</si>
  <si>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</si>
  <si>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</si>
  <si>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</si>
  <si>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</si>
  <si>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</si>
  <si>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</si>
  <si>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</si>
  <si>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</si>
  <si>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</si>
  <si>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</si>
  <si>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</si>
  <si>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</si>
  <si>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</si>
  <si>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</si>
  <si>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</si>
  <si>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</si>
  <si>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</si>
  <si>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</si>
  <si>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</si>
  <si>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</si>
  <si>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</si>
  <si>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</si>
  <si>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</si>
  <si>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</si>
  <si>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</si>
  <si>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</si>
  <si>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</si>
  <si>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</si>
  <si>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</si>
  <si>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</si>
  <si>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</si>
  <si>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</si>
  <si>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</si>
  <si>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</si>
  <si>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</si>
  <si>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</si>
  <si>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</si>
  <si>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</si>
  <si>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</si>
  <si>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</si>
  <si>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</si>
  <si>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</si>
  <si>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</si>
  <si>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</si>
  <si>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</si>
  <si>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</si>
  <si>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</si>
  <si>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</si>
  <si>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</si>
  <si>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</si>
  <si>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</si>
  <si>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</si>
  <si>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</si>
  <si>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</si>
  <si>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</si>
  <si>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</si>
  <si>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</si>
  <si>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</si>
  <si>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</si>
  <si>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</si>
  <si>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</si>
  <si>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</si>
  <si>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</si>
  <si>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</si>
  <si>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</si>
  <si>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</si>
  <si>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</si>
  <si>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</si>
  <si>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</si>
  <si>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</si>
  <si>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</si>
  <si>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</si>
  <si>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</si>
  <si>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</si>
  <si>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</si>
  <si>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</si>
  <si>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</si>
  <si>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</si>
  <si>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</si>
  <si>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</si>
  <si>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</si>
  <si>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</si>
  <si>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</si>
  <si>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</si>
  <si>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Stabilitas Harga</t>
  </si>
  <si>
    <t>Musim</t>
  </si>
  <si>
    <t>Banjir</t>
  </si>
  <si>
    <t>Hama</t>
  </si>
  <si>
    <t>Prosentase Hama</t>
  </si>
  <si>
    <t>Rekomendasi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</si>
</sst>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8DCD-6654-45BC-BE43-823978A91DB7}">
  <dimension ref="A1:I1321"/>
  <sheetViews>
    <sheetView tabSelected="1" workbookViewId="0">
      <selection activeCell="F13" sqref="F13"/>
    </sheetView>
  </sheetViews>
  <sheetFormatPr defaultRowHeight="15" x14ac:dyDescent="0.25"/>
  <cols>
    <col min="1" max="1" width="8.140625" bestFit="1" customWidth="1"/>
    <col min="2" max="2" width="9.7109375" bestFit="1" customWidth="1"/>
    <col min="3" max="3" width="6.42578125" bestFit="1" customWidth="1"/>
    <col min="4" max="4" width="12.140625" bestFit="1" customWidth="1"/>
    <col min="5" max="5" width="15" bestFit="1" customWidth="1"/>
    <col min="6" max="6" width="17.5703125" bestFit="1" customWidth="1"/>
    <col min="7" max="7" width="18.140625" bestFit="1" customWidth="1"/>
    <col min="8" max="8" width="14.7109375" bestFit="1" customWidth="1"/>
    <col min="9" max="9" width="2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0">
        <v>1</v>
      </c>
      <c r="B2" s="4" t="s">
        <v>11</v>
      </c>
      <c r="C2" s="3">
        <v>1</v>
      </c>
      <c r="D2" s="3">
        <v>5006</v>
      </c>
      <c r="E2" s="3">
        <v>288577</v>
      </c>
      <c r="F2" s="5">
        <v>194599</v>
      </c>
      <c r="G2" s="11">
        <v>240.9</v>
      </c>
      <c r="H2" s="11">
        <v>1</v>
      </c>
      <c r="I2" s="11" t="s">
        <v>9</v>
      </c>
    </row>
    <row r="3" spans="1:9" x14ac:dyDescent="0.25">
      <c r="A3" s="10">
        <v>2</v>
      </c>
      <c r="B3" s="4" t="s">
        <v>11</v>
      </c>
      <c r="C3" s="3">
        <v>2</v>
      </c>
      <c r="D3" s="5">
        <v>5067</v>
      </c>
      <c r="E3" s="5">
        <v>175735</v>
      </c>
      <c r="F3" s="5">
        <v>181479</v>
      </c>
      <c r="G3" s="11">
        <v>384.6</v>
      </c>
      <c r="H3" s="11">
        <v>0</v>
      </c>
      <c r="I3" s="11" t="s">
        <v>9</v>
      </c>
    </row>
    <row r="4" spans="1:9" x14ac:dyDescent="0.25">
      <c r="A4" s="10">
        <v>3</v>
      </c>
      <c r="B4" s="4" t="s">
        <v>11</v>
      </c>
      <c r="C4" s="3">
        <v>3</v>
      </c>
      <c r="D4" s="5">
        <v>5066</v>
      </c>
      <c r="E4" s="5">
        <v>208484</v>
      </c>
      <c r="F4" s="5">
        <v>256472</v>
      </c>
      <c r="G4" s="11">
        <v>255.6</v>
      </c>
      <c r="H4" s="11">
        <v>0</v>
      </c>
      <c r="I4" s="11" t="s">
        <v>9</v>
      </c>
    </row>
    <row r="5" spans="1:9" x14ac:dyDescent="0.25">
      <c r="A5" s="10">
        <v>4</v>
      </c>
      <c r="B5" s="4" t="s">
        <v>11</v>
      </c>
      <c r="C5" s="3">
        <v>4</v>
      </c>
      <c r="D5" s="5">
        <v>5953</v>
      </c>
      <c r="E5" s="5">
        <v>247848</v>
      </c>
      <c r="F5" s="5">
        <v>34639</v>
      </c>
      <c r="G5" s="11">
        <v>216</v>
      </c>
      <c r="H5" s="11">
        <v>0</v>
      </c>
      <c r="I5" s="11" t="s">
        <v>9</v>
      </c>
    </row>
    <row r="6" spans="1:9" x14ac:dyDescent="0.25">
      <c r="A6" s="10">
        <v>5</v>
      </c>
      <c r="B6" s="4" t="s">
        <v>11</v>
      </c>
      <c r="C6" s="3">
        <v>5</v>
      </c>
      <c r="D6" s="5">
        <v>4889</v>
      </c>
      <c r="E6" s="5">
        <v>58538</v>
      </c>
      <c r="F6" s="5">
        <v>57714</v>
      </c>
      <c r="G6" s="11">
        <v>251.5</v>
      </c>
      <c r="H6" s="11">
        <v>0</v>
      </c>
      <c r="I6" s="11" t="s">
        <v>9</v>
      </c>
    </row>
    <row r="7" spans="1:9" x14ac:dyDescent="0.25">
      <c r="A7" s="10">
        <v>6</v>
      </c>
      <c r="B7" s="4" t="s">
        <v>11</v>
      </c>
      <c r="C7" s="3">
        <v>6</v>
      </c>
      <c r="D7" s="5">
        <v>4129</v>
      </c>
      <c r="E7" s="5">
        <v>137905</v>
      </c>
      <c r="F7" s="5">
        <v>138188</v>
      </c>
      <c r="G7" s="11">
        <v>261</v>
      </c>
      <c r="H7" s="11">
        <v>0</v>
      </c>
      <c r="I7" s="11" t="s">
        <v>9</v>
      </c>
    </row>
    <row r="8" spans="1:9" x14ac:dyDescent="0.25">
      <c r="A8" s="10">
        <v>7</v>
      </c>
      <c r="B8" s="4" t="s">
        <v>11</v>
      </c>
      <c r="C8" s="3">
        <v>7</v>
      </c>
      <c r="D8" s="5">
        <v>4760</v>
      </c>
      <c r="E8" s="5">
        <v>4908</v>
      </c>
      <c r="F8" s="5">
        <v>84308</v>
      </c>
      <c r="G8" s="11">
        <v>182</v>
      </c>
      <c r="H8" s="11">
        <v>1</v>
      </c>
      <c r="I8" s="11" t="s">
        <v>9</v>
      </c>
    </row>
    <row r="9" spans="1:9" x14ac:dyDescent="0.25">
      <c r="A9" s="10">
        <v>8</v>
      </c>
      <c r="B9" s="4" t="s">
        <v>11</v>
      </c>
      <c r="C9" s="3">
        <v>8</v>
      </c>
      <c r="D9" s="5">
        <v>6766</v>
      </c>
      <c r="E9" s="5">
        <v>61</v>
      </c>
      <c r="F9" s="5">
        <v>3491</v>
      </c>
      <c r="G9" s="11">
        <v>178.6</v>
      </c>
      <c r="H9" s="11">
        <v>1</v>
      </c>
      <c r="I9" s="11" t="s">
        <v>9</v>
      </c>
    </row>
    <row r="10" spans="1:9" x14ac:dyDescent="0.25">
      <c r="A10" s="10">
        <v>9</v>
      </c>
      <c r="B10" s="4" t="s">
        <v>11</v>
      </c>
      <c r="C10" s="3">
        <v>9</v>
      </c>
      <c r="D10" s="5">
        <v>5930</v>
      </c>
      <c r="E10" s="5">
        <v>15912</v>
      </c>
      <c r="F10" s="5">
        <v>4177</v>
      </c>
      <c r="G10" s="11">
        <v>156.19999999999999</v>
      </c>
      <c r="H10" s="11">
        <v>0</v>
      </c>
      <c r="I10" s="11" t="s">
        <v>9</v>
      </c>
    </row>
    <row r="11" spans="1:9" x14ac:dyDescent="0.25">
      <c r="A11" s="10">
        <v>10</v>
      </c>
      <c r="B11" s="4" t="s">
        <v>11</v>
      </c>
      <c r="C11" s="3">
        <v>10</v>
      </c>
      <c r="D11" s="5">
        <v>6125</v>
      </c>
      <c r="E11" s="5">
        <v>2067</v>
      </c>
      <c r="F11" s="5">
        <v>1671</v>
      </c>
      <c r="G11" s="11">
        <v>174</v>
      </c>
      <c r="H11" s="11">
        <v>0</v>
      </c>
      <c r="I11" s="11" t="s">
        <v>9</v>
      </c>
    </row>
    <row r="12" spans="1:9" x14ac:dyDescent="0.25">
      <c r="A12" s="10">
        <v>11</v>
      </c>
      <c r="B12" s="4" t="s">
        <v>11</v>
      </c>
      <c r="C12" s="3">
        <v>11</v>
      </c>
      <c r="D12" s="5">
        <v>5112</v>
      </c>
      <c r="E12" s="5">
        <v>7722</v>
      </c>
      <c r="F12" s="5">
        <v>12653</v>
      </c>
      <c r="G12" s="11">
        <v>463</v>
      </c>
      <c r="H12" s="11">
        <v>0</v>
      </c>
      <c r="I12" s="11" t="s">
        <v>9</v>
      </c>
    </row>
    <row r="13" spans="1:9" x14ac:dyDescent="0.25">
      <c r="A13" s="10">
        <v>12</v>
      </c>
      <c r="B13" s="4" t="s">
        <v>12</v>
      </c>
      <c r="C13" s="3">
        <v>1</v>
      </c>
      <c r="D13" s="3">
        <v>5032</v>
      </c>
      <c r="E13" s="3">
        <v>709949</v>
      </c>
      <c r="F13" s="5">
        <v>76497</v>
      </c>
      <c r="G13" s="11">
        <v>116.5</v>
      </c>
      <c r="H13" s="11">
        <v>1</v>
      </c>
      <c r="I13" s="11" t="s">
        <v>9</v>
      </c>
    </row>
    <row r="14" spans="1:9" x14ac:dyDescent="0.25">
      <c r="A14" s="10">
        <v>13</v>
      </c>
      <c r="B14" s="4" t="s">
        <v>12</v>
      </c>
      <c r="C14" s="3">
        <v>2</v>
      </c>
      <c r="D14" s="5">
        <v>5008</v>
      </c>
      <c r="E14" s="5">
        <v>572790</v>
      </c>
      <c r="F14" s="5">
        <v>91380</v>
      </c>
      <c r="G14" s="11">
        <v>822.2</v>
      </c>
      <c r="H14" s="11">
        <v>1</v>
      </c>
      <c r="I14" s="11" t="s">
        <v>9</v>
      </c>
    </row>
    <row r="15" spans="1:9" x14ac:dyDescent="0.25">
      <c r="A15" s="10">
        <v>14</v>
      </c>
      <c r="B15" s="4" t="s">
        <v>12</v>
      </c>
      <c r="C15" s="3">
        <v>3</v>
      </c>
      <c r="D15" s="5">
        <v>4968</v>
      </c>
      <c r="E15" s="5">
        <v>394768</v>
      </c>
      <c r="F15" s="5">
        <v>78919</v>
      </c>
      <c r="G15" s="11">
        <v>208.5</v>
      </c>
      <c r="H15" s="11">
        <v>1</v>
      </c>
      <c r="I15" s="11" t="s">
        <v>9</v>
      </c>
    </row>
    <row r="16" spans="1:9" x14ac:dyDescent="0.25">
      <c r="A16" s="10">
        <v>15</v>
      </c>
      <c r="B16" s="4" t="s">
        <v>12</v>
      </c>
      <c r="C16" s="3">
        <v>4</v>
      </c>
      <c r="D16" s="5">
        <v>6009</v>
      </c>
      <c r="E16" s="5">
        <v>281265</v>
      </c>
      <c r="F16" s="5">
        <v>39299</v>
      </c>
      <c r="G16" s="11">
        <v>108</v>
      </c>
      <c r="H16" s="11">
        <v>0</v>
      </c>
      <c r="I16" s="11" t="s">
        <v>9</v>
      </c>
    </row>
    <row r="17" spans="1:9" x14ac:dyDescent="0.25">
      <c r="A17" s="10">
        <v>16</v>
      </c>
      <c r="B17" s="4" t="s">
        <v>12</v>
      </c>
      <c r="C17" s="3">
        <v>5</v>
      </c>
      <c r="D17" s="5">
        <v>4896</v>
      </c>
      <c r="E17" s="5">
        <v>324935</v>
      </c>
      <c r="F17" s="5">
        <v>21036</v>
      </c>
      <c r="G17" s="11">
        <v>148.1</v>
      </c>
      <c r="H17" s="11">
        <v>0</v>
      </c>
      <c r="I17" s="11" t="s">
        <v>9</v>
      </c>
    </row>
    <row r="18" spans="1:9" x14ac:dyDescent="0.25">
      <c r="A18" s="10">
        <v>17</v>
      </c>
      <c r="B18" s="4" t="s">
        <v>12</v>
      </c>
      <c r="C18" s="3">
        <v>6</v>
      </c>
      <c r="D18" s="5">
        <v>4129</v>
      </c>
      <c r="E18" s="5">
        <v>84017</v>
      </c>
      <c r="F18" s="5">
        <v>58127</v>
      </c>
      <c r="G18" s="11">
        <v>245</v>
      </c>
      <c r="H18" s="11">
        <v>0</v>
      </c>
      <c r="I18" s="11" t="s">
        <v>9</v>
      </c>
    </row>
    <row r="19" spans="1:9" x14ac:dyDescent="0.25">
      <c r="A19" s="10">
        <v>18</v>
      </c>
      <c r="B19" s="4" t="s">
        <v>12</v>
      </c>
      <c r="C19" s="3">
        <v>7</v>
      </c>
      <c r="D19" s="5">
        <v>4845</v>
      </c>
      <c r="E19" s="5">
        <v>18271</v>
      </c>
      <c r="F19" s="5">
        <v>56864</v>
      </c>
      <c r="G19" s="11">
        <v>232.4</v>
      </c>
      <c r="H19" s="11">
        <v>0</v>
      </c>
      <c r="I19" s="11" t="s">
        <v>9</v>
      </c>
    </row>
    <row r="20" spans="1:9" x14ac:dyDescent="0.25">
      <c r="A20" s="10">
        <v>19</v>
      </c>
      <c r="B20" s="4" t="s">
        <v>12</v>
      </c>
      <c r="C20" s="3">
        <v>8</v>
      </c>
      <c r="D20" s="5">
        <v>6813</v>
      </c>
      <c r="E20" s="5">
        <v>1098</v>
      </c>
      <c r="F20" s="5">
        <v>12991</v>
      </c>
      <c r="G20" s="11">
        <v>385.2</v>
      </c>
      <c r="H20" s="11">
        <v>0</v>
      </c>
      <c r="I20" s="11" t="s">
        <v>9</v>
      </c>
    </row>
    <row r="21" spans="1:9" x14ac:dyDescent="0.25">
      <c r="A21" s="10">
        <v>20</v>
      </c>
      <c r="B21" s="4" t="s">
        <v>12</v>
      </c>
      <c r="C21" s="3">
        <v>9</v>
      </c>
      <c r="D21" s="5">
        <v>5930</v>
      </c>
      <c r="E21" s="5">
        <v>93221</v>
      </c>
      <c r="F21" s="5">
        <v>5473</v>
      </c>
      <c r="G21" s="11">
        <v>294.8</v>
      </c>
      <c r="H21" s="11">
        <v>0</v>
      </c>
      <c r="I21" s="11" t="s">
        <v>9</v>
      </c>
    </row>
    <row r="22" spans="1:9" x14ac:dyDescent="0.25">
      <c r="A22" s="10">
        <v>21</v>
      </c>
      <c r="B22" s="4" t="s">
        <v>12</v>
      </c>
      <c r="C22" s="3">
        <v>10</v>
      </c>
      <c r="D22" s="5">
        <v>6175</v>
      </c>
      <c r="E22" s="5">
        <v>0</v>
      </c>
      <c r="F22" s="5">
        <v>937</v>
      </c>
      <c r="G22" s="11">
        <v>237</v>
      </c>
      <c r="H22" s="11">
        <v>0</v>
      </c>
      <c r="I22" s="11" t="s">
        <v>9</v>
      </c>
    </row>
    <row r="23" spans="1:9" x14ac:dyDescent="0.25">
      <c r="A23" s="10">
        <v>22</v>
      </c>
      <c r="B23" s="4" t="s">
        <v>12</v>
      </c>
      <c r="C23" s="3">
        <v>11</v>
      </c>
      <c r="D23" s="5">
        <v>5159</v>
      </c>
      <c r="E23" s="5">
        <v>129829</v>
      </c>
      <c r="F23" s="5">
        <v>11419</v>
      </c>
      <c r="G23" s="11">
        <v>231</v>
      </c>
      <c r="H23" s="11">
        <v>0</v>
      </c>
      <c r="I23" s="11" t="s">
        <v>9</v>
      </c>
    </row>
    <row r="24" spans="1:9" x14ac:dyDescent="0.25">
      <c r="A24" s="10">
        <v>23</v>
      </c>
      <c r="B24" s="4" t="s">
        <v>13</v>
      </c>
      <c r="C24" s="3">
        <v>1</v>
      </c>
      <c r="D24" s="3">
        <v>4878</v>
      </c>
      <c r="E24" s="3">
        <v>1622137</v>
      </c>
      <c r="F24" s="5">
        <v>121151</v>
      </c>
      <c r="G24" s="11">
        <v>242.4</v>
      </c>
      <c r="H24" s="11">
        <v>1</v>
      </c>
      <c r="I24" s="11" t="s">
        <v>9</v>
      </c>
    </row>
    <row r="25" spans="1:9" x14ac:dyDescent="0.25">
      <c r="A25" s="10">
        <v>24</v>
      </c>
      <c r="B25" s="4" t="s">
        <v>13</v>
      </c>
      <c r="C25" s="3">
        <v>2</v>
      </c>
      <c r="D25" s="5">
        <v>4716</v>
      </c>
      <c r="E25" s="5">
        <v>1987903</v>
      </c>
      <c r="F25" s="5">
        <v>186188</v>
      </c>
      <c r="G25" s="11">
        <v>219.3</v>
      </c>
      <c r="H25" s="11">
        <v>1</v>
      </c>
      <c r="I25" s="11" t="s">
        <v>9</v>
      </c>
    </row>
    <row r="26" spans="1:9" x14ac:dyDescent="0.25">
      <c r="A26" s="10">
        <v>25</v>
      </c>
      <c r="B26" s="4" t="s">
        <v>13</v>
      </c>
      <c r="C26" s="3">
        <v>3</v>
      </c>
      <c r="D26" s="5">
        <v>4694</v>
      </c>
      <c r="E26" s="5">
        <v>2153247</v>
      </c>
      <c r="F26" s="5">
        <v>158452</v>
      </c>
      <c r="G26" s="11">
        <v>249.5</v>
      </c>
      <c r="H26" s="11">
        <v>1</v>
      </c>
      <c r="I26" s="11" t="s">
        <v>9</v>
      </c>
    </row>
    <row r="27" spans="1:9" x14ac:dyDescent="0.25">
      <c r="A27" s="10">
        <v>26</v>
      </c>
      <c r="B27" s="4" t="s">
        <v>13</v>
      </c>
      <c r="C27" s="3">
        <v>4</v>
      </c>
      <c r="D27" s="5">
        <v>5992</v>
      </c>
      <c r="E27" s="5">
        <v>398604</v>
      </c>
      <c r="F27" s="5">
        <v>35790</v>
      </c>
      <c r="G27" s="11">
        <v>324</v>
      </c>
      <c r="H27" s="11">
        <v>1</v>
      </c>
      <c r="I27" s="11" t="s">
        <v>9</v>
      </c>
    </row>
    <row r="28" spans="1:9" x14ac:dyDescent="0.25">
      <c r="A28" s="10">
        <v>27</v>
      </c>
      <c r="B28" s="4" t="s">
        <v>13</v>
      </c>
      <c r="C28" s="3">
        <v>5</v>
      </c>
      <c r="D28" s="5">
        <v>4733</v>
      </c>
      <c r="E28" s="5">
        <v>645531</v>
      </c>
      <c r="F28" s="5">
        <v>20622</v>
      </c>
      <c r="G28" s="11">
        <v>327.9</v>
      </c>
      <c r="H28" s="11">
        <v>0</v>
      </c>
      <c r="I28" s="11" t="s">
        <v>9</v>
      </c>
    </row>
    <row r="29" spans="1:9" x14ac:dyDescent="0.25">
      <c r="A29" s="10">
        <v>28</v>
      </c>
      <c r="B29" s="4" t="s">
        <v>13</v>
      </c>
      <c r="C29" s="3">
        <v>6</v>
      </c>
      <c r="D29" s="5">
        <v>4099</v>
      </c>
      <c r="E29" s="5">
        <v>344961</v>
      </c>
      <c r="F29" s="5">
        <v>41523</v>
      </c>
      <c r="G29" s="11">
        <v>328</v>
      </c>
      <c r="H29" s="11">
        <v>0</v>
      </c>
      <c r="I29" s="11" t="s">
        <v>9</v>
      </c>
    </row>
    <row r="30" spans="1:9" x14ac:dyDescent="0.25">
      <c r="A30" s="10">
        <v>29</v>
      </c>
      <c r="B30" s="4" t="s">
        <v>13</v>
      </c>
      <c r="C30" s="3">
        <v>7</v>
      </c>
      <c r="D30" s="5">
        <v>4845</v>
      </c>
      <c r="E30" s="5">
        <v>93765</v>
      </c>
      <c r="F30" s="5">
        <v>78691</v>
      </c>
      <c r="G30" s="11">
        <v>332.6</v>
      </c>
      <c r="H30" s="11">
        <v>1</v>
      </c>
      <c r="I30" s="11" t="s">
        <v>9</v>
      </c>
    </row>
    <row r="31" spans="1:9" x14ac:dyDescent="0.25">
      <c r="A31" s="10">
        <v>30</v>
      </c>
      <c r="B31" s="4" t="s">
        <v>13</v>
      </c>
      <c r="C31" s="3">
        <v>8</v>
      </c>
      <c r="D31" s="5">
        <v>6880</v>
      </c>
      <c r="E31" s="5">
        <v>4596</v>
      </c>
      <c r="F31" s="5">
        <v>1544</v>
      </c>
      <c r="G31" s="11">
        <v>389.5</v>
      </c>
      <c r="H31" s="11">
        <v>0</v>
      </c>
      <c r="I31" s="11" t="s">
        <v>9</v>
      </c>
    </row>
    <row r="32" spans="1:9" x14ac:dyDescent="0.25">
      <c r="A32" s="10">
        <v>31</v>
      </c>
      <c r="B32" s="4" t="s">
        <v>13</v>
      </c>
      <c r="C32" s="3">
        <v>9</v>
      </c>
      <c r="D32" s="5">
        <v>5920</v>
      </c>
      <c r="E32" s="5">
        <v>82513</v>
      </c>
      <c r="F32" s="5">
        <v>32072</v>
      </c>
      <c r="G32" s="11">
        <v>294.8</v>
      </c>
      <c r="H32" s="11">
        <v>0</v>
      </c>
      <c r="I32" s="11" t="s">
        <v>9</v>
      </c>
    </row>
    <row r="33" spans="1:9" x14ac:dyDescent="0.25">
      <c r="A33" s="10">
        <v>32</v>
      </c>
      <c r="B33" s="4" t="s">
        <v>13</v>
      </c>
      <c r="C33" s="3">
        <v>10</v>
      </c>
      <c r="D33" s="5">
        <v>6225</v>
      </c>
      <c r="E33" s="5">
        <v>14556</v>
      </c>
      <c r="F33" s="5">
        <v>3526</v>
      </c>
      <c r="G33" s="11">
        <v>160</v>
      </c>
      <c r="H33" s="11">
        <v>0</v>
      </c>
      <c r="I33" s="11" t="s">
        <v>9</v>
      </c>
    </row>
    <row r="34" spans="1:9" x14ac:dyDescent="0.25">
      <c r="A34" s="10">
        <v>33</v>
      </c>
      <c r="B34" s="4" t="s">
        <v>13</v>
      </c>
      <c r="C34" s="3">
        <v>11</v>
      </c>
      <c r="D34" s="5">
        <v>5288</v>
      </c>
      <c r="E34" s="5">
        <v>19847</v>
      </c>
      <c r="F34" s="5">
        <v>8275</v>
      </c>
      <c r="G34" s="11">
        <v>440</v>
      </c>
      <c r="H34" s="11">
        <v>0</v>
      </c>
      <c r="I34" s="11" t="s">
        <v>9</v>
      </c>
    </row>
    <row r="35" spans="1:9" x14ac:dyDescent="0.25">
      <c r="A35" s="10">
        <v>34</v>
      </c>
      <c r="B35" s="4" t="s">
        <v>14</v>
      </c>
      <c r="C35" s="3">
        <v>1</v>
      </c>
      <c r="D35" s="3">
        <v>4745</v>
      </c>
      <c r="E35" s="3">
        <v>1957305</v>
      </c>
      <c r="F35" s="5">
        <v>260823</v>
      </c>
      <c r="G35" s="11">
        <v>297.10000000000002</v>
      </c>
      <c r="H35" s="11">
        <v>1</v>
      </c>
      <c r="I35" s="11" t="s">
        <v>9</v>
      </c>
    </row>
    <row r="36" spans="1:9" x14ac:dyDescent="0.25">
      <c r="A36" s="10">
        <v>35</v>
      </c>
      <c r="B36" s="4" t="s">
        <v>14</v>
      </c>
      <c r="C36" s="3">
        <v>2</v>
      </c>
      <c r="D36" s="5">
        <v>4574</v>
      </c>
      <c r="E36" s="5">
        <v>1657051</v>
      </c>
      <c r="F36" s="5">
        <v>241068</v>
      </c>
      <c r="G36" s="11">
        <v>82.9</v>
      </c>
      <c r="H36" s="11">
        <v>0</v>
      </c>
      <c r="I36" s="11" t="s">
        <v>9</v>
      </c>
    </row>
    <row r="37" spans="1:9" x14ac:dyDescent="0.25">
      <c r="A37" s="10">
        <v>36</v>
      </c>
      <c r="B37" s="4" t="s">
        <v>14</v>
      </c>
      <c r="C37" s="3">
        <v>3</v>
      </c>
      <c r="D37" s="5">
        <v>4528</v>
      </c>
      <c r="E37" s="5">
        <v>2999524</v>
      </c>
      <c r="F37" s="5">
        <v>236335</v>
      </c>
      <c r="G37" s="11">
        <v>136.4</v>
      </c>
      <c r="H37" s="11">
        <v>0</v>
      </c>
      <c r="I37" s="11" t="s">
        <v>9</v>
      </c>
    </row>
    <row r="38" spans="1:9" x14ac:dyDescent="0.25">
      <c r="A38" s="10">
        <v>37</v>
      </c>
      <c r="B38" s="4" t="s">
        <v>14</v>
      </c>
      <c r="C38" s="3">
        <v>4</v>
      </c>
      <c r="D38" s="5">
        <v>5993</v>
      </c>
      <c r="E38" s="5">
        <v>430147</v>
      </c>
      <c r="F38" s="5">
        <v>41263</v>
      </c>
      <c r="G38" s="11">
        <v>175</v>
      </c>
      <c r="H38" s="11">
        <v>0</v>
      </c>
      <c r="I38" s="11" t="s">
        <v>9</v>
      </c>
    </row>
    <row r="39" spans="1:9" x14ac:dyDescent="0.25">
      <c r="A39" s="10">
        <v>38</v>
      </c>
      <c r="B39" s="4" t="s">
        <v>14</v>
      </c>
      <c r="C39" s="3">
        <v>5</v>
      </c>
      <c r="D39" s="5">
        <v>4717</v>
      </c>
      <c r="E39" s="5">
        <v>513123</v>
      </c>
      <c r="F39" s="5">
        <v>51948</v>
      </c>
      <c r="G39" s="11">
        <v>300.2</v>
      </c>
      <c r="H39" s="11">
        <v>0</v>
      </c>
      <c r="I39" s="11" t="s">
        <v>9</v>
      </c>
    </row>
    <row r="40" spans="1:9" x14ac:dyDescent="0.25">
      <c r="A40" s="10">
        <v>39</v>
      </c>
      <c r="B40" s="4" t="s">
        <v>14</v>
      </c>
      <c r="C40" s="3">
        <v>6</v>
      </c>
      <c r="D40" s="5">
        <v>4041</v>
      </c>
      <c r="E40" s="5">
        <v>909243</v>
      </c>
      <c r="F40" s="5">
        <v>84453</v>
      </c>
      <c r="G40" s="11">
        <v>510</v>
      </c>
      <c r="H40" s="11">
        <v>1</v>
      </c>
      <c r="I40" s="11" t="s">
        <v>9</v>
      </c>
    </row>
    <row r="41" spans="1:9" x14ac:dyDescent="0.25">
      <c r="A41" s="10">
        <v>40</v>
      </c>
      <c r="B41" s="4" t="s">
        <v>14</v>
      </c>
      <c r="C41" s="3">
        <v>7</v>
      </c>
      <c r="D41" s="5">
        <v>4917</v>
      </c>
      <c r="E41" s="5">
        <v>233564</v>
      </c>
      <c r="F41" s="5">
        <v>84471</v>
      </c>
      <c r="G41" s="11">
        <v>137.1</v>
      </c>
      <c r="H41" s="11">
        <v>1</v>
      </c>
      <c r="I41" s="11" t="s">
        <v>9</v>
      </c>
    </row>
    <row r="42" spans="1:9" x14ac:dyDescent="0.25">
      <c r="A42" s="10">
        <v>41</v>
      </c>
      <c r="B42" s="4" t="s">
        <v>14</v>
      </c>
      <c r="C42" s="3">
        <v>8</v>
      </c>
      <c r="D42" s="5">
        <v>6848</v>
      </c>
      <c r="E42" s="5">
        <v>16525</v>
      </c>
      <c r="F42" s="5">
        <v>2018</v>
      </c>
      <c r="G42" s="11">
        <v>481</v>
      </c>
      <c r="H42" s="11">
        <v>0</v>
      </c>
      <c r="I42" s="11" t="s">
        <v>9</v>
      </c>
    </row>
    <row r="43" spans="1:9" x14ac:dyDescent="0.25">
      <c r="A43" s="10">
        <v>42</v>
      </c>
      <c r="B43" s="4" t="s">
        <v>14</v>
      </c>
      <c r="C43" s="3">
        <v>9</v>
      </c>
      <c r="D43" s="5">
        <v>5930</v>
      </c>
      <c r="E43" s="5">
        <v>35466</v>
      </c>
      <c r="F43" s="5">
        <v>38542</v>
      </c>
      <c r="G43" s="11">
        <v>252.9</v>
      </c>
      <c r="H43" s="11">
        <v>1</v>
      </c>
      <c r="I43" s="11" t="s">
        <v>9</v>
      </c>
    </row>
    <row r="44" spans="1:9" x14ac:dyDescent="0.25">
      <c r="A44" s="10">
        <v>43</v>
      </c>
      <c r="B44" s="4" t="s">
        <v>14</v>
      </c>
      <c r="C44" s="3">
        <v>10</v>
      </c>
      <c r="D44" s="5">
        <v>6275</v>
      </c>
      <c r="E44" s="5">
        <v>15506</v>
      </c>
      <c r="F44" s="5">
        <v>1298</v>
      </c>
      <c r="G44" s="11">
        <v>324</v>
      </c>
      <c r="H44" s="11">
        <v>0</v>
      </c>
      <c r="I44" s="11" t="s">
        <v>9</v>
      </c>
    </row>
    <row r="45" spans="1:9" x14ac:dyDescent="0.25">
      <c r="A45" s="10">
        <v>44</v>
      </c>
      <c r="B45" s="4" t="s">
        <v>14</v>
      </c>
      <c r="C45" s="3">
        <v>11</v>
      </c>
      <c r="D45" s="5">
        <v>5271</v>
      </c>
      <c r="E45" s="5">
        <v>16296</v>
      </c>
      <c r="F45" s="5">
        <v>12516</v>
      </c>
      <c r="G45" s="11">
        <v>368</v>
      </c>
      <c r="H45" s="11">
        <v>0</v>
      </c>
      <c r="I45" s="11" t="s">
        <v>9</v>
      </c>
    </row>
    <row r="46" spans="1:9" x14ac:dyDescent="0.25">
      <c r="A46" s="10">
        <v>45</v>
      </c>
      <c r="B46" s="4" t="s">
        <v>15</v>
      </c>
      <c r="C46" s="3">
        <v>1</v>
      </c>
      <c r="D46" s="3">
        <v>4823</v>
      </c>
      <c r="E46" s="3">
        <v>1094081</v>
      </c>
      <c r="F46" s="5">
        <v>222666</v>
      </c>
      <c r="G46" s="11">
        <v>165.4</v>
      </c>
      <c r="H46" s="11">
        <v>0</v>
      </c>
      <c r="I46" s="11" t="s">
        <v>9</v>
      </c>
    </row>
    <row r="47" spans="1:9" x14ac:dyDescent="0.25">
      <c r="A47" s="10">
        <v>46</v>
      </c>
      <c r="B47" s="4" t="s">
        <v>15</v>
      </c>
      <c r="C47" s="3">
        <v>2</v>
      </c>
      <c r="D47" s="5">
        <v>4733</v>
      </c>
      <c r="E47" s="5">
        <v>951830</v>
      </c>
      <c r="F47" s="5">
        <v>160797</v>
      </c>
      <c r="G47" s="11">
        <v>56.9</v>
      </c>
      <c r="H47" s="11">
        <v>0</v>
      </c>
      <c r="I47" s="11" t="s">
        <v>9</v>
      </c>
    </row>
    <row r="48" spans="1:9" x14ac:dyDescent="0.25">
      <c r="A48" s="10">
        <v>47</v>
      </c>
      <c r="B48" s="4" t="s">
        <v>15</v>
      </c>
      <c r="C48" s="3">
        <v>3</v>
      </c>
      <c r="D48" s="5">
        <v>4688</v>
      </c>
      <c r="E48" s="5">
        <v>1228252</v>
      </c>
      <c r="F48" s="5">
        <v>127546</v>
      </c>
      <c r="G48" s="11">
        <v>22.1</v>
      </c>
      <c r="H48" s="11">
        <v>0</v>
      </c>
      <c r="I48" s="11" t="s">
        <v>9</v>
      </c>
    </row>
    <row r="49" spans="1:9" x14ac:dyDescent="0.25">
      <c r="A49" s="10">
        <v>48</v>
      </c>
      <c r="B49" s="4" t="s">
        <v>15</v>
      </c>
      <c r="C49" s="3">
        <v>4</v>
      </c>
      <c r="D49" s="5">
        <v>6028</v>
      </c>
      <c r="E49" s="5">
        <v>212954</v>
      </c>
      <c r="F49" s="5">
        <v>63455</v>
      </c>
      <c r="G49" s="11">
        <v>90</v>
      </c>
      <c r="H49" s="11">
        <v>0</v>
      </c>
      <c r="I49" s="11" t="s">
        <v>9</v>
      </c>
    </row>
    <row r="50" spans="1:9" x14ac:dyDescent="0.25">
      <c r="A50" s="10">
        <v>49</v>
      </c>
      <c r="B50" s="4" t="s">
        <v>15</v>
      </c>
      <c r="C50" s="3">
        <v>5</v>
      </c>
      <c r="D50" s="5">
        <v>4681</v>
      </c>
      <c r="E50" s="5">
        <v>267517</v>
      </c>
      <c r="F50" s="5">
        <v>69279</v>
      </c>
      <c r="G50" s="11">
        <v>27.4</v>
      </c>
      <c r="H50" s="11">
        <v>0</v>
      </c>
      <c r="I50" s="11" t="s">
        <v>9</v>
      </c>
    </row>
    <row r="51" spans="1:9" x14ac:dyDescent="0.25">
      <c r="A51" s="10">
        <v>50</v>
      </c>
      <c r="B51" s="4" t="s">
        <v>15</v>
      </c>
      <c r="C51" s="3">
        <v>6</v>
      </c>
      <c r="D51" s="5">
        <v>4056</v>
      </c>
      <c r="E51" s="5">
        <v>713597</v>
      </c>
      <c r="F51" s="5">
        <v>159789</v>
      </c>
      <c r="G51" s="11">
        <v>240</v>
      </c>
      <c r="H51" s="11">
        <v>0</v>
      </c>
      <c r="I51" s="11" t="s">
        <v>9</v>
      </c>
    </row>
    <row r="52" spans="1:9" x14ac:dyDescent="0.25">
      <c r="A52" s="10">
        <v>51</v>
      </c>
      <c r="B52" s="4" t="s">
        <v>15</v>
      </c>
      <c r="C52" s="3">
        <v>7</v>
      </c>
      <c r="D52" s="5">
        <v>4881</v>
      </c>
      <c r="E52" s="5">
        <v>265167</v>
      </c>
      <c r="F52" s="5">
        <v>36548</v>
      </c>
      <c r="G52" s="11">
        <v>338.2</v>
      </c>
      <c r="H52" s="11">
        <v>1</v>
      </c>
      <c r="I52" s="11" t="s">
        <v>9</v>
      </c>
    </row>
    <row r="53" spans="1:9" x14ac:dyDescent="0.25">
      <c r="A53" s="10">
        <v>52</v>
      </c>
      <c r="B53" s="4" t="s">
        <v>15</v>
      </c>
      <c r="C53" s="3">
        <v>8</v>
      </c>
      <c r="D53" s="5">
        <v>6958</v>
      </c>
      <c r="E53" s="5">
        <v>9544</v>
      </c>
      <c r="F53" s="5">
        <v>339</v>
      </c>
      <c r="G53" s="11">
        <v>581.70000000000005</v>
      </c>
      <c r="H53" s="11">
        <v>0</v>
      </c>
      <c r="I53" s="11" t="s">
        <v>9</v>
      </c>
    </row>
    <row r="54" spans="1:9" x14ac:dyDescent="0.25">
      <c r="A54" s="10">
        <v>53</v>
      </c>
      <c r="B54" s="4" t="s">
        <v>15</v>
      </c>
      <c r="C54" s="3">
        <v>9</v>
      </c>
      <c r="D54" s="5">
        <v>6040</v>
      </c>
      <c r="E54" s="5">
        <v>9927</v>
      </c>
      <c r="F54" s="5">
        <v>16619</v>
      </c>
      <c r="G54" s="11">
        <v>123.6</v>
      </c>
      <c r="H54" s="11">
        <v>0</v>
      </c>
      <c r="I54" s="11" t="s">
        <v>9</v>
      </c>
    </row>
    <row r="55" spans="1:9" x14ac:dyDescent="0.25">
      <c r="A55" s="10">
        <v>54</v>
      </c>
      <c r="B55" s="4" t="s">
        <v>15</v>
      </c>
      <c r="C55" s="3">
        <v>10</v>
      </c>
      <c r="D55" s="5">
        <v>6275</v>
      </c>
      <c r="E55" s="5">
        <v>6628</v>
      </c>
      <c r="F55" s="5">
        <v>808</v>
      </c>
      <c r="G55" s="11">
        <v>385</v>
      </c>
      <c r="H55" s="11">
        <v>0</v>
      </c>
      <c r="I55" s="11" t="s">
        <v>9</v>
      </c>
    </row>
    <row r="56" spans="1:9" x14ac:dyDescent="0.25">
      <c r="A56" s="10">
        <v>55</v>
      </c>
      <c r="B56" s="4" t="s">
        <v>15</v>
      </c>
      <c r="C56" s="3">
        <v>11</v>
      </c>
      <c r="D56" s="5">
        <v>5271</v>
      </c>
      <c r="E56" s="5">
        <v>52065</v>
      </c>
      <c r="F56" s="5">
        <v>5426</v>
      </c>
      <c r="G56" s="11">
        <v>135</v>
      </c>
      <c r="H56" s="11">
        <v>1</v>
      </c>
      <c r="I56" s="11" t="s">
        <v>9</v>
      </c>
    </row>
    <row r="57" spans="1:9" x14ac:dyDescent="0.25">
      <c r="A57" s="10">
        <v>56</v>
      </c>
      <c r="B57" s="4" t="s">
        <v>16</v>
      </c>
      <c r="C57" s="3">
        <v>1</v>
      </c>
      <c r="D57" s="3">
        <v>5042</v>
      </c>
      <c r="E57" s="3">
        <v>430084</v>
      </c>
      <c r="F57" s="5">
        <v>125537</v>
      </c>
      <c r="G57" s="11">
        <v>65.3</v>
      </c>
      <c r="H57" s="11">
        <v>0</v>
      </c>
      <c r="I57" s="11" t="s">
        <v>9</v>
      </c>
    </row>
    <row r="58" spans="1:9" x14ac:dyDescent="0.25">
      <c r="A58" s="10">
        <v>57</v>
      </c>
      <c r="B58" s="4" t="s">
        <v>16</v>
      </c>
      <c r="C58" s="3">
        <v>2</v>
      </c>
      <c r="D58" s="5">
        <v>4923</v>
      </c>
      <c r="E58" s="5">
        <v>479274</v>
      </c>
      <c r="F58" s="5">
        <v>62803</v>
      </c>
      <c r="G58" s="11">
        <v>47.5</v>
      </c>
      <c r="H58" s="11">
        <v>0</v>
      </c>
      <c r="I58" s="11" t="s">
        <v>9</v>
      </c>
    </row>
    <row r="59" spans="1:9" x14ac:dyDescent="0.25">
      <c r="A59" s="10">
        <v>58</v>
      </c>
      <c r="B59" s="4" t="s">
        <v>16</v>
      </c>
      <c r="C59" s="3">
        <v>3</v>
      </c>
      <c r="D59" s="5">
        <v>4840</v>
      </c>
      <c r="E59" s="5">
        <v>377945</v>
      </c>
      <c r="F59" s="5">
        <v>81293</v>
      </c>
      <c r="G59" s="11">
        <v>3.7</v>
      </c>
      <c r="H59" s="11">
        <v>0</v>
      </c>
      <c r="I59" s="11" t="s">
        <v>9</v>
      </c>
    </row>
    <row r="60" spans="1:9" x14ac:dyDescent="0.25">
      <c r="A60" s="10">
        <v>59</v>
      </c>
      <c r="B60" s="4" t="s">
        <v>16</v>
      </c>
      <c r="C60" s="3">
        <v>4</v>
      </c>
      <c r="D60" s="5">
        <v>6152</v>
      </c>
      <c r="E60" s="5">
        <v>241603</v>
      </c>
      <c r="F60" s="5">
        <v>73381</v>
      </c>
      <c r="G60" s="11">
        <v>142</v>
      </c>
      <c r="H60" s="11">
        <v>1</v>
      </c>
      <c r="I60" s="11" t="s">
        <v>9</v>
      </c>
    </row>
    <row r="61" spans="1:9" x14ac:dyDescent="0.25">
      <c r="A61" s="10">
        <v>60</v>
      </c>
      <c r="B61" s="4" t="s">
        <v>16</v>
      </c>
      <c r="C61" s="3">
        <v>5</v>
      </c>
      <c r="D61" s="5">
        <v>4835</v>
      </c>
      <c r="E61" s="5">
        <v>97507</v>
      </c>
      <c r="F61" s="5">
        <v>98958</v>
      </c>
      <c r="G61" s="11">
        <v>11</v>
      </c>
      <c r="H61" s="11">
        <v>0</v>
      </c>
      <c r="I61" s="11" t="s">
        <v>9</v>
      </c>
    </row>
    <row r="62" spans="1:9" x14ac:dyDescent="0.25">
      <c r="A62" s="10">
        <v>61</v>
      </c>
      <c r="B62" s="4" t="s">
        <v>16</v>
      </c>
      <c r="C62" s="3">
        <v>6</v>
      </c>
      <c r="D62" s="5">
        <v>4127</v>
      </c>
      <c r="E62" s="5">
        <v>300165</v>
      </c>
      <c r="F62" s="5">
        <v>86222</v>
      </c>
      <c r="G62" s="11">
        <v>564</v>
      </c>
      <c r="H62" s="11">
        <v>0</v>
      </c>
      <c r="I62" s="11" t="s">
        <v>9</v>
      </c>
    </row>
    <row r="63" spans="1:9" x14ac:dyDescent="0.25">
      <c r="A63" s="10">
        <v>62</v>
      </c>
      <c r="B63" s="4" t="s">
        <v>16</v>
      </c>
      <c r="C63" s="3">
        <v>7</v>
      </c>
      <c r="D63" s="5">
        <v>4828</v>
      </c>
      <c r="E63" s="5">
        <v>178850</v>
      </c>
      <c r="F63" s="5">
        <v>36680</v>
      </c>
      <c r="G63" s="11">
        <v>187.3</v>
      </c>
      <c r="H63" s="11">
        <v>1</v>
      </c>
      <c r="I63" s="11" t="s">
        <v>9</v>
      </c>
    </row>
    <row r="64" spans="1:9" x14ac:dyDescent="0.25">
      <c r="A64" s="10">
        <v>63</v>
      </c>
      <c r="B64" s="4" t="s">
        <v>16</v>
      </c>
      <c r="C64" s="3">
        <v>8</v>
      </c>
      <c r="D64" s="5">
        <v>6973</v>
      </c>
      <c r="E64" s="5">
        <v>35517</v>
      </c>
      <c r="F64" s="5">
        <v>194</v>
      </c>
      <c r="G64" s="11">
        <v>1082.2</v>
      </c>
      <c r="H64" s="11">
        <v>0</v>
      </c>
      <c r="I64" s="11" t="s">
        <v>9</v>
      </c>
    </row>
    <row r="65" spans="1:9" x14ac:dyDescent="0.25">
      <c r="A65" s="10">
        <v>64</v>
      </c>
      <c r="B65" s="4" t="s">
        <v>16</v>
      </c>
      <c r="C65" s="3">
        <v>9</v>
      </c>
      <c r="D65" s="5">
        <v>6146</v>
      </c>
      <c r="E65" s="5">
        <v>13007</v>
      </c>
      <c r="F65" s="5">
        <v>4751</v>
      </c>
      <c r="G65" s="11">
        <v>350.4</v>
      </c>
      <c r="H65" s="11">
        <v>0</v>
      </c>
      <c r="I65" s="11" t="s">
        <v>9</v>
      </c>
    </row>
    <row r="66" spans="1:9" x14ac:dyDescent="0.25">
      <c r="A66" s="10">
        <v>65</v>
      </c>
      <c r="B66" s="4" t="s">
        <v>16</v>
      </c>
      <c r="C66" s="3">
        <v>10</v>
      </c>
      <c r="D66" s="5">
        <v>6275</v>
      </c>
      <c r="E66" s="5">
        <v>3717</v>
      </c>
      <c r="F66" s="5">
        <v>1557</v>
      </c>
      <c r="G66" s="11">
        <v>445</v>
      </c>
      <c r="H66" s="11">
        <v>1</v>
      </c>
      <c r="I66" s="11" t="s">
        <v>9</v>
      </c>
    </row>
    <row r="67" spans="1:9" x14ac:dyDescent="0.25">
      <c r="A67" s="10">
        <v>66</v>
      </c>
      <c r="B67" s="4" t="s">
        <v>16</v>
      </c>
      <c r="C67" s="3">
        <v>11</v>
      </c>
      <c r="D67" s="5">
        <v>5421</v>
      </c>
      <c r="E67" s="5">
        <v>46988</v>
      </c>
      <c r="F67" s="5">
        <v>3015</v>
      </c>
      <c r="G67" s="11">
        <v>133</v>
      </c>
      <c r="H67" s="11">
        <v>1</v>
      </c>
      <c r="I67" s="11" t="s">
        <v>9</v>
      </c>
    </row>
    <row r="68" spans="1:9" x14ac:dyDescent="0.25">
      <c r="A68" s="10">
        <v>67</v>
      </c>
      <c r="B68" s="4" t="s">
        <v>17</v>
      </c>
      <c r="C68" s="3">
        <v>1</v>
      </c>
      <c r="D68" s="3">
        <v>5076</v>
      </c>
      <c r="E68" s="3">
        <v>681139</v>
      </c>
      <c r="F68" s="5">
        <v>61885</v>
      </c>
      <c r="G68" s="11">
        <v>3.6</v>
      </c>
      <c r="H68" s="11">
        <v>0</v>
      </c>
      <c r="I68" s="11" t="s">
        <v>9</v>
      </c>
    </row>
    <row r="69" spans="1:9" x14ac:dyDescent="0.25">
      <c r="A69" s="10">
        <v>68</v>
      </c>
      <c r="B69" s="4" t="s">
        <v>17</v>
      </c>
      <c r="C69" s="3">
        <v>2</v>
      </c>
      <c r="D69" s="5">
        <v>4907</v>
      </c>
      <c r="E69" s="5">
        <v>976528</v>
      </c>
      <c r="F69" s="5">
        <v>44144</v>
      </c>
      <c r="G69" s="11">
        <v>3</v>
      </c>
      <c r="H69" s="11">
        <v>0</v>
      </c>
      <c r="I69" s="11" t="s">
        <v>9</v>
      </c>
    </row>
    <row r="70" spans="1:9" x14ac:dyDescent="0.25">
      <c r="A70" s="10">
        <v>69</v>
      </c>
      <c r="B70" s="4" t="s">
        <v>17</v>
      </c>
      <c r="C70" s="3">
        <v>3</v>
      </c>
      <c r="D70" s="5">
        <v>4863</v>
      </c>
      <c r="E70" s="5">
        <v>758831</v>
      </c>
      <c r="F70" s="5">
        <v>67353</v>
      </c>
      <c r="G70" s="11">
        <v>0</v>
      </c>
      <c r="H70" s="11">
        <v>0</v>
      </c>
      <c r="I70" s="11" t="s">
        <v>9</v>
      </c>
    </row>
    <row r="71" spans="1:9" x14ac:dyDescent="0.25">
      <c r="A71" s="10">
        <v>70</v>
      </c>
      <c r="B71" s="4" t="s">
        <v>17</v>
      </c>
      <c r="C71" s="3">
        <v>4</v>
      </c>
      <c r="D71" s="5">
        <v>6247</v>
      </c>
      <c r="E71" s="5">
        <v>220030</v>
      </c>
      <c r="F71" s="5">
        <v>51920</v>
      </c>
      <c r="G71" s="11">
        <v>90</v>
      </c>
      <c r="H71" s="11">
        <v>0</v>
      </c>
      <c r="I71" s="11" t="s">
        <v>9</v>
      </c>
    </row>
    <row r="72" spans="1:9" x14ac:dyDescent="0.25">
      <c r="A72" s="10">
        <v>71</v>
      </c>
      <c r="B72" s="4" t="s">
        <v>17</v>
      </c>
      <c r="C72" s="3">
        <v>5</v>
      </c>
      <c r="D72" s="5">
        <v>4902</v>
      </c>
      <c r="E72" s="5">
        <v>95588</v>
      </c>
      <c r="F72" s="5">
        <v>36764</v>
      </c>
      <c r="G72" s="11">
        <v>102.2</v>
      </c>
      <c r="H72" s="11">
        <v>0</v>
      </c>
      <c r="I72" s="11" t="s">
        <v>9</v>
      </c>
    </row>
    <row r="73" spans="1:9" x14ac:dyDescent="0.25">
      <c r="A73" s="10">
        <v>72</v>
      </c>
      <c r="B73" s="4" t="s">
        <v>17</v>
      </c>
      <c r="C73" s="3">
        <v>6</v>
      </c>
      <c r="D73" s="5">
        <v>4117</v>
      </c>
      <c r="E73" s="5">
        <v>214423</v>
      </c>
      <c r="F73" s="5">
        <v>41171</v>
      </c>
      <c r="G73" s="11">
        <v>575</v>
      </c>
      <c r="H73" s="11">
        <v>1</v>
      </c>
      <c r="I73" s="11" t="s">
        <v>9</v>
      </c>
    </row>
    <row r="74" spans="1:9" x14ac:dyDescent="0.25">
      <c r="A74" s="10">
        <v>73</v>
      </c>
      <c r="B74" s="4" t="s">
        <v>17</v>
      </c>
      <c r="C74" s="3">
        <v>7</v>
      </c>
      <c r="D74" s="5">
        <v>4812</v>
      </c>
      <c r="E74" s="5">
        <v>247501</v>
      </c>
      <c r="F74" s="5">
        <v>38196</v>
      </c>
      <c r="G74" s="11">
        <v>389.4</v>
      </c>
      <c r="H74" s="11">
        <v>1</v>
      </c>
      <c r="I74" s="11" t="s">
        <v>9</v>
      </c>
    </row>
    <row r="75" spans="1:9" x14ac:dyDescent="0.25">
      <c r="A75" s="10">
        <v>74</v>
      </c>
      <c r="B75" s="4" t="s">
        <v>17</v>
      </c>
      <c r="C75" s="3">
        <v>8</v>
      </c>
      <c r="D75" s="5">
        <v>6902</v>
      </c>
      <c r="E75" s="5">
        <v>4221</v>
      </c>
      <c r="F75" s="5">
        <v>378</v>
      </c>
      <c r="G75" s="11">
        <v>981.9</v>
      </c>
      <c r="H75" s="11">
        <v>0</v>
      </c>
      <c r="I75" s="11" t="s">
        <v>9</v>
      </c>
    </row>
    <row r="76" spans="1:9" x14ac:dyDescent="0.25">
      <c r="A76" s="10">
        <v>75</v>
      </c>
      <c r="B76" s="4" t="s">
        <v>17</v>
      </c>
      <c r="C76" s="3">
        <v>9</v>
      </c>
      <c r="D76" s="5">
        <v>6367</v>
      </c>
      <c r="E76" s="5">
        <v>76224</v>
      </c>
      <c r="F76" s="5">
        <v>984</v>
      </c>
      <c r="G76" s="11">
        <v>136.80000000000001</v>
      </c>
      <c r="H76" s="11">
        <v>0</v>
      </c>
      <c r="I76" s="11" t="s">
        <v>9</v>
      </c>
    </row>
    <row r="77" spans="1:9" x14ac:dyDescent="0.25">
      <c r="A77" s="10">
        <v>76</v>
      </c>
      <c r="B77" s="4" t="s">
        <v>17</v>
      </c>
      <c r="C77" s="3">
        <v>10</v>
      </c>
      <c r="D77" s="5">
        <v>6375</v>
      </c>
      <c r="E77" s="5">
        <v>13986</v>
      </c>
      <c r="F77" s="5">
        <v>546</v>
      </c>
      <c r="G77" s="11">
        <v>176</v>
      </c>
      <c r="H77" s="11">
        <v>1</v>
      </c>
      <c r="I77" s="11" t="s">
        <v>9</v>
      </c>
    </row>
    <row r="78" spans="1:9" x14ac:dyDescent="0.25">
      <c r="A78" s="10">
        <v>77</v>
      </c>
      <c r="B78" s="4" t="s">
        <v>17</v>
      </c>
      <c r="C78" s="3">
        <v>11</v>
      </c>
      <c r="D78" s="5">
        <v>5441</v>
      </c>
      <c r="E78" s="5">
        <v>34050</v>
      </c>
      <c r="F78" s="5">
        <v>4080</v>
      </c>
      <c r="G78" s="11">
        <v>438</v>
      </c>
      <c r="H78" s="11">
        <v>1</v>
      </c>
      <c r="I78" s="11" t="s">
        <v>9</v>
      </c>
    </row>
    <row r="79" spans="1:9" x14ac:dyDescent="0.25">
      <c r="A79" s="10">
        <v>78</v>
      </c>
      <c r="B79" s="4" t="s">
        <v>18</v>
      </c>
      <c r="C79" s="3">
        <v>1</v>
      </c>
      <c r="D79" s="3">
        <v>5083</v>
      </c>
      <c r="E79" s="3">
        <v>1466408</v>
      </c>
      <c r="F79" s="5">
        <v>78181</v>
      </c>
      <c r="G79" s="11">
        <v>58.6</v>
      </c>
      <c r="H79" s="11">
        <v>0</v>
      </c>
      <c r="I79" s="11" t="s">
        <v>9</v>
      </c>
    </row>
    <row r="80" spans="1:9" x14ac:dyDescent="0.25">
      <c r="A80" s="10">
        <v>79</v>
      </c>
      <c r="B80" s="4" t="s">
        <v>18</v>
      </c>
      <c r="C80" s="3">
        <v>2</v>
      </c>
      <c r="D80" s="5">
        <v>4901</v>
      </c>
      <c r="E80" s="5">
        <v>1264365</v>
      </c>
      <c r="F80" s="5">
        <v>43801</v>
      </c>
      <c r="G80" s="11">
        <v>72.599999999999994</v>
      </c>
      <c r="H80" s="11">
        <v>0</v>
      </c>
      <c r="I80" s="11" t="s">
        <v>9</v>
      </c>
    </row>
    <row r="81" spans="1:9" x14ac:dyDescent="0.25">
      <c r="A81" s="10">
        <v>80</v>
      </c>
      <c r="B81" s="4" t="s">
        <v>18</v>
      </c>
      <c r="C81" s="3">
        <v>3</v>
      </c>
      <c r="D81" s="5">
        <v>4891</v>
      </c>
      <c r="E81" s="5">
        <v>1131815</v>
      </c>
      <c r="F81" s="5">
        <v>45663</v>
      </c>
      <c r="G81" s="11">
        <v>0</v>
      </c>
      <c r="H81" s="11">
        <v>0</v>
      </c>
      <c r="I81" s="11" t="s">
        <v>9</v>
      </c>
    </row>
    <row r="82" spans="1:9" x14ac:dyDescent="0.25">
      <c r="A82" s="10">
        <v>81</v>
      </c>
      <c r="B82" s="4" t="s">
        <v>18</v>
      </c>
      <c r="C82" s="3">
        <v>4</v>
      </c>
      <c r="D82" s="5">
        <v>6270</v>
      </c>
      <c r="E82" s="5">
        <v>253677</v>
      </c>
      <c r="F82" s="5">
        <v>57370</v>
      </c>
      <c r="G82" s="11">
        <v>216</v>
      </c>
      <c r="H82" s="11">
        <v>0</v>
      </c>
      <c r="I82" s="11" t="s">
        <v>9</v>
      </c>
    </row>
    <row r="83" spans="1:9" x14ac:dyDescent="0.25">
      <c r="A83" s="10">
        <v>82</v>
      </c>
      <c r="B83" s="4" t="s">
        <v>18</v>
      </c>
      <c r="C83" s="3">
        <v>5</v>
      </c>
      <c r="D83" s="5">
        <v>4939</v>
      </c>
      <c r="E83" s="5">
        <v>240791</v>
      </c>
      <c r="F83" s="5">
        <v>11064</v>
      </c>
      <c r="G83" s="11">
        <v>137.5</v>
      </c>
      <c r="H83" s="11">
        <v>0</v>
      </c>
      <c r="I83" s="11" t="s">
        <v>9</v>
      </c>
    </row>
    <row r="84" spans="1:9" x14ac:dyDescent="0.25">
      <c r="A84" s="10">
        <v>83</v>
      </c>
      <c r="B84" s="4" t="s">
        <v>18</v>
      </c>
      <c r="C84" s="3">
        <v>6</v>
      </c>
      <c r="D84" s="5">
        <v>4124</v>
      </c>
      <c r="E84" s="5">
        <v>436112</v>
      </c>
      <c r="F84" s="5">
        <v>26981</v>
      </c>
      <c r="G84" s="11">
        <v>379</v>
      </c>
      <c r="H84" s="11">
        <v>0</v>
      </c>
      <c r="I84" s="11" t="s">
        <v>9</v>
      </c>
    </row>
    <row r="85" spans="1:9" x14ac:dyDescent="0.25">
      <c r="A85" s="10">
        <v>84</v>
      </c>
      <c r="B85" s="4" t="s">
        <v>18</v>
      </c>
      <c r="C85" s="3">
        <v>7</v>
      </c>
      <c r="D85" s="5">
        <v>4803</v>
      </c>
      <c r="E85" s="5">
        <v>265680</v>
      </c>
      <c r="F85" s="5">
        <v>9375</v>
      </c>
      <c r="G85" s="11">
        <v>336</v>
      </c>
      <c r="H85" s="11">
        <v>1</v>
      </c>
      <c r="I85" s="11" t="s">
        <v>9</v>
      </c>
    </row>
    <row r="86" spans="1:9" x14ac:dyDescent="0.25">
      <c r="A86" s="10">
        <v>85</v>
      </c>
      <c r="B86" s="4" t="s">
        <v>18</v>
      </c>
      <c r="C86" s="3">
        <v>8</v>
      </c>
      <c r="D86" s="5">
        <v>6739</v>
      </c>
      <c r="E86" s="5">
        <v>5517</v>
      </c>
      <c r="F86" s="5">
        <v>872</v>
      </c>
      <c r="G86" s="11">
        <v>977.4</v>
      </c>
      <c r="H86" s="11">
        <v>0</v>
      </c>
      <c r="I86" s="11" t="s">
        <v>9</v>
      </c>
    </row>
    <row r="87" spans="1:9" x14ac:dyDescent="0.25">
      <c r="A87" s="10">
        <v>86</v>
      </c>
      <c r="B87" s="4" t="s">
        <v>18</v>
      </c>
      <c r="C87" s="3">
        <v>9</v>
      </c>
      <c r="D87" s="5">
        <v>6396</v>
      </c>
      <c r="E87" s="5">
        <v>91601</v>
      </c>
      <c r="F87" s="5">
        <v>104</v>
      </c>
      <c r="G87" s="11">
        <v>332.5</v>
      </c>
      <c r="H87" s="11">
        <v>1</v>
      </c>
      <c r="I87" s="11" t="s">
        <v>9</v>
      </c>
    </row>
    <row r="88" spans="1:9" x14ac:dyDescent="0.25">
      <c r="A88" s="10">
        <v>87</v>
      </c>
      <c r="B88" s="4" t="s">
        <v>18</v>
      </c>
      <c r="C88" s="3">
        <v>10</v>
      </c>
      <c r="D88" s="5">
        <v>6375</v>
      </c>
      <c r="E88" s="5">
        <v>5149</v>
      </c>
      <c r="F88" s="5">
        <v>966</v>
      </c>
      <c r="G88" s="11">
        <v>155</v>
      </c>
      <c r="H88" s="11">
        <v>1</v>
      </c>
      <c r="I88" s="11" t="s">
        <v>9</v>
      </c>
    </row>
    <row r="89" spans="1:9" x14ac:dyDescent="0.25">
      <c r="A89" s="10">
        <v>88</v>
      </c>
      <c r="B89" s="4" t="s">
        <v>18</v>
      </c>
      <c r="C89" s="3">
        <v>11</v>
      </c>
      <c r="D89" s="5">
        <v>5412</v>
      </c>
      <c r="E89" s="5">
        <v>51502</v>
      </c>
      <c r="F89" s="5">
        <v>16471</v>
      </c>
      <c r="G89" s="11">
        <v>142</v>
      </c>
      <c r="H89" s="11">
        <v>0</v>
      </c>
      <c r="I89" s="11" t="s">
        <v>9</v>
      </c>
    </row>
    <row r="90" spans="1:9" x14ac:dyDescent="0.25">
      <c r="A90" s="10">
        <v>89</v>
      </c>
      <c r="B90" s="4" t="s">
        <v>19</v>
      </c>
      <c r="C90" s="3">
        <v>1</v>
      </c>
      <c r="D90" s="3">
        <v>5096</v>
      </c>
      <c r="E90" s="3">
        <v>848852</v>
      </c>
      <c r="F90" s="5">
        <v>50220</v>
      </c>
      <c r="G90" s="11">
        <v>41.5</v>
      </c>
      <c r="H90" s="11">
        <v>1</v>
      </c>
      <c r="I90" s="11" t="s">
        <v>9</v>
      </c>
    </row>
    <row r="91" spans="1:9" x14ac:dyDescent="0.25">
      <c r="A91" s="10">
        <v>90</v>
      </c>
      <c r="B91" s="4" t="s">
        <v>19</v>
      </c>
      <c r="C91" s="3">
        <v>2</v>
      </c>
      <c r="D91" s="5">
        <v>4936</v>
      </c>
      <c r="E91" s="5">
        <v>552737</v>
      </c>
      <c r="F91" s="5">
        <v>30359</v>
      </c>
      <c r="G91" s="11">
        <v>62.3</v>
      </c>
      <c r="H91" s="11">
        <v>0</v>
      </c>
      <c r="I91" s="11" t="s">
        <v>9</v>
      </c>
    </row>
    <row r="92" spans="1:9" x14ac:dyDescent="0.25">
      <c r="A92" s="10">
        <v>91</v>
      </c>
      <c r="B92" s="4" t="s">
        <v>19</v>
      </c>
      <c r="C92" s="3">
        <v>3</v>
      </c>
      <c r="D92" s="5">
        <v>4924</v>
      </c>
      <c r="E92" s="5">
        <v>484222</v>
      </c>
      <c r="F92" s="5">
        <v>32184</v>
      </c>
      <c r="G92" s="11">
        <v>0</v>
      </c>
      <c r="H92" s="11">
        <v>0</v>
      </c>
      <c r="I92" s="11" t="s">
        <v>9</v>
      </c>
    </row>
    <row r="93" spans="1:9" x14ac:dyDescent="0.25">
      <c r="A93" s="10">
        <v>92</v>
      </c>
      <c r="B93" s="4" t="s">
        <v>19</v>
      </c>
      <c r="C93" s="3">
        <v>4</v>
      </c>
      <c r="D93" s="5">
        <v>6199</v>
      </c>
      <c r="E93" s="5">
        <v>267268</v>
      </c>
      <c r="F93" s="5">
        <v>64014</v>
      </c>
      <c r="G93" s="11">
        <v>106</v>
      </c>
      <c r="H93" s="11">
        <v>1</v>
      </c>
      <c r="I93" s="11" t="s">
        <v>9</v>
      </c>
    </row>
    <row r="94" spans="1:9" x14ac:dyDescent="0.25">
      <c r="A94" s="10">
        <v>93</v>
      </c>
      <c r="B94" s="4" t="s">
        <v>19</v>
      </c>
      <c r="C94" s="3">
        <v>5</v>
      </c>
      <c r="D94" s="5">
        <v>4989</v>
      </c>
      <c r="E94" s="5">
        <v>233348</v>
      </c>
      <c r="F94" s="5">
        <v>12844</v>
      </c>
      <c r="G94" s="11">
        <v>115.5</v>
      </c>
      <c r="H94" s="11">
        <v>0</v>
      </c>
      <c r="I94" s="11" t="s">
        <v>9</v>
      </c>
    </row>
    <row r="95" spans="1:9" x14ac:dyDescent="0.25">
      <c r="A95" s="10">
        <v>94</v>
      </c>
      <c r="B95" s="4" t="s">
        <v>19</v>
      </c>
      <c r="C95" s="3">
        <v>6</v>
      </c>
      <c r="D95" s="5">
        <v>4161</v>
      </c>
      <c r="E95" s="5">
        <v>479593</v>
      </c>
      <c r="F95" s="5">
        <v>27042</v>
      </c>
      <c r="G95" s="11">
        <v>221</v>
      </c>
      <c r="H95" s="11">
        <v>1</v>
      </c>
      <c r="I95" s="11" t="s">
        <v>9</v>
      </c>
    </row>
    <row r="96" spans="1:9" x14ac:dyDescent="0.25">
      <c r="A96" s="10">
        <v>95</v>
      </c>
      <c r="B96" s="4" t="s">
        <v>19</v>
      </c>
      <c r="C96" s="3">
        <v>7</v>
      </c>
      <c r="D96" s="5">
        <v>4688</v>
      </c>
      <c r="E96" s="5">
        <v>195624</v>
      </c>
      <c r="F96" s="5">
        <v>1043</v>
      </c>
      <c r="G96" s="11">
        <v>266.7</v>
      </c>
      <c r="H96" s="11">
        <v>1</v>
      </c>
      <c r="I96" s="11" t="s">
        <v>9</v>
      </c>
    </row>
    <row r="97" spans="1:9" x14ac:dyDescent="0.25">
      <c r="A97" s="10">
        <v>96</v>
      </c>
      <c r="B97" s="4" t="s">
        <v>19</v>
      </c>
      <c r="C97" s="3">
        <v>8</v>
      </c>
      <c r="D97" s="5">
        <v>6786</v>
      </c>
      <c r="E97" s="5">
        <v>1639</v>
      </c>
      <c r="F97" s="5">
        <v>34</v>
      </c>
      <c r="G97" s="11">
        <v>594.4</v>
      </c>
      <c r="H97" s="11">
        <v>0</v>
      </c>
      <c r="I97" s="11" t="s">
        <v>9</v>
      </c>
    </row>
    <row r="98" spans="1:9" x14ac:dyDescent="0.25">
      <c r="A98" s="10">
        <v>97</v>
      </c>
      <c r="B98" s="4" t="s">
        <v>19</v>
      </c>
      <c r="C98" s="3">
        <v>9</v>
      </c>
      <c r="D98" s="5">
        <v>6438</v>
      </c>
      <c r="E98" s="5">
        <v>77463</v>
      </c>
      <c r="F98" s="5">
        <v>7508</v>
      </c>
      <c r="G98" s="11">
        <v>202.3</v>
      </c>
      <c r="H98" s="11">
        <v>1</v>
      </c>
      <c r="I98" s="11" t="s">
        <v>9</v>
      </c>
    </row>
    <row r="99" spans="1:9" x14ac:dyDescent="0.25">
      <c r="A99" s="10">
        <v>98</v>
      </c>
      <c r="B99" s="4" t="s">
        <v>19</v>
      </c>
      <c r="C99" s="3">
        <v>10</v>
      </c>
      <c r="D99" s="5">
        <v>6375</v>
      </c>
      <c r="E99" s="5">
        <v>2963</v>
      </c>
      <c r="F99" s="5">
        <v>529</v>
      </c>
      <c r="G99" s="11">
        <v>203</v>
      </c>
      <c r="H99" s="11">
        <v>1</v>
      </c>
      <c r="I99" s="11" t="s">
        <v>9</v>
      </c>
    </row>
    <row r="100" spans="1:9" x14ac:dyDescent="0.25">
      <c r="A100" s="10">
        <v>99</v>
      </c>
      <c r="B100" s="4" t="s">
        <v>19</v>
      </c>
      <c r="C100" s="3">
        <v>11</v>
      </c>
      <c r="D100" s="5">
        <v>5412</v>
      </c>
      <c r="E100" s="5">
        <v>30299</v>
      </c>
      <c r="F100" s="5">
        <v>5353</v>
      </c>
      <c r="G100" s="11">
        <v>194</v>
      </c>
      <c r="H100" s="11">
        <v>0</v>
      </c>
      <c r="I100" s="11" t="s">
        <v>9</v>
      </c>
    </row>
    <row r="101" spans="1:9" x14ac:dyDescent="0.25">
      <c r="A101" s="10">
        <v>100</v>
      </c>
      <c r="B101" s="4" t="s">
        <v>20</v>
      </c>
      <c r="C101" s="3">
        <v>1</v>
      </c>
      <c r="D101" s="3">
        <v>5085</v>
      </c>
      <c r="E101" s="3">
        <v>478575</v>
      </c>
      <c r="F101" s="5">
        <v>123550</v>
      </c>
      <c r="G101" s="11">
        <v>137</v>
      </c>
      <c r="H101" s="11">
        <v>1</v>
      </c>
      <c r="I101" s="11" t="s">
        <v>9</v>
      </c>
    </row>
    <row r="102" spans="1:9" x14ac:dyDescent="0.25">
      <c r="A102" s="10">
        <v>101</v>
      </c>
      <c r="B102" s="4" t="s">
        <v>20</v>
      </c>
      <c r="C102" s="3">
        <v>2</v>
      </c>
      <c r="D102" s="5">
        <v>4943</v>
      </c>
      <c r="E102" s="5">
        <v>215884</v>
      </c>
      <c r="F102" s="5">
        <v>98952</v>
      </c>
      <c r="G102" s="11">
        <v>237</v>
      </c>
      <c r="H102" s="11">
        <v>1</v>
      </c>
      <c r="I102" s="11" t="s">
        <v>9</v>
      </c>
    </row>
    <row r="103" spans="1:9" x14ac:dyDescent="0.25">
      <c r="A103" s="10">
        <v>102</v>
      </c>
      <c r="B103" s="4" t="s">
        <v>20</v>
      </c>
      <c r="C103" s="3">
        <v>3</v>
      </c>
      <c r="D103" s="5">
        <v>4929</v>
      </c>
      <c r="E103" s="5">
        <v>308625</v>
      </c>
      <c r="F103" s="5">
        <v>60941</v>
      </c>
      <c r="G103" s="11">
        <v>48.9</v>
      </c>
      <c r="H103" s="11">
        <v>1</v>
      </c>
      <c r="I103" s="11" t="s">
        <v>9</v>
      </c>
    </row>
    <row r="104" spans="1:9" x14ac:dyDescent="0.25">
      <c r="A104" s="10">
        <v>103</v>
      </c>
      <c r="B104" s="4" t="s">
        <v>20</v>
      </c>
      <c r="C104" s="3">
        <v>4</v>
      </c>
      <c r="D104" s="5">
        <v>6369</v>
      </c>
      <c r="E104" s="5">
        <v>309076</v>
      </c>
      <c r="F104" s="5">
        <v>72645</v>
      </c>
      <c r="G104" s="11">
        <v>288</v>
      </c>
      <c r="H104" s="11">
        <v>1</v>
      </c>
      <c r="I104" s="11" t="s">
        <v>9</v>
      </c>
    </row>
    <row r="105" spans="1:9" x14ac:dyDescent="0.25">
      <c r="A105" s="10">
        <v>104</v>
      </c>
      <c r="B105" s="4" t="s">
        <v>20</v>
      </c>
      <c r="C105" s="3">
        <v>5</v>
      </c>
      <c r="D105" s="5">
        <v>5019</v>
      </c>
      <c r="E105" s="5">
        <v>333313</v>
      </c>
      <c r="F105" s="5">
        <v>71295</v>
      </c>
      <c r="G105" s="11">
        <v>200.2</v>
      </c>
      <c r="H105" s="11">
        <v>1</v>
      </c>
      <c r="I105" s="11" t="s">
        <v>9</v>
      </c>
    </row>
    <row r="106" spans="1:9" x14ac:dyDescent="0.25">
      <c r="A106" s="10">
        <v>105</v>
      </c>
      <c r="B106" s="4" t="s">
        <v>20</v>
      </c>
      <c r="C106" s="3">
        <v>6</v>
      </c>
      <c r="D106" s="5">
        <v>4175</v>
      </c>
      <c r="E106" s="5">
        <v>258788</v>
      </c>
      <c r="F106" s="5">
        <v>16475</v>
      </c>
      <c r="G106" s="11">
        <v>393</v>
      </c>
      <c r="H106" s="11">
        <v>0</v>
      </c>
      <c r="I106" s="11" t="s">
        <v>9</v>
      </c>
    </row>
    <row r="107" spans="1:9" x14ac:dyDescent="0.25">
      <c r="A107" s="10">
        <v>106</v>
      </c>
      <c r="B107" s="4" t="s">
        <v>20</v>
      </c>
      <c r="C107" s="3">
        <v>7</v>
      </c>
      <c r="D107" s="5">
        <v>4611</v>
      </c>
      <c r="E107" s="5">
        <v>196330</v>
      </c>
      <c r="F107" s="5">
        <v>3883</v>
      </c>
      <c r="G107" s="11">
        <v>248</v>
      </c>
      <c r="H107" s="11">
        <v>1</v>
      </c>
      <c r="I107" s="11" t="s">
        <v>9</v>
      </c>
    </row>
    <row r="108" spans="1:9" x14ac:dyDescent="0.25">
      <c r="A108" s="10">
        <v>107</v>
      </c>
      <c r="B108" s="4" t="s">
        <v>20</v>
      </c>
      <c r="C108" s="3">
        <v>8</v>
      </c>
      <c r="D108" s="5">
        <v>6848</v>
      </c>
      <c r="E108" s="5">
        <v>938</v>
      </c>
      <c r="F108" s="5">
        <v>615</v>
      </c>
      <c r="G108" s="11">
        <v>516.29999999999995</v>
      </c>
      <c r="H108" s="11">
        <v>0</v>
      </c>
      <c r="I108" s="11" t="s">
        <v>9</v>
      </c>
    </row>
    <row r="109" spans="1:9" x14ac:dyDescent="0.25">
      <c r="A109" s="10">
        <v>108</v>
      </c>
      <c r="B109" s="4" t="s">
        <v>20</v>
      </c>
      <c r="C109" s="3">
        <v>9</v>
      </c>
      <c r="D109" s="5">
        <v>6458</v>
      </c>
      <c r="E109" s="5">
        <v>22145</v>
      </c>
      <c r="F109" s="5">
        <v>43987</v>
      </c>
      <c r="G109" s="11">
        <v>301</v>
      </c>
      <c r="H109" s="11">
        <v>0</v>
      </c>
      <c r="I109" s="11" t="s">
        <v>9</v>
      </c>
    </row>
    <row r="110" spans="1:9" x14ac:dyDescent="0.25">
      <c r="A110" s="10">
        <v>109</v>
      </c>
      <c r="B110" s="4" t="s">
        <v>20</v>
      </c>
      <c r="C110" s="3">
        <v>10</v>
      </c>
      <c r="D110" s="5">
        <v>6400</v>
      </c>
      <c r="E110" s="5">
        <v>5710</v>
      </c>
      <c r="F110" s="5">
        <v>0</v>
      </c>
      <c r="G110" s="11">
        <v>249</v>
      </c>
      <c r="H110" s="11">
        <v>0</v>
      </c>
      <c r="I110" s="11" t="s">
        <v>9</v>
      </c>
    </row>
    <row r="111" spans="1:9" x14ac:dyDescent="0.25">
      <c r="A111" s="10">
        <v>110</v>
      </c>
      <c r="B111" s="4" t="s">
        <v>20</v>
      </c>
      <c r="C111" s="3">
        <v>11</v>
      </c>
      <c r="D111" s="5">
        <v>5441</v>
      </c>
      <c r="E111" s="5">
        <v>16836</v>
      </c>
      <c r="F111" s="5">
        <v>90002</v>
      </c>
      <c r="G111" s="11">
        <v>367</v>
      </c>
      <c r="H111" s="11">
        <v>0</v>
      </c>
      <c r="I111" s="11" t="s">
        <v>9</v>
      </c>
    </row>
    <row r="112" spans="1:9" x14ac:dyDescent="0.25">
      <c r="A112" s="10">
        <v>111</v>
      </c>
      <c r="B112" s="4" t="s">
        <v>21</v>
      </c>
      <c r="C112" s="3">
        <v>1</v>
      </c>
      <c r="D112" s="3">
        <v>5083</v>
      </c>
      <c r="E112" s="3">
        <v>235919</v>
      </c>
      <c r="F112" s="5">
        <v>282295</v>
      </c>
      <c r="G112" s="11">
        <v>277.3</v>
      </c>
      <c r="H112" s="11">
        <v>0</v>
      </c>
      <c r="I112" s="11" t="s">
        <v>9</v>
      </c>
    </row>
    <row r="113" spans="1:9" x14ac:dyDescent="0.25">
      <c r="A113" s="10">
        <v>112</v>
      </c>
      <c r="B113" s="4" t="s">
        <v>21</v>
      </c>
      <c r="C113" s="3">
        <v>2</v>
      </c>
      <c r="D113" s="5">
        <v>4904</v>
      </c>
      <c r="E113" s="5">
        <v>151744</v>
      </c>
      <c r="F113" s="5">
        <v>343419</v>
      </c>
      <c r="G113" s="11">
        <v>269.60000000000002</v>
      </c>
      <c r="H113" s="11">
        <v>0</v>
      </c>
      <c r="I113" s="11" t="s">
        <v>9</v>
      </c>
    </row>
    <row r="114" spans="1:9" x14ac:dyDescent="0.25">
      <c r="A114" s="10">
        <v>113</v>
      </c>
      <c r="B114" s="4" t="s">
        <v>21</v>
      </c>
      <c r="C114" s="3">
        <v>3</v>
      </c>
      <c r="D114" s="5">
        <v>4937</v>
      </c>
      <c r="E114" s="5">
        <v>255702</v>
      </c>
      <c r="F114" s="5">
        <v>332400</v>
      </c>
      <c r="G114" s="11">
        <v>205.3</v>
      </c>
      <c r="H114" s="11">
        <v>0</v>
      </c>
      <c r="I114" s="11" t="s">
        <v>9</v>
      </c>
    </row>
    <row r="115" spans="1:9" x14ac:dyDescent="0.25">
      <c r="A115" s="10">
        <v>114</v>
      </c>
      <c r="B115" s="4" t="s">
        <v>21</v>
      </c>
      <c r="C115" s="3">
        <v>4</v>
      </c>
      <c r="D115" s="5">
        <v>6282</v>
      </c>
      <c r="E115" s="5">
        <v>218684</v>
      </c>
      <c r="F115" s="5">
        <v>102951</v>
      </c>
      <c r="G115" s="11">
        <v>144</v>
      </c>
      <c r="H115" s="11">
        <v>0</v>
      </c>
      <c r="I115" s="11" t="s">
        <v>9</v>
      </c>
    </row>
    <row r="116" spans="1:9" x14ac:dyDescent="0.25">
      <c r="A116" s="10">
        <v>115</v>
      </c>
      <c r="B116" s="4" t="s">
        <v>21</v>
      </c>
      <c r="C116" s="3">
        <v>5</v>
      </c>
      <c r="D116" s="5">
        <v>5033</v>
      </c>
      <c r="E116" s="5">
        <v>123830</v>
      </c>
      <c r="F116" s="5">
        <v>141638</v>
      </c>
      <c r="G116" s="11">
        <v>653.1</v>
      </c>
      <c r="H116" s="11">
        <v>0</v>
      </c>
      <c r="I116" s="11" t="s">
        <v>9</v>
      </c>
    </row>
    <row r="117" spans="1:9" x14ac:dyDescent="0.25">
      <c r="A117" s="10">
        <v>116</v>
      </c>
      <c r="B117" s="4" t="s">
        <v>21</v>
      </c>
      <c r="C117" s="3">
        <v>6</v>
      </c>
      <c r="D117" s="5">
        <v>4194</v>
      </c>
      <c r="E117" s="5">
        <v>123571</v>
      </c>
      <c r="F117" s="5">
        <v>67644</v>
      </c>
      <c r="G117" s="11">
        <v>636</v>
      </c>
      <c r="H117" s="11">
        <v>0</v>
      </c>
      <c r="I117" s="11" t="s">
        <v>9</v>
      </c>
    </row>
    <row r="118" spans="1:9" x14ac:dyDescent="0.25">
      <c r="A118" s="10">
        <v>117</v>
      </c>
      <c r="B118" s="4" t="s">
        <v>21</v>
      </c>
      <c r="C118" s="3">
        <v>7</v>
      </c>
      <c r="D118" s="5">
        <v>4696</v>
      </c>
      <c r="E118" s="5">
        <v>204445</v>
      </c>
      <c r="F118" s="5">
        <v>19927</v>
      </c>
      <c r="G118" s="11">
        <v>165.9</v>
      </c>
      <c r="H118" s="11">
        <v>0</v>
      </c>
      <c r="I118" s="11" t="s">
        <v>9</v>
      </c>
    </row>
    <row r="119" spans="1:9" x14ac:dyDescent="0.25">
      <c r="A119" s="10">
        <v>118</v>
      </c>
      <c r="B119" s="4" t="s">
        <v>21</v>
      </c>
      <c r="C119" s="3">
        <v>8</v>
      </c>
      <c r="D119" s="5">
        <v>6786</v>
      </c>
      <c r="E119" s="5">
        <v>1827</v>
      </c>
      <c r="F119" s="5">
        <v>2575</v>
      </c>
      <c r="G119" s="11">
        <v>349.8</v>
      </c>
      <c r="H119" s="11">
        <v>0</v>
      </c>
      <c r="I119" s="11" t="s">
        <v>9</v>
      </c>
    </row>
    <row r="120" spans="1:9" x14ac:dyDescent="0.25">
      <c r="A120" s="10">
        <v>119</v>
      </c>
      <c r="B120" s="4" t="s">
        <v>21</v>
      </c>
      <c r="C120" s="3">
        <v>9</v>
      </c>
      <c r="D120" s="5">
        <v>6533</v>
      </c>
      <c r="E120" s="5">
        <v>4587</v>
      </c>
      <c r="F120" s="5">
        <v>38934</v>
      </c>
      <c r="G120" s="11">
        <v>350.9</v>
      </c>
      <c r="H120" s="11">
        <v>0</v>
      </c>
      <c r="I120" s="11" t="s">
        <v>9</v>
      </c>
    </row>
    <row r="121" spans="1:9" x14ac:dyDescent="0.25">
      <c r="A121" s="10">
        <v>120</v>
      </c>
      <c r="B121" s="4" t="s">
        <v>21</v>
      </c>
      <c r="C121" s="3">
        <v>10</v>
      </c>
      <c r="D121" s="5">
        <v>6425</v>
      </c>
      <c r="E121" s="5">
        <v>2002</v>
      </c>
      <c r="F121" s="5">
        <v>3725</v>
      </c>
      <c r="G121" s="11">
        <v>70</v>
      </c>
      <c r="H121" s="11">
        <v>0</v>
      </c>
      <c r="I121" s="11" t="s">
        <v>9</v>
      </c>
    </row>
    <row r="122" spans="1:9" x14ac:dyDescent="0.25">
      <c r="A122" s="10">
        <v>121</v>
      </c>
      <c r="B122" s="4" t="s">
        <v>21</v>
      </c>
      <c r="C122" s="3">
        <v>11</v>
      </c>
      <c r="D122" s="5">
        <v>5441</v>
      </c>
      <c r="E122" s="5">
        <v>22783</v>
      </c>
      <c r="F122" s="5">
        <v>13759</v>
      </c>
      <c r="G122" s="11">
        <v>560</v>
      </c>
      <c r="H122" s="11">
        <v>0</v>
      </c>
      <c r="I122" s="11" t="s">
        <v>9</v>
      </c>
    </row>
    <row r="123" spans="1:9" x14ac:dyDescent="0.25">
      <c r="A123" s="10">
        <v>122</v>
      </c>
      <c r="B123" s="4" t="s">
        <v>22</v>
      </c>
      <c r="C123" s="3">
        <v>1</v>
      </c>
      <c r="D123" s="3">
        <v>5133</v>
      </c>
      <c r="E123" s="3">
        <v>298043</v>
      </c>
      <c r="F123" s="5">
        <v>340623</v>
      </c>
      <c r="G123" s="11">
        <v>332.8</v>
      </c>
      <c r="H123" s="11">
        <v>1</v>
      </c>
      <c r="I123" s="11" t="s">
        <v>9</v>
      </c>
    </row>
    <row r="124" spans="1:9" x14ac:dyDescent="0.25">
      <c r="A124" s="10">
        <v>123</v>
      </c>
      <c r="B124" s="4" t="s">
        <v>22</v>
      </c>
      <c r="C124" s="3">
        <v>2</v>
      </c>
      <c r="D124" s="5">
        <v>4976</v>
      </c>
      <c r="E124" s="5">
        <v>150565</v>
      </c>
      <c r="F124" s="5">
        <v>286263</v>
      </c>
      <c r="G124" s="11">
        <v>409.8</v>
      </c>
      <c r="H124" s="11">
        <v>0</v>
      </c>
      <c r="I124" s="11" t="s">
        <v>9</v>
      </c>
    </row>
    <row r="125" spans="1:9" x14ac:dyDescent="0.25">
      <c r="A125" s="10">
        <v>124</v>
      </c>
      <c r="B125" s="4" t="s">
        <v>22</v>
      </c>
      <c r="C125" s="3">
        <v>3</v>
      </c>
      <c r="D125" s="5">
        <v>4962</v>
      </c>
      <c r="E125" s="5">
        <v>173357</v>
      </c>
      <c r="F125" s="5">
        <v>463041</v>
      </c>
      <c r="G125" s="11">
        <v>372.3</v>
      </c>
      <c r="H125" s="11">
        <v>1</v>
      </c>
      <c r="I125" s="11" t="s">
        <v>9</v>
      </c>
    </row>
    <row r="126" spans="1:9" x14ac:dyDescent="0.25">
      <c r="A126" s="10">
        <v>125</v>
      </c>
      <c r="B126" s="4" t="s">
        <v>22</v>
      </c>
      <c r="C126" s="3">
        <v>4</v>
      </c>
      <c r="D126" s="5">
        <v>6325</v>
      </c>
      <c r="E126" s="5">
        <v>241639</v>
      </c>
      <c r="F126" s="5">
        <v>111098</v>
      </c>
      <c r="G126" s="11">
        <v>233</v>
      </c>
      <c r="H126" s="11">
        <v>0</v>
      </c>
      <c r="I126" s="11" t="s">
        <v>9</v>
      </c>
    </row>
    <row r="127" spans="1:9" x14ac:dyDescent="0.25">
      <c r="A127" s="10">
        <v>126</v>
      </c>
      <c r="B127" s="4" t="s">
        <v>22</v>
      </c>
      <c r="C127" s="3">
        <v>5</v>
      </c>
      <c r="D127" s="5">
        <v>5052</v>
      </c>
      <c r="E127" s="5">
        <v>37266</v>
      </c>
      <c r="F127" s="5">
        <v>112586</v>
      </c>
      <c r="G127" s="11">
        <v>268.7</v>
      </c>
      <c r="H127" s="11">
        <v>1</v>
      </c>
      <c r="I127" s="11" t="s">
        <v>9</v>
      </c>
    </row>
    <row r="128" spans="1:9" x14ac:dyDescent="0.25">
      <c r="A128" s="10">
        <v>127</v>
      </c>
      <c r="B128" s="4" t="s">
        <v>22</v>
      </c>
      <c r="C128" s="3">
        <v>6</v>
      </c>
      <c r="D128" s="5">
        <v>4231</v>
      </c>
      <c r="E128" s="5">
        <v>80981</v>
      </c>
      <c r="F128" s="5">
        <v>178295</v>
      </c>
      <c r="G128" s="11">
        <v>616</v>
      </c>
      <c r="H128" s="11">
        <v>1</v>
      </c>
      <c r="I128" s="11" t="s">
        <v>9</v>
      </c>
    </row>
    <row r="129" spans="1:9" x14ac:dyDescent="0.25">
      <c r="A129" s="10">
        <v>128</v>
      </c>
      <c r="B129" s="4" t="s">
        <v>22</v>
      </c>
      <c r="C129" s="3">
        <v>7</v>
      </c>
      <c r="D129" s="5">
        <v>4696</v>
      </c>
      <c r="E129" s="5">
        <v>50180</v>
      </c>
      <c r="F129" s="5">
        <v>49637</v>
      </c>
      <c r="G129" s="11">
        <v>138.5</v>
      </c>
      <c r="H129" s="11">
        <v>1</v>
      </c>
      <c r="I129" s="11" t="s">
        <v>9</v>
      </c>
    </row>
    <row r="130" spans="1:9" x14ac:dyDescent="0.25">
      <c r="A130" s="10">
        <v>129</v>
      </c>
      <c r="B130" s="4" t="s">
        <v>22</v>
      </c>
      <c r="C130" s="3">
        <v>8</v>
      </c>
      <c r="D130" s="5">
        <v>6833</v>
      </c>
      <c r="E130" s="5">
        <v>4216</v>
      </c>
      <c r="F130" s="5">
        <v>9258</v>
      </c>
      <c r="G130" s="11">
        <v>762.6</v>
      </c>
      <c r="H130" s="11">
        <v>0</v>
      </c>
      <c r="I130" s="11" t="s">
        <v>9</v>
      </c>
    </row>
    <row r="131" spans="1:9" x14ac:dyDescent="0.25">
      <c r="A131" s="10">
        <v>130</v>
      </c>
      <c r="B131" s="4" t="s">
        <v>22</v>
      </c>
      <c r="C131" s="3">
        <v>9</v>
      </c>
      <c r="D131" s="5">
        <v>6567</v>
      </c>
      <c r="E131" s="5">
        <v>485</v>
      </c>
      <c r="F131" s="5">
        <v>16735</v>
      </c>
      <c r="G131" s="11">
        <v>347.3</v>
      </c>
      <c r="H131" s="11">
        <v>0</v>
      </c>
      <c r="I131" s="11" t="s">
        <v>9</v>
      </c>
    </row>
    <row r="132" spans="1:9" x14ac:dyDescent="0.25">
      <c r="A132" s="10">
        <v>131</v>
      </c>
      <c r="B132" s="4" t="s">
        <v>22</v>
      </c>
      <c r="C132" s="3">
        <v>10</v>
      </c>
      <c r="D132" s="5">
        <v>6325</v>
      </c>
      <c r="E132" s="5">
        <v>3542</v>
      </c>
      <c r="F132" s="5">
        <v>3968</v>
      </c>
      <c r="G132" s="11">
        <v>364</v>
      </c>
      <c r="H132" s="11">
        <v>0</v>
      </c>
      <c r="I132" s="11" t="s">
        <v>9</v>
      </c>
    </row>
    <row r="133" spans="1:9" x14ac:dyDescent="0.25">
      <c r="A133" s="10">
        <v>132</v>
      </c>
      <c r="B133" s="4" t="s">
        <v>22</v>
      </c>
      <c r="C133" s="3">
        <v>11</v>
      </c>
      <c r="D133" s="5">
        <v>5441</v>
      </c>
      <c r="E133" s="5">
        <v>91976</v>
      </c>
      <c r="F133" s="5">
        <v>11297</v>
      </c>
      <c r="G133" s="11">
        <v>250</v>
      </c>
      <c r="H133" s="11">
        <v>1</v>
      </c>
      <c r="I133" s="11" t="s">
        <v>9</v>
      </c>
    </row>
    <row r="134" spans="1:9" x14ac:dyDescent="0.25">
      <c r="A134" s="10">
        <v>133</v>
      </c>
      <c r="B134" s="4" t="s">
        <v>23</v>
      </c>
      <c r="C134" s="3">
        <v>1</v>
      </c>
      <c r="D134" s="3">
        <v>5137</v>
      </c>
      <c r="E134" s="3">
        <v>302126</v>
      </c>
      <c r="F134" s="5">
        <v>148100</v>
      </c>
      <c r="G134" s="11">
        <v>208.5</v>
      </c>
      <c r="H134" s="11">
        <v>1</v>
      </c>
      <c r="I134" s="11" t="s">
        <v>9</v>
      </c>
    </row>
    <row r="135" spans="1:9" x14ac:dyDescent="0.25">
      <c r="A135" s="10">
        <v>134</v>
      </c>
      <c r="B135" s="4" t="s">
        <v>23</v>
      </c>
      <c r="C135" s="3">
        <v>2</v>
      </c>
      <c r="D135" s="5">
        <v>5038</v>
      </c>
      <c r="E135" s="5">
        <v>182416</v>
      </c>
      <c r="F135" s="5">
        <v>140845</v>
      </c>
      <c r="G135" s="11">
        <v>279.8</v>
      </c>
      <c r="H135" s="11">
        <v>1</v>
      </c>
      <c r="I135" s="11" t="s">
        <v>9</v>
      </c>
    </row>
    <row r="136" spans="1:9" x14ac:dyDescent="0.25">
      <c r="A136" s="10">
        <v>135</v>
      </c>
      <c r="B136" s="4" t="s">
        <v>23</v>
      </c>
      <c r="C136" s="3">
        <v>3</v>
      </c>
      <c r="D136" s="5">
        <v>4974</v>
      </c>
      <c r="E136" s="5">
        <v>15824</v>
      </c>
      <c r="F136" s="5">
        <v>181344</v>
      </c>
      <c r="G136" s="11">
        <v>404.9</v>
      </c>
      <c r="H136" s="11">
        <v>1</v>
      </c>
      <c r="I136" s="11" t="s">
        <v>9</v>
      </c>
    </row>
    <row r="137" spans="1:9" x14ac:dyDescent="0.25">
      <c r="A137" s="10">
        <v>136</v>
      </c>
      <c r="B137" s="4" t="s">
        <v>23</v>
      </c>
      <c r="C137" s="3">
        <v>4</v>
      </c>
      <c r="D137" s="5">
        <v>6262</v>
      </c>
      <c r="E137" s="5">
        <v>260445</v>
      </c>
      <c r="F137" s="5">
        <v>45651</v>
      </c>
      <c r="G137" s="11">
        <v>242</v>
      </c>
      <c r="H137" s="11">
        <v>1</v>
      </c>
      <c r="I137" s="11" t="s">
        <v>9</v>
      </c>
    </row>
    <row r="138" spans="1:9" x14ac:dyDescent="0.25">
      <c r="A138" s="10">
        <v>137</v>
      </c>
      <c r="B138" s="4" t="s">
        <v>23</v>
      </c>
      <c r="C138" s="3">
        <v>5</v>
      </c>
      <c r="D138" s="5">
        <v>5258</v>
      </c>
      <c r="E138" s="5">
        <v>55552</v>
      </c>
      <c r="F138" s="5">
        <v>56819</v>
      </c>
      <c r="G138" s="11">
        <v>191.1</v>
      </c>
      <c r="H138" s="11">
        <v>0</v>
      </c>
      <c r="I138" s="11" t="s">
        <v>9</v>
      </c>
    </row>
    <row r="139" spans="1:9" x14ac:dyDescent="0.25">
      <c r="A139" s="10">
        <v>138</v>
      </c>
      <c r="B139" s="4" t="s">
        <v>23</v>
      </c>
      <c r="C139" s="3">
        <v>6</v>
      </c>
      <c r="D139" s="5">
        <v>4505</v>
      </c>
      <c r="E139" s="5">
        <v>165573</v>
      </c>
      <c r="F139" s="5">
        <v>114388</v>
      </c>
      <c r="G139" s="11">
        <v>438</v>
      </c>
      <c r="H139" s="11">
        <v>1</v>
      </c>
      <c r="I139" s="11" t="s">
        <v>9</v>
      </c>
    </row>
    <row r="140" spans="1:9" x14ac:dyDescent="0.25">
      <c r="A140" s="10">
        <v>139</v>
      </c>
      <c r="B140" s="4" t="s">
        <v>23</v>
      </c>
      <c r="C140" s="3">
        <v>7</v>
      </c>
      <c r="D140" s="5">
        <v>4920</v>
      </c>
      <c r="E140" s="5">
        <v>5331</v>
      </c>
      <c r="F140" s="5">
        <v>80075</v>
      </c>
      <c r="G140" s="11">
        <v>345</v>
      </c>
      <c r="H140" s="11">
        <v>1</v>
      </c>
      <c r="I140" s="11" t="s">
        <v>9</v>
      </c>
    </row>
    <row r="141" spans="1:9" x14ac:dyDescent="0.25">
      <c r="A141" s="10">
        <v>140</v>
      </c>
      <c r="B141" s="4" t="s">
        <v>23</v>
      </c>
      <c r="C141" s="3">
        <v>8</v>
      </c>
      <c r="D141" s="5">
        <v>6873</v>
      </c>
      <c r="E141" s="5">
        <v>93</v>
      </c>
      <c r="F141" s="5">
        <v>4815</v>
      </c>
      <c r="G141" s="11">
        <v>227.9</v>
      </c>
      <c r="H141" s="11">
        <v>0</v>
      </c>
      <c r="I141" s="11" t="s">
        <v>9</v>
      </c>
    </row>
    <row r="142" spans="1:9" x14ac:dyDescent="0.25">
      <c r="A142" s="10">
        <v>141</v>
      </c>
      <c r="B142" s="4" t="s">
        <v>23</v>
      </c>
      <c r="C142" s="3">
        <v>9</v>
      </c>
      <c r="D142" s="5">
        <v>6288</v>
      </c>
      <c r="E142" s="5">
        <v>16278</v>
      </c>
      <c r="F142" s="5">
        <v>8819</v>
      </c>
      <c r="G142" s="11">
        <v>135.80000000000001</v>
      </c>
      <c r="H142" s="11">
        <v>0</v>
      </c>
      <c r="I142" s="11" t="s">
        <v>9</v>
      </c>
    </row>
    <row r="143" spans="1:9" x14ac:dyDescent="0.25">
      <c r="A143" s="10">
        <v>142</v>
      </c>
      <c r="B143" s="4" t="s">
        <v>23</v>
      </c>
      <c r="C143" s="3">
        <v>10</v>
      </c>
      <c r="D143" s="5">
        <v>6333</v>
      </c>
      <c r="E143" s="5">
        <v>2188</v>
      </c>
      <c r="F143" s="5">
        <v>893</v>
      </c>
      <c r="G143" s="11">
        <v>229</v>
      </c>
      <c r="H143" s="11">
        <v>0</v>
      </c>
      <c r="I143" s="11" t="s">
        <v>9</v>
      </c>
    </row>
    <row r="144" spans="1:9" x14ac:dyDescent="0.25">
      <c r="A144" s="10">
        <v>143</v>
      </c>
      <c r="B144" s="4" t="s">
        <v>23</v>
      </c>
      <c r="C144" s="3">
        <v>11</v>
      </c>
      <c r="D144" s="5">
        <v>6050</v>
      </c>
      <c r="E144" s="5">
        <v>8342</v>
      </c>
      <c r="F144" s="5">
        <v>12965</v>
      </c>
      <c r="G144" s="11">
        <v>510</v>
      </c>
      <c r="H144" s="11">
        <v>1</v>
      </c>
      <c r="I144" s="11" t="s">
        <v>9</v>
      </c>
    </row>
    <row r="145" spans="1:9" x14ac:dyDescent="0.25">
      <c r="A145" s="10">
        <v>144</v>
      </c>
      <c r="B145" s="4" t="s">
        <v>24</v>
      </c>
      <c r="C145" s="3">
        <v>1</v>
      </c>
      <c r="D145" s="3">
        <v>5278</v>
      </c>
      <c r="E145" s="3">
        <v>743284</v>
      </c>
      <c r="F145" s="5">
        <v>91611</v>
      </c>
      <c r="G145" s="11">
        <v>200.5</v>
      </c>
      <c r="H145" s="11">
        <v>1</v>
      </c>
      <c r="I145" s="11" t="s">
        <v>9</v>
      </c>
    </row>
    <row r="146" spans="1:9" x14ac:dyDescent="0.25">
      <c r="A146" s="10">
        <v>145</v>
      </c>
      <c r="B146" s="4" t="s">
        <v>24</v>
      </c>
      <c r="C146" s="3">
        <v>2</v>
      </c>
      <c r="D146" s="5">
        <v>5264</v>
      </c>
      <c r="E146" s="5">
        <v>594566</v>
      </c>
      <c r="F146" s="5">
        <v>139797</v>
      </c>
      <c r="G146" s="11">
        <v>482</v>
      </c>
      <c r="H146" s="11">
        <v>1</v>
      </c>
      <c r="I146" s="11" t="s">
        <v>9</v>
      </c>
    </row>
    <row r="147" spans="1:9" x14ac:dyDescent="0.25">
      <c r="A147" s="10">
        <v>146</v>
      </c>
      <c r="B147" s="4" t="s">
        <v>24</v>
      </c>
      <c r="C147" s="3">
        <v>3</v>
      </c>
      <c r="D147" s="5">
        <v>5071</v>
      </c>
      <c r="E147" s="5">
        <v>29964</v>
      </c>
      <c r="F147" s="5">
        <v>80051</v>
      </c>
      <c r="G147" s="11">
        <v>652.5</v>
      </c>
      <c r="H147" s="11">
        <v>1</v>
      </c>
      <c r="I147" s="11" t="s">
        <v>9</v>
      </c>
    </row>
    <row r="148" spans="1:9" x14ac:dyDescent="0.25">
      <c r="A148" s="10">
        <v>147</v>
      </c>
      <c r="B148" s="4" t="s">
        <v>24</v>
      </c>
      <c r="C148" s="3">
        <v>4</v>
      </c>
      <c r="D148" s="5">
        <v>6322</v>
      </c>
      <c r="E148" s="5">
        <v>295561</v>
      </c>
      <c r="F148" s="5">
        <v>32998</v>
      </c>
      <c r="G148" s="11">
        <v>154</v>
      </c>
      <c r="H148" s="11">
        <v>0</v>
      </c>
      <c r="I148" s="11" t="s">
        <v>9</v>
      </c>
    </row>
    <row r="149" spans="1:9" x14ac:dyDescent="0.25">
      <c r="A149" s="10">
        <v>148</v>
      </c>
      <c r="B149" s="4" t="s">
        <v>24</v>
      </c>
      <c r="C149" s="3">
        <v>5</v>
      </c>
      <c r="D149" s="5">
        <v>5376</v>
      </c>
      <c r="E149" s="5">
        <v>308361</v>
      </c>
      <c r="F149" s="5">
        <v>24430</v>
      </c>
      <c r="G149" s="11">
        <v>153.5</v>
      </c>
      <c r="H149" s="11">
        <v>0</v>
      </c>
      <c r="I149" s="11" t="s">
        <v>9</v>
      </c>
    </row>
    <row r="150" spans="1:9" x14ac:dyDescent="0.25">
      <c r="A150" s="10">
        <v>149</v>
      </c>
      <c r="B150" s="4" t="s">
        <v>24</v>
      </c>
      <c r="C150" s="3">
        <v>6</v>
      </c>
      <c r="D150" s="5">
        <v>4647</v>
      </c>
      <c r="E150" s="5">
        <v>100873</v>
      </c>
      <c r="F150" s="5">
        <v>45446</v>
      </c>
      <c r="G150" s="11">
        <v>118</v>
      </c>
      <c r="H150" s="11">
        <v>1</v>
      </c>
      <c r="I150" s="11" t="s">
        <v>9</v>
      </c>
    </row>
    <row r="151" spans="1:9" x14ac:dyDescent="0.25">
      <c r="A151" s="10">
        <v>150</v>
      </c>
      <c r="B151" s="4" t="s">
        <v>24</v>
      </c>
      <c r="C151" s="3">
        <v>7</v>
      </c>
      <c r="D151" s="5">
        <v>4983</v>
      </c>
      <c r="E151" s="5">
        <v>19845</v>
      </c>
      <c r="F151" s="5">
        <v>49291</v>
      </c>
      <c r="G151" s="11">
        <v>217.8</v>
      </c>
      <c r="H151" s="11">
        <v>0</v>
      </c>
      <c r="I151" s="11" t="s">
        <v>9</v>
      </c>
    </row>
    <row r="152" spans="1:9" x14ac:dyDescent="0.25">
      <c r="A152" s="10">
        <v>151</v>
      </c>
      <c r="B152" s="4" t="s">
        <v>24</v>
      </c>
      <c r="C152" s="3">
        <v>8</v>
      </c>
      <c r="D152" s="5">
        <v>6954</v>
      </c>
      <c r="E152" s="5">
        <v>1675</v>
      </c>
      <c r="F152" s="5">
        <v>3509</v>
      </c>
      <c r="G152" s="11">
        <v>512.9</v>
      </c>
      <c r="H152" s="11">
        <v>0</v>
      </c>
      <c r="I152" s="11" t="s">
        <v>9</v>
      </c>
    </row>
    <row r="153" spans="1:9" x14ac:dyDescent="0.25">
      <c r="A153" s="10">
        <v>152</v>
      </c>
      <c r="B153" s="4" t="s">
        <v>24</v>
      </c>
      <c r="C153" s="3">
        <v>9</v>
      </c>
      <c r="D153" s="5">
        <v>6352</v>
      </c>
      <c r="E153" s="5">
        <v>95371</v>
      </c>
      <c r="F153" s="5">
        <v>7260</v>
      </c>
      <c r="G153" s="11">
        <v>131.80000000000001</v>
      </c>
      <c r="H153" s="11">
        <v>0</v>
      </c>
      <c r="I153" s="11" t="s">
        <v>9</v>
      </c>
    </row>
    <row r="154" spans="1:9" x14ac:dyDescent="0.25">
      <c r="A154" s="10">
        <v>153</v>
      </c>
      <c r="B154" s="4" t="s">
        <v>24</v>
      </c>
      <c r="C154" s="3">
        <v>10</v>
      </c>
      <c r="D154" s="5">
        <v>6333</v>
      </c>
      <c r="E154" s="5">
        <v>0</v>
      </c>
      <c r="F154" s="5">
        <v>642</v>
      </c>
      <c r="G154" s="11">
        <v>239</v>
      </c>
      <c r="H154" s="11">
        <v>0</v>
      </c>
      <c r="I154" s="11" t="s">
        <v>9</v>
      </c>
    </row>
    <row r="155" spans="1:9" x14ac:dyDescent="0.25">
      <c r="A155" s="10">
        <v>154</v>
      </c>
      <c r="B155" s="4" t="s">
        <v>24</v>
      </c>
      <c r="C155" s="3">
        <v>11</v>
      </c>
      <c r="D155" s="5">
        <v>6191</v>
      </c>
      <c r="E155" s="5">
        <v>140255</v>
      </c>
      <c r="F155" s="5">
        <v>9485</v>
      </c>
      <c r="G155" s="11">
        <v>430</v>
      </c>
      <c r="H155" s="11">
        <v>0</v>
      </c>
      <c r="I155" s="11" t="s">
        <v>9</v>
      </c>
    </row>
    <row r="156" spans="1:9" x14ac:dyDescent="0.25">
      <c r="A156" s="10">
        <v>155</v>
      </c>
      <c r="B156" s="4" t="s">
        <v>25</v>
      </c>
      <c r="C156" s="3">
        <v>1</v>
      </c>
      <c r="D156" s="3">
        <v>5171</v>
      </c>
      <c r="E156" s="3">
        <v>1698302</v>
      </c>
      <c r="F156" s="5">
        <v>166660</v>
      </c>
      <c r="G156" s="11">
        <v>365.7</v>
      </c>
      <c r="H156" s="11">
        <v>1</v>
      </c>
      <c r="I156" s="11" t="s">
        <v>9</v>
      </c>
    </row>
    <row r="157" spans="1:9" x14ac:dyDescent="0.25">
      <c r="A157" s="10">
        <v>156</v>
      </c>
      <c r="B157" s="4" t="s">
        <v>25</v>
      </c>
      <c r="C157" s="3">
        <v>2</v>
      </c>
      <c r="D157" s="5">
        <v>5124</v>
      </c>
      <c r="E157" s="5">
        <v>2063478</v>
      </c>
      <c r="F157" s="5">
        <v>215017</v>
      </c>
      <c r="G157" s="11">
        <v>78.099999999999994</v>
      </c>
      <c r="H157" s="11">
        <v>1</v>
      </c>
      <c r="I157" s="11" t="s">
        <v>9</v>
      </c>
    </row>
    <row r="158" spans="1:9" x14ac:dyDescent="0.25">
      <c r="A158" s="10">
        <v>157</v>
      </c>
      <c r="B158" s="4" t="s">
        <v>25</v>
      </c>
      <c r="C158" s="3">
        <v>3</v>
      </c>
      <c r="D158" s="5">
        <v>4972</v>
      </c>
      <c r="E158" s="5">
        <v>163436</v>
      </c>
      <c r="F158" s="5">
        <v>219706</v>
      </c>
      <c r="G158" s="11">
        <v>120.8</v>
      </c>
      <c r="H158" s="11">
        <v>1</v>
      </c>
      <c r="I158" s="11" t="s">
        <v>9</v>
      </c>
    </row>
    <row r="159" spans="1:9" x14ac:dyDescent="0.25">
      <c r="A159" s="10">
        <v>158</v>
      </c>
      <c r="B159" s="4" t="s">
        <v>25</v>
      </c>
      <c r="C159" s="3">
        <v>4</v>
      </c>
      <c r="D159" s="5">
        <v>6351</v>
      </c>
      <c r="E159" s="5">
        <v>418862</v>
      </c>
      <c r="F159" s="5">
        <v>35884</v>
      </c>
      <c r="G159" s="11">
        <v>236</v>
      </c>
      <c r="H159" s="11">
        <v>0</v>
      </c>
      <c r="I159" s="11" t="s">
        <v>9</v>
      </c>
    </row>
    <row r="160" spans="1:9" x14ac:dyDescent="0.25">
      <c r="A160" s="10">
        <v>159</v>
      </c>
      <c r="B160" s="4" t="s">
        <v>25</v>
      </c>
      <c r="C160" s="3">
        <v>5</v>
      </c>
      <c r="D160" s="5">
        <v>5324</v>
      </c>
      <c r="E160" s="5">
        <v>612605</v>
      </c>
      <c r="F160" s="5">
        <v>26909</v>
      </c>
      <c r="G160" s="11">
        <v>560.79999999999995</v>
      </c>
      <c r="H160" s="11">
        <v>1</v>
      </c>
      <c r="I160" s="11" t="s">
        <v>9</v>
      </c>
    </row>
    <row r="161" spans="1:9" x14ac:dyDescent="0.25">
      <c r="A161" s="10">
        <v>160</v>
      </c>
      <c r="B161" s="4" t="s">
        <v>25</v>
      </c>
      <c r="C161" s="3">
        <v>6</v>
      </c>
      <c r="D161" s="5">
        <v>4744</v>
      </c>
      <c r="E161" s="5">
        <v>414171</v>
      </c>
      <c r="F161" s="5">
        <v>36846</v>
      </c>
      <c r="G161" s="11">
        <v>557</v>
      </c>
      <c r="H161" s="11">
        <v>0</v>
      </c>
      <c r="I161" s="11" t="s">
        <v>9</v>
      </c>
    </row>
    <row r="162" spans="1:9" x14ac:dyDescent="0.25">
      <c r="A162" s="10">
        <v>161</v>
      </c>
      <c r="B162" s="4" t="s">
        <v>25</v>
      </c>
      <c r="C162" s="3">
        <v>7</v>
      </c>
      <c r="D162" s="5">
        <v>4995</v>
      </c>
      <c r="E162" s="5">
        <v>101844</v>
      </c>
      <c r="F162" s="5">
        <v>75503</v>
      </c>
      <c r="G162" s="11">
        <v>182.8</v>
      </c>
      <c r="H162" s="11">
        <v>0</v>
      </c>
      <c r="I162" s="11" t="s">
        <v>9</v>
      </c>
    </row>
    <row r="163" spans="1:9" x14ac:dyDescent="0.25">
      <c r="A163" s="10">
        <v>162</v>
      </c>
      <c r="B163" s="4" t="s">
        <v>25</v>
      </c>
      <c r="C163" s="3">
        <v>8</v>
      </c>
      <c r="D163" s="5">
        <v>6853</v>
      </c>
      <c r="E163" s="5">
        <v>7015</v>
      </c>
      <c r="F163" s="5">
        <v>586</v>
      </c>
      <c r="G163" s="11">
        <v>719.8</v>
      </c>
      <c r="H163" s="11">
        <v>0</v>
      </c>
      <c r="I163" s="11" t="s">
        <v>9</v>
      </c>
    </row>
    <row r="164" spans="1:9" x14ac:dyDescent="0.25">
      <c r="A164" s="10">
        <v>163</v>
      </c>
      <c r="B164" s="4" t="s">
        <v>25</v>
      </c>
      <c r="C164" s="3">
        <v>9</v>
      </c>
      <c r="D164" s="5">
        <v>6384</v>
      </c>
      <c r="E164" s="5">
        <v>84415</v>
      </c>
      <c r="F164" s="5">
        <v>25611</v>
      </c>
      <c r="G164" s="11">
        <v>372.2</v>
      </c>
      <c r="H164" s="11">
        <v>0</v>
      </c>
      <c r="I164" s="11" t="s">
        <v>9</v>
      </c>
    </row>
    <row r="165" spans="1:9" x14ac:dyDescent="0.25">
      <c r="A165" s="10">
        <v>164</v>
      </c>
      <c r="B165" s="4" t="s">
        <v>25</v>
      </c>
      <c r="C165" s="3">
        <v>10</v>
      </c>
      <c r="D165" s="5">
        <v>6250</v>
      </c>
      <c r="E165" s="5">
        <v>15407</v>
      </c>
      <c r="F165" s="5">
        <v>1803</v>
      </c>
      <c r="G165" s="11">
        <v>369</v>
      </c>
      <c r="H165" s="11">
        <v>0</v>
      </c>
      <c r="I165" s="11" t="s">
        <v>9</v>
      </c>
    </row>
    <row r="166" spans="1:9" x14ac:dyDescent="0.25">
      <c r="A166" s="10">
        <v>165</v>
      </c>
      <c r="B166" s="4" t="s">
        <v>25</v>
      </c>
      <c r="C166" s="3">
        <v>11</v>
      </c>
      <c r="D166" s="5">
        <v>6236</v>
      </c>
      <c r="E166" s="5">
        <v>21441</v>
      </c>
      <c r="F166" s="5">
        <v>8438</v>
      </c>
      <c r="G166" s="11">
        <v>296</v>
      </c>
      <c r="H166" s="11">
        <v>0</v>
      </c>
      <c r="I166" s="11" t="s">
        <v>9</v>
      </c>
    </row>
    <row r="167" spans="1:9" x14ac:dyDescent="0.25">
      <c r="A167" s="10">
        <v>166</v>
      </c>
      <c r="B167" s="4" t="s">
        <v>26</v>
      </c>
      <c r="C167" s="3">
        <v>1</v>
      </c>
      <c r="D167" s="3">
        <v>5135</v>
      </c>
      <c r="E167" s="3">
        <v>2049207</v>
      </c>
      <c r="F167" s="5">
        <v>259635</v>
      </c>
      <c r="G167" s="11">
        <v>165.6</v>
      </c>
      <c r="H167" s="11">
        <v>1</v>
      </c>
      <c r="I167" s="11" t="s">
        <v>9</v>
      </c>
    </row>
    <row r="168" spans="1:9" x14ac:dyDescent="0.25">
      <c r="A168" s="10">
        <v>167</v>
      </c>
      <c r="B168" s="4" t="s">
        <v>26</v>
      </c>
      <c r="C168" s="3">
        <v>2</v>
      </c>
      <c r="D168" s="5">
        <v>5099</v>
      </c>
      <c r="E168" s="5">
        <v>1720049</v>
      </c>
      <c r="F168" s="5">
        <v>201464</v>
      </c>
      <c r="G168" s="11">
        <v>314.89999999999998</v>
      </c>
      <c r="H168" s="11">
        <v>1</v>
      </c>
      <c r="I168" s="11" t="s">
        <v>9</v>
      </c>
    </row>
    <row r="169" spans="1:9" x14ac:dyDescent="0.25">
      <c r="A169" s="10">
        <v>168</v>
      </c>
      <c r="B169" s="4" t="s">
        <v>26</v>
      </c>
      <c r="C169" s="3">
        <v>3</v>
      </c>
      <c r="D169" s="5">
        <v>4915</v>
      </c>
      <c r="E169" s="5">
        <v>227669</v>
      </c>
      <c r="F169" s="5">
        <v>215814</v>
      </c>
      <c r="G169" s="11">
        <v>148.19999999999999</v>
      </c>
      <c r="H169" s="11">
        <v>0</v>
      </c>
      <c r="I169" s="11" t="s">
        <v>9</v>
      </c>
    </row>
    <row r="170" spans="1:9" x14ac:dyDescent="0.25">
      <c r="A170" s="10">
        <v>169</v>
      </c>
      <c r="B170" s="4" t="s">
        <v>26</v>
      </c>
      <c r="C170" s="3">
        <v>4</v>
      </c>
      <c r="D170" s="5">
        <v>6345</v>
      </c>
      <c r="E170" s="5">
        <v>452009</v>
      </c>
      <c r="F170" s="5">
        <v>53200</v>
      </c>
      <c r="G170" s="11">
        <v>254</v>
      </c>
      <c r="H170" s="11">
        <v>0</v>
      </c>
      <c r="I170" s="11" t="s">
        <v>9</v>
      </c>
    </row>
    <row r="171" spans="1:9" x14ac:dyDescent="0.25">
      <c r="A171" s="10">
        <v>170</v>
      </c>
      <c r="B171" s="4" t="s">
        <v>26</v>
      </c>
      <c r="C171" s="3">
        <v>5</v>
      </c>
      <c r="D171" s="5">
        <v>5150</v>
      </c>
      <c r="E171" s="5">
        <v>486951</v>
      </c>
      <c r="F171" s="5">
        <v>51533</v>
      </c>
      <c r="G171" s="11">
        <v>257.2</v>
      </c>
      <c r="H171" s="11">
        <v>0</v>
      </c>
      <c r="I171" s="11" t="s">
        <v>9</v>
      </c>
    </row>
    <row r="172" spans="1:9" x14ac:dyDescent="0.25">
      <c r="A172" s="10">
        <v>171</v>
      </c>
      <c r="B172" s="4" t="s">
        <v>26</v>
      </c>
      <c r="C172" s="3">
        <v>6</v>
      </c>
      <c r="D172" s="5">
        <v>4736</v>
      </c>
      <c r="E172" s="5">
        <v>1091665</v>
      </c>
      <c r="F172" s="5">
        <v>58971</v>
      </c>
      <c r="G172" s="11">
        <v>285</v>
      </c>
      <c r="H172" s="11">
        <v>0</v>
      </c>
      <c r="I172" s="11" t="s">
        <v>9</v>
      </c>
    </row>
    <row r="173" spans="1:9" x14ac:dyDescent="0.25">
      <c r="A173" s="10">
        <v>172</v>
      </c>
      <c r="B173" s="4" t="s">
        <v>26</v>
      </c>
      <c r="C173" s="3">
        <v>7</v>
      </c>
      <c r="D173" s="5">
        <v>4950</v>
      </c>
      <c r="E173" s="5">
        <v>253687</v>
      </c>
      <c r="F173" s="5">
        <v>84774</v>
      </c>
      <c r="G173" s="11">
        <v>119.9</v>
      </c>
      <c r="H173" s="11">
        <v>0</v>
      </c>
      <c r="I173" s="11" t="s">
        <v>9</v>
      </c>
    </row>
    <row r="174" spans="1:9" x14ac:dyDescent="0.25">
      <c r="A174" s="10">
        <v>173</v>
      </c>
      <c r="B174" s="4" t="s">
        <v>26</v>
      </c>
      <c r="C174" s="3">
        <v>8</v>
      </c>
      <c r="D174" s="5">
        <v>6893</v>
      </c>
      <c r="E174" s="5">
        <v>25220</v>
      </c>
      <c r="F174" s="5">
        <v>695</v>
      </c>
      <c r="G174" s="11">
        <v>607.79999999999995</v>
      </c>
      <c r="H174" s="11">
        <v>0</v>
      </c>
      <c r="I174" s="11" t="s">
        <v>9</v>
      </c>
    </row>
    <row r="175" spans="1:9" x14ac:dyDescent="0.25">
      <c r="A175" s="10">
        <v>174</v>
      </c>
      <c r="B175" s="4" t="s">
        <v>26</v>
      </c>
      <c r="C175" s="3">
        <v>9</v>
      </c>
      <c r="D175" s="5">
        <v>6384</v>
      </c>
      <c r="E175" s="5">
        <v>36284</v>
      </c>
      <c r="F175" s="5">
        <v>35936</v>
      </c>
      <c r="G175" s="11">
        <v>310.10000000000002</v>
      </c>
      <c r="H175" s="11">
        <v>0</v>
      </c>
      <c r="I175" s="11" t="s">
        <v>9</v>
      </c>
    </row>
    <row r="176" spans="1:9" x14ac:dyDescent="0.25">
      <c r="A176" s="10">
        <v>175</v>
      </c>
      <c r="B176" s="4" t="s">
        <v>26</v>
      </c>
      <c r="C176" s="3">
        <v>10</v>
      </c>
      <c r="D176" s="5">
        <v>6417</v>
      </c>
      <c r="E176" s="5">
        <v>16412</v>
      </c>
      <c r="F176" s="5">
        <v>3790</v>
      </c>
      <c r="G176" s="11">
        <v>256</v>
      </c>
      <c r="H176" s="11">
        <v>0</v>
      </c>
      <c r="I176" s="11" t="s">
        <v>9</v>
      </c>
    </row>
    <row r="177" spans="1:9" x14ac:dyDescent="0.25">
      <c r="A177" s="10">
        <v>176</v>
      </c>
      <c r="B177" s="4" t="s">
        <v>26</v>
      </c>
      <c r="C177" s="3">
        <v>11</v>
      </c>
      <c r="D177" s="5">
        <v>6055</v>
      </c>
      <c r="E177" s="5">
        <v>17605</v>
      </c>
      <c r="F177" s="5">
        <v>10544</v>
      </c>
      <c r="G177" s="11">
        <v>280</v>
      </c>
      <c r="H177" s="11">
        <v>0</v>
      </c>
      <c r="I177" s="11" t="s">
        <v>9</v>
      </c>
    </row>
    <row r="178" spans="1:9" x14ac:dyDescent="0.25">
      <c r="A178" s="10">
        <v>177</v>
      </c>
      <c r="B178" s="4" t="s">
        <v>27</v>
      </c>
      <c r="C178" s="3">
        <v>1</v>
      </c>
      <c r="D178" s="3">
        <v>5117</v>
      </c>
      <c r="E178" s="3">
        <v>974963</v>
      </c>
      <c r="F178" s="5">
        <v>185047</v>
      </c>
      <c r="G178" s="11">
        <v>183.8</v>
      </c>
      <c r="H178" s="11">
        <v>1</v>
      </c>
      <c r="I178" s="11" t="s">
        <v>9</v>
      </c>
    </row>
    <row r="179" spans="1:9" x14ac:dyDescent="0.25">
      <c r="A179" s="10">
        <v>178</v>
      </c>
      <c r="B179" s="4" t="s">
        <v>27</v>
      </c>
      <c r="C179" s="3">
        <v>2</v>
      </c>
      <c r="D179" s="5">
        <v>5136</v>
      </c>
      <c r="E179" s="5">
        <v>783379</v>
      </c>
      <c r="F179" s="5">
        <v>130869</v>
      </c>
      <c r="G179" s="11">
        <v>294.89999999999998</v>
      </c>
      <c r="H179" s="11">
        <v>0</v>
      </c>
      <c r="I179" s="11" t="s">
        <v>9</v>
      </c>
    </row>
    <row r="180" spans="1:9" x14ac:dyDescent="0.25">
      <c r="A180" s="10">
        <v>179</v>
      </c>
      <c r="B180" s="4" t="s">
        <v>27</v>
      </c>
      <c r="C180" s="3">
        <v>3</v>
      </c>
      <c r="D180" s="5">
        <v>4918</v>
      </c>
      <c r="E180" s="5">
        <v>1462628</v>
      </c>
      <c r="F180" s="5">
        <v>121728</v>
      </c>
      <c r="G180" s="11">
        <v>360.1</v>
      </c>
      <c r="H180" s="11">
        <v>1</v>
      </c>
      <c r="I180" s="11" t="s">
        <v>9</v>
      </c>
    </row>
    <row r="181" spans="1:9" x14ac:dyDescent="0.25">
      <c r="A181" s="10">
        <v>180</v>
      </c>
      <c r="B181" s="4" t="s">
        <v>27</v>
      </c>
      <c r="C181" s="3">
        <v>4</v>
      </c>
      <c r="D181" s="5">
        <v>6352</v>
      </c>
      <c r="E181" s="5">
        <v>281845</v>
      </c>
      <c r="F181" s="5">
        <v>54901</v>
      </c>
      <c r="G181" s="11">
        <v>45</v>
      </c>
      <c r="H181" s="11">
        <v>0</v>
      </c>
      <c r="I181" s="11" t="s">
        <v>9</v>
      </c>
    </row>
    <row r="182" spans="1:9" x14ac:dyDescent="0.25">
      <c r="A182" s="10">
        <v>181</v>
      </c>
      <c r="B182" s="4" t="s">
        <v>27</v>
      </c>
      <c r="C182" s="3">
        <v>5</v>
      </c>
      <c r="D182" s="5">
        <v>5124</v>
      </c>
      <c r="E182" s="5">
        <v>323322</v>
      </c>
      <c r="F182" s="5">
        <v>91273</v>
      </c>
      <c r="G182" s="11">
        <v>52.4</v>
      </c>
      <c r="H182" s="11">
        <v>0</v>
      </c>
      <c r="I182" s="11" t="s">
        <v>9</v>
      </c>
    </row>
    <row r="183" spans="1:9" x14ac:dyDescent="0.25">
      <c r="A183" s="10">
        <v>182</v>
      </c>
      <c r="B183" s="4" t="s">
        <v>27</v>
      </c>
      <c r="C183" s="3">
        <v>6</v>
      </c>
      <c r="D183" s="5">
        <v>4673</v>
      </c>
      <c r="E183" s="5">
        <v>681060</v>
      </c>
      <c r="F183" s="5">
        <v>157963</v>
      </c>
      <c r="G183" s="11">
        <v>344</v>
      </c>
      <c r="H183" s="11">
        <v>1</v>
      </c>
      <c r="I183" s="11" t="s">
        <v>9</v>
      </c>
    </row>
    <row r="184" spans="1:9" x14ac:dyDescent="0.25">
      <c r="A184" s="10">
        <v>183</v>
      </c>
      <c r="B184" s="4" t="s">
        <v>27</v>
      </c>
      <c r="C184" s="3">
        <v>7</v>
      </c>
      <c r="D184" s="5">
        <v>4966</v>
      </c>
      <c r="E184" s="5">
        <v>264548</v>
      </c>
      <c r="F184" s="5">
        <v>51149</v>
      </c>
      <c r="G184" s="11">
        <v>105.6</v>
      </c>
      <c r="H184" s="11">
        <v>0</v>
      </c>
      <c r="I184" s="11" t="s">
        <v>9</v>
      </c>
    </row>
    <row r="185" spans="1:9" x14ac:dyDescent="0.25">
      <c r="A185" s="10">
        <v>184</v>
      </c>
      <c r="B185" s="4" t="s">
        <v>27</v>
      </c>
      <c r="C185" s="3">
        <v>8</v>
      </c>
      <c r="D185" s="5">
        <v>6813</v>
      </c>
      <c r="E185" s="5">
        <v>22651</v>
      </c>
      <c r="F185" s="5">
        <v>701</v>
      </c>
      <c r="G185" s="11">
        <v>432.9</v>
      </c>
      <c r="H185" s="11">
        <v>0</v>
      </c>
      <c r="I185" s="11" t="s">
        <v>9</v>
      </c>
    </row>
    <row r="186" spans="1:9" x14ac:dyDescent="0.25">
      <c r="A186" s="10">
        <v>185</v>
      </c>
      <c r="B186" s="4" t="s">
        <v>27</v>
      </c>
      <c r="C186" s="3">
        <v>9</v>
      </c>
      <c r="D186" s="5">
        <v>6350</v>
      </c>
      <c r="E186" s="5">
        <v>25145</v>
      </c>
      <c r="F186" s="5">
        <v>26612</v>
      </c>
      <c r="G186" s="11">
        <v>110.2</v>
      </c>
      <c r="H186" s="11">
        <v>0</v>
      </c>
      <c r="I186" s="11" t="s">
        <v>9</v>
      </c>
    </row>
    <row r="187" spans="1:9" x14ac:dyDescent="0.25">
      <c r="A187" s="10">
        <v>186</v>
      </c>
      <c r="B187" s="4" t="s">
        <v>27</v>
      </c>
      <c r="C187" s="3">
        <v>10</v>
      </c>
      <c r="D187" s="5">
        <v>6250</v>
      </c>
      <c r="E187" s="5">
        <v>4696</v>
      </c>
      <c r="F187" s="5">
        <v>2367</v>
      </c>
      <c r="G187" s="11">
        <v>249</v>
      </c>
      <c r="H187" s="11">
        <v>0</v>
      </c>
      <c r="I187" s="11" t="s">
        <v>9</v>
      </c>
    </row>
    <row r="188" spans="1:9" x14ac:dyDescent="0.25">
      <c r="A188" s="10">
        <v>187</v>
      </c>
      <c r="B188" s="4" t="s">
        <v>27</v>
      </c>
      <c r="C188" s="3">
        <v>11</v>
      </c>
      <c r="D188" s="5">
        <v>6091</v>
      </c>
      <c r="E188" s="5">
        <v>60366</v>
      </c>
      <c r="F188" s="5">
        <v>5663</v>
      </c>
      <c r="G188" s="11">
        <v>246</v>
      </c>
      <c r="H188" s="11">
        <v>0</v>
      </c>
      <c r="I188" s="11" t="s">
        <v>9</v>
      </c>
    </row>
    <row r="189" spans="1:9" x14ac:dyDescent="0.25">
      <c r="A189" s="10">
        <v>188</v>
      </c>
      <c r="B189" s="4" t="s">
        <v>28</v>
      </c>
      <c r="C189" s="3">
        <v>1</v>
      </c>
      <c r="D189" s="3">
        <v>5122</v>
      </c>
      <c r="E189" s="3">
        <v>603088</v>
      </c>
      <c r="F189" s="5">
        <v>117545</v>
      </c>
      <c r="G189" s="11">
        <v>101</v>
      </c>
      <c r="H189" s="11">
        <v>1</v>
      </c>
      <c r="I189" s="11" t="s">
        <v>9</v>
      </c>
    </row>
    <row r="190" spans="1:9" x14ac:dyDescent="0.25">
      <c r="A190" s="10">
        <v>189</v>
      </c>
      <c r="B190" s="4" t="s">
        <v>28</v>
      </c>
      <c r="C190" s="3">
        <v>2</v>
      </c>
      <c r="D190" s="5">
        <v>5194</v>
      </c>
      <c r="E190" s="5">
        <v>777550</v>
      </c>
      <c r="F190" s="5">
        <v>65897</v>
      </c>
      <c r="G190" s="11">
        <v>105</v>
      </c>
      <c r="H190" s="11">
        <v>1</v>
      </c>
      <c r="I190" s="11" t="s">
        <v>9</v>
      </c>
    </row>
    <row r="191" spans="1:9" x14ac:dyDescent="0.25">
      <c r="A191" s="10">
        <v>190</v>
      </c>
      <c r="B191" s="4" t="s">
        <v>28</v>
      </c>
      <c r="C191" s="3">
        <v>3</v>
      </c>
      <c r="D191" s="5">
        <v>4968</v>
      </c>
      <c r="E191" s="5">
        <v>645650</v>
      </c>
      <c r="F191" s="5">
        <v>76317</v>
      </c>
      <c r="G191" s="11">
        <v>109.6</v>
      </c>
      <c r="H191" s="11">
        <v>1</v>
      </c>
      <c r="I191" s="11" t="s">
        <v>9</v>
      </c>
    </row>
    <row r="192" spans="1:9" x14ac:dyDescent="0.25">
      <c r="A192" s="10">
        <v>191</v>
      </c>
      <c r="B192" s="4" t="s">
        <v>28</v>
      </c>
      <c r="C192" s="3">
        <v>4</v>
      </c>
      <c r="D192" s="5">
        <v>6352</v>
      </c>
      <c r="E192" s="5">
        <v>203727</v>
      </c>
      <c r="F192" s="5">
        <v>72573</v>
      </c>
      <c r="G192" s="11">
        <v>55</v>
      </c>
      <c r="H192" s="11">
        <v>0</v>
      </c>
      <c r="I192" s="11" t="s">
        <v>9</v>
      </c>
    </row>
    <row r="193" spans="1:9" x14ac:dyDescent="0.25">
      <c r="A193" s="10">
        <v>192</v>
      </c>
      <c r="B193" s="4" t="s">
        <v>28</v>
      </c>
      <c r="C193" s="3">
        <v>5</v>
      </c>
      <c r="D193" s="5">
        <v>5108</v>
      </c>
      <c r="E193" s="5">
        <v>139016</v>
      </c>
      <c r="F193" s="5">
        <v>96071</v>
      </c>
      <c r="G193" s="11">
        <v>190.5</v>
      </c>
      <c r="H193" s="11">
        <v>0</v>
      </c>
      <c r="I193" s="11" t="s">
        <v>9</v>
      </c>
    </row>
    <row r="194" spans="1:9" x14ac:dyDescent="0.25">
      <c r="A194" s="10">
        <v>193</v>
      </c>
      <c r="B194" s="4" t="s">
        <v>28</v>
      </c>
      <c r="C194" s="3">
        <v>6</v>
      </c>
      <c r="D194" s="5">
        <v>4770</v>
      </c>
      <c r="E194" s="5">
        <v>270583</v>
      </c>
      <c r="F194" s="5">
        <v>112509</v>
      </c>
      <c r="G194" s="11">
        <v>250</v>
      </c>
      <c r="H194" s="11">
        <v>1</v>
      </c>
      <c r="I194" s="11" t="s">
        <v>9</v>
      </c>
    </row>
    <row r="195" spans="1:9" x14ac:dyDescent="0.25">
      <c r="A195" s="10">
        <v>194</v>
      </c>
      <c r="B195" s="4" t="s">
        <v>28</v>
      </c>
      <c r="C195" s="3">
        <v>7</v>
      </c>
      <c r="D195" s="5">
        <v>5049</v>
      </c>
      <c r="E195" s="5">
        <v>162845</v>
      </c>
      <c r="F195" s="5">
        <v>40296</v>
      </c>
      <c r="G195" s="11">
        <v>74</v>
      </c>
      <c r="H195" s="11">
        <v>0</v>
      </c>
      <c r="I195" s="11" t="s">
        <v>9</v>
      </c>
    </row>
    <row r="196" spans="1:9" x14ac:dyDescent="0.25">
      <c r="A196" s="10">
        <v>195</v>
      </c>
      <c r="B196" s="4" t="s">
        <v>28</v>
      </c>
      <c r="C196" s="3">
        <v>8</v>
      </c>
      <c r="D196" s="5">
        <v>6813</v>
      </c>
      <c r="E196" s="5">
        <v>16507</v>
      </c>
      <c r="F196" s="5">
        <v>3143</v>
      </c>
      <c r="G196" s="11">
        <v>616.4</v>
      </c>
      <c r="H196" s="11">
        <v>0</v>
      </c>
      <c r="I196" s="11" t="s">
        <v>9</v>
      </c>
    </row>
    <row r="197" spans="1:9" x14ac:dyDescent="0.25">
      <c r="A197" s="10">
        <v>196</v>
      </c>
      <c r="B197" s="4" t="s">
        <v>28</v>
      </c>
      <c r="C197" s="3">
        <v>9</v>
      </c>
      <c r="D197" s="5">
        <v>6310</v>
      </c>
      <c r="E197" s="5">
        <v>20700</v>
      </c>
      <c r="F197" s="5">
        <v>9070</v>
      </c>
      <c r="G197" s="11">
        <v>65.8</v>
      </c>
      <c r="H197" s="11">
        <v>0</v>
      </c>
      <c r="I197" s="11" t="s">
        <v>9</v>
      </c>
    </row>
    <row r="198" spans="1:9" x14ac:dyDescent="0.25">
      <c r="A198" s="10">
        <v>197</v>
      </c>
      <c r="B198" s="4" t="s">
        <v>28</v>
      </c>
      <c r="C198" s="3">
        <v>10</v>
      </c>
      <c r="D198" s="5">
        <v>6292</v>
      </c>
      <c r="E198" s="5">
        <v>3376</v>
      </c>
      <c r="F198" s="5">
        <v>252</v>
      </c>
      <c r="G198" s="11">
        <v>342</v>
      </c>
      <c r="H198" s="11">
        <v>0</v>
      </c>
      <c r="I198" s="11" t="s">
        <v>9</v>
      </c>
    </row>
    <row r="199" spans="1:9" x14ac:dyDescent="0.25">
      <c r="A199" s="10">
        <v>198</v>
      </c>
      <c r="B199" s="4" t="s">
        <v>28</v>
      </c>
      <c r="C199" s="3">
        <v>11</v>
      </c>
      <c r="D199" s="5">
        <v>6095</v>
      </c>
      <c r="E199" s="5">
        <v>44163</v>
      </c>
      <c r="F199" s="5">
        <v>5221</v>
      </c>
      <c r="G199" s="11">
        <v>157</v>
      </c>
      <c r="H199" s="11">
        <v>0</v>
      </c>
      <c r="I199" s="11" t="s">
        <v>9</v>
      </c>
    </row>
    <row r="200" spans="1:9" x14ac:dyDescent="0.25">
      <c r="A200" s="10">
        <v>199</v>
      </c>
      <c r="B200" s="4" t="s">
        <v>29</v>
      </c>
      <c r="C200" s="3">
        <v>1</v>
      </c>
      <c r="D200" s="3">
        <v>5128</v>
      </c>
      <c r="E200" s="3">
        <v>1097146</v>
      </c>
      <c r="F200" s="5">
        <v>96525</v>
      </c>
      <c r="G200" s="11">
        <v>24.2</v>
      </c>
      <c r="H200" s="11">
        <v>0</v>
      </c>
      <c r="I200" s="11" t="s">
        <v>9</v>
      </c>
    </row>
    <row r="201" spans="1:9" x14ac:dyDescent="0.25">
      <c r="A201" s="10">
        <v>200</v>
      </c>
      <c r="B201" s="4" t="s">
        <v>29</v>
      </c>
      <c r="C201" s="3">
        <v>2</v>
      </c>
      <c r="D201" s="5">
        <v>5145</v>
      </c>
      <c r="E201" s="5">
        <v>1195923</v>
      </c>
      <c r="F201" s="5">
        <v>59636</v>
      </c>
      <c r="G201" s="11">
        <v>39.299999999999997</v>
      </c>
      <c r="H201" s="11">
        <v>0</v>
      </c>
      <c r="I201" s="11" t="s">
        <v>9</v>
      </c>
    </row>
    <row r="202" spans="1:9" x14ac:dyDescent="0.25">
      <c r="A202" s="10">
        <v>201</v>
      </c>
      <c r="B202" s="4" t="s">
        <v>29</v>
      </c>
      <c r="C202" s="3">
        <v>3</v>
      </c>
      <c r="D202" s="5">
        <v>4990</v>
      </c>
      <c r="E202" s="5">
        <v>1772036</v>
      </c>
      <c r="F202" s="5">
        <v>81919</v>
      </c>
      <c r="G202" s="11">
        <v>0.6</v>
      </c>
      <c r="H202" s="11">
        <v>0</v>
      </c>
      <c r="I202" s="11" t="s">
        <v>9</v>
      </c>
    </row>
    <row r="203" spans="1:9" x14ac:dyDescent="0.25">
      <c r="A203" s="10">
        <v>202</v>
      </c>
      <c r="B203" s="4" t="s">
        <v>29</v>
      </c>
      <c r="C203" s="3">
        <v>4</v>
      </c>
      <c r="D203" s="5">
        <v>6329</v>
      </c>
      <c r="E203" s="5">
        <v>221545</v>
      </c>
      <c r="F203" s="5">
        <v>45603</v>
      </c>
      <c r="G203" s="11">
        <v>23</v>
      </c>
      <c r="H203" s="11">
        <v>1</v>
      </c>
      <c r="I203" s="11" t="s">
        <v>9</v>
      </c>
    </row>
    <row r="204" spans="1:9" x14ac:dyDescent="0.25">
      <c r="A204" s="10">
        <v>203</v>
      </c>
      <c r="B204" s="4" t="s">
        <v>29</v>
      </c>
      <c r="C204" s="3">
        <v>5</v>
      </c>
      <c r="D204" s="5">
        <v>5071</v>
      </c>
      <c r="E204" s="5">
        <v>153123</v>
      </c>
      <c r="F204" s="5">
        <v>40000</v>
      </c>
      <c r="G204" s="11">
        <v>56.6</v>
      </c>
      <c r="H204" s="11">
        <v>0</v>
      </c>
      <c r="I204" s="11" t="s">
        <v>9</v>
      </c>
    </row>
    <row r="205" spans="1:9" x14ac:dyDescent="0.25">
      <c r="A205" s="10">
        <v>204</v>
      </c>
      <c r="B205" s="4" t="s">
        <v>29</v>
      </c>
      <c r="C205" s="3">
        <v>6</v>
      </c>
      <c r="D205" s="5">
        <v>4748</v>
      </c>
      <c r="E205" s="5">
        <v>219379</v>
      </c>
      <c r="F205" s="5">
        <v>48643</v>
      </c>
      <c r="G205" s="11">
        <v>275</v>
      </c>
      <c r="H205" s="11">
        <v>0</v>
      </c>
      <c r="I205" s="11" t="s">
        <v>9</v>
      </c>
    </row>
    <row r="206" spans="1:9" x14ac:dyDescent="0.25">
      <c r="A206" s="10">
        <v>205</v>
      </c>
      <c r="B206" s="4" t="s">
        <v>29</v>
      </c>
      <c r="C206" s="3">
        <v>7</v>
      </c>
      <c r="D206" s="5">
        <v>5067</v>
      </c>
      <c r="E206" s="5">
        <v>249443</v>
      </c>
      <c r="F206" s="5">
        <v>33466</v>
      </c>
      <c r="G206" s="11">
        <v>57.9</v>
      </c>
      <c r="H206" s="11">
        <v>0</v>
      </c>
      <c r="I206" s="11" t="s">
        <v>9</v>
      </c>
    </row>
    <row r="207" spans="1:9" x14ac:dyDescent="0.25">
      <c r="A207" s="10">
        <v>206</v>
      </c>
      <c r="B207" s="4" t="s">
        <v>29</v>
      </c>
      <c r="C207" s="3">
        <v>8</v>
      </c>
      <c r="D207" s="5">
        <v>6910</v>
      </c>
      <c r="E207" s="5">
        <v>2757</v>
      </c>
      <c r="F207" s="5">
        <v>2902</v>
      </c>
      <c r="G207" s="11">
        <v>621.79999999999995</v>
      </c>
      <c r="H207" s="11">
        <v>0</v>
      </c>
      <c r="I207" s="11" t="s">
        <v>9</v>
      </c>
    </row>
    <row r="208" spans="1:9" x14ac:dyDescent="0.25">
      <c r="A208" s="10">
        <v>207</v>
      </c>
      <c r="B208" s="4" t="s">
        <v>29</v>
      </c>
      <c r="C208" s="3">
        <v>9</v>
      </c>
      <c r="D208" s="5">
        <v>6270</v>
      </c>
      <c r="E208" s="5">
        <v>73024</v>
      </c>
      <c r="F208" s="5">
        <v>2296</v>
      </c>
      <c r="G208" s="11">
        <v>219</v>
      </c>
      <c r="H208" s="11">
        <v>0</v>
      </c>
      <c r="I208" s="11" t="s">
        <v>9</v>
      </c>
    </row>
    <row r="209" spans="1:9" x14ac:dyDescent="0.25">
      <c r="A209" s="10">
        <v>208</v>
      </c>
      <c r="B209" s="4" t="s">
        <v>29</v>
      </c>
      <c r="C209" s="3">
        <v>10</v>
      </c>
      <c r="D209" s="5">
        <v>6542</v>
      </c>
      <c r="E209" s="5">
        <v>9481</v>
      </c>
      <c r="F209" s="5">
        <v>1106</v>
      </c>
      <c r="G209" s="11">
        <v>176</v>
      </c>
      <c r="H209" s="11">
        <v>0</v>
      </c>
      <c r="I209" s="11" t="s">
        <v>9</v>
      </c>
    </row>
    <row r="210" spans="1:9" x14ac:dyDescent="0.25">
      <c r="A210" s="10">
        <v>209</v>
      </c>
      <c r="B210" s="4" t="s">
        <v>29</v>
      </c>
      <c r="C210" s="3">
        <v>11</v>
      </c>
      <c r="D210" s="5">
        <v>6086</v>
      </c>
      <c r="E210" s="5">
        <v>39288</v>
      </c>
      <c r="F210" s="5">
        <v>5580</v>
      </c>
      <c r="G210" s="11">
        <v>117</v>
      </c>
      <c r="H210" s="11">
        <v>0</v>
      </c>
      <c r="I210" s="11" t="s">
        <v>9</v>
      </c>
    </row>
    <row r="211" spans="1:9" x14ac:dyDescent="0.25">
      <c r="A211" s="10">
        <v>210</v>
      </c>
      <c r="B211" s="4" t="s">
        <v>30</v>
      </c>
      <c r="C211" s="3">
        <v>1</v>
      </c>
      <c r="D211" s="3">
        <v>5167</v>
      </c>
      <c r="E211" s="3">
        <v>1709214</v>
      </c>
      <c r="F211" s="5">
        <v>89635</v>
      </c>
      <c r="G211" s="11">
        <v>0.5</v>
      </c>
      <c r="H211" s="11">
        <v>0</v>
      </c>
      <c r="I211" s="11" t="s">
        <v>9</v>
      </c>
    </row>
    <row r="212" spans="1:9" x14ac:dyDescent="0.25">
      <c r="A212" s="10">
        <v>211</v>
      </c>
      <c r="B212" s="4" t="s">
        <v>30</v>
      </c>
      <c r="C212" s="3">
        <v>2</v>
      </c>
      <c r="D212" s="5">
        <v>5203</v>
      </c>
      <c r="E212" s="5">
        <v>1120542</v>
      </c>
      <c r="F212" s="5">
        <v>38522</v>
      </c>
      <c r="G212" s="11">
        <v>25.1</v>
      </c>
      <c r="H212" s="11">
        <v>0</v>
      </c>
      <c r="I212" s="11" t="s">
        <v>9</v>
      </c>
    </row>
    <row r="213" spans="1:9" x14ac:dyDescent="0.25">
      <c r="A213" s="10">
        <v>212</v>
      </c>
      <c r="B213" s="4" t="s">
        <v>30</v>
      </c>
      <c r="C213" s="3">
        <v>3</v>
      </c>
      <c r="D213" s="5">
        <v>5043</v>
      </c>
      <c r="E213" s="5">
        <v>1740645</v>
      </c>
      <c r="F213" s="5">
        <v>49864</v>
      </c>
      <c r="G213" s="11">
        <v>0</v>
      </c>
      <c r="H213" s="11">
        <v>0</v>
      </c>
      <c r="I213" s="11" t="s">
        <v>9</v>
      </c>
    </row>
    <row r="214" spans="1:9" x14ac:dyDescent="0.25">
      <c r="A214" s="10">
        <v>213</v>
      </c>
      <c r="B214" s="4" t="s">
        <v>30</v>
      </c>
      <c r="C214" s="3">
        <v>4</v>
      </c>
      <c r="D214" s="5">
        <v>6348</v>
      </c>
      <c r="E214" s="5">
        <v>328452</v>
      </c>
      <c r="F214" s="5">
        <v>5558</v>
      </c>
      <c r="G214" s="11">
        <v>199</v>
      </c>
      <c r="H214" s="11">
        <v>1</v>
      </c>
      <c r="I214" s="11" t="s">
        <v>9</v>
      </c>
    </row>
    <row r="215" spans="1:9" x14ac:dyDescent="0.25">
      <c r="A215" s="10">
        <v>214</v>
      </c>
      <c r="B215" s="4" t="s">
        <v>30</v>
      </c>
      <c r="C215" s="3">
        <v>5</v>
      </c>
      <c r="D215" s="5">
        <v>5134</v>
      </c>
      <c r="E215" s="5">
        <v>293243</v>
      </c>
      <c r="F215" s="5">
        <v>10529</v>
      </c>
      <c r="G215" s="11">
        <v>40.200000000000003</v>
      </c>
      <c r="H215" s="11">
        <v>0</v>
      </c>
      <c r="I215" s="11" t="s">
        <v>9</v>
      </c>
    </row>
    <row r="216" spans="1:9" x14ac:dyDescent="0.25">
      <c r="A216" s="10">
        <v>215</v>
      </c>
      <c r="B216" s="4" t="s">
        <v>30</v>
      </c>
      <c r="C216" s="3">
        <v>6</v>
      </c>
      <c r="D216" s="5">
        <v>4770</v>
      </c>
      <c r="E216" s="5">
        <v>351110</v>
      </c>
      <c r="F216" s="5">
        <v>36253</v>
      </c>
      <c r="G216" s="11">
        <v>181</v>
      </c>
      <c r="H216" s="11">
        <v>0</v>
      </c>
      <c r="I216" s="11" t="s">
        <v>9</v>
      </c>
    </row>
    <row r="217" spans="1:9" x14ac:dyDescent="0.25">
      <c r="A217" s="10">
        <v>216</v>
      </c>
      <c r="B217" s="4" t="s">
        <v>30</v>
      </c>
      <c r="C217" s="3">
        <v>7</v>
      </c>
      <c r="D217" s="5">
        <v>5080</v>
      </c>
      <c r="E217" s="5">
        <v>280072</v>
      </c>
      <c r="F217" s="5">
        <v>4510</v>
      </c>
      <c r="G217" s="11">
        <v>11.3</v>
      </c>
      <c r="H217" s="11">
        <v>0</v>
      </c>
      <c r="I217" s="11" t="s">
        <v>9</v>
      </c>
    </row>
    <row r="218" spans="1:9" x14ac:dyDescent="0.25">
      <c r="A218" s="10">
        <v>217</v>
      </c>
      <c r="B218" s="4" t="s">
        <v>30</v>
      </c>
      <c r="C218" s="3">
        <v>8</v>
      </c>
      <c r="D218" s="5">
        <v>6780</v>
      </c>
      <c r="E218" s="5">
        <v>3269</v>
      </c>
      <c r="F218" s="5">
        <v>1505</v>
      </c>
      <c r="G218" s="11">
        <v>590.5</v>
      </c>
      <c r="H218" s="11">
        <v>0</v>
      </c>
      <c r="I218" s="11" t="s">
        <v>9</v>
      </c>
    </row>
    <row r="219" spans="1:9" x14ac:dyDescent="0.25">
      <c r="A219" s="10">
        <v>218</v>
      </c>
      <c r="B219" s="4" t="s">
        <v>30</v>
      </c>
      <c r="C219" s="3">
        <v>9</v>
      </c>
      <c r="D219" s="5">
        <v>6246</v>
      </c>
      <c r="E219" s="5">
        <v>102464</v>
      </c>
      <c r="F219" s="5">
        <v>263</v>
      </c>
      <c r="G219" s="11">
        <v>94.5</v>
      </c>
      <c r="H219" s="11">
        <v>0</v>
      </c>
      <c r="I219" s="11" t="s">
        <v>9</v>
      </c>
    </row>
    <row r="220" spans="1:9" x14ac:dyDescent="0.25">
      <c r="A220" s="10">
        <v>219</v>
      </c>
      <c r="B220" s="4" t="s">
        <v>30</v>
      </c>
      <c r="C220" s="3">
        <v>10</v>
      </c>
      <c r="D220" s="5">
        <v>6542</v>
      </c>
      <c r="E220" s="5">
        <v>19929</v>
      </c>
      <c r="F220" s="5">
        <v>2818</v>
      </c>
      <c r="G220" s="11">
        <v>25</v>
      </c>
      <c r="H220" s="11">
        <v>0</v>
      </c>
      <c r="I220" s="11" t="s">
        <v>9</v>
      </c>
    </row>
    <row r="221" spans="1:9" x14ac:dyDescent="0.25">
      <c r="A221" s="10">
        <v>220</v>
      </c>
      <c r="B221" s="4" t="s">
        <v>30</v>
      </c>
      <c r="C221" s="3">
        <v>11</v>
      </c>
      <c r="D221" s="5">
        <v>6086</v>
      </c>
      <c r="E221" s="5">
        <v>49093</v>
      </c>
      <c r="F221" s="5">
        <v>14146</v>
      </c>
      <c r="G221" s="11">
        <v>106</v>
      </c>
      <c r="H221" s="11">
        <v>0</v>
      </c>
      <c r="I221" s="11" t="s">
        <v>9</v>
      </c>
    </row>
    <row r="222" spans="1:9" x14ac:dyDescent="0.25">
      <c r="A222" s="10">
        <v>221</v>
      </c>
      <c r="B222" s="4" t="s">
        <v>31</v>
      </c>
      <c r="C222" s="3">
        <v>1</v>
      </c>
      <c r="D222" s="3">
        <v>5184</v>
      </c>
      <c r="E222" s="3">
        <v>825884</v>
      </c>
      <c r="F222" s="5">
        <v>42683</v>
      </c>
      <c r="G222" s="11">
        <v>24</v>
      </c>
      <c r="H222" s="11">
        <v>0</v>
      </c>
      <c r="I222" s="11" t="s">
        <v>9</v>
      </c>
    </row>
    <row r="223" spans="1:9" x14ac:dyDescent="0.25">
      <c r="A223" s="10">
        <v>222</v>
      </c>
      <c r="B223" s="4" t="s">
        <v>31</v>
      </c>
      <c r="C223" s="3">
        <v>2</v>
      </c>
      <c r="D223" s="5">
        <v>5278</v>
      </c>
      <c r="E223" s="5">
        <v>515851</v>
      </c>
      <c r="F223" s="5">
        <v>26495</v>
      </c>
      <c r="G223" s="11">
        <v>56.2</v>
      </c>
      <c r="H223" s="11">
        <v>0</v>
      </c>
      <c r="I223" s="11" t="s">
        <v>9</v>
      </c>
    </row>
    <row r="224" spans="1:9" x14ac:dyDescent="0.25">
      <c r="A224" s="10">
        <v>223</v>
      </c>
      <c r="B224" s="4" t="s">
        <v>31</v>
      </c>
      <c r="C224" s="3">
        <v>3</v>
      </c>
      <c r="D224" s="5">
        <v>5135</v>
      </c>
      <c r="E224" s="5">
        <v>509135</v>
      </c>
      <c r="F224" s="5">
        <v>35499</v>
      </c>
      <c r="G224" s="11">
        <v>0</v>
      </c>
      <c r="H224" s="11">
        <v>0</v>
      </c>
      <c r="I224" s="11" t="s">
        <v>9</v>
      </c>
    </row>
    <row r="225" spans="1:9" x14ac:dyDescent="0.25">
      <c r="A225" s="10">
        <v>224</v>
      </c>
      <c r="B225" s="4" t="s">
        <v>31</v>
      </c>
      <c r="C225" s="3">
        <v>4</v>
      </c>
      <c r="D225" s="5">
        <v>6363</v>
      </c>
      <c r="E225" s="5">
        <v>327452</v>
      </c>
      <c r="F225" s="5">
        <v>73773</v>
      </c>
      <c r="G225" s="11">
        <v>76</v>
      </c>
      <c r="H225" s="11">
        <v>0</v>
      </c>
      <c r="I225" s="11" t="s">
        <v>9</v>
      </c>
    </row>
    <row r="226" spans="1:9" x14ac:dyDescent="0.25">
      <c r="A226" s="10">
        <v>225</v>
      </c>
      <c r="B226" s="4" t="s">
        <v>31</v>
      </c>
      <c r="C226" s="3">
        <v>5</v>
      </c>
      <c r="D226" s="5">
        <v>5187</v>
      </c>
      <c r="E226" s="5">
        <v>288953</v>
      </c>
      <c r="F226" s="5">
        <v>22252</v>
      </c>
      <c r="G226" s="11">
        <v>21.7</v>
      </c>
      <c r="H226" s="11">
        <v>0</v>
      </c>
      <c r="I226" s="11" t="s">
        <v>9</v>
      </c>
    </row>
    <row r="227" spans="1:9" x14ac:dyDescent="0.25">
      <c r="A227" s="10">
        <v>226</v>
      </c>
      <c r="B227" s="4" t="s">
        <v>31</v>
      </c>
      <c r="C227" s="3">
        <v>6</v>
      </c>
      <c r="D227" s="5">
        <v>4737</v>
      </c>
      <c r="E227" s="5">
        <v>457735</v>
      </c>
      <c r="F227" s="5">
        <v>20753</v>
      </c>
      <c r="G227" s="11">
        <v>19</v>
      </c>
      <c r="H227" s="11">
        <v>0</v>
      </c>
      <c r="I227" s="11" t="s">
        <v>9</v>
      </c>
    </row>
    <row r="228" spans="1:9" x14ac:dyDescent="0.25">
      <c r="A228" s="10">
        <v>227</v>
      </c>
      <c r="B228" s="4" t="s">
        <v>31</v>
      </c>
      <c r="C228" s="3">
        <v>7</v>
      </c>
      <c r="D228" s="5">
        <v>5028</v>
      </c>
      <c r="E228" s="5">
        <v>244787</v>
      </c>
      <c r="F228" s="5">
        <v>579</v>
      </c>
      <c r="G228" s="11">
        <v>1.5</v>
      </c>
      <c r="H228" s="11">
        <v>0</v>
      </c>
      <c r="I228" s="11" t="s">
        <v>9</v>
      </c>
    </row>
    <row r="229" spans="1:9" x14ac:dyDescent="0.25">
      <c r="A229" s="10">
        <v>228</v>
      </c>
      <c r="B229" s="4" t="s">
        <v>31</v>
      </c>
      <c r="C229" s="3">
        <v>8</v>
      </c>
      <c r="D229" s="5">
        <v>6804</v>
      </c>
      <c r="E229" s="5">
        <v>1642</v>
      </c>
      <c r="F229" s="5">
        <v>517</v>
      </c>
      <c r="G229" s="11">
        <v>276.60000000000002</v>
      </c>
      <c r="H229" s="11">
        <v>0</v>
      </c>
      <c r="I229" s="11" t="s">
        <v>9</v>
      </c>
    </row>
    <row r="230" spans="1:9" x14ac:dyDescent="0.25">
      <c r="A230" s="10">
        <v>229</v>
      </c>
      <c r="B230" s="4" t="s">
        <v>31</v>
      </c>
      <c r="C230" s="3">
        <v>9</v>
      </c>
      <c r="D230" s="5">
        <v>6280</v>
      </c>
      <c r="E230" s="5">
        <v>87043</v>
      </c>
      <c r="F230" s="5">
        <v>19223</v>
      </c>
      <c r="G230" s="11">
        <v>15.6</v>
      </c>
      <c r="H230" s="11">
        <v>0</v>
      </c>
      <c r="I230" s="11" t="s">
        <v>9</v>
      </c>
    </row>
    <row r="231" spans="1:9" x14ac:dyDescent="0.25">
      <c r="A231" s="10">
        <v>230</v>
      </c>
      <c r="B231" s="4" t="s">
        <v>31</v>
      </c>
      <c r="C231" s="3">
        <v>10</v>
      </c>
      <c r="D231" s="5">
        <v>6542</v>
      </c>
      <c r="E231" s="5">
        <v>6652</v>
      </c>
      <c r="F231" s="5">
        <v>1077</v>
      </c>
      <c r="G231" s="11">
        <v>124</v>
      </c>
      <c r="H231" s="11">
        <v>0</v>
      </c>
      <c r="I231" s="11" t="s">
        <v>9</v>
      </c>
    </row>
    <row r="232" spans="1:9" x14ac:dyDescent="0.25">
      <c r="A232" s="10">
        <v>231</v>
      </c>
      <c r="B232" s="4" t="s">
        <v>31</v>
      </c>
      <c r="C232" s="3">
        <v>11</v>
      </c>
      <c r="D232" s="5">
        <v>6209</v>
      </c>
      <c r="E232" s="5">
        <v>31180</v>
      </c>
      <c r="F232" s="5">
        <v>8320</v>
      </c>
      <c r="G232" s="11">
        <v>7</v>
      </c>
      <c r="H232" s="11">
        <v>0</v>
      </c>
      <c r="I232" s="11" t="s">
        <v>9</v>
      </c>
    </row>
    <row r="233" spans="1:9" x14ac:dyDescent="0.25">
      <c r="A233" s="10">
        <v>232</v>
      </c>
      <c r="B233" s="4" t="s">
        <v>32</v>
      </c>
      <c r="C233" s="3">
        <v>1</v>
      </c>
      <c r="D233" s="3">
        <v>5162</v>
      </c>
      <c r="E233" s="3">
        <v>524615</v>
      </c>
      <c r="F233" s="5">
        <v>92042</v>
      </c>
      <c r="G233" s="11">
        <v>234.5</v>
      </c>
      <c r="H233" s="11">
        <v>0</v>
      </c>
      <c r="I233" s="11" t="s">
        <v>9</v>
      </c>
    </row>
    <row r="234" spans="1:9" x14ac:dyDescent="0.25">
      <c r="A234" s="10">
        <v>233</v>
      </c>
      <c r="B234" s="4" t="s">
        <v>32</v>
      </c>
      <c r="C234" s="3">
        <v>2</v>
      </c>
      <c r="D234" s="5">
        <v>5274</v>
      </c>
      <c r="E234" s="5">
        <v>259748</v>
      </c>
      <c r="F234" s="5">
        <v>76761</v>
      </c>
      <c r="G234" s="11">
        <v>28.1</v>
      </c>
      <c r="H234" s="11">
        <v>1</v>
      </c>
      <c r="I234" s="11" t="s">
        <v>9</v>
      </c>
    </row>
    <row r="235" spans="1:9" x14ac:dyDescent="0.25">
      <c r="A235" s="10">
        <v>234</v>
      </c>
      <c r="B235" s="4" t="s">
        <v>32</v>
      </c>
      <c r="C235" s="3">
        <v>3</v>
      </c>
      <c r="D235" s="5">
        <v>5160</v>
      </c>
      <c r="E235" s="5">
        <v>319200</v>
      </c>
      <c r="F235" s="5">
        <v>44654</v>
      </c>
      <c r="G235" s="11">
        <v>0</v>
      </c>
      <c r="H235" s="11">
        <v>0</v>
      </c>
      <c r="I235" s="11" t="s">
        <v>9</v>
      </c>
    </row>
    <row r="236" spans="1:9" x14ac:dyDescent="0.25">
      <c r="A236" s="10">
        <v>235</v>
      </c>
      <c r="B236" s="4" t="s">
        <v>32</v>
      </c>
      <c r="C236" s="3">
        <v>4</v>
      </c>
      <c r="D236" s="5">
        <v>6449</v>
      </c>
      <c r="E236" s="5">
        <v>432855</v>
      </c>
      <c r="F236" s="5">
        <v>76019</v>
      </c>
      <c r="G236" s="11">
        <v>232</v>
      </c>
      <c r="H236" s="11">
        <v>0</v>
      </c>
      <c r="I236" s="11" t="s">
        <v>9</v>
      </c>
    </row>
    <row r="237" spans="1:9" x14ac:dyDescent="0.25">
      <c r="A237" s="10">
        <v>236</v>
      </c>
      <c r="B237" s="4" t="s">
        <v>32</v>
      </c>
      <c r="C237" s="3">
        <v>5</v>
      </c>
      <c r="D237" s="5">
        <v>5187</v>
      </c>
      <c r="E237" s="5">
        <v>304143</v>
      </c>
      <c r="F237" s="5">
        <v>128894</v>
      </c>
      <c r="G237" s="11">
        <v>160.5</v>
      </c>
      <c r="H237" s="11">
        <v>0</v>
      </c>
      <c r="I237" s="11" t="s">
        <v>9</v>
      </c>
    </row>
    <row r="238" spans="1:9" x14ac:dyDescent="0.25">
      <c r="A238" s="10">
        <v>237</v>
      </c>
      <c r="B238" s="4" t="s">
        <v>32</v>
      </c>
      <c r="C238" s="3">
        <v>6</v>
      </c>
      <c r="D238" s="5">
        <v>4752</v>
      </c>
      <c r="E238" s="5">
        <v>326021</v>
      </c>
      <c r="F238" s="5">
        <v>6412</v>
      </c>
      <c r="G238" s="11">
        <v>213</v>
      </c>
      <c r="H238" s="11">
        <v>0</v>
      </c>
      <c r="I238" s="11" t="s">
        <v>9</v>
      </c>
    </row>
    <row r="239" spans="1:9" x14ac:dyDescent="0.25">
      <c r="A239" s="10">
        <v>238</v>
      </c>
      <c r="B239" s="4" t="s">
        <v>32</v>
      </c>
      <c r="C239" s="3">
        <v>7</v>
      </c>
      <c r="D239" s="5">
        <v>5120</v>
      </c>
      <c r="E239" s="5">
        <v>192847</v>
      </c>
      <c r="F239" s="5">
        <v>6408</v>
      </c>
      <c r="G239" s="11">
        <v>100.3</v>
      </c>
      <c r="H239" s="11">
        <v>0</v>
      </c>
      <c r="I239" s="11" t="s">
        <v>9</v>
      </c>
    </row>
    <row r="240" spans="1:9" x14ac:dyDescent="0.25">
      <c r="A240" s="10">
        <v>239</v>
      </c>
      <c r="B240" s="4" t="s">
        <v>32</v>
      </c>
      <c r="C240" s="3">
        <v>8</v>
      </c>
      <c r="D240" s="5">
        <v>6804</v>
      </c>
      <c r="E240" s="5">
        <v>7361</v>
      </c>
      <c r="F240" s="5">
        <v>210</v>
      </c>
      <c r="G240" s="11">
        <v>509.6</v>
      </c>
      <c r="H240" s="11">
        <v>0</v>
      </c>
      <c r="I240" s="11" t="s">
        <v>9</v>
      </c>
    </row>
    <row r="241" spans="1:9" x14ac:dyDescent="0.25">
      <c r="A241" s="10">
        <v>240</v>
      </c>
      <c r="B241" s="4" t="s">
        <v>32</v>
      </c>
      <c r="C241" s="3">
        <v>9</v>
      </c>
      <c r="D241" s="5">
        <v>6272</v>
      </c>
      <c r="E241" s="5">
        <v>29666</v>
      </c>
      <c r="F241" s="5">
        <v>64860</v>
      </c>
      <c r="G241" s="11">
        <v>222.5</v>
      </c>
      <c r="H241" s="11">
        <v>0</v>
      </c>
      <c r="I241" s="11" t="s">
        <v>9</v>
      </c>
    </row>
    <row r="242" spans="1:9" x14ac:dyDescent="0.25">
      <c r="A242" s="10">
        <v>241</v>
      </c>
      <c r="B242" s="4" t="s">
        <v>32</v>
      </c>
      <c r="C242" s="3">
        <v>10</v>
      </c>
      <c r="D242" s="5">
        <v>6542</v>
      </c>
      <c r="E242" s="5">
        <v>708</v>
      </c>
      <c r="F242" s="5">
        <v>491</v>
      </c>
      <c r="G242" s="11">
        <v>61</v>
      </c>
      <c r="H242" s="11">
        <v>0</v>
      </c>
      <c r="I242" s="11" t="s">
        <v>9</v>
      </c>
    </row>
    <row r="243" spans="1:9" x14ac:dyDescent="0.25">
      <c r="A243" s="10">
        <v>242</v>
      </c>
      <c r="B243" s="4" t="s">
        <v>32</v>
      </c>
      <c r="C243" s="3">
        <v>11</v>
      </c>
      <c r="D243" s="5">
        <v>6209</v>
      </c>
      <c r="E243" s="5">
        <v>28746</v>
      </c>
      <c r="F243" s="5">
        <v>8162</v>
      </c>
      <c r="G243" s="11">
        <v>84</v>
      </c>
      <c r="H243" s="11">
        <v>0</v>
      </c>
      <c r="I243" s="11" t="s">
        <v>9</v>
      </c>
    </row>
    <row r="244" spans="1:9" x14ac:dyDescent="0.25">
      <c r="A244" s="10">
        <v>243</v>
      </c>
      <c r="B244" s="4" t="s">
        <v>33</v>
      </c>
      <c r="C244" s="3">
        <v>1</v>
      </c>
      <c r="D244" s="3">
        <v>5173</v>
      </c>
      <c r="E244" s="3">
        <v>430801</v>
      </c>
      <c r="F244" s="5">
        <v>257353</v>
      </c>
      <c r="G244" s="11">
        <v>318.2</v>
      </c>
      <c r="H244" s="11">
        <v>0</v>
      </c>
      <c r="I244" s="11" t="s">
        <v>9</v>
      </c>
    </row>
    <row r="245" spans="1:9" x14ac:dyDescent="0.25">
      <c r="A245" s="10">
        <v>244</v>
      </c>
      <c r="B245" s="4" t="s">
        <v>33</v>
      </c>
      <c r="C245" s="3">
        <v>2</v>
      </c>
      <c r="D245" s="5">
        <v>5256</v>
      </c>
      <c r="E245" s="5">
        <v>235069</v>
      </c>
      <c r="F245" s="5">
        <v>251110</v>
      </c>
      <c r="G245" s="11">
        <v>144.4</v>
      </c>
      <c r="H245" s="11">
        <v>1</v>
      </c>
      <c r="I245" s="11" t="s">
        <v>9</v>
      </c>
    </row>
    <row r="246" spans="1:9" x14ac:dyDescent="0.25">
      <c r="A246" s="10">
        <v>245</v>
      </c>
      <c r="B246" s="4" t="s">
        <v>33</v>
      </c>
      <c r="C246" s="3">
        <v>3</v>
      </c>
      <c r="D246" s="5">
        <v>5178</v>
      </c>
      <c r="E246" s="5">
        <v>342631</v>
      </c>
      <c r="F246" s="5">
        <v>180928</v>
      </c>
      <c r="G246" s="11">
        <v>26.7</v>
      </c>
      <c r="H246" s="11">
        <v>0</v>
      </c>
      <c r="I246" s="11" t="s">
        <v>9</v>
      </c>
    </row>
    <row r="247" spans="1:9" x14ac:dyDescent="0.25">
      <c r="A247" s="10">
        <v>246</v>
      </c>
      <c r="B247" s="4" t="s">
        <v>33</v>
      </c>
      <c r="C247" s="3">
        <v>4</v>
      </c>
      <c r="D247" s="5">
        <v>6318</v>
      </c>
      <c r="E247" s="5">
        <v>271995</v>
      </c>
      <c r="F247" s="5">
        <v>113236</v>
      </c>
      <c r="G247" s="11">
        <v>307</v>
      </c>
      <c r="H247" s="11">
        <v>0</v>
      </c>
      <c r="I247" s="11" t="s">
        <v>9</v>
      </c>
    </row>
    <row r="248" spans="1:9" x14ac:dyDescent="0.25">
      <c r="A248" s="10">
        <v>247</v>
      </c>
      <c r="B248" s="4" t="s">
        <v>33</v>
      </c>
      <c r="C248" s="3">
        <v>5</v>
      </c>
      <c r="D248" s="5">
        <v>5166</v>
      </c>
      <c r="E248" s="5">
        <v>126633</v>
      </c>
      <c r="F248" s="5">
        <v>127074</v>
      </c>
      <c r="G248" s="11">
        <v>196.1</v>
      </c>
      <c r="H248" s="11">
        <v>0</v>
      </c>
      <c r="I248" s="11" t="s">
        <v>9</v>
      </c>
    </row>
    <row r="249" spans="1:9" x14ac:dyDescent="0.25">
      <c r="A249" s="10">
        <v>248</v>
      </c>
      <c r="B249" s="4" t="s">
        <v>33</v>
      </c>
      <c r="C249" s="3">
        <v>6</v>
      </c>
      <c r="D249" s="5">
        <v>4756</v>
      </c>
      <c r="E249" s="5">
        <v>140954</v>
      </c>
      <c r="F249" s="5">
        <v>29410</v>
      </c>
      <c r="G249" s="11">
        <v>235</v>
      </c>
      <c r="H249" s="11">
        <v>0</v>
      </c>
      <c r="I249" s="11" t="s">
        <v>9</v>
      </c>
    </row>
    <row r="250" spans="1:9" x14ac:dyDescent="0.25">
      <c r="A250" s="10">
        <v>249</v>
      </c>
      <c r="B250" s="4" t="s">
        <v>33</v>
      </c>
      <c r="C250" s="3">
        <v>7</v>
      </c>
      <c r="D250" s="5">
        <v>5120</v>
      </c>
      <c r="E250" s="5">
        <v>160160</v>
      </c>
      <c r="F250" s="5">
        <v>32322</v>
      </c>
      <c r="G250" s="11">
        <v>345.8</v>
      </c>
      <c r="H250" s="11">
        <v>0</v>
      </c>
      <c r="I250" s="11" t="s">
        <v>9</v>
      </c>
    </row>
    <row r="251" spans="1:9" x14ac:dyDescent="0.25">
      <c r="A251" s="10">
        <v>250</v>
      </c>
      <c r="B251" s="4" t="s">
        <v>33</v>
      </c>
      <c r="C251" s="3">
        <v>8</v>
      </c>
      <c r="D251" s="5">
        <v>6804</v>
      </c>
      <c r="E251" s="5">
        <v>6797</v>
      </c>
      <c r="F251" s="5">
        <v>931</v>
      </c>
      <c r="G251" s="11">
        <v>380.7</v>
      </c>
      <c r="H251" s="11">
        <v>0</v>
      </c>
      <c r="I251" s="11" t="s">
        <v>9</v>
      </c>
    </row>
    <row r="252" spans="1:9" x14ac:dyDescent="0.25">
      <c r="A252" s="10">
        <v>251</v>
      </c>
      <c r="B252" s="4" t="s">
        <v>33</v>
      </c>
      <c r="C252" s="3">
        <v>9</v>
      </c>
      <c r="D252" s="5">
        <v>6296</v>
      </c>
      <c r="E252" s="5">
        <v>7510</v>
      </c>
      <c r="F252" s="5">
        <v>36046</v>
      </c>
      <c r="G252" s="11">
        <v>238.1</v>
      </c>
      <c r="H252" s="11">
        <v>0</v>
      </c>
      <c r="I252" s="11" t="s">
        <v>9</v>
      </c>
    </row>
    <row r="253" spans="1:9" x14ac:dyDescent="0.25">
      <c r="A253" s="10">
        <v>252</v>
      </c>
      <c r="B253" s="4" t="s">
        <v>33</v>
      </c>
      <c r="C253" s="3">
        <v>10</v>
      </c>
      <c r="D253" s="5">
        <v>6542</v>
      </c>
      <c r="E253" s="5">
        <v>3108</v>
      </c>
      <c r="F253" s="5">
        <v>673</v>
      </c>
      <c r="G253" s="11">
        <v>71</v>
      </c>
      <c r="H253" s="11">
        <v>0</v>
      </c>
      <c r="I253" s="11" t="s">
        <v>9</v>
      </c>
    </row>
    <row r="254" spans="1:9" x14ac:dyDescent="0.25">
      <c r="A254" s="10">
        <v>253</v>
      </c>
      <c r="B254" s="4" t="s">
        <v>33</v>
      </c>
      <c r="C254" s="3">
        <v>11</v>
      </c>
      <c r="D254" s="5">
        <v>6000</v>
      </c>
      <c r="E254" s="5">
        <v>30723</v>
      </c>
      <c r="F254" s="5">
        <v>10338</v>
      </c>
      <c r="G254" s="11">
        <v>329</v>
      </c>
      <c r="H254" s="11">
        <v>0</v>
      </c>
      <c r="I254" s="11" t="s">
        <v>9</v>
      </c>
    </row>
    <row r="255" spans="1:9" x14ac:dyDescent="0.25">
      <c r="A255" s="10">
        <v>254</v>
      </c>
      <c r="B255" s="4" t="s">
        <v>34</v>
      </c>
      <c r="C255" s="3">
        <v>1</v>
      </c>
      <c r="D255" s="3">
        <v>5244</v>
      </c>
      <c r="E255" s="3">
        <v>400050</v>
      </c>
      <c r="F255" s="5">
        <v>329541</v>
      </c>
      <c r="G255" s="11">
        <v>271.10000000000002</v>
      </c>
      <c r="H255" s="11">
        <v>0</v>
      </c>
      <c r="I255" s="11" t="s">
        <v>9</v>
      </c>
    </row>
    <row r="256" spans="1:9" x14ac:dyDescent="0.25">
      <c r="A256" s="10">
        <v>255</v>
      </c>
      <c r="B256" s="4" t="s">
        <v>34</v>
      </c>
      <c r="C256" s="3">
        <v>2</v>
      </c>
      <c r="D256" s="5">
        <v>5393</v>
      </c>
      <c r="E256" s="5">
        <v>151843</v>
      </c>
      <c r="F256" s="5">
        <v>310428</v>
      </c>
      <c r="G256" s="11">
        <v>251</v>
      </c>
      <c r="H256" s="11">
        <v>1</v>
      </c>
      <c r="I256" s="11" t="s">
        <v>9</v>
      </c>
    </row>
    <row r="257" spans="1:9" x14ac:dyDescent="0.25">
      <c r="A257" s="10">
        <v>256</v>
      </c>
      <c r="B257" s="4" t="s">
        <v>34</v>
      </c>
      <c r="C257" s="3">
        <v>3</v>
      </c>
      <c r="D257" s="5">
        <v>5348</v>
      </c>
      <c r="E257" s="5">
        <v>208559</v>
      </c>
      <c r="F257" s="5">
        <v>392352</v>
      </c>
      <c r="G257" s="11">
        <v>171.1</v>
      </c>
      <c r="H257" s="11">
        <v>1</v>
      </c>
      <c r="I257" s="11" t="s">
        <v>9</v>
      </c>
    </row>
    <row r="258" spans="1:9" x14ac:dyDescent="0.25">
      <c r="A258" s="10">
        <v>257</v>
      </c>
      <c r="B258" s="4" t="s">
        <v>34</v>
      </c>
      <c r="C258" s="3">
        <v>4</v>
      </c>
      <c r="D258" s="5">
        <v>6392</v>
      </c>
      <c r="E258" s="5">
        <v>33150</v>
      </c>
      <c r="F258" s="5">
        <v>93116</v>
      </c>
      <c r="G258" s="11">
        <v>380</v>
      </c>
      <c r="H258" s="11">
        <v>0</v>
      </c>
      <c r="I258" s="11" t="s">
        <v>9</v>
      </c>
    </row>
    <row r="259" spans="1:9" x14ac:dyDescent="0.25">
      <c r="A259" s="10">
        <v>258</v>
      </c>
      <c r="B259" s="4" t="s">
        <v>34</v>
      </c>
      <c r="C259" s="3">
        <v>5</v>
      </c>
      <c r="D259" s="5">
        <v>5166</v>
      </c>
      <c r="E259" s="5">
        <v>33333</v>
      </c>
      <c r="F259" s="5">
        <v>121111</v>
      </c>
      <c r="G259" s="11">
        <v>327.39999999999998</v>
      </c>
      <c r="H259" s="11">
        <v>0</v>
      </c>
      <c r="I259" s="11" t="s">
        <v>9</v>
      </c>
    </row>
    <row r="260" spans="1:9" x14ac:dyDescent="0.25">
      <c r="A260" s="10">
        <v>259</v>
      </c>
      <c r="B260" s="4" t="s">
        <v>34</v>
      </c>
      <c r="C260" s="3">
        <v>6</v>
      </c>
      <c r="D260" s="5">
        <v>4836</v>
      </c>
      <c r="E260" s="5">
        <v>105052</v>
      </c>
      <c r="F260" s="5">
        <v>106346</v>
      </c>
      <c r="G260" s="11">
        <v>247</v>
      </c>
      <c r="H260" s="11">
        <v>0</v>
      </c>
      <c r="I260" s="11" t="s">
        <v>9</v>
      </c>
    </row>
    <row r="261" spans="1:9" x14ac:dyDescent="0.25">
      <c r="A261" s="10">
        <v>260</v>
      </c>
      <c r="B261" s="4" t="s">
        <v>34</v>
      </c>
      <c r="C261" s="3">
        <v>7</v>
      </c>
      <c r="D261" s="5">
        <v>5155</v>
      </c>
      <c r="E261" s="5">
        <v>21584</v>
      </c>
      <c r="F261" s="5">
        <v>62275</v>
      </c>
      <c r="G261" s="11">
        <v>291</v>
      </c>
      <c r="H261" s="11">
        <v>0</v>
      </c>
      <c r="I261" s="11" t="s">
        <v>9</v>
      </c>
    </row>
    <row r="262" spans="1:9" x14ac:dyDescent="0.25">
      <c r="A262" s="10">
        <v>261</v>
      </c>
      <c r="B262" s="4" t="s">
        <v>34</v>
      </c>
      <c r="C262" s="3">
        <v>8</v>
      </c>
      <c r="D262" s="5">
        <v>6813</v>
      </c>
      <c r="E262" s="5">
        <v>3525</v>
      </c>
      <c r="F262" s="5">
        <v>249</v>
      </c>
      <c r="G262" s="11">
        <v>571.1</v>
      </c>
      <c r="H262" s="11">
        <v>0</v>
      </c>
      <c r="I262" s="11" t="s">
        <v>9</v>
      </c>
    </row>
    <row r="263" spans="1:9" x14ac:dyDescent="0.25">
      <c r="A263" s="10">
        <v>262</v>
      </c>
      <c r="B263" s="4" t="s">
        <v>34</v>
      </c>
      <c r="C263" s="3">
        <v>9</v>
      </c>
      <c r="D263" s="5">
        <v>6436</v>
      </c>
      <c r="E263" s="5">
        <v>860</v>
      </c>
      <c r="F263" s="5">
        <v>17664</v>
      </c>
      <c r="G263" s="11">
        <v>413.8</v>
      </c>
      <c r="H263" s="11">
        <v>0</v>
      </c>
      <c r="I263" s="11" t="s">
        <v>9</v>
      </c>
    </row>
    <row r="264" spans="1:9" x14ac:dyDescent="0.25">
      <c r="A264" s="10">
        <v>263</v>
      </c>
      <c r="B264" s="4" t="s">
        <v>34</v>
      </c>
      <c r="C264" s="3">
        <v>10</v>
      </c>
      <c r="D264" s="5">
        <v>6583</v>
      </c>
      <c r="E264" s="5">
        <v>7919</v>
      </c>
      <c r="F264" s="5">
        <v>2756</v>
      </c>
      <c r="G264" s="11">
        <v>194</v>
      </c>
      <c r="H264" s="11">
        <v>0</v>
      </c>
      <c r="I264" s="11" t="s">
        <v>9</v>
      </c>
    </row>
    <row r="265" spans="1:9" x14ac:dyDescent="0.25">
      <c r="A265" s="10">
        <v>264</v>
      </c>
      <c r="B265" s="4" t="s">
        <v>34</v>
      </c>
      <c r="C265" s="3">
        <v>11</v>
      </c>
      <c r="D265" s="5">
        <v>6136</v>
      </c>
      <c r="E265" s="5">
        <v>77886</v>
      </c>
      <c r="F265" s="5">
        <v>11589</v>
      </c>
      <c r="G265" s="11">
        <v>327</v>
      </c>
      <c r="H265" s="11">
        <v>1</v>
      </c>
      <c r="I265" s="11" t="s">
        <v>9</v>
      </c>
    </row>
    <row r="266" spans="1:9" x14ac:dyDescent="0.25">
      <c r="A266" s="10">
        <v>265</v>
      </c>
      <c r="B266" s="4" t="s">
        <v>35</v>
      </c>
      <c r="C266" s="3">
        <v>1</v>
      </c>
      <c r="D266" s="3">
        <v>5643</v>
      </c>
      <c r="E266" s="3">
        <v>288448</v>
      </c>
      <c r="F266" s="5">
        <v>206084</v>
      </c>
      <c r="G266" s="11">
        <v>353.3</v>
      </c>
      <c r="H266" s="11">
        <v>1</v>
      </c>
      <c r="I266" s="12">
        <v>8878</v>
      </c>
    </row>
    <row r="267" spans="1:9" x14ac:dyDescent="0.25">
      <c r="A267" s="10">
        <v>266</v>
      </c>
      <c r="B267" s="4" t="s">
        <v>35</v>
      </c>
      <c r="C267" s="3">
        <v>2</v>
      </c>
      <c r="D267" s="5">
        <v>6073</v>
      </c>
      <c r="E267" s="5">
        <v>181926</v>
      </c>
      <c r="F267" s="5">
        <v>205647</v>
      </c>
      <c r="G267" s="11">
        <v>452.6</v>
      </c>
      <c r="H267" s="11">
        <v>1</v>
      </c>
      <c r="I267" s="12">
        <v>10984</v>
      </c>
    </row>
    <row r="268" spans="1:9" x14ac:dyDescent="0.25">
      <c r="A268" s="10">
        <v>267</v>
      </c>
      <c r="B268" s="4" t="s">
        <v>35</v>
      </c>
      <c r="C268" s="3">
        <v>3</v>
      </c>
      <c r="D268" s="5">
        <v>5880</v>
      </c>
      <c r="E268" s="5">
        <v>290528</v>
      </c>
      <c r="F268" s="5">
        <v>364201</v>
      </c>
      <c r="G268" s="11">
        <v>581.70000000000005</v>
      </c>
      <c r="H268" s="11">
        <v>1</v>
      </c>
      <c r="I268" s="12">
        <v>6116</v>
      </c>
    </row>
    <row r="269" spans="1:9" x14ac:dyDescent="0.25">
      <c r="A269" s="10">
        <v>268</v>
      </c>
      <c r="B269" s="4" t="s">
        <v>35</v>
      </c>
      <c r="C269" s="3">
        <v>4</v>
      </c>
      <c r="D269" s="5">
        <v>6597</v>
      </c>
      <c r="E269" s="5">
        <v>306108</v>
      </c>
      <c r="F269" s="5">
        <v>41207</v>
      </c>
      <c r="G269" s="11">
        <v>360</v>
      </c>
      <c r="H269" s="11">
        <v>0</v>
      </c>
      <c r="I269" s="12">
        <v>815</v>
      </c>
    </row>
    <row r="270" spans="1:9" x14ac:dyDescent="0.25">
      <c r="A270" s="10">
        <v>269</v>
      </c>
      <c r="B270" s="4" t="s">
        <v>35</v>
      </c>
      <c r="C270" s="3">
        <v>5</v>
      </c>
      <c r="D270" s="5">
        <v>5787</v>
      </c>
      <c r="E270" s="5">
        <v>94560</v>
      </c>
      <c r="F270" s="5">
        <v>53061</v>
      </c>
      <c r="G270" s="11">
        <v>224.9</v>
      </c>
      <c r="H270" s="11">
        <v>1</v>
      </c>
      <c r="I270" s="12">
        <v>785</v>
      </c>
    </row>
    <row r="271" spans="1:9" x14ac:dyDescent="0.25">
      <c r="A271" s="10">
        <v>270</v>
      </c>
      <c r="B271" s="4" t="s">
        <v>35</v>
      </c>
      <c r="C271" s="3">
        <v>6</v>
      </c>
      <c r="D271" s="5">
        <v>5165</v>
      </c>
      <c r="E271" s="5">
        <v>178952</v>
      </c>
      <c r="F271" s="5">
        <v>164555</v>
      </c>
      <c r="G271" s="11">
        <v>386</v>
      </c>
      <c r="H271" s="11">
        <v>1</v>
      </c>
      <c r="I271" s="13">
        <v>2236</v>
      </c>
    </row>
    <row r="272" spans="1:9" x14ac:dyDescent="0.25">
      <c r="A272" s="10">
        <v>271</v>
      </c>
      <c r="B272" s="4" t="s">
        <v>35</v>
      </c>
      <c r="C272" s="3">
        <v>7</v>
      </c>
      <c r="D272" s="5">
        <v>5253</v>
      </c>
      <c r="E272" s="5">
        <v>2787</v>
      </c>
      <c r="F272" s="5">
        <v>87877</v>
      </c>
      <c r="G272" s="11">
        <v>396.6</v>
      </c>
      <c r="H272" s="11">
        <v>0</v>
      </c>
      <c r="I272" s="13">
        <v>93</v>
      </c>
    </row>
    <row r="273" spans="1:9" x14ac:dyDescent="0.25">
      <c r="A273" s="10">
        <v>272</v>
      </c>
      <c r="B273" s="4" t="s">
        <v>35</v>
      </c>
      <c r="C273" s="3">
        <v>8</v>
      </c>
      <c r="D273" s="5">
        <v>6884</v>
      </c>
      <c r="E273" s="5">
        <v>9358</v>
      </c>
      <c r="F273" s="5">
        <v>13613</v>
      </c>
      <c r="G273" s="11">
        <v>261.2</v>
      </c>
      <c r="H273" s="11">
        <v>0</v>
      </c>
      <c r="I273" s="13">
        <v>84</v>
      </c>
    </row>
    <row r="274" spans="1:9" x14ac:dyDescent="0.25">
      <c r="A274" s="10">
        <v>273</v>
      </c>
      <c r="B274" s="4" t="s">
        <v>35</v>
      </c>
      <c r="C274" s="3">
        <v>9</v>
      </c>
      <c r="D274" s="5">
        <v>6599</v>
      </c>
      <c r="E274" s="5">
        <v>43139</v>
      </c>
      <c r="F274" s="5">
        <v>6629</v>
      </c>
      <c r="G274" s="11">
        <v>299.10000000000002</v>
      </c>
      <c r="H274" s="11">
        <v>1</v>
      </c>
      <c r="I274" s="13">
        <v>1055</v>
      </c>
    </row>
    <row r="275" spans="1:9" x14ac:dyDescent="0.25">
      <c r="A275" s="10">
        <v>274</v>
      </c>
      <c r="B275" s="4" t="s">
        <v>35</v>
      </c>
      <c r="C275" s="3">
        <v>10</v>
      </c>
      <c r="D275" s="5">
        <v>6751</v>
      </c>
      <c r="E275" s="5">
        <v>5641</v>
      </c>
      <c r="F275" s="5">
        <v>2231</v>
      </c>
      <c r="G275" s="11">
        <v>335</v>
      </c>
      <c r="H275" s="11">
        <v>0</v>
      </c>
      <c r="I275" s="13">
        <v>81</v>
      </c>
    </row>
    <row r="276" spans="1:9" x14ac:dyDescent="0.25">
      <c r="A276" s="10">
        <v>275</v>
      </c>
      <c r="B276" s="4" t="s">
        <v>35</v>
      </c>
      <c r="C276" s="3">
        <v>11</v>
      </c>
      <c r="D276" s="5">
        <v>6346</v>
      </c>
      <c r="E276" s="5">
        <v>41665</v>
      </c>
      <c r="F276" s="5">
        <v>13252</v>
      </c>
      <c r="G276" s="11">
        <v>380</v>
      </c>
      <c r="H276" s="11">
        <v>0</v>
      </c>
      <c r="I276" s="13">
        <v>0</v>
      </c>
    </row>
    <row r="277" spans="1:9" x14ac:dyDescent="0.25">
      <c r="A277" s="10">
        <v>276</v>
      </c>
      <c r="B277" s="4" t="s">
        <v>36</v>
      </c>
      <c r="C277" s="3">
        <v>1</v>
      </c>
      <c r="D277" s="3">
        <v>5939</v>
      </c>
      <c r="E277" s="3">
        <v>622012</v>
      </c>
      <c r="F277" s="5">
        <v>113830</v>
      </c>
      <c r="G277" s="11">
        <v>557.1</v>
      </c>
      <c r="H277" s="11">
        <v>1</v>
      </c>
      <c r="I277" s="12">
        <v>16582</v>
      </c>
    </row>
    <row r="278" spans="1:9" x14ac:dyDescent="0.25">
      <c r="A278" s="10">
        <v>277</v>
      </c>
      <c r="B278" s="4" t="s">
        <v>36</v>
      </c>
      <c r="C278" s="3">
        <v>2</v>
      </c>
      <c r="D278" s="5">
        <v>6255</v>
      </c>
      <c r="E278" s="5">
        <v>527075</v>
      </c>
      <c r="F278" s="5">
        <v>113546</v>
      </c>
      <c r="G278" s="11">
        <v>339.7</v>
      </c>
      <c r="H278" s="11">
        <v>1</v>
      </c>
      <c r="I278" s="12">
        <v>12406</v>
      </c>
    </row>
    <row r="279" spans="1:9" x14ac:dyDescent="0.25">
      <c r="A279" s="10">
        <v>278</v>
      </c>
      <c r="B279" s="4" t="s">
        <v>36</v>
      </c>
      <c r="C279" s="3">
        <v>3</v>
      </c>
      <c r="D279" s="5">
        <v>6017</v>
      </c>
      <c r="E279" s="5">
        <v>365453</v>
      </c>
      <c r="F279" s="5">
        <v>117155</v>
      </c>
      <c r="G279" s="11">
        <v>487.6</v>
      </c>
      <c r="H279" s="11">
        <v>1</v>
      </c>
      <c r="I279" s="12">
        <v>9801.52</v>
      </c>
    </row>
    <row r="280" spans="1:9" x14ac:dyDescent="0.25">
      <c r="A280" s="10">
        <v>279</v>
      </c>
      <c r="B280" s="4" t="s">
        <v>36</v>
      </c>
      <c r="C280" s="3">
        <v>4</v>
      </c>
      <c r="D280" s="5">
        <v>6533</v>
      </c>
      <c r="E280" s="5">
        <v>315427</v>
      </c>
      <c r="F280" s="5">
        <v>30131</v>
      </c>
      <c r="G280" s="11">
        <v>380</v>
      </c>
      <c r="H280" s="11">
        <v>1</v>
      </c>
      <c r="I280" s="12">
        <v>344</v>
      </c>
    </row>
    <row r="281" spans="1:9" x14ac:dyDescent="0.25">
      <c r="A281" s="10">
        <v>280</v>
      </c>
      <c r="B281" s="4" t="s">
        <v>36</v>
      </c>
      <c r="C281" s="3">
        <v>5</v>
      </c>
      <c r="D281" s="5">
        <v>6448</v>
      </c>
      <c r="E281" s="5">
        <v>547738</v>
      </c>
      <c r="F281" s="5">
        <v>16004</v>
      </c>
      <c r="G281" s="11">
        <v>283.5</v>
      </c>
      <c r="H281" s="11">
        <v>1</v>
      </c>
      <c r="I281" s="12">
        <v>911</v>
      </c>
    </row>
    <row r="282" spans="1:9" x14ac:dyDescent="0.25">
      <c r="A282" s="10">
        <v>281</v>
      </c>
      <c r="B282" s="4" t="s">
        <v>36</v>
      </c>
      <c r="C282" s="3">
        <v>6</v>
      </c>
      <c r="D282" s="5">
        <v>5441</v>
      </c>
      <c r="E282" s="5">
        <v>55290</v>
      </c>
      <c r="F282" s="5">
        <v>74459</v>
      </c>
      <c r="G282" s="11">
        <v>443</v>
      </c>
      <c r="H282" s="11">
        <v>1</v>
      </c>
      <c r="I282" s="13">
        <v>5100</v>
      </c>
    </row>
    <row r="283" spans="1:9" x14ac:dyDescent="0.25">
      <c r="A283" s="10">
        <v>282</v>
      </c>
      <c r="B283" s="4" t="s">
        <v>36</v>
      </c>
      <c r="C283" s="3">
        <v>7</v>
      </c>
      <c r="D283" s="5">
        <v>5332</v>
      </c>
      <c r="E283" s="5">
        <v>30840</v>
      </c>
      <c r="F283" s="5">
        <v>67916</v>
      </c>
      <c r="G283" s="11">
        <v>188.2</v>
      </c>
      <c r="H283" s="11">
        <v>1</v>
      </c>
      <c r="I283" s="13">
        <v>236</v>
      </c>
    </row>
    <row r="284" spans="1:9" x14ac:dyDescent="0.25">
      <c r="A284" s="10">
        <v>283</v>
      </c>
      <c r="B284" s="4" t="s">
        <v>36</v>
      </c>
      <c r="C284" s="3">
        <v>8</v>
      </c>
      <c r="D284" s="5">
        <v>6884</v>
      </c>
      <c r="E284" s="5">
        <v>3801</v>
      </c>
      <c r="F284" s="5">
        <v>944</v>
      </c>
      <c r="G284" s="11">
        <v>329.6</v>
      </c>
      <c r="H284" s="11">
        <v>1</v>
      </c>
      <c r="I284" s="13">
        <v>273</v>
      </c>
    </row>
    <row r="285" spans="1:9" x14ac:dyDescent="0.25">
      <c r="A285" s="10">
        <v>284</v>
      </c>
      <c r="B285" s="4" t="s">
        <v>36</v>
      </c>
      <c r="C285" s="3">
        <v>9</v>
      </c>
      <c r="D285" s="5">
        <v>6617</v>
      </c>
      <c r="E285" s="5">
        <v>145555</v>
      </c>
      <c r="F285" s="5">
        <v>12037</v>
      </c>
      <c r="G285" s="11">
        <v>386</v>
      </c>
      <c r="H285" s="11">
        <v>0</v>
      </c>
      <c r="I285" s="13">
        <v>681</v>
      </c>
    </row>
    <row r="286" spans="1:9" x14ac:dyDescent="0.25">
      <c r="A286" s="10">
        <v>285</v>
      </c>
      <c r="B286" s="4" t="s">
        <v>36</v>
      </c>
      <c r="C286" s="3">
        <v>10</v>
      </c>
      <c r="D286" s="5">
        <v>7184</v>
      </c>
      <c r="E286" s="5">
        <v>2572</v>
      </c>
      <c r="F286" s="5">
        <v>406</v>
      </c>
      <c r="G286" s="11">
        <v>61</v>
      </c>
      <c r="H286" s="11">
        <v>0</v>
      </c>
      <c r="I286" s="13">
        <v>113</v>
      </c>
    </row>
    <row r="287" spans="1:9" x14ac:dyDescent="0.25">
      <c r="A287" s="10">
        <v>286</v>
      </c>
      <c r="B287" s="4" t="s">
        <v>36</v>
      </c>
      <c r="C287" s="3">
        <v>11</v>
      </c>
      <c r="D287" s="5">
        <v>6717</v>
      </c>
      <c r="E287" s="5">
        <v>40874</v>
      </c>
      <c r="F287" s="5">
        <v>11046</v>
      </c>
      <c r="G287" s="11">
        <v>213</v>
      </c>
      <c r="H287" s="11">
        <v>0</v>
      </c>
      <c r="I287" s="13">
        <v>145</v>
      </c>
    </row>
    <row r="288" spans="1:9" x14ac:dyDescent="0.25">
      <c r="A288" s="10">
        <v>287</v>
      </c>
      <c r="B288" s="4" t="s">
        <v>37</v>
      </c>
      <c r="C288" s="3">
        <v>1</v>
      </c>
      <c r="D288" s="3">
        <v>5650</v>
      </c>
      <c r="E288" s="3">
        <v>1739169</v>
      </c>
      <c r="F288" s="5">
        <v>141104</v>
      </c>
      <c r="G288" s="11">
        <v>531</v>
      </c>
      <c r="H288" s="11">
        <v>1</v>
      </c>
      <c r="I288" s="12">
        <v>22477</v>
      </c>
    </row>
    <row r="289" spans="1:9" x14ac:dyDescent="0.25">
      <c r="A289" s="10">
        <v>288</v>
      </c>
      <c r="B289" s="4" t="s">
        <v>37</v>
      </c>
      <c r="C289" s="3">
        <v>2</v>
      </c>
      <c r="D289" s="5">
        <v>5888</v>
      </c>
      <c r="E289" s="5">
        <v>1724231</v>
      </c>
      <c r="F289" s="5">
        <v>218825</v>
      </c>
      <c r="G289" s="11">
        <v>296.2</v>
      </c>
      <c r="H289" s="11">
        <v>1</v>
      </c>
      <c r="I289" s="12">
        <v>10697</v>
      </c>
    </row>
    <row r="290" spans="1:9" x14ac:dyDescent="0.25">
      <c r="A290" s="10">
        <v>289</v>
      </c>
      <c r="B290" s="4" t="s">
        <v>37</v>
      </c>
      <c r="C290" s="3">
        <v>3</v>
      </c>
      <c r="D290" s="5">
        <v>5697</v>
      </c>
      <c r="E290" s="5">
        <v>1480734</v>
      </c>
      <c r="F290" s="5">
        <v>134898</v>
      </c>
      <c r="G290" s="11">
        <v>313.5</v>
      </c>
      <c r="H290" s="11">
        <v>1</v>
      </c>
      <c r="I290" s="12">
        <v>8015.08</v>
      </c>
    </row>
    <row r="291" spans="1:9" x14ac:dyDescent="0.25">
      <c r="A291" s="10">
        <v>290</v>
      </c>
      <c r="B291" s="4" t="s">
        <v>37</v>
      </c>
      <c r="C291" s="3">
        <v>4</v>
      </c>
      <c r="D291" s="5">
        <v>6570</v>
      </c>
      <c r="E291" s="5">
        <v>469852</v>
      </c>
      <c r="F291" s="5">
        <v>37855</v>
      </c>
      <c r="G291" s="11">
        <v>100</v>
      </c>
      <c r="H291" s="11">
        <v>0</v>
      </c>
      <c r="I291" s="12">
        <v>373</v>
      </c>
    </row>
    <row r="292" spans="1:9" x14ac:dyDescent="0.25">
      <c r="A292" s="10">
        <v>291</v>
      </c>
      <c r="B292" s="4" t="s">
        <v>37</v>
      </c>
      <c r="C292" s="3">
        <v>5</v>
      </c>
      <c r="D292" s="5">
        <v>6112</v>
      </c>
      <c r="E292" s="5">
        <v>540003</v>
      </c>
      <c r="F292" s="5">
        <v>17782</v>
      </c>
      <c r="G292" s="11">
        <v>500.7</v>
      </c>
      <c r="H292" s="11">
        <v>0</v>
      </c>
      <c r="I292" s="12">
        <v>672</v>
      </c>
    </row>
    <row r="293" spans="1:9" x14ac:dyDescent="0.25">
      <c r="A293" s="10">
        <v>292</v>
      </c>
      <c r="B293" s="4" t="s">
        <v>37</v>
      </c>
      <c r="C293" s="3">
        <v>6</v>
      </c>
      <c r="D293" s="5">
        <v>5615</v>
      </c>
      <c r="E293" s="5">
        <v>253601</v>
      </c>
      <c r="F293" s="5">
        <v>39804</v>
      </c>
      <c r="G293" s="11">
        <v>596</v>
      </c>
      <c r="H293" s="11">
        <v>1</v>
      </c>
      <c r="I293" s="13">
        <v>5843</v>
      </c>
    </row>
    <row r="294" spans="1:9" x14ac:dyDescent="0.25">
      <c r="A294" s="10">
        <v>293</v>
      </c>
      <c r="B294" s="4" t="s">
        <v>37</v>
      </c>
      <c r="C294" s="3">
        <v>7</v>
      </c>
      <c r="D294" s="5">
        <v>5396</v>
      </c>
      <c r="E294" s="5">
        <v>155559</v>
      </c>
      <c r="F294" s="5">
        <v>96631</v>
      </c>
      <c r="G294" s="11">
        <v>239.9</v>
      </c>
      <c r="H294" s="11">
        <v>1</v>
      </c>
      <c r="I294" s="13">
        <v>163</v>
      </c>
    </row>
    <row r="295" spans="1:9" x14ac:dyDescent="0.25">
      <c r="A295" s="10">
        <v>294</v>
      </c>
      <c r="B295" s="4" t="s">
        <v>37</v>
      </c>
      <c r="C295" s="3">
        <v>8</v>
      </c>
      <c r="D295" s="5">
        <v>6947</v>
      </c>
      <c r="E295" s="5">
        <v>16852</v>
      </c>
      <c r="F295" s="5">
        <v>1103</v>
      </c>
      <c r="G295" s="11">
        <v>740</v>
      </c>
      <c r="H295" s="11">
        <v>0</v>
      </c>
      <c r="I295" s="13">
        <v>300</v>
      </c>
    </row>
    <row r="296" spans="1:9" x14ac:dyDescent="0.25">
      <c r="A296" s="10">
        <v>295</v>
      </c>
      <c r="B296" s="4" t="s">
        <v>37</v>
      </c>
      <c r="C296" s="3">
        <v>9</v>
      </c>
      <c r="D296" s="5">
        <v>6771</v>
      </c>
      <c r="E296" s="5">
        <v>80893</v>
      </c>
      <c r="F296" s="5">
        <v>43808</v>
      </c>
      <c r="G296" s="11">
        <v>430.5</v>
      </c>
      <c r="H296" s="11">
        <v>0</v>
      </c>
      <c r="I296" s="13">
        <v>337</v>
      </c>
    </row>
    <row r="297" spans="1:9" x14ac:dyDescent="0.25">
      <c r="A297" s="10">
        <v>296</v>
      </c>
      <c r="B297" s="4" t="s">
        <v>37</v>
      </c>
      <c r="C297" s="3">
        <v>10</v>
      </c>
      <c r="D297" s="5">
        <v>7304</v>
      </c>
      <c r="E297" s="5">
        <v>3525</v>
      </c>
      <c r="F297" s="5">
        <v>678</v>
      </c>
      <c r="G297" s="11">
        <v>180</v>
      </c>
      <c r="H297" s="11">
        <v>0</v>
      </c>
      <c r="I297" s="13">
        <v>201</v>
      </c>
    </row>
    <row r="298" spans="1:9" x14ac:dyDescent="0.25">
      <c r="A298" s="10">
        <v>297</v>
      </c>
      <c r="B298" s="4" t="s">
        <v>37</v>
      </c>
      <c r="C298" s="3">
        <v>11</v>
      </c>
      <c r="D298" s="5">
        <v>6661</v>
      </c>
      <c r="E298" s="5">
        <v>51771</v>
      </c>
      <c r="F298" s="5">
        <v>11128</v>
      </c>
      <c r="G298" s="11">
        <v>99</v>
      </c>
      <c r="H298" s="11">
        <v>0</v>
      </c>
      <c r="I298" s="13">
        <v>270</v>
      </c>
    </row>
    <row r="299" spans="1:9" x14ac:dyDescent="0.25">
      <c r="A299" s="10">
        <v>298</v>
      </c>
      <c r="B299" s="4" t="s">
        <v>38</v>
      </c>
      <c r="C299" s="3">
        <v>1</v>
      </c>
      <c r="D299" s="3">
        <v>5610</v>
      </c>
      <c r="E299" s="3">
        <v>2227009</v>
      </c>
      <c r="F299" s="5">
        <v>229219</v>
      </c>
      <c r="G299" s="11">
        <v>93</v>
      </c>
      <c r="H299" s="11">
        <v>1</v>
      </c>
      <c r="I299" s="12">
        <v>14892</v>
      </c>
    </row>
    <row r="300" spans="1:9" x14ac:dyDescent="0.25">
      <c r="A300" s="10">
        <v>299</v>
      </c>
      <c r="B300" s="4" t="s">
        <v>38</v>
      </c>
      <c r="C300" s="3">
        <v>2</v>
      </c>
      <c r="D300" s="5">
        <v>5633</v>
      </c>
      <c r="E300" s="5">
        <v>2131534</v>
      </c>
      <c r="F300" s="5">
        <v>214182</v>
      </c>
      <c r="G300" s="11">
        <v>209.5</v>
      </c>
      <c r="H300" s="11">
        <v>1</v>
      </c>
      <c r="I300" s="12">
        <v>13284</v>
      </c>
    </row>
    <row r="301" spans="1:9" x14ac:dyDescent="0.25">
      <c r="A301" s="10">
        <v>300</v>
      </c>
      <c r="B301" s="4" t="s">
        <v>38</v>
      </c>
      <c r="C301" s="3">
        <v>3</v>
      </c>
      <c r="D301" s="5">
        <v>5472</v>
      </c>
      <c r="E301" s="5">
        <v>3211050</v>
      </c>
      <c r="F301" s="5">
        <v>266455</v>
      </c>
      <c r="G301" s="11">
        <v>405.9</v>
      </c>
      <c r="H301" s="11">
        <v>1</v>
      </c>
      <c r="I301" s="12">
        <v>8554.81</v>
      </c>
    </row>
    <row r="302" spans="1:9" x14ac:dyDescent="0.25">
      <c r="A302" s="10">
        <v>301</v>
      </c>
      <c r="B302" s="4" t="s">
        <v>38</v>
      </c>
      <c r="C302" s="3">
        <v>4</v>
      </c>
      <c r="D302" s="5">
        <v>6643</v>
      </c>
      <c r="E302" s="5">
        <v>386368</v>
      </c>
      <c r="F302" s="5">
        <v>45609</v>
      </c>
      <c r="G302" s="11">
        <v>225</v>
      </c>
      <c r="H302" s="11">
        <v>1</v>
      </c>
      <c r="I302" s="12">
        <v>228.7</v>
      </c>
    </row>
    <row r="303" spans="1:9" x14ac:dyDescent="0.25">
      <c r="A303" s="10">
        <v>302</v>
      </c>
      <c r="B303" s="4" t="s">
        <v>38</v>
      </c>
      <c r="C303" s="3">
        <v>5</v>
      </c>
      <c r="D303" s="5">
        <v>5896</v>
      </c>
      <c r="E303" s="5">
        <v>514664</v>
      </c>
      <c r="F303" s="5">
        <v>49742</v>
      </c>
      <c r="G303" s="11">
        <v>333.2</v>
      </c>
      <c r="H303" s="11">
        <v>1</v>
      </c>
      <c r="I303" s="12">
        <v>254</v>
      </c>
    </row>
    <row r="304" spans="1:9" x14ac:dyDescent="0.25">
      <c r="A304" s="10">
        <v>303</v>
      </c>
      <c r="B304" s="4" t="s">
        <v>38</v>
      </c>
      <c r="C304" s="3">
        <v>6</v>
      </c>
      <c r="D304" s="5">
        <v>5463</v>
      </c>
      <c r="E304" s="5">
        <v>917018</v>
      </c>
      <c r="F304" s="5">
        <v>83174</v>
      </c>
      <c r="G304" s="11">
        <v>467</v>
      </c>
      <c r="H304" s="11">
        <v>0</v>
      </c>
      <c r="I304" s="13">
        <v>5097</v>
      </c>
    </row>
    <row r="305" spans="1:9" x14ac:dyDescent="0.25">
      <c r="A305" s="10">
        <v>304</v>
      </c>
      <c r="B305" s="4" t="s">
        <v>38</v>
      </c>
      <c r="C305" s="3">
        <v>7</v>
      </c>
      <c r="D305" s="5">
        <v>5942</v>
      </c>
      <c r="E305" s="5">
        <v>299717</v>
      </c>
      <c r="F305" s="5">
        <v>56198</v>
      </c>
      <c r="G305" s="11">
        <v>200.1</v>
      </c>
      <c r="H305" s="11">
        <v>1</v>
      </c>
      <c r="I305" s="13">
        <v>69</v>
      </c>
    </row>
    <row r="306" spans="1:9" x14ac:dyDescent="0.25">
      <c r="A306" s="10">
        <v>305</v>
      </c>
      <c r="B306" s="4" t="s">
        <v>38</v>
      </c>
      <c r="C306" s="3">
        <v>8</v>
      </c>
      <c r="D306" s="5">
        <v>6883</v>
      </c>
      <c r="E306" s="5">
        <v>4507</v>
      </c>
      <c r="F306" s="5">
        <v>1259</v>
      </c>
      <c r="G306" s="11">
        <v>560.4</v>
      </c>
      <c r="H306" s="11">
        <v>0</v>
      </c>
      <c r="I306" s="13">
        <v>5</v>
      </c>
    </row>
    <row r="307" spans="1:9" x14ac:dyDescent="0.25">
      <c r="A307" s="10">
        <v>306</v>
      </c>
      <c r="B307" s="4" t="s">
        <v>38</v>
      </c>
      <c r="C307" s="3">
        <v>9</v>
      </c>
      <c r="D307" s="5">
        <v>6863</v>
      </c>
      <c r="E307" s="5">
        <v>39641</v>
      </c>
      <c r="F307" s="5">
        <v>24448</v>
      </c>
      <c r="G307" s="11">
        <v>267.60000000000002</v>
      </c>
      <c r="H307" s="11">
        <v>0</v>
      </c>
      <c r="I307" s="13">
        <v>165.4</v>
      </c>
    </row>
    <row r="308" spans="1:9" x14ac:dyDescent="0.25">
      <c r="A308" s="10">
        <v>307</v>
      </c>
      <c r="B308" s="4" t="s">
        <v>38</v>
      </c>
      <c r="C308" s="3">
        <v>10</v>
      </c>
      <c r="D308" s="5">
        <v>7185</v>
      </c>
      <c r="E308" s="5">
        <v>14435</v>
      </c>
      <c r="F308" s="5">
        <v>3278</v>
      </c>
      <c r="G308" s="11">
        <v>162</v>
      </c>
      <c r="H308" s="11">
        <v>0</v>
      </c>
      <c r="I308" s="13">
        <v>143</v>
      </c>
    </row>
    <row r="309" spans="1:9" x14ac:dyDescent="0.25">
      <c r="A309" s="10">
        <v>308</v>
      </c>
      <c r="B309" s="4" t="s">
        <v>38</v>
      </c>
      <c r="C309" s="3">
        <v>11</v>
      </c>
      <c r="D309" s="5">
        <v>6661</v>
      </c>
      <c r="E309" s="5">
        <v>58036</v>
      </c>
      <c r="F309" s="5">
        <v>13881</v>
      </c>
      <c r="G309" s="11">
        <v>430</v>
      </c>
      <c r="H309" s="11">
        <v>0</v>
      </c>
      <c r="I309" s="13">
        <v>253</v>
      </c>
    </row>
    <row r="310" spans="1:9" x14ac:dyDescent="0.25">
      <c r="A310" s="10">
        <v>309</v>
      </c>
      <c r="B310" s="4" t="s">
        <v>39</v>
      </c>
      <c r="C310" s="3">
        <v>1</v>
      </c>
      <c r="D310" s="3">
        <v>5526</v>
      </c>
      <c r="E310" s="3">
        <v>1230674</v>
      </c>
      <c r="F310" s="5">
        <v>235581</v>
      </c>
      <c r="G310" s="11">
        <v>345</v>
      </c>
      <c r="H310" s="11">
        <v>1</v>
      </c>
      <c r="I310" s="12">
        <v>10785</v>
      </c>
    </row>
    <row r="311" spans="1:9" x14ac:dyDescent="0.25">
      <c r="A311" s="10">
        <v>310</v>
      </c>
      <c r="B311" s="4" t="s">
        <v>39</v>
      </c>
      <c r="C311" s="3">
        <v>2</v>
      </c>
      <c r="D311" s="5">
        <v>5585</v>
      </c>
      <c r="E311" s="5">
        <v>1076025</v>
      </c>
      <c r="F311" s="5">
        <v>159685</v>
      </c>
      <c r="G311" s="11">
        <v>274.3</v>
      </c>
      <c r="H311" s="11">
        <v>1</v>
      </c>
      <c r="I311" s="12">
        <v>14101</v>
      </c>
    </row>
    <row r="312" spans="1:9" x14ac:dyDescent="0.25">
      <c r="A312" s="10">
        <v>311</v>
      </c>
      <c r="B312" s="4" t="s">
        <v>39</v>
      </c>
      <c r="C312" s="3">
        <v>3</v>
      </c>
      <c r="D312" s="5">
        <v>5412</v>
      </c>
      <c r="E312" s="5">
        <v>1555631</v>
      </c>
      <c r="F312" s="5">
        <v>151420</v>
      </c>
      <c r="G312" s="11">
        <v>373.8</v>
      </c>
      <c r="H312" s="11">
        <v>1</v>
      </c>
      <c r="I312" s="12">
        <v>6823.76</v>
      </c>
    </row>
    <row r="313" spans="1:9" x14ac:dyDescent="0.25">
      <c r="A313" s="10">
        <v>312</v>
      </c>
      <c r="B313" s="4" t="s">
        <v>39</v>
      </c>
      <c r="C313" s="3">
        <v>4</v>
      </c>
      <c r="D313" s="5">
        <v>6687</v>
      </c>
      <c r="E313" s="5">
        <v>268530</v>
      </c>
      <c r="F313" s="5">
        <v>63330</v>
      </c>
      <c r="G313" s="11">
        <v>269</v>
      </c>
      <c r="H313" s="11">
        <v>0</v>
      </c>
      <c r="I313" s="12">
        <v>510.1</v>
      </c>
    </row>
    <row r="314" spans="1:9" x14ac:dyDescent="0.25">
      <c r="A314" s="10">
        <v>313</v>
      </c>
      <c r="B314" s="4" t="s">
        <v>39</v>
      </c>
      <c r="C314" s="3">
        <v>5</v>
      </c>
      <c r="D314" s="5">
        <v>5765</v>
      </c>
      <c r="E314" s="5">
        <v>257076</v>
      </c>
      <c r="F314" s="5">
        <v>67727</v>
      </c>
      <c r="G314" s="11">
        <v>332.1</v>
      </c>
      <c r="H314" s="11">
        <v>0</v>
      </c>
      <c r="I314" s="12">
        <v>219</v>
      </c>
    </row>
    <row r="315" spans="1:9" x14ac:dyDescent="0.25">
      <c r="A315" s="10">
        <v>314</v>
      </c>
      <c r="B315" s="4" t="s">
        <v>39</v>
      </c>
      <c r="C315" s="3">
        <v>6</v>
      </c>
      <c r="D315" s="5">
        <v>5407</v>
      </c>
      <c r="E315" s="5">
        <v>784592</v>
      </c>
      <c r="F315" s="5">
        <v>146628</v>
      </c>
      <c r="G315" s="11">
        <v>249</v>
      </c>
      <c r="H315" s="11">
        <v>1</v>
      </c>
      <c r="I315" s="13">
        <v>2194</v>
      </c>
    </row>
    <row r="316" spans="1:9" x14ac:dyDescent="0.25">
      <c r="A316" s="10">
        <v>315</v>
      </c>
      <c r="B316" s="4" t="s">
        <v>39</v>
      </c>
      <c r="C316" s="3">
        <v>7</v>
      </c>
      <c r="D316" s="5">
        <v>6529</v>
      </c>
      <c r="E316" s="5">
        <v>237154</v>
      </c>
      <c r="F316" s="5">
        <v>19722</v>
      </c>
      <c r="G316" s="11">
        <v>293.7</v>
      </c>
      <c r="H316" s="11">
        <v>0</v>
      </c>
      <c r="I316" s="13">
        <v>65</v>
      </c>
    </row>
    <row r="317" spans="1:9" x14ac:dyDescent="0.25">
      <c r="A317" s="10">
        <v>316</v>
      </c>
      <c r="B317" s="4" t="s">
        <v>39</v>
      </c>
      <c r="C317" s="3">
        <v>8</v>
      </c>
      <c r="D317" s="5">
        <v>6883</v>
      </c>
      <c r="E317" s="5">
        <v>36602</v>
      </c>
      <c r="F317" s="5">
        <v>616</v>
      </c>
      <c r="G317" s="11">
        <v>403.4</v>
      </c>
      <c r="H317" s="11">
        <v>0</v>
      </c>
      <c r="I317" s="13">
        <v>5</v>
      </c>
    </row>
    <row r="318" spans="1:9" x14ac:dyDescent="0.25">
      <c r="A318" s="10">
        <v>317</v>
      </c>
      <c r="B318" s="4" t="s">
        <v>39</v>
      </c>
      <c r="C318" s="3">
        <v>9</v>
      </c>
      <c r="D318" s="5">
        <v>7469</v>
      </c>
      <c r="E318" s="5">
        <v>11029</v>
      </c>
      <c r="F318" s="5">
        <v>17207</v>
      </c>
      <c r="G318" s="11">
        <v>375.2</v>
      </c>
      <c r="H318" s="11">
        <v>0</v>
      </c>
      <c r="I318" s="13">
        <v>198</v>
      </c>
    </row>
    <row r="319" spans="1:9" x14ac:dyDescent="0.25">
      <c r="A319" s="10">
        <v>318</v>
      </c>
      <c r="B319" s="4" t="s">
        <v>39</v>
      </c>
      <c r="C319" s="3">
        <v>10</v>
      </c>
      <c r="D319" s="5">
        <v>7185</v>
      </c>
      <c r="E319" s="5">
        <v>9444</v>
      </c>
      <c r="F319" s="5">
        <v>2219</v>
      </c>
      <c r="G319" s="11">
        <v>475</v>
      </c>
      <c r="H319" s="11">
        <v>0</v>
      </c>
      <c r="I319" s="13">
        <v>44</v>
      </c>
    </row>
    <row r="320" spans="1:9" x14ac:dyDescent="0.25">
      <c r="A320" s="10">
        <v>319</v>
      </c>
      <c r="B320" s="4" t="s">
        <v>39</v>
      </c>
      <c r="C320" s="3">
        <v>11</v>
      </c>
      <c r="D320" s="5">
        <v>6435</v>
      </c>
      <c r="E320" s="5">
        <v>56427</v>
      </c>
      <c r="F320" s="5">
        <v>9445</v>
      </c>
      <c r="G320" s="11">
        <v>587</v>
      </c>
      <c r="H320" s="11">
        <v>1</v>
      </c>
      <c r="I320" s="13">
        <v>197</v>
      </c>
    </row>
    <row r="321" spans="1:9" x14ac:dyDescent="0.25">
      <c r="A321" s="10">
        <v>320</v>
      </c>
      <c r="B321" s="4" t="s">
        <v>40</v>
      </c>
      <c r="C321" s="3">
        <v>1</v>
      </c>
      <c r="D321" s="3">
        <v>5710</v>
      </c>
      <c r="E321" s="3">
        <v>679760</v>
      </c>
      <c r="F321" s="5">
        <v>134658</v>
      </c>
      <c r="G321" s="11">
        <v>131.9</v>
      </c>
      <c r="H321" s="11">
        <v>1</v>
      </c>
      <c r="I321" s="12">
        <v>18696</v>
      </c>
    </row>
    <row r="322" spans="1:9" x14ac:dyDescent="0.25">
      <c r="A322" s="10">
        <v>321</v>
      </c>
      <c r="B322" s="4" t="s">
        <v>40</v>
      </c>
      <c r="C322" s="3">
        <v>2</v>
      </c>
      <c r="D322" s="5">
        <v>5685</v>
      </c>
      <c r="E322" s="5">
        <v>594117</v>
      </c>
      <c r="F322" s="5">
        <v>82066</v>
      </c>
      <c r="G322" s="11">
        <v>267.39999999999998</v>
      </c>
      <c r="H322" s="11">
        <v>1</v>
      </c>
      <c r="I322" s="12">
        <v>26837</v>
      </c>
    </row>
    <row r="323" spans="1:9" x14ac:dyDescent="0.25">
      <c r="A323" s="10">
        <v>322</v>
      </c>
      <c r="B323" s="4" t="s">
        <v>40</v>
      </c>
      <c r="C323" s="3">
        <v>3</v>
      </c>
      <c r="D323" s="5">
        <v>5499</v>
      </c>
      <c r="E323" s="5">
        <v>500410</v>
      </c>
      <c r="F323" s="5">
        <v>88684</v>
      </c>
      <c r="G323" s="11">
        <v>90.1</v>
      </c>
      <c r="H323" s="11">
        <v>1</v>
      </c>
      <c r="I323" s="12">
        <v>10641.6</v>
      </c>
    </row>
    <row r="324" spans="1:9" x14ac:dyDescent="0.25">
      <c r="A324" s="10">
        <v>323</v>
      </c>
      <c r="B324" s="4" t="s">
        <v>40</v>
      </c>
      <c r="C324" s="3">
        <v>4</v>
      </c>
      <c r="D324" s="5">
        <v>6690</v>
      </c>
      <c r="E324" s="5">
        <v>196352</v>
      </c>
      <c r="F324" s="5">
        <v>67007</v>
      </c>
      <c r="G324" s="11">
        <v>162</v>
      </c>
      <c r="H324" s="11">
        <v>0</v>
      </c>
      <c r="I324" s="12">
        <v>306.2</v>
      </c>
    </row>
    <row r="325" spans="1:9" x14ac:dyDescent="0.25">
      <c r="A325" s="10">
        <v>324</v>
      </c>
      <c r="B325" s="4" t="s">
        <v>40</v>
      </c>
      <c r="C325" s="3">
        <v>5</v>
      </c>
      <c r="D325" s="5">
        <v>5815</v>
      </c>
      <c r="E325" s="5">
        <v>77538</v>
      </c>
      <c r="F325" s="5">
        <v>102997</v>
      </c>
      <c r="G325" s="11">
        <v>213.4</v>
      </c>
      <c r="H325" s="11">
        <v>0</v>
      </c>
      <c r="I325" s="12">
        <v>656</v>
      </c>
    </row>
    <row r="326" spans="1:9" x14ac:dyDescent="0.25">
      <c r="A326" s="10">
        <v>325</v>
      </c>
      <c r="B326" s="4" t="s">
        <v>40</v>
      </c>
      <c r="C326" s="3">
        <v>6</v>
      </c>
      <c r="D326" s="5">
        <v>5144</v>
      </c>
      <c r="E326" s="5">
        <v>355018</v>
      </c>
      <c r="F326" s="5">
        <v>120229</v>
      </c>
      <c r="G326" s="11">
        <v>625</v>
      </c>
      <c r="H326" s="11">
        <v>1</v>
      </c>
      <c r="I326" s="13">
        <v>7807</v>
      </c>
    </row>
    <row r="327" spans="1:9" x14ac:dyDescent="0.25">
      <c r="A327" s="10">
        <v>326</v>
      </c>
      <c r="B327" s="4" t="s">
        <v>40</v>
      </c>
      <c r="C327" s="3">
        <v>7</v>
      </c>
      <c r="D327" s="5">
        <v>6933</v>
      </c>
      <c r="E327" s="5">
        <v>183285</v>
      </c>
      <c r="F327" s="5">
        <v>20860</v>
      </c>
      <c r="G327" s="11">
        <v>392.4</v>
      </c>
      <c r="H327" s="11">
        <v>0</v>
      </c>
      <c r="I327" s="13">
        <v>111</v>
      </c>
    </row>
    <row r="328" spans="1:9" x14ac:dyDescent="0.25">
      <c r="A328" s="10">
        <v>327</v>
      </c>
      <c r="B328" s="4" t="s">
        <v>40</v>
      </c>
      <c r="C328" s="3">
        <v>8</v>
      </c>
      <c r="D328" s="5">
        <v>6639</v>
      </c>
      <c r="E328" s="5">
        <v>2538</v>
      </c>
      <c r="F328" s="5">
        <v>3465</v>
      </c>
      <c r="G328" s="11">
        <v>569.6</v>
      </c>
      <c r="H328" s="11">
        <v>0</v>
      </c>
      <c r="I328" s="13">
        <v>7</v>
      </c>
    </row>
    <row r="329" spans="1:9" x14ac:dyDescent="0.25">
      <c r="A329" s="10">
        <v>328</v>
      </c>
      <c r="B329" s="4" t="s">
        <v>40</v>
      </c>
      <c r="C329" s="3">
        <v>9</v>
      </c>
      <c r="D329" s="5">
        <v>7526</v>
      </c>
      <c r="E329" s="5">
        <v>20026</v>
      </c>
      <c r="F329" s="5">
        <v>8414</v>
      </c>
      <c r="G329" s="11">
        <v>291.60000000000002</v>
      </c>
      <c r="H329" s="11">
        <v>0</v>
      </c>
      <c r="I329" s="13">
        <v>21</v>
      </c>
    </row>
    <row r="330" spans="1:9" x14ac:dyDescent="0.25">
      <c r="A330" s="10">
        <v>329</v>
      </c>
      <c r="B330" s="4" t="s">
        <v>40</v>
      </c>
      <c r="C330" s="3">
        <v>10</v>
      </c>
      <c r="D330" s="5">
        <v>7247</v>
      </c>
      <c r="E330" s="5">
        <v>1719</v>
      </c>
      <c r="F330" s="5">
        <v>1589</v>
      </c>
      <c r="G330" s="11">
        <v>289</v>
      </c>
      <c r="H330" s="11">
        <v>1</v>
      </c>
      <c r="I330" s="13">
        <v>56</v>
      </c>
    </row>
    <row r="331" spans="1:9" x14ac:dyDescent="0.25">
      <c r="A331" s="10">
        <v>330</v>
      </c>
      <c r="B331" s="4" t="s">
        <v>40</v>
      </c>
      <c r="C331" s="3">
        <v>11</v>
      </c>
      <c r="D331" s="5">
        <v>6435</v>
      </c>
      <c r="E331" s="5">
        <v>47034</v>
      </c>
      <c r="F331" s="5">
        <v>9194</v>
      </c>
      <c r="G331" s="11">
        <v>259</v>
      </c>
      <c r="H331" s="11">
        <v>0</v>
      </c>
      <c r="I331" s="13">
        <v>116</v>
      </c>
    </row>
    <row r="332" spans="1:9" x14ac:dyDescent="0.25">
      <c r="A332" s="10">
        <v>331</v>
      </c>
      <c r="B332" s="4" t="s">
        <v>41</v>
      </c>
      <c r="C332" s="3">
        <v>1</v>
      </c>
      <c r="D332" s="3">
        <v>5934</v>
      </c>
      <c r="E332" s="3">
        <v>842632</v>
      </c>
      <c r="F332" s="5">
        <v>136069</v>
      </c>
      <c r="G332" s="11">
        <v>220.8</v>
      </c>
      <c r="H332" s="11">
        <v>0</v>
      </c>
      <c r="I332" s="12">
        <v>36068</v>
      </c>
    </row>
    <row r="333" spans="1:9" x14ac:dyDescent="0.25">
      <c r="A333" s="10">
        <v>332</v>
      </c>
      <c r="B333" s="4" t="s">
        <v>41</v>
      </c>
      <c r="C333" s="3">
        <v>2</v>
      </c>
      <c r="D333" s="5">
        <v>6024</v>
      </c>
      <c r="E333" s="5">
        <v>1144977</v>
      </c>
      <c r="F333" s="5">
        <v>72589</v>
      </c>
      <c r="G333" s="11">
        <v>59.5</v>
      </c>
      <c r="H333" s="11">
        <v>1</v>
      </c>
      <c r="I333" s="12">
        <v>12401</v>
      </c>
    </row>
    <row r="334" spans="1:9" x14ac:dyDescent="0.25">
      <c r="A334" s="10">
        <v>333</v>
      </c>
      <c r="B334" s="4" t="s">
        <v>41</v>
      </c>
      <c r="C334" s="3">
        <v>3</v>
      </c>
      <c r="D334" s="5">
        <v>5970</v>
      </c>
      <c r="E334" s="5">
        <v>576197</v>
      </c>
      <c r="F334" s="5">
        <v>104563</v>
      </c>
      <c r="G334" s="11">
        <v>135.80000000000001</v>
      </c>
      <c r="H334" s="11">
        <v>0</v>
      </c>
      <c r="I334" s="12">
        <v>15609.72</v>
      </c>
    </row>
    <row r="335" spans="1:9" x14ac:dyDescent="0.25">
      <c r="A335" s="10">
        <v>334</v>
      </c>
      <c r="B335" s="4" t="s">
        <v>41</v>
      </c>
      <c r="C335" s="3">
        <v>4</v>
      </c>
      <c r="D335" s="5">
        <v>6836</v>
      </c>
      <c r="E335" s="5">
        <v>246686</v>
      </c>
      <c r="F335" s="5">
        <v>52170</v>
      </c>
      <c r="G335" s="11">
        <v>149</v>
      </c>
      <c r="H335" s="11">
        <v>1</v>
      </c>
      <c r="I335" s="12">
        <v>594</v>
      </c>
    </row>
    <row r="336" spans="1:9" x14ac:dyDescent="0.25">
      <c r="A336" s="10">
        <v>335</v>
      </c>
      <c r="B336" s="4" t="s">
        <v>41</v>
      </c>
      <c r="C336" s="3">
        <v>5</v>
      </c>
      <c r="D336" s="5">
        <v>5981</v>
      </c>
      <c r="E336" s="5">
        <v>86152</v>
      </c>
      <c r="F336" s="5">
        <v>55433</v>
      </c>
      <c r="G336" s="11">
        <v>185.4</v>
      </c>
      <c r="H336" s="11">
        <v>0</v>
      </c>
      <c r="I336" s="12">
        <v>857.2</v>
      </c>
    </row>
    <row r="337" spans="1:9" x14ac:dyDescent="0.25">
      <c r="A337" s="10">
        <v>336</v>
      </c>
      <c r="B337" s="4" t="s">
        <v>41</v>
      </c>
      <c r="C337" s="3">
        <v>6</v>
      </c>
      <c r="D337" s="5">
        <v>5186</v>
      </c>
      <c r="E337" s="5">
        <v>189784</v>
      </c>
      <c r="F337" s="5">
        <v>52785</v>
      </c>
      <c r="G337" s="11">
        <v>392</v>
      </c>
      <c r="H337" s="11">
        <v>1</v>
      </c>
      <c r="I337" s="13">
        <v>6332</v>
      </c>
    </row>
    <row r="338" spans="1:9" x14ac:dyDescent="0.25">
      <c r="A338" s="10">
        <v>337</v>
      </c>
      <c r="B338" s="4" t="s">
        <v>41</v>
      </c>
      <c r="C338" s="3">
        <v>7</v>
      </c>
      <c r="D338" s="5">
        <v>7419</v>
      </c>
      <c r="E338" s="5">
        <v>260778</v>
      </c>
      <c r="F338" s="5">
        <v>14157</v>
      </c>
      <c r="G338" s="11">
        <v>608.6</v>
      </c>
      <c r="H338" s="11">
        <v>1</v>
      </c>
      <c r="I338" s="13">
        <v>148</v>
      </c>
    </row>
    <row r="339" spans="1:9" x14ac:dyDescent="0.25">
      <c r="A339" s="10">
        <v>338</v>
      </c>
      <c r="B339" s="4" t="s">
        <v>41</v>
      </c>
      <c r="C339" s="3">
        <v>8</v>
      </c>
      <c r="D339" s="5">
        <v>7100</v>
      </c>
      <c r="E339" s="5">
        <v>2966</v>
      </c>
      <c r="F339" s="5">
        <v>860</v>
      </c>
      <c r="G339" s="11">
        <v>939.4</v>
      </c>
      <c r="H339" s="11">
        <v>0</v>
      </c>
      <c r="I339" s="13">
        <v>22</v>
      </c>
    </row>
    <row r="340" spans="1:9" x14ac:dyDescent="0.25">
      <c r="A340" s="10">
        <v>339</v>
      </c>
      <c r="B340" s="4" t="s">
        <v>41</v>
      </c>
      <c r="C340" s="3">
        <v>9</v>
      </c>
      <c r="D340" s="5">
        <v>7840</v>
      </c>
      <c r="E340" s="5">
        <v>72882</v>
      </c>
      <c r="F340" s="5">
        <v>3106</v>
      </c>
      <c r="G340" s="11">
        <v>391.9</v>
      </c>
      <c r="H340" s="11">
        <v>1</v>
      </c>
      <c r="I340" s="13">
        <v>199</v>
      </c>
    </row>
    <row r="341" spans="1:9" x14ac:dyDescent="0.25">
      <c r="A341" s="10">
        <v>340</v>
      </c>
      <c r="B341" s="4" t="s">
        <v>41</v>
      </c>
      <c r="C341" s="3">
        <v>10</v>
      </c>
      <c r="D341" s="5">
        <v>7267</v>
      </c>
      <c r="E341" s="5">
        <v>2870</v>
      </c>
      <c r="F341" s="5">
        <v>5518</v>
      </c>
      <c r="G341" s="11">
        <v>272</v>
      </c>
      <c r="H341" s="11">
        <v>1</v>
      </c>
      <c r="I341" s="13">
        <v>116</v>
      </c>
    </row>
    <row r="342" spans="1:9" x14ac:dyDescent="0.25">
      <c r="A342" s="10">
        <v>341</v>
      </c>
      <c r="B342" s="4" t="s">
        <v>41</v>
      </c>
      <c r="C342" s="3">
        <v>11</v>
      </c>
      <c r="D342" s="5">
        <v>6482</v>
      </c>
      <c r="E342" s="5">
        <v>47383</v>
      </c>
      <c r="F342" s="5">
        <v>9266</v>
      </c>
      <c r="G342" s="11">
        <v>194</v>
      </c>
      <c r="H342" s="11">
        <v>0</v>
      </c>
      <c r="I342" s="13">
        <v>259</v>
      </c>
    </row>
    <row r="343" spans="1:9" x14ac:dyDescent="0.25">
      <c r="A343" s="10">
        <v>342</v>
      </c>
      <c r="B343" s="4" t="s">
        <v>42</v>
      </c>
      <c r="C343" s="3">
        <v>1</v>
      </c>
      <c r="D343" s="3">
        <v>6229</v>
      </c>
      <c r="E343" s="3">
        <v>1368830</v>
      </c>
      <c r="F343" s="5">
        <v>94785</v>
      </c>
      <c r="G343" s="11">
        <v>106.1</v>
      </c>
      <c r="H343" s="11">
        <v>1</v>
      </c>
      <c r="I343" s="12">
        <v>26397</v>
      </c>
    </row>
    <row r="344" spans="1:9" x14ac:dyDescent="0.25">
      <c r="A344" s="10">
        <v>343</v>
      </c>
      <c r="B344" s="4" t="s">
        <v>42</v>
      </c>
      <c r="C344" s="3">
        <v>2</v>
      </c>
      <c r="D344" s="5">
        <v>6349</v>
      </c>
      <c r="E344" s="5">
        <v>1120683</v>
      </c>
      <c r="F344" s="5">
        <v>58929</v>
      </c>
      <c r="G344" s="11">
        <v>209.6</v>
      </c>
      <c r="H344" s="11">
        <v>1</v>
      </c>
      <c r="I344" s="12">
        <v>4353</v>
      </c>
    </row>
    <row r="345" spans="1:9" x14ac:dyDescent="0.25">
      <c r="A345" s="10">
        <v>344</v>
      </c>
      <c r="B345" s="4" t="s">
        <v>42</v>
      </c>
      <c r="C345" s="3">
        <v>3</v>
      </c>
      <c r="D345" s="5">
        <v>6112</v>
      </c>
      <c r="E345" s="5">
        <v>1138123</v>
      </c>
      <c r="F345" s="5">
        <v>78704</v>
      </c>
      <c r="G345" s="11">
        <v>15.5</v>
      </c>
      <c r="H345" s="11">
        <v>0</v>
      </c>
      <c r="I345" s="12">
        <v>8794.1</v>
      </c>
    </row>
    <row r="346" spans="1:9" x14ac:dyDescent="0.25">
      <c r="A346" s="10">
        <v>345</v>
      </c>
      <c r="B346" s="4" t="s">
        <v>42</v>
      </c>
      <c r="C346" s="3">
        <v>4</v>
      </c>
      <c r="D346" s="5">
        <v>6907</v>
      </c>
      <c r="E346" s="5">
        <v>297216</v>
      </c>
      <c r="F346" s="5">
        <v>62492</v>
      </c>
      <c r="G346" s="11">
        <v>79</v>
      </c>
      <c r="H346" s="11">
        <v>0</v>
      </c>
      <c r="I346" s="12">
        <v>413</v>
      </c>
    </row>
    <row r="347" spans="1:9" x14ac:dyDescent="0.25">
      <c r="A347" s="10">
        <v>346</v>
      </c>
      <c r="B347" s="4" t="s">
        <v>42</v>
      </c>
      <c r="C347" s="3">
        <v>5</v>
      </c>
      <c r="D347" s="5">
        <v>6159</v>
      </c>
      <c r="E347" s="5">
        <v>240995</v>
      </c>
      <c r="F347" s="5">
        <v>15096</v>
      </c>
      <c r="G347" s="11">
        <v>123.7</v>
      </c>
      <c r="H347" s="11">
        <v>1</v>
      </c>
      <c r="I347" s="12">
        <v>407.5</v>
      </c>
    </row>
    <row r="348" spans="1:9" x14ac:dyDescent="0.25">
      <c r="A348" s="10">
        <v>347</v>
      </c>
      <c r="B348" s="4" t="s">
        <v>42</v>
      </c>
      <c r="C348" s="3">
        <v>6</v>
      </c>
      <c r="D348" s="5">
        <v>5422</v>
      </c>
      <c r="E348" s="5">
        <v>396571</v>
      </c>
      <c r="F348" s="5">
        <v>39040</v>
      </c>
      <c r="G348" s="11">
        <v>553</v>
      </c>
      <c r="H348" s="11">
        <v>1</v>
      </c>
      <c r="I348" s="13">
        <v>4220</v>
      </c>
    </row>
    <row r="349" spans="1:9" x14ac:dyDescent="0.25">
      <c r="A349" s="10">
        <v>348</v>
      </c>
      <c r="B349" s="4" t="s">
        <v>42</v>
      </c>
      <c r="C349" s="3">
        <v>7</v>
      </c>
      <c r="D349" s="5">
        <v>7539</v>
      </c>
      <c r="E349" s="5">
        <v>151662</v>
      </c>
      <c r="F349" s="5">
        <v>11716</v>
      </c>
      <c r="G349" s="11">
        <v>327.10000000000002</v>
      </c>
      <c r="H349" s="11">
        <v>0</v>
      </c>
      <c r="I349" s="13">
        <v>87</v>
      </c>
    </row>
    <row r="350" spans="1:9" x14ac:dyDescent="0.25">
      <c r="A350" s="10">
        <v>349</v>
      </c>
      <c r="B350" s="4" t="s">
        <v>42</v>
      </c>
      <c r="C350" s="3">
        <v>8</v>
      </c>
      <c r="D350" s="5">
        <v>7159</v>
      </c>
      <c r="E350" s="5">
        <v>3385</v>
      </c>
      <c r="F350" s="5">
        <v>4446</v>
      </c>
      <c r="G350" s="11">
        <v>840.8</v>
      </c>
      <c r="H350" s="11">
        <v>0</v>
      </c>
      <c r="I350" s="13">
        <v>200.95</v>
      </c>
    </row>
    <row r="351" spans="1:9" x14ac:dyDescent="0.25">
      <c r="A351" s="10">
        <v>350</v>
      </c>
      <c r="B351" s="4" t="s">
        <v>42</v>
      </c>
      <c r="C351" s="3">
        <v>9</v>
      </c>
      <c r="D351" s="5">
        <v>8124</v>
      </c>
      <c r="E351" s="5">
        <v>40674</v>
      </c>
      <c r="F351" s="5">
        <v>3603</v>
      </c>
      <c r="G351" s="11">
        <v>216.7</v>
      </c>
      <c r="H351" s="11">
        <v>1</v>
      </c>
      <c r="I351" s="13">
        <v>81</v>
      </c>
    </row>
    <row r="352" spans="1:9" x14ac:dyDescent="0.25">
      <c r="A352" s="10">
        <v>351</v>
      </c>
      <c r="B352" s="4" t="s">
        <v>42</v>
      </c>
      <c r="C352" s="3">
        <v>10</v>
      </c>
      <c r="D352" s="5">
        <v>7449</v>
      </c>
      <c r="E352" s="5">
        <v>13876</v>
      </c>
      <c r="F352" s="5">
        <v>239</v>
      </c>
      <c r="G352" s="11">
        <v>291</v>
      </c>
      <c r="H352" s="11">
        <v>1</v>
      </c>
      <c r="I352" s="13">
        <v>639</v>
      </c>
    </row>
    <row r="353" spans="1:9" x14ac:dyDescent="0.25">
      <c r="A353" s="10">
        <v>352</v>
      </c>
      <c r="B353" s="4" t="s">
        <v>42</v>
      </c>
      <c r="C353" s="3">
        <v>11</v>
      </c>
      <c r="D353" s="5">
        <v>6649</v>
      </c>
      <c r="E353" s="5">
        <v>59106</v>
      </c>
      <c r="F353" s="5">
        <v>7145</v>
      </c>
      <c r="G353" s="11">
        <v>242</v>
      </c>
      <c r="H353" s="11">
        <v>0</v>
      </c>
      <c r="I353" s="13">
        <v>275</v>
      </c>
    </row>
    <row r="354" spans="1:9" x14ac:dyDescent="0.25">
      <c r="A354" s="10">
        <v>353</v>
      </c>
      <c r="B354" s="4" t="s">
        <v>43</v>
      </c>
      <c r="C354" s="3">
        <v>1</v>
      </c>
      <c r="D354" s="3">
        <v>6281</v>
      </c>
      <c r="E354" s="3">
        <v>1073290</v>
      </c>
      <c r="F354" s="5">
        <v>105647</v>
      </c>
      <c r="G354" s="11">
        <v>424.4</v>
      </c>
      <c r="H354" s="11">
        <v>1</v>
      </c>
      <c r="I354" s="12">
        <v>11290</v>
      </c>
    </row>
    <row r="355" spans="1:9" x14ac:dyDescent="0.25">
      <c r="A355" s="10">
        <v>354</v>
      </c>
      <c r="B355" s="4" t="s">
        <v>43</v>
      </c>
      <c r="C355" s="3">
        <v>2</v>
      </c>
      <c r="D355" s="5">
        <v>6536</v>
      </c>
      <c r="E355" s="5">
        <v>688872</v>
      </c>
      <c r="F355" s="5">
        <v>62448</v>
      </c>
      <c r="G355" s="11">
        <v>273.89999999999998</v>
      </c>
      <c r="H355" s="11">
        <v>1</v>
      </c>
      <c r="I355" s="12">
        <v>3596</v>
      </c>
    </row>
    <row r="356" spans="1:9" x14ac:dyDescent="0.25">
      <c r="A356" s="10">
        <v>355</v>
      </c>
      <c r="B356" s="4" t="s">
        <v>43</v>
      </c>
      <c r="C356" s="3">
        <v>3</v>
      </c>
      <c r="D356" s="5">
        <v>6147</v>
      </c>
      <c r="E356" s="5">
        <v>721448</v>
      </c>
      <c r="F356" s="5">
        <v>63440</v>
      </c>
      <c r="G356" s="11">
        <v>129.30000000000001</v>
      </c>
      <c r="H356" s="11">
        <v>1</v>
      </c>
      <c r="I356" s="12">
        <v>3029.39</v>
      </c>
    </row>
    <row r="357" spans="1:9" x14ac:dyDescent="0.25">
      <c r="A357" s="10">
        <v>356</v>
      </c>
      <c r="B357" s="4" t="s">
        <v>43</v>
      </c>
      <c r="C357" s="3">
        <v>4</v>
      </c>
      <c r="D357" s="5">
        <v>7013</v>
      </c>
      <c r="E357" s="5">
        <v>283244</v>
      </c>
      <c r="F357" s="5">
        <v>76584</v>
      </c>
      <c r="G357" s="11">
        <v>185</v>
      </c>
      <c r="H357" s="11">
        <v>0</v>
      </c>
      <c r="I357" s="12">
        <v>305</v>
      </c>
    </row>
    <row r="358" spans="1:9" x14ac:dyDescent="0.25">
      <c r="A358" s="10">
        <v>357</v>
      </c>
      <c r="B358" s="4" t="s">
        <v>43</v>
      </c>
      <c r="C358" s="3">
        <v>5</v>
      </c>
      <c r="D358" s="5">
        <v>6249</v>
      </c>
      <c r="E358" s="5">
        <v>256510</v>
      </c>
      <c r="F358" s="5">
        <v>31489</v>
      </c>
      <c r="G358" s="11">
        <v>432.1</v>
      </c>
      <c r="H358" s="11">
        <v>0</v>
      </c>
      <c r="I358" s="12">
        <v>319.2</v>
      </c>
    </row>
    <row r="359" spans="1:9" x14ac:dyDescent="0.25">
      <c r="A359" s="10">
        <v>358</v>
      </c>
      <c r="B359" s="4" t="s">
        <v>43</v>
      </c>
      <c r="C359" s="3">
        <v>6</v>
      </c>
      <c r="D359" s="5">
        <v>5309</v>
      </c>
      <c r="E359" s="5">
        <v>511656</v>
      </c>
      <c r="F359" s="5">
        <v>35561</v>
      </c>
      <c r="G359" s="11">
        <v>401</v>
      </c>
      <c r="H359" s="11">
        <v>1</v>
      </c>
      <c r="I359" s="13">
        <v>5182</v>
      </c>
    </row>
    <row r="360" spans="1:9" x14ac:dyDescent="0.25">
      <c r="A360" s="10">
        <v>359</v>
      </c>
      <c r="B360" s="4" t="s">
        <v>43</v>
      </c>
      <c r="C360" s="3">
        <v>7</v>
      </c>
      <c r="D360" s="5">
        <v>7790</v>
      </c>
      <c r="E360" s="5">
        <v>154413</v>
      </c>
      <c r="F360" s="5">
        <v>1503</v>
      </c>
      <c r="G360" s="11">
        <v>281.7</v>
      </c>
      <c r="H360" s="11">
        <v>1</v>
      </c>
      <c r="I360" s="13">
        <v>67</v>
      </c>
    </row>
    <row r="361" spans="1:9" x14ac:dyDescent="0.25">
      <c r="A361" s="10">
        <v>360</v>
      </c>
      <c r="B361" s="4" t="s">
        <v>43</v>
      </c>
      <c r="C361" s="3">
        <v>8</v>
      </c>
      <c r="D361" s="5">
        <v>7159</v>
      </c>
      <c r="E361" s="5">
        <v>1483</v>
      </c>
      <c r="F361" s="5">
        <v>402</v>
      </c>
      <c r="G361" s="11">
        <v>469.4</v>
      </c>
      <c r="H361" s="11">
        <v>0</v>
      </c>
      <c r="I361" s="13">
        <v>86.45</v>
      </c>
    </row>
    <row r="362" spans="1:9" x14ac:dyDescent="0.25">
      <c r="A362" s="10">
        <v>361</v>
      </c>
      <c r="B362" s="4" t="s">
        <v>43</v>
      </c>
      <c r="C362" s="3">
        <v>9</v>
      </c>
      <c r="D362" s="5">
        <v>8051</v>
      </c>
      <c r="E362" s="5">
        <v>104625</v>
      </c>
      <c r="F362" s="5">
        <v>10614</v>
      </c>
      <c r="G362" s="11">
        <v>380</v>
      </c>
      <c r="H362" s="11">
        <v>0</v>
      </c>
      <c r="I362" s="13">
        <v>79</v>
      </c>
    </row>
    <row r="363" spans="1:9" x14ac:dyDescent="0.25">
      <c r="A363" s="10">
        <v>362</v>
      </c>
      <c r="B363" s="4" t="s">
        <v>43</v>
      </c>
      <c r="C363" s="3">
        <v>10</v>
      </c>
      <c r="D363" s="5">
        <v>7506</v>
      </c>
      <c r="E363" s="5">
        <v>6734</v>
      </c>
      <c r="F363" s="5">
        <v>1808</v>
      </c>
      <c r="G363" s="11">
        <v>144</v>
      </c>
      <c r="H363" s="11">
        <v>0</v>
      </c>
      <c r="I363" s="13">
        <v>204.5</v>
      </c>
    </row>
    <row r="364" spans="1:9" x14ac:dyDescent="0.25">
      <c r="A364" s="10">
        <v>363</v>
      </c>
      <c r="B364" s="4" t="s">
        <v>43</v>
      </c>
      <c r="C364" s="3">
        <v>11</v>
      </c>
      <c r="D364" s="5">
        <v>6655</v>
      </c>
      <c r="E364" s="5">
        <v>48972</v>
      </c>
      <c r="F364" s="5">
        <v>11716</v>
      </c>
      <c r="G364" s="11">
        <v>243</v>
      </c>
      <c r="H364" s="11">
        <v>1</v>
      </c>
      <c r="I364" s="13">
        <v>420.65</v>
      </c>
    </row>
    <row r="365" spans="1:9" x14ac:dyDescent="0.25">
      <c r="A365" s="10">
        <v>364</v>
      </c>
      <c r="B365" s="4" t="s">
        <v>44</v>
      </c>
      <c r="C365" s="3">
        <v>1</v>
      </c>
      <c r="D365" s="3">
        <v>6343</v>
      </c>
      <c r="E365" s="3">
        <v>613492</v>
      </c>
      <c r="F365" s="5">
        <v>178140</v>
      </c>
      <c r="G365" s="11">
        <v>292.2</v>
      </c>
      <c r="H365" s="11">
        <v>1</v>
      </c>
      <c r="I365" s="12">
        <v>8977</v>
      </c>
    </row>
    <row r="366" spans="1:9" x14ac:dyDescent="0.25">
      <c r="A366" s="10">
        <v>365</v>
      </c>
      <c r="B366" s="4" t="s">
        <v>44</v>
      </c>
      <c r="C366" s="3">
        <v>2</v>
      </c>
      <c r="D366" s="5">
        <v>6519</v>
      </c>
      <c r="E366" s="5">
        <v>354028</v>
      </c>
      <c r="F366" s="5">
        <v>206367</v>
      </c>
      <c r="G366" s="11">
        <v>255.4</v>
      </c>
      <c r="H366" s="11">
        <v>1</v>
      </c>
      <c r="I366" s="12">
        <v>6253</v>
      </c>
    </row>
    <row r="367" spans="1:9" x14ac:dyDescent="0.25">
      <c r="A367" s="10">
        <v>366</v>
      </c>
      <c r="B367" s="4" t="s">
        <v>44</v>
      </c>
      <c r="C367" s="3">
        <v>3</v>
      </c>
      <c r="D367" s="5">
        <v>6180</v>
      </c>
      <c r="E367" s="5">
        <v>422539</v>
      </c>
      <c r="F367" s="5">
        <v>131930</v>
      </c>
      <c r="G367" s="11">
        <v>276.2</v>
      </c>
      <c r="H367" s="11">
        <v>1</v>
      </c>
      <c r="I367" s="12">
        <v>3649.45</v>
      </c>
    </row>
    <row r="368" spans="1:9" x14ac:dyDescent="0.25">
      <c r="A368" s="10">
        <v>367</v>
      </c>
      <c r="B368" s="4" t="s">
        <v>44</v>
      </c>
      <c r="C368" s="3">
        <v>4</v>
      </c>
      <c r="D368" s="5">
        <v>7069</v>
      </c>
      <c r="E368" s="5">
        <v>299690</v>
      </c>
      <c r="F368" s="5">
        <v>75121</v>
      </c>
      <c r="G368" s="11">
        <v>31</v>
      </c>
      <c r="H368" s="11">
        <v>0</v>
      </c>
      <c r="I368" s="12">
        <v>361</v>
      </c>
    </row>
    <row r="369" spans="1:9" x14ac:dyDescent="0.25">
      <c r="A369" s="10">
        <v>368</v>
      </c>
      <c r="B369" s="4" t="s">
        <v>44</v>
      </c>
      <c r="C369" s="3">
        <v>5</v>
      </c>
      <c r="D369" s="5">
        <v>6214</v>
      </c>
      <c r="E369" s="5">
        <v>390092</v>
      </c>
      <c r="F369" s="5">
        <v>102725</v>
      </c>
      <c r="G369" s="11">
        <v>332.5</v>
      </c>
      <c r="H369" s="11">
        <v>0</v>
      </c>
      <c r="I369" s="12">
        <v>186</v>
      </c>
    </row>
    <row r="370" spans="1:9" x14ac:dyDescent="0.25">
      <c r="A370" s="10">
        <v>369</v>
      </c>
      <c r="B370" s="4" t="s">
        <v>44</v>
      </c>
      <c r="C370" s="3">
        <v>6</v>
      </c>
      <c r="D370" s="5">
        <v>5349</v>
      </c>
      <c r="E370" s="5">
        <v>419537</v>
      </c>
      <c r="F370" s="5">
        <v>58784</v>
      </c>
      <c r="G370" s="11">
        <v>622</v>
      </c>
      <c r="H370" s="11">
        <v>0</v>
      </c>
      <c r="I370" s="13">
        <v>3455</v>
      </c>
    </row>
    <row r="371" spans="1:9" x14ac:dyDescent="0.25">
      <c r="A371" s="10">
        <v>370</v>
      </c>
      <c r="B371" s="4" t="s">
        <v>44</v>
      </c>
      <c r="C371" s="3">
        <v>7</v>
      </c>
      <c r="D371" s="5">
        <v>7863</v>
      </c>
      <c r="E371" s="5">
        <v>163323</v>
      </c>
      <c r="F371" s="5">
        <v>1589</v>
      </c>
      <c r="G371" s="11">
        <v>394.2</v>
      </c>
      <c r="H371" s="11">
        <v>1</v>
      </c>
      <c r="I371" s="13">
        <v>16</v>
      </c>
    </row>
    <row r="372" spans="1:9" x14ac:dyDescent="0.25">
      <c r="A372" s="10">
        <v>371</v>
      </c>
      <c r="B372" s="4" t="s">
        <v>44</v>
      </c>
      <c r="C372" s="3">
        <v>8</v>
      </c>
      <c r="D372" s="5">
        <v>7128</v>
      </c>
      <c r="E372" s="5">
        <v>8342</v>
      </c>
      <c r="F372" s="5">
        <v>734</v>
      </c>
      <c r="G372" s="11">
        <v>372.2</v>
      </c>
      <c r="H372" s="11">
        <v>0</v>
      </c>
      <c r="I372" s="13">
        <v>40</v>
      </c>
    </row>
    <row r="373" spans="1:9" x14ac:dyDescent="0.25">
      <c r="A373" s="10">
        <v>372</v>
      </c>
      <c r="B373" s="4" t="s">
        <v>44</v>
      </c>
      <c r="C373" s="3">
        <v>9</v>
      </c>
      <c r="D373" s="5">
        <v>8227</v>
      </c>
      <c r="E373" s="5">
        <v>51160</v>
      </c>
      <c r="F373" s="5">
        <v>28893</v>
      </c>
      <c r="G373" s="11">
        <v>220.5</v>
      </c>
      <c r="H373" s="11">
        <v>0</v>
      </c>
      <c r="I373" s="13">
        <v>73.95</v>
      </c>
    </row>
    <row r="374" spans="1:9" x14ac:dyDescent="0.25">
      <c r="A374" s="10">
        <v>373</v>
      </c>
      <c r="B374" s="4" t="s">
        <v>44</v>
      </c>
      <c r="C374" s="3">
        <v>10</v>
      </c>
      <c r="D374" s="5">
        <v>7576</v>
      </c>
      <c r="E374" s="5">
        <v>4822</v>
      </c>
      <c r="F374" s="5">
        <v>9</v>
      </c>
      <c r="G374" s="11">
        <v>212</v>
      </c>
      <c r="H374" s="11">
        <v>0</v>
      </c>
      <c r="I374" s="13">
        <v>47</v>
      </c>
    </row>
    <row r="375" spans="1:9" x14ac:dyDescent="0.25">
      <c r="A375" s="10">
        <v>374</v>
      </c>
      <c r="B375" s="4" t="s">
        <v>44</v>
      </c>
      <c r="C375" s="3">
        <v>11</v>
      </c>
      <c r="D375" s="5">
        <v>6734</v>
      </c>
      <c r="E375" s="5">
        <v>47671</v>
      </c>
      <c r="F375" s="5">
        <v>9176</v>
      </c>
      <c r="G375" s="11">
        <v>251</v>
      </c>
      <c r="H375" s="11">
        <v>0</v>
      </c>
      <c r="I375" s="13">
        <v>255</v>
      </c>
    </row>
    <row r="376" spans="1:9" x14ac:dyDescent="0.25">
      <c r="A376" s="10">
        <v>375</v>
      </c>
      <c r="B376" s="4" t="s">
        <v>45</v>
      </c>
      <c r="C376" s="3">
        <v>1</v>
      </c>
      <c r="D376" s="3">
        <v>6450</v>
      </c>
      <c r="E376" s="3">
        <v>619920</v>
      </c>
      <c r="F376" s="5">
        <v>258919</v>
      </c>
      <c r="G376" s="11">
        <v>401.4</v>
      </c>
      <c r="H376" s="11">
        <v>1</v>
      </c>
      <c r="I376" s="12">
        <v>8291</v>
      </c>
    </row>
    <row r="377" spans="1:9" x14ac:dyDescent="0.25">
      <c r="A377" s="10">
        <v>376</v>
      </c>
      <c r="B377" s="4" t="s">
        <v>45</v>
      </c>
      <c r="C377" s="3">
        <v>2</v>
      </c>
      <c r="D377" s="5">
        <v>6687</v>
      </c>
      <c r="E377" s="5">
        <v>313145</v>
      </c>
      <c r="F377" s="5">
        <v>360877</v>
      </c>
      <c r="G377" s="11">
        <v>219.1</v>
      </c>
      <c r="H377" s="11">
        <v>1</v>
      </c>
      <c r="I377" s="12">
        <v>8435</v>
      </c>
    </row>
    <row r="378" spans="1:9" x14ac:dyDescent="0.25">
      <c r="A378" s="10">
        <v>377</v>
      </c>
      <c r="B378" s="4" t="s">
        <v>45</v>
      </c>
      <c r="C378" s="3">
        <v>3</v>
      </c>
      <c r="D378" s="5">
        <v>6284</v>
      </c>
      <c r="E378" s="5">
        <v>498196</v>
      </c>
      <c r="F378" s="5">
        <v>431758</v>
      </c>
      <c r="G378" s="11">
        <v>140.80000000000001</v>
      </c>
      <c r="H378" s="11">
        <v>1</v>
      </c>
      <c r="I378" s="12">
        <v>3737.33</v>
      </c>
    </row>
    <row r="379" spans="1:9" x14ac:dyDescent="0.25">
      <c r="A379" s="10">
        <v>378</v>
      </c>
      <c r="B379" s="4" t="s">
        <v>45</v>
      </c>
      <c r="C379" s="3">
        <v>4</v>
      </c>
      <c r="D379" s="5">
        <v>7274</v>
      </c>
      <c r="E379" s="5">
        <v>233331</v>
      </c>
      <c r="F379" s="5">
        <v>93766</v>
      </c>
      <c r="G379" s="11">
        <v>331</v>
      </c>
      <c r="H379" s="11">
        <v>0</v>
      </c>
      <c r="I379" s="12">
        <v>543</v>
      </c>
    </row>
    <row r="380" spans="1:9" x14ac:dyDescent="0.25">
      <c r="A380" s="10">
        <v>379</v>
      </c>
      <c r="B380" s="4" t="s">
        <v>45</v>
      </c>
      <c r="C380" s="3">
        <v>5</v>
      </c>
      <c r="D380" s="5">
        <v>6490</v>
      </c>
      <c r="E380" s="5">
        <v>209948</v>
      </c>
      <c r="F380" s="5">
        <v>132112</v>
      </c>
      <c r="G380" s="11">
        <v>598.6</v>
      </c>
      <c r="H380" s="11">
        <v>0</v>
      </c>
      <c r="I380" s="12">
        <v>151</v>
      </c>
    </row>
    <row r="381" spans="1:9" x14ac:dyDescent="0.25">
      <c r="A381" s="10">
        <v>380</v>
      </c>
      <c r="B381" s="4" t="s">
        <v>45</v>
      </c>
      <c r="C381" s="3">
        <v>6</v>
      </c>
      <c r="D381" s="5">
        <v>5439</v>
      </c>
      <c r="E381" s="5">
        <v>184193</v>
      </c>
      <c r="F381" s="5">
        <v>91251</v>
      </c>
      <c r="G381" s="11">
        <v>404</v>
      </c>
      <c r="H381" s="11">
        <v>0</v>
      </c>
      <c r="I381" s="13">
        <v>6613</v>
      </c>
    </row>
    <row r="382" spans="1:9" x14ac:dyDescent="0.25">
      <c r="A382" s="10">
        <v>381</v>
      </c>
      <c r="B382" s="4" t="s">
        <v>45</v>
      </c>
      <c r="C382" s="3">
        <v>7</v>
      </c>
      <c r="D382" s="5">
        <v>8088</v>
      </c>
      <c r="E382" s="5">
        <v>110842</v>
      </c>
      <c r="F382" s="5">
        <v>21441</v>
      </c>
      <c r="G382" s="11">
        <v>230</v>
      </c>
      <c r="H382" s="11">
        <v>0</v>
      </c>
      <c r="I382" s="13">
        <v>12</v>
      </c>
    </row>
    <row r="383" spans="1:9" x14ac:dyDescent="0.25">
      <c r="A383" s="10">
        <v>382</v>
      </c>
      <c r="B383" s="4" t="s">
        <v>45</v>
      </c>
      <c r="C383" s="3">
        <v>8</v>
      </c>
      <c r="D383" s="5">
        <v>7154</v>
      </c>
      <c r="E383" s="5">
        <v>2071</v>
      </c>
      <c r="F383" s="5">
        <v>1797</v>
      </c>
      <c r="G383" s="11">
        <v>269.8</v>
      </c>
      <c r="H383" s="11">
        <v>0</v>
      </c>
      <c r="I383" s="13">
        <v>40.75</v>
      </c>
    </row>
    <row r="384" spans="1:9" x14ac:dyDescent="0.25">
      <c r="A384" s="10">
        <v>383</v>
      </c>
      <c r="B384" s="4" t="s">
        <v>45</v>
      </c>
      <c r="C384" s="3">
        <v>9</v>
      </c>
      <c r="D384" s="5">
        <v>8445</v>
      </c>
      <c r="E384" s="5">
        <v>18886</v>
      </c>
      <c r="F384" s="5">
        <v>35063</v>
      </c>
      <c r="G384" s="11">
        <v>418</v>
      </c>
      <c r="H384" s="11">
        <v>0</v>
      </c>
      <c r="I384" s="13">
        <v>216.69</v>
      </c>
    </row>
    <row r="385" spans="1:9" x14ac:dyDescent="0.25">
      <c r="A385" s="10">
        <v>384</v>
      </c>
      <c r="B385" s="4" t="s">
        <v>45</v>
      </c>
      <c r="C385" s="3">
        <v>10</v>
      </c>
      <c r="D385" s="5">
        <v>7697</v>
      </c>
      <c r="E385" s="5">
        <v>16746</v>
      </c>
      <c r="F385" s="5">
        <v>1208</v>
      </c>
      <c r="G385" s="11">
        <v>174</v>
      </c>
      <c r="H385" s="11">
        <v>0</v>
      </c>
      <c r="I385" s="13">
        <v>0</v>
      </c>
    </row>
    <row r="386" spans="1:9" x14ac:dyDescent="0.25">
      <c r="A386" s="10">
        <v>385</v>
      </c>
      <c r="B386" s="4" t="s">
        <v>45</v>
      </c>
      <c r="C386" s="3">
        <v>11</v>
      </c>
      <c r="D386" s="5">
        <v>6725</v>
      </c>
      <c r="E386" s="5">
        <v>48044</v>
      </c>
      <c r="F386" s="5">
        <v>7957</v>
      </c>
      <c r="G386" s="11">
        <v>281</v>
      </c>
      <c r="H386" s="11">
        <v>0</v>
      </c>
      <c r="I386" s="13">
        <v>160.4</v>
      </c>
    </row>
    <row r="387" spans="1:9" x14ac:dyDescent="0.25">
      <c r="A387" s="10">
        <v>386</v>
      </c>
      <c r="B387" s="4" t="s">
        <v>46</v>
      </c>
      <c r="C387" s="3">
        <v>1</v>
      </c>
      <c r="D387" s="3">
        <v>6647</v>
      </c>
      <c r="E387" s="3">
        <v>431834</v>
      </c>
      <c r="F387" s="5">
        <v>279910</v>
      </c>
      <c r="G387" s="11">
        <v>237.5</v>
      </c>
      <c r="H387" s="11">
        <v>1</v>
      </c>
      <c r="I387" s="12">
        <v>12722</v>
      </c>
    </row>
    <row r="388" spans="1:9" x14ac:dyDescent="0.25">
      <c r="A388" s="10">
        <v>387</v>
      </c>
      <c r="B388" s="4" t="s">
        <v>46</v>
      </c>
      <c r="C388" s="3">
        <v>2</v>
      </c>
      <c r="D388" s="5">
        <v>6912</v>
      </c>
      <c r="E388" s="5">
        <v>254216</v>
      </c>
      <c r="F388" s="5">
        <v>202587</v>
      </c>
      <c r="G388" s="11">
        <v>404</v>
      </c>
      <c r="H388" s="11">
        <v>1</v>
      </c>
      <c r="I388" s="12">
        <v>15632.06</v>
      </c>
    </row>
    <row r="389" spans="1:9" x14ac:dyDescent="0.25">
      <c r="A389" s="10">
        <v>388</v>
      </c>
      <c r="B389" s="4" t="s">
        <v>46</v>
      </c>
      <c r="C389" s="3">
        <v>3</v>
      </c>
      <c r="D389" s="5">
        <v>6496</v>
      </c>
      <c r="E389" s="5">
        <v>374989</v>
      </c>
      <c r="F389" s="5">
        <v>351639</v>
      </c>
      <c r="G389" s="11">
        <v>214.9</v>
      </c>
      <c r="H389" s="11">
        <v>1</v>
      </c>
      <c r="I389" s="12">
        <v>9347.7900000000009</v>
      </c>
    </row>
    <row r="390" spans="1:9" x14ac:dyDescent="0.25">
      <c r="A390" s="10">
        <v>389</v>
      </c>
      <c r="B390" s="4" t="s">
        <v>46</v>
      </c>
      <c r="C390" s="3">
        <v>4</v>
      </c>
      <c r="D390" s="5">
        <v>7619</v>
      </c>
      <c r="E390" s="5">
        <v>279496</v>
      </c>
      <c r="F390" s="5">
        <v>96294</v>
      </c>
      <c r="G390" s="11">
        <v>127</v>
      </c>
      <c r="H390" s="11">
        <v>1</v>
      </c>
      <c r="I390" s="12">
        <v>941</v>
      </c>
    </row>
    <row r="391" spans="1:9" x14ac:dyDescent="0.25">
      <c r="A391" s="10">
        <v>390</v>
      </c>
      <c r="B391" s="4" t="s">
        <v>46</v>
      </c>
      <c r="C391" s="3">
        <v>5</v>
      </c>
      <c r="D391" s="5">
        <v>6743</v>
      </c>
      <c r="E391" s="5">
        <v>57175</v>
      </c>
      <c r="F391" s="5">
        <v>112733</v>
      </c>
      <c r="G391" s="11">
        <v>232.5</v>
      </c>
      <c r="H391" s="11">
        <v>0</v>
      </c>
      <c r="I391" s="12">
        <v>706.05</v>
      </c>
    </row>
    <row r="392" spans="1:9" x14ac:dyDescent="0.25">
      <c r="A392" s="10">
        <v>391</v>
      </c>
      <c r="B392" s="4" t="s">
        <v>46</v>
      </c>
      <c r="C392" s="3">
        <v>6</v>
      </c>
      <c r="D392" s="5">
        <v>5655</v>
      </c>
      <c r="E392" s="5">
        <v>136230</v>
      </c>
      <c r="F392" s="5">
        <v>151577</v>
      </c>
      <c r="G392" s="11">
        <v>328</v>
      </c>
      <c r="H392" s="11">
        <v>1</v>
      </c>
      <c r="I392" s="13">
        <v>5026</v>
      </c>
    </row>
    <row r="393" spans="1:9" x14ac:dyDescent="0.25">
      <c r="A393" s="10">
        <v>392</v>
      </c>
      <c r="B393" s="4" t="s">
        <v>46</v>
      </c>
      <c r="C393" s="3">
        <v>7</v>
      </c>
      <c r="D393" s="5">
        <v>8771</v>
      </c>
      <c r="E393" s="5">
        <v>91730</v>
      </c>
      <c r="F393" s="5">
        <v>67969</v>
      </c>
      <c r="G393" s="11">
        <v>208</v>
      </c>
      <c r="H393" s="11">
        <v>0</v>
      </c>
      <c r="I393" s="13">
        <v>22.8</v>
      </c>
    </row>
    <row r="394" spans="1:9" x14ac:dyDescent="0.25">
      <c r="A394" s="10">
        <v>393</v>
      </c>
      <c r="B394" s="4" t="s">
        <v>46</v>
      </c>
      <c r="C394" s="3">
        <v>8</v>
      </c>
      <c r="D394" s="5">
        <v>7246</v>
      </c>
      <c r="E394" s="5">
        <v>10704</v>
      </c>
      <c r="F394" s="5">
        <v>4388</v>
      </c>
      <c r="G394" s="11">
        <v>755.2</v>
      </c>
      <c r="H394" s="11">
        <v>0</v>
      </c>
      <c r="I394" s="13">
        <v>42.25</v>
      </c>
    </row>
    <row r="395" spans="1:9" x14ac:dyDescent="0.25">
      <c r="A395" s="10">
        <v>394</v>
      </c>
      <c r="B395" s="4" t="s">
        <v>46</v>
      </c>
      <c r="C395" s="3">
        <v>9</v>
      </c>
      <c r="D395" s="5">
        <v>8904</v>
      </c>
      <c r="E395" s="5">
        <v>21908</v>
      </c>
      <c r="F395" s="5">
        <v>14362</v>
      </c>
      <c r="G395" s="11">
        <v>155.4</v>
      </c>
      <c r="H395" s="11">
        <v>0</v>
      </c>
      <c r="I395" s="13">
        <v>401.51</v>
      </c>
    </row>
    <row r="396" spans="1:9" x14ac:dyDescent="0.25">
      <c r="A396" s="10">
        <v>395</v>
      </c>
      <c r="B396" s="4" t="s">
        <v>46</v>
      </c>
      <c r="C396" s="3">
        <v>10</v>
      </c>
      <c r="D396" s="5">
        <v>7859</v>
      </c>
      <c r="E396" s="5">
        <v>725</v>
      </c>
      <c r="F396" s="5">
        <v>3810</v>
      </c>
      <c r="G396" s="11">
        <v>282</v>
      </c>
      <c r="H396" s="11">
        <v>0</v>
      </c>
      <c r="I396" s="13">
        <v>621.5</v>
      </c>
    </row>
    <row r="397" spans="1:9" x14ac:dyDescent="0.25">
      <c r="A397" s="10">
        <v>396</v>
      </c>
      <c r="B397" s="4" t="s">
        <v>46</v>
      </c>
      <c r="C397" s="3">
        <v>11</v>
      </c>
      <c r="D397" s="5">
        <v>7232</v>
      </c>
      <c r="E397" s="5">
        <v>37047</v>
      </c>
      <c r="F397" s="5">
        <v>12968</v>
      </c>
      <c r="G397" s="11">
        <v>589</v>
      </c>
      <c r="H397" s="11">
        <v>1</v>
      </c>
      <c r="I397" s="13">
        <v>91.25</v>
      </c>
    </row>
    <row r="398" spans="1:9" x14ac:dyDescent="0.25">
      <c r="A398" s="10">
        <v>397</v>
      </c>
      <c r="B398" s="4" t="s">
        <v>47</v>
      </c>
      <c r="C398" s="3">
        <v>1</v>
      </c>
      <c r="D398" s="3">
        <v>6806</v>
      </c>
      <c r="E398" s="3">
        <v>656600</v>
      </c>
      <c r="F398" s="5">
        <v>176936</v>
      </c>
      <c r="G398" s="11">
        <v>63</v>
      </c>
      <c r="H398" s="11">
        <v>1</v>
      </c>
      <c r="I398" s="12">
        <v>18704</v>
      </c>
    </row>
    <row r="399" spans="1:9" x14ac:dyDescent="0.25">
      <c r="A399" s="10">
        <v>398</v>
      </c>
      <c r="B399" s="4" t="s">
        <v>47</v>
      </c>
      <c r="C399" s="3">
        <v>2</v>
      </c>
      <c r="D399" s="5">
        <v>7073</v>
      </c>
      <c r="E399" s="5">
        <v>366638</v>
      </c>
      <c r="F399" s="5">
        <v>116841</v>
      </c>
      <c r="G399" s="11">
        <v>300</v>
      </c>
      <c r="H399" s="11">
        <v>1</v>
      </c>
      <c r="I399" s="12">
        <v>20949.400000000001</v>
      </c>
    </row>
    <row r="400" spans="1:9" x14ac:dyDescent="0.25">
      <c r="A400" s="10">
        <v>399</v>
      </c>
      <c r="B400" s="4" t="s">
        <v>47</v>
      </c>
      <c r="C400" s="3">
        <v>3</v>
      </c>
      <c r="D400" s="5">
        <v>6601</v>
      </c>
      <c r="E400" s="5">
        <v>369609</v>
      </c>
      <c r="F400" s="5">
        <v>125375</v>
      </c>
      <c r="G400" s="11">
        <v>230.5</v>
      </c>
      <c r="H400" s="11">
        <v>1</v>
      </c>
      <c r="I400" s="12">
        <v>22794.23</v>
      </c>
    </row>
    <row r="401" spans="1:9" x14ac:dyDescent="0.25">
      <c r="A401" s="10">
        <v>400</v>
      </c>
      <c r="B401" s="4" t="s">
        <v>47</v>
      </c>
      <c r="C401" s="3">
        <v>4</v>
      </c>
      <c r="D401" s="5">
        <v>8391</v>
      </c>
      <c r="E401" s="5">
        <v>337819</v>
      </c>
      <c r="F401" s="5">
        <v>54965</v>
      </c>
      <c r="G401" s="11">
        <v>291</v>
      </c>
      <c r="H401" s="11">
        <v>1</v>
      </c>
      <c r="I401" s="12">
        <v>1096.0999999999999</v>
      </c>
    </row>
    <row r="402" spans="1:9" x14ac:dyDescent="0.25">
      <c r="A402" s="10">
        <v>401</v>
      </c>
      <c r="B402" s="4" t="s">
        <v>47</v>
      </c>
      <c r="C402" s="3">
        <v>5</v>
      </c>
      <c r="D402" s="5">
        <v>6911</v>
      </c>
      <c r="E402" s="5">
        <v>130571</v>
      </c>
      <c r="F402" s="5">
        <v>48125</v>
      </c>
      <c r="G402" s="11">
        <v>252.3</v>
      </c>
      <c r="H402" s="11">
        <v>0</v>
      </c>
      <c r="I402" s="12">
        <v>1610.35</v>
      </c>
    </row>
    <row r="403" spans="1:9" x14ac:dyDescent="0.25">
      <c r="A403" s="10">
        <v>402</v>
      </c>
      <c r="B403" s="4" t="s">
        <v>47</v>
      </c>
      <c r="C403" s="3">
        <v>6</v>
      </c>
      <c r="D403" s="5">
        <v>5916</v>
      </c>
      <c r="E403" s="5">
        <v>185016</v>
      </c>
      <c r="F403" s="5">
        <v>98866</v>
      </c>
      <c r="G403" s="11">
        <v>263</v>
      </c>
      <c r="H403" s="11">
        <v>1</v>
      </c>
      <c r="I403" s="13">
        <v>6955</v>
      </c>
    </row>
    <row r="404" spans="1:9" x14ac:dyDescent="0.25">
      <c r="A404" s="10">
        <v>403</v>
      </c>
      <c r="B404" s="4" t="s">
        <v>47</v>
      </c>
      <c r="C404" s="3">
        <v>7</v>
      </c>
      <c r="D404" s="5">
        <v>8966</v>
      </c>
      <c r="E404" s="5">
        <v>9118</v>
      </c>
      <c r="F404" s="5">
        <v>72250</v>
      </c>
      <c r="G404" s="11">
        <v>410.3</v>
      </c>
      <c r="H404" s="11">
        <v>0</v>
      </c>
      <c r="I404" s="13">
        <v>55</v>
      </c>
    </row>
    <row r="405" spans="1:9" x14ac:dyDescent="0.25">
      <c r="A405" s="10">
        <v>404</v>
      </c>
      <c r="B405" s="4" t="s">
        <v>47</v>
      </c>
      <c r="C405" s="3">
        <v>8</v>
      </c>
      <c r="D405" s="5">
        <v>6971</v>
      </c>
      <c r="E405" s="5">
        <v>2172</v>
      </c>
      <c r="F405" s="5">
        <v>7095</v>
      </c>
      <c r="G405" s="11">
        <v>552.70000000000005</v>
      </c>
      <c r="H405" s="11">
        <v>0</v>
      </c>
      <c r="I405" s="13">
        <v>268.2</v>
      </c>
    </row>
    <row r="406" spans="1:9" x14ac:dyDescent="0.25">
      <c r="A406" s="10">
        <v>405</v>
      </c>
      <c r="B406" s="4" t="s">
        <v>47</v>
      </c>
      <c r="C406" s="3">
        <v>9</v>
      </c>
      <c r="D406" s="5">
        <v>9301</v>
      </c>
      <c r="E406" s="5">
        <v>25131</v>
      </c>
      <c r="F406" s="5">
        <v>15398</v>
      </c>
      <c r="G406" s="11">
        <v>151.19999999999999</v>
      </c>
      <c r="H406" s="11">
        <v>0</v>
      </c>
      <c r="I406" s="13">
        <v>269.60000000000002</v>
      </c>
    </row>
    <row r="407" spans="1:9" x14ac:dyDescent="0.25">
      <c r="A407" s="10">
        <v>406</v>
      </c>
      <c r="B407" s="4" t="s">
        <v>47</v>
      </c>
      <c r="C407" s="3">
        <v>10</v>
      </c>
      <c r="D407" s="5">
        <v>8026</v>
      </c>
      <c r="E407" s="5">
        <v>7543</v>
      </c>
      <c r="F407" s="5">
        <v>1061</v>
      </c>
      <c r="G407" s="11">
        <v>196</v>
      </c>
      <c r="H407" s="11">
        <v>1</v>
      </c>
      <c r="I407" s="13">
        <v>145.5</v>
      </c>
    </row>
    <row r="408" spans="1:9" x14ac:dyDescent="0.25">
      <c r="A408" s="10">
        <v>407</v>
      </c>
      <c r="B408" s="4" t="s">
        <v>47</v>
      </c>
      <c r="C408" s="3">
        <v>11</v>
      </c>
      <c r="D408" s="5">
        <v>7242</v>
      </c>
      <c r="E408" s="5">
        <v>53328</v>
      </c>
      <c r="F408" s="5">
        <v>9626</v>
      </c>
      <c r="G408" s="11">
        <v>315</v>
      </c>
      <c r="H408" s="11">
        <v>1</v>
      </c>
      <c r="I408" s="13">
        <v>261.89999999999998</v>
      </c>
    </row>
    <row r="409" spans="1:9" x14ac:dyDescent="0.25">
      <c r="A409" s="10">
        <v>408</v>
      </c>
      <c r="B409" s="4" t="s">
        <v>48</v>
      </c>
      <c r="C409" s="3">
        <v>1</v>
      </c>
      <c r="D409" s="3">
        <v>6640</v>
      </c>
      <c r="E409" s="3">
        <v>1107147</v>
      </c>
      <c r="F409" s="5">
        <v>130045</v>
      </c>
      <c r="G409" s="11">
        <v>76.7</v>
      </c>
      <c r="H409" s="11">
        <v>0</v>
      </c>
      <c r="I409" s="12">
        <v>20985</v>
      </c>
    </row>
    <row r="410" spans="1:9" x14ac:dyDescent="0.25">
      <c r="A410" s="10">
        <v>409</v>
      </c>
      <c r="B410" s="4" t="s">
        <v>48</v>
      </c>
      <c r="C410" s="3">
        <v>2</v>
      </c>
      <c r="D410" s="5">
        <v>6650</v>
      </c>
      <c r="E410" s="5">
        <v>1211598</v>
      </c>
      <c r="F410" s="5">
        <v>147214</v>
      </c>
      <c r="G410" s="11">
        <v>240.6</v>
      </c>
      <c r="H410" s="11">
        <v>1</v>
      </c>
      <c r="I410" s="12">
        <v>18737.650000000001</v>
      </c>
    </row>
    <row r="411" spans="1:9" x14ac:dyDescent="0.25">
      <c r="A411" s="10">
        <v>410</v>
      </c>
      <c r="B411" s="4" t="s">
        <v>48</v>
      </c>
      <c r="C411" s="3">
        <v>3</v>
      </c>
      <c r="D411" s="5">
        <v>6250</v>
      </c>
      <c r="E411" s="5">
        <v>768640</v>
      </c>
      <c r="F411" s="5">
        <v>138765</v>
      </c>
      <c r="G411" s="11">
        <v>212.8</v>
      </c>
      <c r="H411" s="11">
        <v>1</v>
      </c>
      <c r="I411" s="12">
        <v>15925.26</v>
      </c>
    </row>
    <row r="412" spans="1:9" x14ac:dyDescent="0.25">
      <c r="A412" s="10">
        <v>411</v>
      </c>
      <c r="B412" s="4" t="s">
        <v>48</v>
      </c>
      <c r="C412" s="3">
        <v>4</v>
      </c>
      <c r="D412" s="5">
        <v>8570</v>
      </c>
      <c r="E412" s="5">
        <v>331366</v>
      </c>
      <c r="F412" s="5">
        <v>38313</v>
      </c>
      <c r="G412" s="11">
        <v>165</v>
      </c>
      <c r="H412" s="11">
        <v>0</v>
      </c>
      <c r="I412" s="12">
        <v>512.70000000000005</v>
      </c>
    </row>
    <row r="413" spans="1:9" x14ac:dyDescent="0.25">
      <c r="A413" s="10">
        <v>412</v>
      </c>
      <c r="B413" s="4" t="s">
        <v>48</v>
      </c>
      <c r="C413" s="3">
        <v>5</v>
      </c>
      <c r="D413" s="5">
        <v>6878</v>
      </c>
      <c r="E413" s="5">
        <v>425955</v>
      </c>
      <c r="F413" s="5">
        <v>18640</v>
      </c>
      <c r="G413" s="11">
        <v>265.7</v>
      </c>
      <c r="H413" s="11">
        <v>0</v>
      </c>
      <c r="I413" s="12">
        <v>1676.7</v>
      </c>
    </row>
    <row r="414" spans="1:9" x14ac:dyDescent="0.25">
      <c r="A414" s="10">
        <v>413</v>
      </c>
      <c r="B414" s="4" t="s">
        <v>48</v>
      </c>
      <c r="C414" s="3">
        <v>6</v>
      </c>
      <c r="D414" s="5">
        <v>5885</v>
      </c>
      <c r="E414" s="5">
        <v>305840</v>
      </c>
      <c r="F414" s="5">
        <v>42002</v>
      </c>
      <c r="G414" s="11">
        <v>253</v>
      </c>
      <c r="H414" s="11">
        <v>1</v>
      </c>
      <c r="I414" s="13">
        <v>5283</v>
      </c>
    </row>
    <row r="415" spans="1:9" x14ac:dyDescent="0.25">
      <c r="A415" s="10">
        <v>414</v>
      </c>
      <c r="B415" s="4" t="s">
        <v>48</v>
      </c>
      <c r="C415" s="3">
        <v>7</v>
      </c>
      <c r="D415" s="5">
        <v>8993</v>
      </c>
      <c r="E415" s="5">
        <v>9639</v>
      </c>
      <c r="F415" s="5">
        <v>60249</v>
      </c>
      <c r="G415" s="11">
        <v>142.6</v>
      </c>
      <c r="H415" s="11">
        <v>0</v>
      </c>
      <c r="I415" s="13">
        <v>91.4</v>
      </c>
    </row>
    <row r="416" spans="1:9" x14ac:dyDescent="0.25">
      <c r="A416" s="10">
        <v>415</v>
      </c>
      <c r="B416" s="4" t="s">
        <v>48</v>
      </c>
      <c r="C416" s="3">
        <v>8</v>
      </c>
      <c r="D416" s="5">
        <v>7040</v>
      </c>
      <c r="E416" s="5">
        <v>3966</v>
      </c>
      <c r="F416" s="5">
        <v>2950</v>
      </c>
      <c r="G416" s="11">
        <v>642.9</v>
      </c>
      <c r="H416" s="11">
        <v>0</v>
      </c>
      <c r="I416" s="13">
        <v>521.75</v>
      </c>
    </row>
    <row r="417" spans="1:9" x14ac:dyDescent="0.25">
      <c r="A417" s="10">
        <v>416</v>
      </c>
      <c r="B417" s="4" t="s">
        <v>48</v>
      </c>
      <c r="C417" s="3">
        <v>9</v>
      </c>
      <c r="D417" s="5">
        <v>9196</v>
      </c>
      <c r="E417" s="5">
        <v>68412</v>
      </c>
      <c r="F417" s="5">
        <v>10852</v>
      </c>
      <c r="G417" s="11">
        <v>77</v>
      </c>
      <c r="H417" s="11">
        <v>0</v>
      </c>
      <c r="I417" s="13">
        <v>296.75</v>
      </c>
    </row>
    <row r="418" spans="1:9" x14ac:dyDescent="0.25">
      <c r="A418" s="10">
        <v>417</v>
      </c>
      <c r="B418" s="4" t="s">
        <v>48</v>
      </c>
      <c r="C418" s="3">
        <v>10</v>
      </c>
      <c r="D418" s="5">
        <v>8080</v>
      </c>
      <c r="E418" s="5">
        <v>38</v>
      </c>
      <c r="F418" s="5">
        <v>74</v>
      </c>
      <c r="G418" s="11">
        <v>275</v>
      </c>
      <c r="H418" s="11">
        <v>0</v>
      </c>
      <c r="I418" s="13">
        <v>85</v>
      </c>
    </row>
    <row r="419" spans="1:9" x14ac:dyDescent="0.25">
      <c r="A419" s="10">
        <v>418</v>
      </c>
      <c r="B419" s="4" t="s">
        <v>48</v>
      </c>
      <c r="C419" s="3">
        <v>11</v>
      </c>
      <c r="D419" s="5">
        <v>7242</v>
      </c>
      <c r="E419" s="5">
        <v>41767</v>
      </c>
      <c r="F419" s="5">
        <v>5521</v>
      </c>
      <c r="G419" s="11">
        <v>420</v>
      </c>
      <c r="H419" s="11">
        <v>1</v>
      </c>
      <c r="I419" s="13">
        <v>137.25</v>
      </c>
    </row>
    <row r="420" spans="1:9" x14ac:dyDescent="0.25">
      <c r="A420" s="10">
        <v>419</v>
      </c>
      <c r="B420" s="4" t="s">
        <v>49</v>
      </c>
      <c r="C420" s="3">
        <v>1</v>
      </c>
      <c r="D420" s="3">
        <v>6366</v>
      </c>
      <c r="E420" s="3">
        <v>1609191</v>
      </c>
      <c r="F420" s="5">
        <v>134839</v>
      </c>
      <c r="G420" s="11">
        <v>89.4</v>
      </c>
      <c r="H420" s="11">
        <v>1</v>
      </c>
      <c r="I420" s="12">
        <v>14970</v>
      </c>
    </row>
    <row r="421" spans="1:9" x14ac:dyDescent="0.25">
      <c r="A421" s="10">
        <v>420</v>
      </c>
      <c r="B421" s="4" t="s">
        <v>49</v>
      </c>
      <c r="C421" s="3">
        <v>2</v>
      </c>
      <c r="D421" s="5">
        <v>6430</v>
      </c>
      <c r="E421" s="5">
        <v>2118740</v>
      </c>
      <c r="F421" s="5">
        <v>243600</v>
      </c>
      <c r="G421" s="11">
        <v>169.9</v>
      </c>
      <c r="H421" s="11">
        <v>1</v>
      </c>
      <c r="I421" s="12">
        <v>13314.27</v>
      </c>
    </row>
    <row r="422" spans="1:9" x14ac:dyDescent="0.25">
      <c r="A422" s="10">
        <v>421</v>
      </c>
      <c r="B422" s="4" t="s">
        <v>49</v>
      </c>
      <c r="C422" s="3">
        <v>3</v>
      </c>
      <c r="D422" s="5">
        <v>6104</v>
      </c>
      <c r="E422" s="5">
        <v>2515473</v>
      </c>
      <c r="F422" s="5">
        <v>263556</v>
      </c>
      <c r="G422" s="11">
        <v>398.5</v>
      </c>
      <c r="H422" s="11">
        <v>1</v>
      </c>
      <c r="I422" s="12">
        <v>5602.29</v>
      </c>
    </row>
    <row r="423" spans="1:9" x14ac:dyDescent="0.25">
      <c r="A423" s="10">
        <v>422</v>
      </c>
      <c r="B423" s="4" t="s">
        <v>49</v>
      </c>
      <c r="C423" s="3">
        <v>4</v>
      </c>
      <c r="D423" s="5">
        <v>8486</v>
      </c>
      <c r="E423" s="5">
        <v>413611</v>
      </c>
      <c r="F423" s="5">
        <v>39241</v>
      </c>
      <c r="G423" s="11">
        <v>179</v>
      </c>
      <c r="H423" s="11">
        <v>0</v>
      </c>
      <c r="I423" s="12">
        <v>287.10000000000002</v>
      </c>
    </row>
    <row r="424" spans="1:9" x14ac:dyDescent="0.25">
      <c r="A424" s="10">
        <v>423</v>
      </c>
      <c r="B424" s="4" t="s">
        <v>49</v>
      </c>
      <c r="C424" s="3">
        <v>5</v>
      </c>
      <c r="D424" s="5">
        <v>6721</v>
      </c>
      <c r="E424" s="5">
        <v>547810</v>
      </c>
      <c r="F424" s="5">
        <v>26970</v>
      </c>
      <c r="G424" s="11">
        <v>328.5</v>
      </c>
      <c r="H424" s="11">
        <v>0</v>
      </c>
      <c r="I424" s="12">
        <v>476.23</v>
      </c>
    </row>
    <row r="425" spans="1:9" x14ac:dyDescent="0.25">
      <c r="A425" s="10">
        <v>424</v>
      </c>
      <c r="B425" s="4" t="s">
        <v>49</v>
      </c>
      <c r="C425" s="3">
        <v>6</v>
      </c>
      <c r="D425" s="5">
        <v>5896</v>
      </c>
      <c r="E425" s="5">
        <v>474759</v>
      </c>
      <c r="F425" s="5">
        <v>37541</v>
      </c>
      <c r="G425" s="11">
        <v>301</v>
      </c>
      <c r="H425" s="11">
        <v>1</v>
      </c>
      <c r="I425" s="13">
        <v>5120.2</v>
      </c>
    </row>
    <row r="426" spans="1:9" x14ac:dyDescent="0.25">
      <c r="A426" s="10">
        <v>425</v>
      </c>
      <c r="B426" s="4" t="s">
        <v>49</v>
      </c>
      <c r="C426" s="3">
        <v>7</v>
      </c>
      <c r="D426" s="5">
        <v>8986</v>
      </c>
      <c r="E426" s="5">
        <v>130065</v>
      </c>
      <c r="F426" s="5">
        <v>82634</v>
      </c>
      <c r="G426" s="11">
        <v>228.8</v>
      </c>
      <c r="H426" s="11">
        <v>0</v>
      </c>
      <c r="I426" s="13">
        <v>144.80000000000001</v>
      </c>
    </row>
    <row r="427" spans="1:9" x14ac:dyDescent="0.25">
      <c r="A427" s="10">
        <v>426</v>
      </c>
      <c r="B427" s="4" t="s">
        <v>49</v>
      </c>
      <c r="C427" s="3">
        <v>8</v>
      </c>
      <c r="D427" s="5">
        <v>6951</v>
      </c>
      <c r="E427" s="5">
        <v>9709</v>
      </c>
      <c r="F427" s="5">
        <v>1507</v>
      </c>
      <c r="G427" s="11">
        <v>774.5</v>
      </c>
      <c r="H427" s="11">
        <v>1</v>
      </c>
      <c r="I427" s="13">
        <v>210.75</v>
      </c>
    </row>
    <row r="428" spans="1:9" x14ac:dyDescent="0.25">
      <c r="A428" s="10">
        <v>427</v>
      </c>
      <c r="B428" s="4" t="s">
        <v>49</v>
      </c>
      <c r="C428" s="3">
        <v>9</v>
      </c>
      <c r="D428" s="5">
        <v>9090</v>
      </c>
      <c r="E428" s="5">
        <v>83021</v>
      </c>
      <c r="F428" s="5">
        <v>28048</v>
      </c>
      <c r="G428" s="11">
        <v>254.4</v>
      </c>
      <c r="H428" s="11">
        <v>1</v>
      </c>
      <c r="I428" s="13">
        <v>499.3</v>
      </c>
    </row>
    <row r="429" spans="1:9" x14ac:dyDescent="0.25">
      <c r="A429" s="10">
        <v>428</v>
      </c>
      <c r="B429" s="4" t="s">
        <v>49</v>
      </c>
      <c r="C429" s="3">
        <v>10</v>
      </c>
      <c r="D429" s="5">
        <v>8187</v>
      </c>
      <c r="E429" s="5">
        <v>5040</v>
      </c>
      <c r="F429" s="5">
        <v>46</v>
      </c>
      <c r="G429" s="11">
        <v>244</v>
      </c>
      <c r="H429" s="11">
        <v>0</v>
      </c>
      <c r="I429" s="13">
        <v>11</v>
      </c>
    </row>
    <row r="430" spans="1:9" x14ac:dyDescent="0.25">
      <c r="A430" s="10">
        <v>429</v>
      </c>
      <c r="B430" s="4" t="s">
        <v>49</v>
      </c>
      <c r="C430" s="3">
        <v>11</v>
      </c>
      <c r="D430" s="5">
        <v>7255</v>
      </c>
      <c r="E430" s="5">
        <v>36218</v>
      </c>
      <c r="F430" s="5">
        <v>9571</v>
      </c>
      <c r="G430" s="11">
        <v>475</v>
      </c>
      <c r="H430" s="11">
        <v>0</v>
      </c>
      <c r="I430" s="13">
        <v>89.9</v>
      </c>
    </row>
    <row r="431" spans="1:9" x14ac:dyDescent="0.25">
      <c r="A431" s="10">
        <v>430</v>
      </c>
      <c r="B431" s="4" t="s">
        <v>50</v>
      </c>
      <c r="C431" s="3">
        <v>1</v>
      </c>
      <c r="D431" s="3">
        <v>6168</v>
      </c>
      <c r="E431" s="3">
        <v>1739651</v>
      </c>
      <c r="F431" s="5">
        <v>189167</v>
      </c>
      <c r="G431" s="11">
        <v>381.5</v>
      </c>
      <c r="H431" s="11">
        <v>1</v>
      </c>
      <c r="I431" s="12">
        <v>12313</v>
      </c>
    </row>
    <row r="432" spans="1:9" x14ac:dyDescent="0.25">
      <c r="A432" s="10">
        <v>431</v>
      </c>
      <c r="B432" s="4" t="s">
        <v>50</v>
      </c>
      <c r="C432" s="3">
        <v>2</v>
      </c>
      <c r="D432" s="5">
        <v>6308</v>
      </c>
      <c r="E432" s="5">
        <v>1189406</v>
      </c>
      <c r="F432" s="5">
        <v>180507</v>
      </c>
      <c r="G432" s="11">
        <v>152.5</v>
      </c>
      <c r="H432" s="11">
        <v>1</v>
      </c>
      <c r="I432" s="12">
        <v>13544.84</v>
      </c>
    </row>
    <row r="433" spans="1:9" x14ac:dyDescent="0.25">
      <c r="A433" s="10">
        <v>432</v>
      </c>
      <c r="B433" s="4" t="s">
        <v>50</v>
      </c>
      <c r="C433" s="3">
        <v>3</v>
      </c>
      <c r="D433" s="5">
        <v>6083</v>
      </c>
      <c r="E433" s="5">
        <v>2048691</v>
      </c>
      <c r="F433" s="5">
        <v>194892</v>
      </c>
      <c r="G433" s="11">
        <v>639</v>
      </c>
      <c r="H433" s="11">
        <v>1</v>
      </c>
      <c r="I433" s="12">
        <v>7870.21</v>
      </c>
    </row>
    <row r="434" spans="1:9" x14ac:dyDescent="0.25">
      <c r="A434" s="10">
        <v>433</v>
      </c>
      <c r="B434" s="4" t="s">
        <v>50</v>
      </c>
      <c r="C434" s="3">
        <v>4</v>
      </c>
      <c r="D434" s="5">
        <v>8315</v>
      </c>
      <c r="E434" s="5">
        <v>424762</v>
      </c>
      <c r="F434" s="5">
        <v>45274</v>
      </c>
      <c r="G434" s="11">
        <v>188</v>
      </c>
      <c r="H434" s="11">
        <v>1</v>
      </c>
      <c r="I434" s="12">
        <v>211.4</v>
      </c>
    </row>
    <row r="435" spans="1:9" x14ac:dyDescent="0.25">
      <c r="A435" s="10">
        <v>434</v>
      </c>
      <c r="B435" s="4" t="s">
        <v>50</v>
      </c>
      <c r="C435" s="3">
        <v>5</v>
      </c>
      <c r="D435" s="5">
        <v>6634</v>
      </c>
      <c r="E435" s="5">
        <v>467454</v>
      </c>
      <c r="F435" s="5">
        <v>51860</v>
      </c>
      <c r="G435" s="11">
        <v>419.8</v>
      </c>
      <c r="H435" s="11">
        <v>1</v>
      </c>
      <c r="I435" s="12">
        <v>509.6</v>
      </c>
    </row>
    <row r="436" spans="1:9" x14ac:dyDescent="0.25">
      <c r="A436" s="10">
        <v>435</v>
      </c>
      <c r="B436" s="4" t="s">
        <v>50</v>
      </c>
      <c r="C436" s="3">
        <v>6</v>
      </c>
      <c r="D436" s="5">
        <v>5814</v>
      </c>
      <c r="E436" s="5">
        <v>788622</v>
      </c>
      <c r="F436" s="5">
        <v>55857</v>
      </c>
      <c r="G436" s="11">
        <v>407</v>
      </c>
      <c r="H436" s="11">
        <v>1</v>
      </c>
      <c r="I436" s="13">
        <v>3003</v>
      </c>
    </row>
    <row r="437" spans="1:9" x14ac:dyDescent="0.25">
      <c r="A437" s="10">
        <v>436</v>
      </c>
      <c r="B437" s="4" t="s">
        <v>50</v>
      </c>
      <c r="C437" s="3">
        <v>7</v>
      </c>
      <c r="D437" s="5">
        <v>8799</v>
      </c>
      <c r="E437" s="5">
        <v>412314</v>
      </c>
      <c r="F437" s="5">
        <v>67938</v>
      </c>
      <c r="G437" s="11">
        <v>292</v>
      </c>
      <c r="H437" s="11">
        <v>0</v>
      </c>
      <c r="I437" s="13">
        <v>233</v>
      </c>
    </row>
    <row r="438" spans="1:9" x14ac:dyDescent="0.25">
      <c r="A438" s="10">
        <v>437</v>
      </c>
      <c r="B438" s="4" t="s">
        <v>50</v>
      </c>
      <c r="C438" s="3">
        <v>8</v>
      </c>
      <c r="D438" s="5">
        <v>7067</v>
      </c>
      <c r="E438" s="5">
        <v>23708</v>
      </c>
      <c r="F438" s="5">
        <v>491</v>
      </c>
      <c r="G438" s="11">
        <v>737.2</v>
      </c>
      <c r="H438" s="11">
        <v>0</v>
      </c>
      <c r="I438" s="13">
        <v>73.75</v>
      </c>
    </row>
    <row r="439" spans="1:9" x14ac:dyDescent="0.25">
      <c r="A439" s="10">
        <v>438</v>
      </c>
      <c r="B439" s="4" t="s">
        <v>50</v>
      </c>
      <c r="C439" s="3">
        <v>9</v>
      </c>
      <c r="D439" s="5">
        <v>9101</v>
      </c>
      <c r="E439" s="5">
        <v>34006</v>
      </c>
      <c r="F439" s="5">
        <v>37983</v>
      </c>
      <c r="G439" s="11">
        <v>305.89999999999998</v>
      </c>
      <c r="H439" s="11">
        <v>0</v>
      </c>
      <c r="I439" s="13">
        <v>215.15</v>
      </c>
    </row>
    <row r="440" spans="1:9" x14ac:dyDescent="0.25">
      <c r="A440" s="10">
        <v>439</v>
      </c>
      <c r="B440" s="4" t="s">
        <v>50</v>
      </c>
      <c r="C440" s="3">
        <v>10</v>
      </c>
      <c r="D440" s="5">
        <v>8214</v>
      </c>
      <c r="E440" s="5">
        <v>15896</v>
      </c>
      <c r="F440" s="5">
        <v>2901</v>
      </c>
      <c r="G440" s="11">
        <v>184</v>
      </c>
      <c r="H440" s="11">
        <v>0</v>
      </c>
      <c r="I440" s="13">
        <v>0</v>
      </c>
    </row>
    <row r="441" spans="1:9" x14ac:dyDescent="0.25">
      <c r="A441" s="10">
        <v>440</v>
      </c>
      <c r="B441" s="4" t="s">
        <v>50</v>
      </c>
      <c r="C441" s="3">
        <v>11</v>
      </c>
      <c r="D441" s="5">
        <v>6951</v>
      </c>
      <c r="E441" s="5">
        <v>59027</v>
      </c>
      <c r="F441" s="5">
        <v>14156</v>
      </c>
      <c r="G441" s="11">
        <v>331</v>
      </c>
      <c r="H441" s="11">
        <v>0</v>
      </c>
      <c r="I441" s="13">
        <v>238.8</v>
      </c>
    </row>
    <row r="442" spans="1:9" x14ac:dyDescent="0.25">
      <c r="A442" s="10">
        <v>441</v>
      </c>
      <c r="B442" s="4" t="s">
        <v>51</v>
      </c>
      <c r="C442" s="3">
        <v>1</v>
      </c>
      <c r="D442" s="3">
        <v>6194</v>
      </c>
      <c r="E442" s="3">
        <v>1109067</v>
      </c>
      <c r="F442" s="5">
        <v>212180</v>
      </c>
      <c r="G442" s="11">
        <v>193.4</v>
      </c>
      <c r="H442" s="11">
        <v>1</v>
      </c>
      <c r="I442" s="12">
        <v>10409</v>
      </c>
    </row>
    <row r="443" spans="1:9" x14ac:dyDescent="0.25">
      <c r="A443" s="10">
        <v>442</v>
      </c>
      <c r="B443" s="4" t="s">
        <v>51</v>
      </c>
      <c r="C443" s="3">
        <v>2</v>
      </c>
      <c r="D443" s="5">
        <v>6359</v>
      </c>
      <c r="E443" s="5">
        <v>556157</v>
      </c>
      <c r="F443" s="5">
        <v>107191</v>
      </c>
      <c r="G443" s="11">
        <v>92.6</v>
      </c>
      <c r="H443" s="11">
        <v>1</v>
      </c>
      <c r="I443" s="12">
        <v>18134.5</v>
      </c>
    </row>
    <row r="444" spans="1:9" x14ac:dyDescent="0.25">
      <c r="A444" s="10">
        <v>443</v>
      </c>
      <c r="B444" s="4" t="s">
        <v>51</v>
      </c>
      <c r="C444" s="3">
        <v>3</v>
      </c>
      <c r="D444" s="5">
        <v>6123</v>
      </c>
      <c r="E444" s="5">
        <v>552005</v>
      </c>
      <c r="F444" s="5">
        <v>88282</v>
      </c>
      <c r="G444" s="11">
        <v>156.80000000000001</v>
      </c>
      <c r="H444" s="11">
        <v>1</v>
      </c>
      <c r="I444" s="12">
        <v>22968.39</v>
      </c>
    </row>
    <row r="445" spans="1:9" x14ac:dyDescent="0.25">
      <c r="A445" s="10">
        <v>444</v>
      </c>
      <c r="B445" s="4" t="s">
        <v>51</v>
      </c>
      <c r="C445" s="3">
        <v>4</v>
      </c>
      <c r="D445" s="5">
        <v>8073</v>
      </c>
      <c r="E445" s="5">
        <v>316886</v>
      </c>
      <c r="F445" s="5">
        <v>67261</v>
      </c>
      <c r="G445" s="11">
        <v>80</v>
      </c>
      <c r="H445" s="11">
        <v>1</v>
      </c>
      <c r="I445" s="12">
        <v>206.2</v>
      </c>
    </row>
    <row r="446" spans="1:9" x14ac:dyDescent="0.25">
      <c r="A446" s="10">
        <v>445</v>
      </c>
      <c r="B446" s="4" t="s">
        <v>51</v>
      </c>
      <c r="C446" s="3">
        <v>5</v>
      </c>
      <c r="D446" s="5">
        <v>6589</v>
      </c>
      <c r="E446" s="5">
        <v>273623</v>
      </c>
      <c r="F446" s="5">
        <v>67852</v>
      </c>
      <c r="G446" s="11">
        <v>145.30000000000001</v>
      </c>
      <c r="H446" s="11">
        <v>0</v>
      </c>
      <c r="I446" s="12">
        <v>627.35</v>
      </c>
    </row>
    <row r="447" spans="1:9" x14ac:dyDescent="0.25">
      <c r="A447" s="10">
        <v>446</v>
      </c>
      <c r="B447" s="4" t="s">
        <v>51</v>
      </c>
      <c r="C447" s="3">
        <v>6</v>
      </c>
      <c r="D447" s="5">
        <v>5727</v>
      </c>
      <c r="E447" s="5">
        <v>662001</v>
      </c>
      <c r="F447" s="5">
        <v>184949</v>
      </c>
      <c r="G447" s="11">
        <v>505</v>
      </c>
      <c r="H447" s="11">
        <v>1</v>
      </c>
      <c r="I447" s="13">
        <v>3968.5</v>
      </c>
    </row>
    <row r="448" spans="1:9" x14ac:dyDescent="0.25">
      <c r="A448" s="10">
        <v>447</v>
      </c>
      <c r="B448" s="4" t="s">
        <v>51</v>
      </c>
      <c r="C448" s="3">
        <v>7</v>
      </c>
      <c r="D448" s="5">
        <v>8596</v>
      </c>
      <c r="E448" s="5">
        <v>227928</v>
      </c>
      <c r="F448" s="5">
        <v>34909</v>
      </c>
      <c r="G448" s="11">
        <v>93.5</v>
      </c>
      <c r="H448" s="11">
        <v>1</v>
      </c>
      <c r="I448" s="13">
        <v>171.3</v>
      </c>
    </row>
    <row r="449" spans="1:9" x14ac:dyDescent="0.25">
      <c r="A449" s="10">
        <v>448</v>
      </c>
      <c r="B449" s="4" t="s">
        <v>51</v>
      </c>
      <c r="C449" s="3">
        <v>8</v>
      </c>
      <c r="D449" s="5">
        <v>6910</v>
      </c>
      <c r="E449" s="5">
        <v>32423</v>
      </c>
      <c r="F449" s="5">
        <v>3343</v>
      </c>
      <c r="G449" s="11">
        <v>618</v>
      </c>
      <c r="H449" s="11">
        <v>0</v>
      </c>
      <c r="I449" s="13">
        <v>22.5</v>
      </c>
    </row>
    <row r="450" spans="1:9" x14ac:dyDescent="0.25">
      <c r="A450" s="10">
        <v>449</v>
      </c>
      <c r="B450" s="4" t="s">
        <v>51</v>
      </c>
      <c r="C450" s="3">
        <v>9</v>
      </c>
      <c r="D450" s="5">
        <v>9101</v>
      </c>
      <c r="E450" s="5">
        <v>93631</v>
      </c>
      <c r="F450" s="5">
        <v>24561</v>
      </c>
      <c r="G450" s="11">
        <v>127.7</v>
      </c>
      <c r="H450" s="11">
        <v>0</v>
      </c>
      <c r="I450" s="13">
        <v>206.95</v>
      </c>
    </row>
    <row r="451" spans="1:9" x14ac:dyDescent="0.25">
      <c r="A451" s="10">
        <v>450</v>
      </c>
      <c r="B451" s="4" t="s">
        <v>51</v>
      </c>
      <c r="C451" s="3">
        <v>10</v>
      </c>
      <c r="D451" s="5">
        <v>8187</v>
      </c>
      <c r="E451" s="5">
        <v>5604</v>
      </c>
      <c r="F451" s="5">
        <v>1932</v>
      </c>
      <c r="G451" s="11">
        <v>600</v>
      </c>
      <c r="H451" s="11">
        <v>1</v>
      </c>
      <c r="I451" s="13">
        <v>708.2</v>
      </c>
    </row>
    <row r="452" spans="1:9" x14ac:dyDescent="0.25">
      <c r="A452" s="10">
        <v>451</v>
      </c>
      <c r="B452" s="4" t="s">
        <v>51</v>
      </c>
      <c r="C452" s="3">
        <v>11</v>
      </c>
      <c r="D452" s="5">
        <v>6925</v>
      </c>
      <c r="E452" s="5">
        <v>54081</v>
      </c>
      <c r="F452" s="5">
        <v>15081</v>
      </c>
      <c r="G452" s="11">
        <v>325</v>
      </c>
      <c r="H452" s="11">
        <v>0</v>
      </c>
      <c r="I452" s="13">
        <v>133</v>
      </c>
    </row>
    <row r="453" spans="1:9" x14ac:dyDescent="0.25">
      <c r="A453" s="10">
        <v>452</v>
      </c>
      <c r="B453" s="4" t="s">
        <v>52</v>
      </c>
      <c r="C453" s="3">
        <v>1</v>
      </c>
      <c r="D453" s="3">
        <v>6226</v>
      </c>
      <c r="E453" s="3">
        <v>815146</v>
      </c>
      <c r="F453" s="5">
        <v>161052</v>
      </c>
      <c r="G453" s="11">
        <v>117.6</v>
      </c>
      <c r="H453" s="11">
        <v>0</v>
      </c>
      <c r="I453" s="12">
        <v>13748</v>
      </c>
    </row>
    <row r="454" spans="1:9" x14ac:dyDescent="0.25">
      <c r="A454" s="10">
        <v>453</v>
      </c>
      <c r="B454" s="4" t="s">
        <v>52</v>
      </c>
      <c r="C454" s="3">
        <v>2</v>
      </c>
      <c r="D454" s="5">
        <v>6502</v>
      </c>
      <c r="E454" s="5">
        <v>700731</v>
      </c>
      <c r="F454" s="5">
        <v>64518</v>
      </c>
      <c r="G454" s="11">
        <v>16.8</v>
      </c>
      <c r="H454" s="11">
        <v>1</v>
      </c>
      <c r="I454" s="12">
        <v>23035.56</v>
      </c>
    </row>
    <row r="455" spans="1:9" x14ac:dyDescent="0.25">
      <c r="A455" s="10">
        <v>454</v>
      </c>
      <c r="B455" s="4" t="s">
        <v>52</v>
      </c>
      <c r="C455" s="3">
        <v>3</v>
      </c>
      <c r="D455" s="5">
        <v>6321</v>
      </c>
      <c r="E455" s="5">
        <v>610959</v>
      </c>
      <c r="F455" s="5">
        <v>61626</v>
      </c>
      <c r="G455" s="11">
        <v>31.3</v>
      </c>
      <c r="H455" s="11">
        <v>1</v>
      </c>
      <c r="I455" s="12">
        <v>92814.95</v>
      </c>
    </row>
    <row r="456" spans="1:9" x14ac:dyDescent="0.25">
      <c r="A456" s="10">
        <v>455</v>
      </c>
      <c r="B456" s="4" t="s">
        <v>52</v>
      </c>
      <c r="C456" s="3">
        <v>4</v>
      </c>
      <c r="D456" s="5">
        <v>8132</v>
      </c>
      <c r="E456" s="5">
        <v>220883</v>
      </c>
      <c r="F456" s="5">
        <v>77447</v>
      </c>
      <c r="G456" s="11">
        <v>14</v>
      </c>
      <c r="H456" s="11">
        <v>1</v>
      </c>
      <c r="I456" s="12">
        <v>359.4</v>
      </c>
    </row>
    <row r="457" spans="1:9" x14ac:dyDescent="0.25">
      <c r="A457" s="10">
        <v>456</v>
      </c>
      <c r="B457" s="4" t="s">
        <v>52</v>
      </c>
      <c r="C457" s="3">
        <v>5</v>
      </c>
      <c r="D457" s="5">
        <v>6709</v>
      </c>
      <c r="E457" s="5">
        <v>105981</v>
      </c>
      <c r="F457" s="5">
        <v>103027</v>
      </c>
      <c r="G457" s="11">
        <v>158.5</v>
      </c>
      <c r="H457" s="11">
        <v>0</v>
      </c>
      <c r="I457" s="12">
        <v>755.85</v>
      </c>
    </row>
    <row r="458" spans="1:9" x14ac:dyDescent="0.25">
      <c r="A458" s="10">
        <v>457</v>
      </c>
      <c r="B458" s="4" t="s">
        <v>52</v>
      </c>
      <c r="C458" s="3">
        <v>6</v>
      </c>
      <c r="D458" s="5">
        <v>5771</v>
      </c>
      <c r="E458" s="5">
        <v>281243</v>
      </c>
      <c r="F458" s="5">
        <v>117006</v>
      </c>
      <c r="G458" s="11">
        <v>382</v>
      </c>
      <c r="H458" s="11">
        <v>1</v>
      </c>
      <c r="I458" s="13">
        <v>5173</v>
      </c>
    </row>
    <row r="459" spans="1:9" x14ac:dyDescent="0.25">
      <c r="A459" s="10">
        <v>458</v>
      </c>
      <c r="B459" s="4" t="s">
        <v>52</v>
      </c>
      <c r="C459" s="3">
        <v>7</v>
      </c>
      <c r="D459" s="5">
        <v>8402</v>
      </c>
      <c r="E459" s="5">
        <v>190068</v>
      </c>
      <c r="F459" s="5">
        <v>27296</v>
      </c>
      <c r="G459" s="11">
        <v>52.6</v>
      </c>
      <c r="H459" s="11">
        <v>0</v>
      </c>
      <c r="I459" s="13">
        <v>23.5</v>
      </c>
    </row>
    <row r="460" spans="1:9" x14ac:dyDescent="0.25">
      <c r="A460" s="10">
        <v>459</v>
      </c>
      <c r="B460" s="4" t="s">
        <v>52</v>
      </c>
      <c r="C460" s="3">
        <v>8</v>
      </c>
      <c r="D460" s="5">
        <v>6948</v>
      </c>
      <c r="E460" s="5">
        <v>13481</v>
      </c>
      <c r="F460" s="5">
        <v>2539</v>
      </c>
      <c r="G460" s="11">
        <v>377.7</v>
      </c>
      <c r="H460" s="11">
        <v>1</v>
      </c>
      <c r="I460" s="13">
        <v>164</v>
      </c>
    </row>
    <row r="461" spans="1:9" x14ac:dyDescent="0.25">
      <c r="A461" s="10">
        <v>460</v>
      </c>
      <c r="B461" s="4" t="s">
        <v>52</v>
      </c>
      <c r="C461" s="3">
        <v>9</v>
      </c>
      <c r="D461" s="5">
        <v>9101</v>
      </c>
      <c r="E461" s="5">
        <v>65988</v>
      </c>
      <c r="F461" s="5">
        <v>4700</v>
      </c>
      <c r="G461" s="11">
        <v>15.7</v>
      </c>
      <c r="H461" s="11">
        <v>0</v>
      </c>
      <c r="I461" s="13">
        <v>503.22</v>
      </c>
    </row>
    <row r="462" spans="1:9" x14ac:dyDescent="0.25">
      <c r="A462" s="10">
        <v>461</v>
      </c>
      <c r="B462" s="4" t="s">
        <v>52</v>
      </c>
      <c r="C462" s="3">
        <v>10</v>
      </c>
      <c r="D462" s="5">
        <v>8107</v>
      </c>
      <c r="E462" s="5">
        <v>391</v>
      </c>
      <c r="F462" s="5">
        <v>4105</v>
      </c>
      <c r="G462" s="11">
        <v>395</v>
      </c>
      <c r="H462" s="11">
        <v>0</v>
      </c>
      <c r="I462" s="13">
        <v>327</v>
      </c>
    </row>
    <row r="463" spans="1:9" x14ac:dyDescent="0.25">
      <c r="A463" s="10">
        <v>462</v>
      </c>
      <c r="B463" s="4" t="s">
        <v>52</v>
      </c>
      <c r="C463" s="3">
        <v>11</v>
      </c>
      <c r="D463" s="5">
        <v>6953</v>
      </c>
      <c r="E463" s="5">
        <v>31018</v>
      </c>
      <c r="F463" s="5">
        <v>6689</v>
      </c>
      <c r="G463" s="11">
        <v>215</v>
      </c>
      <c r="H463" s="11">
        <v>1</v>
      </c>
      <c r="I463" s="13">
        <v>174.45</v>
      </c>
    </row>
    <row r="464" spans="1:9" x14ac:dyDescent="0.25">
      <c r="A464" s="10">
        <v>463</v>
      </c>
      <c r="B464" s="4" t="s">
        <v>53</v>
      </c>
      <c r="C464" s="3">
        <v>1</v>
      </c>
      <c r="D464" s="3">
        <v>6562</v>
      </c>
      <c r="E464" s="3">
        <v>845196</v>
      </c>
      <c r="F464" s="5">
        <v>115853</v>
      </c>
      <c r="G464" s="11">
        <v>77.2</v>
      </c>
      <c r="H464" s="11">
        <v>1</v>
      </c>
      <c r="I464" s="12">
        <v>13726</v>
      </c>
    </row>
    <row r="465" spans="1:9" x14ac:dyDescent="0.25">
      <c r="A465" s="10">
        <v>464</v>
      </c>
      <c r="B465" s="4" t="s">
        <v>53</v>
      </c>
      <c r="C465" s="3">
        <v>2</v>
      </c>
      <c r="D465" s="5">
        <v>7071</v>
      </c>
      <c r="E465" s="5">
        <v>1159524</v>
      </c>
      <c r="F465" s="5">
        <v>60985</v>
      </c>
      <c r="G465" s="11">
        <v>47.8</v>
      </c>
      <c r="H465" s="11">
        <v>1</v>
      </c>
      <c r="I465" s="12">
        <v>7260.35</v>
      </c>
    </row>
    <row r="466" spans="1:9" x14ac:dyDescent="0.25">
      <c r="A466" s="10">
        <v>465</v>
      </c>
      <c r="B466" s="4" t="s">
        <v>53</v>
      </c>
      <c r="C466" s="3">
        <v>3</v>
      </c>
      <c r="D466" s="5">
        <v>7002</v>
      </c>
      <c r="E466" s="5">
        <v>1160392</v>
      </c>
      <c r="F466" s="5">
        <v>96317</v>
      </c>
      <c r="G466" s="11">
        <v>30.7</v>
      </c>
      <c r="H466" s="11">
        <v>0</v>
      </c>
      <c r="I466" s="12">
        <v>19070.009999999998</v>
      </c>
    </row>
    <row r="467" spans="1:9" x14ac:dyDescent="0.25">
      <c r="A467" s="10">
        <v>466</v>
      </c>
      <c r="B467" s="4" t="s">
        <v>53</v>
      </c>
      <c r="C467" s="3">
        <v>4</v>
      </c>
      <c r="D467" s="5">
        <v>8158</v>
      </c>
      <c r="E467" s="5">
        <v>226233</v>
      </c>
      <c r="F467" s="5">
        <v>41891</v>
      </c>
      <c r="G467" s="11">
        <v>5</v>
      </c>
      <c r="H467" s="11">
        <v>0</v>
      </c>
      <c r="I467" s="12">
        <v>279.10000000000002</v>
      </c>
    </row>
    <row r="468" spans="1:9" x14ac:dyDescent="0.25">
      <c r="A468" s="10">
        <v>467</v>
      </c>
      <c r="B468" s="4" t="s">
        <v>53</v>
      </c>
      <c r="C468" s="3">
        <v>5</v>
      </c>
      <c r="D468" s="5">
        <v>6671</v>
      </c>
      <c r="E468" s="5">
        <v>153343</v>
      </c>
      <c r="F468" s="5">
        <v>75704</v>
      </c>
      <c r="G468" s="11">
        <v>26</v>
      </c>
      <c r="H468" s="11">
        <v>0</v>
      </c>
      <c r="I468" s="12">
        <v>1054.0999999999999</v>
      </c>
    </row>
    <row r="469" spans="1:9" x14ac:dyDescent="0.25">
      <c r="A469" s="10">
        <v>468</v>
      </c>
      <c r="B469" s="4" t="s">
        <v>53</v>
      </c>
      <c r="C469" s="3">
        <v>6</v>
      </c>
      <c r="D469" s="5">
        <v>5815</v>
      </c>
      <c r="E469" s="5">
        <v>251372</v>
      </c>
      <c r="F469" s="5">
        <v>44780</v>
      </c>
      <c r="G469" s="11">
        <v>273</v>
      </c>
      <c r="H469" s="11">
        <v>0</v>
      </c>
      <c r="I469" s="13">
        <v>4328</v>
      </c>
    </row>
    <row r="470" spans="1:9" x14ac:dyDescent="0.25">
      <c r="A470" s="10">
        <v>469</v>
      </c>
      <c r="B470" s="4" t="s">
        <v>53</v>
      </c>
      <c r="C470" s="3">
        <v>7</v>
      </c>
      <c r="D470" s="5">
        <v>8245</v>
      </c>
      <c r="E470" s="5">
        <v>260686</v>
      </c>
      <c r="F470" s="5">
        <v>41589</v>
      </c>
      <c r="G470" s="11">
        <v>189.1</v>
      </c>
      <c r="H470" s="11">
        <v>1</v>
      </c>
      <c r="I470" s="13">
        <v>89.9</v>
      </c>
    </row>
    <row r="471" spans="1:9" x14ac:dyDescent="0.25">
      <c r="A471" s="10">
        <v>470</v>
      </c>
      <c r="B471" s="4" t="s">
        <v>53</v>
      </c>
      <c r="C471" s="3">
        <v>8</v>
      </c>
      <c r="D471" s="5">
        <v>7098</v>
      </c>
      <c r="E471" s="5">
        <v>6887</v>
      </c>
      <c r="F471" s="5">
        <v>1140</v>
      </c>
      <c r="G471" s="11">
        <v>663.7</v>
      </c>
      <c r="H471" s="11">
        <v>0</v>
      </c>
      <c r="I471" s="13">
        <v>17.5</v>
      </c>
    </row>
    <row r="472" spans="1:9" x14ac:dyDescent="0.25">
      <c r="A472" s="10">
        <v>471</v>
      </c>
      <c r="B472" s="4" t="s">
        <v>53</v>
      </c>
      <c r="C472" s="3">
        <v>9</v>
      </c>
      <c r="D472" s="5">
        <v>9135</v>
      </c>
      <c r="E472" s="5">
        <v>170552</v>
      </c>
      <c r="F472" s="5">
        <v>1559</v>
      </c>
      <c r="G472" s="11">
        <v>78.900000000000006</v>
      </c>
      <c r="H472" s="11">
        <v>0</v>
      </c>
      <c r="I472" s="13">
        <v>107.45</v>
      </c>
    </row>
    <row r="473" spans="1:9" x14ac:dyDescent="0.25">
      <c r="A473" s="10">
        <v>472</v>
      </c>
      <c r="B473" s="4" t="s">
        <v>53</v>
      </c>
      <c r="C473" s="3">
        <v>10</v>
      </c>
      <c r="D473" s="5">
        <v>8132</v>
      </c>
      <c r="E473" s="5">
        <v>243</v>
      </c>
      <c r="F473" s="5">
        <v>1188</v>
      </c>
      <c r="G473" s="11">
        <v>50</v>
      </c>
      <c r="H473" s="11">
        <v>1</v>
      </c>
      <c r="I473" s="13">
        <v>277</v>
      </c>
    </row>
    <row r="474" spans="1:9" x14ac:dyDescent="0.25">
      <c r="A474" s="10">
        <v>473</v>
      </c>
      <c r="B474" s="4" t="s">
        <v>53</v>
      </c>
      <c r="C474" s="3">
        <v>11</v>
      </c>
      <c r="D474" s="5">
        <v>7071</v>
      </c>
      <c r="E474" s="5">
        <v>53772</v>
      </c>
      <c r="F474" s="5">
        <v>5023</v>
      </c>
      <c r="G474" s="11">
        <v>32</v>
      </c>
      <c r="H474" s="11">
        <v>0</v>
      </c>
      <c r="I474" s="13">
        <v>292.05</v>
      </c>
    </row>
    <row r="475" spans="1:9" x14ac:dyDescent="0.25">
      <c r="A475" s="10">
        <v>474</v>
      </c>
      <c r="B475" s="4" t="s">
        <v>54</v>
      </c>
      <c r="C475" s="3">
        <v>1</v>
      </c>
      <c r="D475" s="3">
        <v>6752</v>
      </c>
      <c r="E475" s="3">
        <v>1185733</v>
      </c>
      <c r="F475" s="5">
        <v>60388</v>
      </c>
      <c r="G475" s="11">
        <v>3.1</v>
      </c>
      <c r="H475" s="11">
        <v>0</v>
      </c>
      <c r="I475" s="12">
        <v>11882</v>
      </c>
    </row>
    <row r="476" spans="1:9" x14ac:dyDescent="0.25">
      <c r="A476" s="10">
        <v>475</v>
      </c>
      <c r="B476" s="4" t="s">
        <v>54</v>
      </c>
      <c r="C476" s="3">
        <v>2</v>
      </c>
      <c r="D476" s="5">
        <v>7245</v>
      </c>
      <c r="E476" s="5">
        <v>859204</v>
      </c>
      <c r="F476" s="5">
        <v>33507</v>
      </c>
      <c r="G476" s="11">
        <v>0</v>
      </c>
      <c r="H476" s="11">
        <v>0</v>
      </c>
      <c r="I476" s="12">
        <v>3147.05</v>
      </c>
    </row>
    <row r="477" spans="1:9" x14ac:dyDescent="0.25">
      <c r="A477" s="10">
        <v>476</v>
      </c>
      <c r="B477" s="4" t="s">
        <v>54</v>
      </c>
      <c r="C477" s="3">
        <v>3</v>
      </c>
      <c r="D477" s="5">
        <v>7190</v>
      </c>
      <c r="E477" s="5">
        <v>858076</v>
      </c>
      <c r="F477" s="5">
        <v>64904</v>
      </c>
      <c r="G477" s="11">
        <v>0</v>
      </c>
      <c r="H477" s="11">
        <v>0</v>
      </c>
      <c r="I477" s="12">
        <v>4028.25</v>
      </c>
    </row>
    <row r="478" spans="1:9" x14ac:dyDescent="0.25">
      <c r="A478" s="10">
        <v>477</v>
      </c>
      <c r="B478" s="4" t="s">
        <v>54</v>
      </c>
      <c r="C478" s="3">
        <v>4</v>
      </c>
      <c r="D478" s="5">
        <v>8179</v>
      </c>
      <c r="E478" s="5">
        <v>261015</v>
      </c>
      <c r="F478" s="5">
        <v>57042</v>
      </c>
      <c r="G478" s="11">
        <v>68</v>
      </c>
      <c r="H478" s="11">
        <v>1</v>
      </c>
      <c r="I478" s="12">
        <v>217.4</v>
      </c>
    </row>
    <row r="479" spans="1:9" x14ac:dyDescent="0.25">
      <c r="A479" s="10">
        <v>478</v>
      </c>
      <c r="B479" s="4" t="s">
        <v>54</v>
      </c>
      <c r="C479" s="3">
        <v>5</v>
      </c>
      <c r="D479" s="5">
        <v>6792</v>
      </c>
      <c r="E479" s="5">
        <v>294860</v>
      </c>
      <c r="F479" s="5">
        <v>12050</v>
      </c>
      <c r="G479" s="11">
        <v>43.2</v>
      </c>
      <c r="H479" s="11">
        <v>0</v>
      </c>
      <c r="I479" s="12">
        <v>496.2</v>
      </c>
    </row>
    <row r="480" spans="1:9" x14ac:dyDescent="0.25">
      <c r="A480" s="10">
        <v>479</v>
      </c>
      <c r="B480" s="4" t="s">
        <v>54</v>
      </c>
      <c r="C480" s="3">
        <v>6</v>
      </c>
      <c r="D480" s="5">
        <v>6060</v>
      </c>
      <c r="E480" s="5">
        <v>374015</v>
      </c>
      <c r="F480" s="5">
        <v>22456</v>
      </c>
      <c r="G480" s="11">
        <v>144</v>
      </c>
      <c r="H480" s="11">
        <v>0</v>
      </c>
      <c r="I480" s="13">
        <v>2035</v>
      </c>
    </row>
    <row r="481" spans="1:9" x14ac:dyDescent="0.25">
      <c r="A481" s="10">
        <v>480</v>
      </c>
      <c r="B481" s="4" t="s">
        <v>54</v>
      </c>
      <c r="C481" s="3">
        <v>7</v>
      </c>
      <c r="D481" s="5">
        <v>8351</v>
      </c>
      <c r="E481" s="5">
        <v>214324</v>
      </c>
      <c r="F481" s="5">
        <v>12309</v>
      </c>
      <c r="G481" s="11">
        <v>10.3</v>
      </c>
      <c r="H481" s="11">
        <v>0</v>
      </c>
      <c r="I481" s="13">
        <v>24.1</v>
      </c>
    </row>
    <row r="482" spans="1:9" x14ac:dyDescent="0.25">
      <c r="A482" s="10">
        <v>481</v>
      </c>
      <c r="B482" s="4" t="s">
        <v>54</v>
      </c>
      <c r="C482" s="3">
        <v>8</v>
      </c>
      <c r="D482" s="5">
        <v>7299</v>
      </c>
      <c r="E482" s="5">
        <v>2244</v>
      </c>
      <c r="F482" s="5">
        <v>985</v>
      </c>
      <c r="G482" s="11">
        <v>547.1</v>
      </c>
      <c r="H482" s="11">
        <v>0</v>
      </c>
      <c r="I482" s="13">
        <v>48.55</v>
      </c>
    </row>
    <row r="483" spans="1:9" x14ac:dyDescent="0.25">
      <c r="A483" s="10">
        <v>482</v>
      </c>
      <c r="B483" s="4" t="s">
        <v>54</v>
      </c>
      <c r="C483" s="3">
        <v>9</v>
      </c>
      <c r="D483" s="5">
        <v>9142</v>
      </c>
      <c r="E483" s="5">
        <v>230964</v>
      </c>
      <c r="F483" s="5">
        <v>1863</v>
      </c>
      <c r="G483" s="11">
        <v>40.799999999999997</v>
      </c>
      <c r="H483" s="11">
        <v>0</v>
      </c>
      <c r="I483" s="13">
        <v>141.19999999999999</v>
      </c>
    </row>
    <row r="484" spans="1:9" x14ac:dyDescent="0.25">
      <c r="A484" s="10">
        <v>483</v>
      </c>
      <c r="B484" s="4" t="s">
        <v>54</v>
      </c>
      <c r="C484" s="3">
        <v>10</v>
      </c>
      <c r="D484" s="5">
        <v>8365</v>
      </c>
      <c r="E484" s="5">
        <v>15323</v>
      </c>
      <c r="F484" s="5">
        <v>3201</v>
      </c>
      <c r="G484" s="11">
        <v>37</v>
      </c>
      <c r="H484" s="11">
        <v>1</v>
      </c>
      <c r="I484" s="13">
        <v>24.5</v>
      </c>
    </row>
    <row r="485" spans="1:9" x14ac:dyDescent="0.25">
      <c r="A485" s="10">
        <v>484</v>
      </c>
      <c r="B485" s="4" t="s">
        <v>54</v>
      </c>
      <c r="C485" s="3">
        <v>11</v>
      </c>
      <c r="D485" s="5">
        <v>7149</v>
      </c>
      <c r="E485" s="5">
        <v>79532</v>
      </c>
      <c r="F485" s="5">
        <v>12686</v>
      </c>
      <c r="G485" s="11">
        <v>85</v>
      </c>
      <c r="H485" s="11">
        <v>0</v>
      </c>
      <c r="I485" s="13">
        <v>198.4</v>
      </c>
    </row>
    <row r="486" spans="1:9" x14ac:dyDescent="0.25">
      <c r="A486" s="10">
        <v>485</v>
      </c>
      <c r="B486" s="4" t="s">
        <v>55</v>
      </c>
      <c r="C486" s="3">
        <v>1</v>
      </c>
      <c r="D486" s="3">
        <v>6799</v>
      </c>
      <c r="E486" s="3">
        <v>990927</v>
      </c>
      <c r="F486" s="5">
        <v>65371</v>
      </c>
      <c r="G486" s="11">
        <v>102.8</v>
      </c>
      <c r="H486" s="11">
        <v>0</v>
      </c>
      <c r="I486" s="12">
        <v>6858</v>
      </c>
    </row>
    <row r="487" spans="1:9" x14ac:dyDescent="0.25">
      <c r="A487" s="10">
        <v>486</v>
      </c>
      <c r="B487" s="4" t="s">
        <v>55</v>
      </c>
      <c r="C487" s="3">
        <v>2</v>
      </c>
      <c r="D487" s="5">
        <v>7322</v>
      </c>
      <c r="E487" s="5">
        <v>495268</v>
      </c>
      <c r="F487" s="5">
        <v>30535</v>
      </c>
      <c r="G487" s="11">
        <v>141.9</v>
      </c>
      <c r="H487" s="11">
        <v>1</v>
      </c>
      <c r="I487" s="12">
        <v>3002.35</v>
      </c>
    </row>
    <row r="488" spans="1:9" x14ac:dyDescent="0.25">
      <c r="A488" s="10">
        <v>487</v>
      </c>
      <c r="B488" s="4" t="s">
        <v>55</v>
      </c>
      <c r="C488" s="3">
        <v>3</v>
      </c>
      <c r="D488" s="5">
        <v>7421</v>
      </c>
      <c r="E488" s="5">
        <v>480298</v>
      </c>
      <c r="F488" s="5">
        <v>37881</v>
      </c>
      <c r="G488" s="11">
        <v>0</v>
      </c>
      <c r="H488" s="11">
        <v>0</v>
      </c>
      <c r="I488" s="12">
        <v>2733.35</v>
      </c>
    </row>
    <row r="489" spans="1:9" x14ac:dyDescent="0.25">
      <c r="A489" s="10">
        <v>488</v>
      </c>
      <c r="B489" s="4" t="s">
        <v>55</v>
      </c>
      <c r="C489" s="3">
        <v>4</v>
      </c>
      <c r="D489" s="5">
        <v>8180</v>
      </c>
      <c r="E489" s="5">
        <v>296723</v>
      </c>
      <c r="F489" s="5">
        <v>71151</v>
      </c>
      <c r="G489" s="11">
        <v>82</v>
      </c>
      <c r="H489" s="11">
        <v>1</v>
      </c>
      <c r="I489" s="12">
        <v>211.8</v>
      </c>
    </row>
    <row r="490" spans="1:9" x14ac:dyDescent="0.25">
      <c r="A490" s="10">
        <v>489</v>
      </c>
      <c r="B490" s="4" t="s">
        <v>55</v>
      </c>
      <c r="C490" s="3">
        <v>5</v>
      </c>
      <c r="D490" s="5">
        <v>6902</v>
      </c>
      <c r="E490" s="5">
        <v>311889</v>
      </c>
      <c r="F490" s="5">
        <v>31294</v>
      </c>
      <c r="G490" s="11">
        <v>6.3</v>
      </c>
      <c r="H490" s="11">
        <v>0</v>
      </c>
      <c r="I490" s="12">
        <v>506.75</v>
      </c>
    </row>
    <row r="491" spans="1:9" x14ac:dyDescent="0.25">
      <c r="A491" s="10">
        <v>490</v>
      </c>
      <c r="B491" s="4" t="s">
        <v>55</v>
      </c>
      <c r="C491" s="3">
        <v>6</v>
      </c>
      <c r="D491" s="5">
        <v>6181</v>
      </c>
      <c r="E491" s="5">
        <v>2260172</v>
      </c>
      <c r="F491" s="5">
        <v>21909</v>
      </c>
      <c r="G491" s="11">
        <v>323</v>
      </c>
      <c r="H491" s="11">
        <v>1</v>
      </c>
      <c r="I491" s="13">
        <v>1270</v>
      </c>
    </row>
    <row r="492" spans="1:9" x14ac:dyDescent="0.25">
      <c r="A492" s="10">
        <v>491</v>
      </c>
      <c r="B492" s="4" t="s">
        <v>55</v>
      </c>
      <c r="C492" s="3">
        <v>7</v>
      </c>
      <c r="D492" s="5">
        <v>8270</v>
      </c>
      <c r="E492" s="5">
        <v>175643</v>
      </c>
      <c r="F492" s="5">
        <v>1165</v>
      </c>
      <c r="G492" s="11">
        <v>181.8</v>
      </c>
      <c r="H492" s="11">
        <v>0</v>
      </c>
      <c r="I492" s="13">
        <v>10.5</v>
      </c>
    </row>
    <row r="493" spans="1:9" x14ac:dyDescent="0.25">
      <c r="A493" s="10">
        <v>492</v>
      </c>
      <c r="B493" s="4" t="s">
        <v>55</v>
      </c>
      <c r="C493" s="3">
        <v>8</v>
      </c>
      <c r="D493" s="5">
        <v>7299</v>
      </c>
      <c r="E493" s="5">
        <v>8704</v>
      </c>
      <c r="F493" s="5">
        <v>210</v>
      </c>
      <c r="G493" s="11">
        <v>520.20000000000005</v>
      </c>
      <c r="H493" s="11">
        <v>0</v>
      </c>
      <c r="I493" s="13">
        <v>128.25</v>
      </c>
    </row>
    <row r="494" spans="1:9" x14ac:dyDescent="0.25">
      <c r="A494" s="10">
        <v>493</v>
      </c>
      <c r="B494" s="4" t="s">
        <v>55</v>
      </c>
      <c r="C494" s="3">
        <v>9</v>
      </c>
      <c r="D494" s="5">
        <v>9040</v>
      </c>
      <c r="E494" s="5">
        <v>69160</v>
      </c>
      <c r="F494" s="5">
        <v>21476</v>
      </c>
      <c r="G494" s="11">
        <v>117</v>
      </c>
      <c r="H494" s="11">
        <v>0</v>
      </c>
      <c r="I494" s="13">
        <v>265.95</v>
      </c>
    </row>
    <row r="495" spans="1:9" x14ac:dyDescent="0.25">
      <c r="A495" s="10">
        <v>494</v>
      </c>
      <c r="B495" s="4" t="s">
        <v>55</v>
      </c>
      <c r="C495" s="3">
        <v>10</v>
      </c>
      <c r="D495" s="5">
        <v>8339</v>
      </c>
      <c r="E495" s="5">
        <v>6929</v>
      </c>
      <c r="F495" s="5">
        <v>1093</v>
      </c>
      <c r="G495" s="11">
        <v>58</v>
      </c>
      <c r="H495" s="11">
        <v>0</v>
      </c>
      <c r="I495" s="13">
        <v>0</v>
      </c>
    </row>
    <row r="496" spans="1:9" x14ac:dyDescent="0.25">
      <c r="A496" s="10">
        <v>495</v>
      </c>
      <c r="B496" s="4" t="s">
        <v>55</v>
      </c>
      <c r="C496" s="3">
        <v>11</v>
      </c>
      <c r="D496" s="5">
        <v>7161</v>
      </c>
      <c r="E496" s="5">
        <v>71617</v>
      </c>
      <c r="F496" s="5">
        <v>12973</v>
      </c>
      <c r="G496" s="11">
        <v>112</v>
      </c>
      <c r="H496" s="11">
        <v>1</v>
      </c>
      <c r="I496" s="13">
        <v>244.75</v>
      </c>
    </row>
    <row r="497" spans="1:9" x14ac:dyDescent="0.25">
      <c r="A497" s="10">
        <v>496</v>
      </c>
      <c r="B497" s="4" t="s">
        <v>56</v>
      </c>
      <c r="C497" s="3">
        <v>1</v>
      </c>
      <c r="D497" s="3">
        <v>6820</v>
      </c>
      <c r="E497" s="3">
        <v>752148</v>
      </c>
      <c r="F497" s="5">
        <v>56844</v>
      </c>
      <c r="G497" s="11">
        <v>103.6</v>
      </c>
      <c r="H497" s="11">
        <v>1</v>
      </c>
      <c r="I497" s="12">
        <v>5209</v>
      </c>
    </row>
    <row r="498" spans="1:9" x14ac:dyDescent="0.25">
      <c r="A498" s="10">
        <v>497</v>
      </c>
      <c r="B498" s="4" t="s">
        <v>56</v>
      </c>
      <c r="C498" s="3">
        <v>2</v>
      </c>
      <c r="D498" s="5">
        <v>7514</v>
      </c>
      <c r="E498" s="5">
        <v>298100</v>
      </c>
      <c r="F498" s="5">
        <v>73582</v>
      </c>
      <c r="G498" s="11">
        <v>56.3</v>
      </c>
      <c r="H498" s="11">
        <v>0</v>
      </c>
      <c r="I498" s="12">
        <v>1905.12</v>
      </c>
    </row>
    <row r="499" spans="1:9" x14ac:dyDescent="0.25">
      <c r="A499" s="10">
        <v>498</v>
      </c>
      <c r="B499" s="4" t="s">
        <v>56</v>
      </c>
      <c r="C499" s="3">
        <v>3</v>
      </c>
      <c r="D499" s="5">
        <v>7542</v>
      </c>
      <c r="E499" s="5">
        <v>335276</v>
      </c>
      <c r="F499" s="5">
        <v>42351</v>
      </c>
      <c r="G499" s="11">
        <v>9.6999999999999993</v>
      </c>
      <c r="H499" s="11">
        <v>0</v>
      </c>
      <c r="I499" s="12">
        <v>2337.59</v>
      </c>
    </row>
    <row r="500" spans="1:9" x14ac:dyDescent="0.25">
      <c r="A500" s="10">
        <v>499</v>
      </c>
      <c r="B500" s="4" t="s">
        <v>56</v>
      </c>
      <c r="C500" s="3">
        <v>4</v>
      </c>
      <c r="D500" s="5">
        <v>8143</v>
      </c>
      <c r="E500" s="5">
        <v>341659</v>
      </c>
      <c r="F500" s="5">
        <v>77627</v>
      </c>
      <c r="G500" s="11">
        <v>253</v>
      </c>
      <c r="H500" s="11">
        <v>1</v>
      </c>
      <c r="I500" s="12">
        <v>231.5</v>
      </c>
    </row>
    <row r="501" spans="1:9" x14ac:dyDescent="0.25">
      <c r="A501" s="10">
        <v>500</v>
      </c>
      <c r="B501" s="4" t="s">
        <v>56</v>
      </c>
      <c r="C501" s="3">
        <v>5</v>
      </c>
      <c r="D501" s="5">
        <v>6994</v>
      </c>
      <c r="E501" s="5">
        <v>473575</v>
      </c>
      <c r="F501" s="5">
        <v>143371</v>
      </c>
      <c r="G501" s="11">
        <v>291.10000000000002</v>
      </c>
      <c r="H501" s="11">
        <v>0</v>
      </c>
      <c r="I501" s="12">
        <v>274.38</v>
      </c>
    </row>
    <row r="502" spans="1:9" x14ac:dyDescent="0.25">
      <c r="A502" s="10">
        <v>501</v>
      </c>
      <c r="B502" s="4" t="s">
        <v>56</v>
      </c>
      <c r="C502" s="3">
        <v>6</v>
      </c>
      <c r="D502" s="5">
        <v>6134</v>
      </c>
      <c r="E502" s="5">
        <v>1429874</v>
      </c>
      <c r="F502" s="5">
        <v>23191</v>
      </c>
      <c r="G502" s="11">
        <v>76</v>
      </c>
      <c r="H502" s="11">
        <v>0</v>
      </c>
      <c r="I502" s="13">
        <v>1322</v>
      </c>
    </row>
    <row r="503" spans="1:9" x14ac:dyDescent="0.25">
      <c r="A503" s="10">
        <v>502</v>
      </c>
      <c r="B503" s="4" t="s">
        <v>56</v>
      </c>
      <c r="C503" s="3">
        <v>7</v>
      </c>
      <c r="D503" s="5">
        <v>8257</v>
      </c>
      <c r="E503" s="5">
        <v>137339</v>
      </c>
      <c r="F503" s="5">
        <v>7922</v>
      </c>
      <c r="G503" s="11">
        <v>218.9</v>
      </c>
      <c r="H503" s="11">
        <v>0</v>
      </c>
      <c r="I503" s="13">
        <v>1.8</v>
      </c>
    </row>
    <row r="504" spans="1:9" x14ac:dyDescent="0.25">
      <c r="A504" s="10">
        <v>503</v>
      </c>
      <c r="B504" s="4" t="s">
        <v>56</v>
      </c>
      <c r="C504" s="3">
        <v>8</v>
      </c>
      <c r="D504" s="5">
        <v>7444</v>
      </c>
      <c r="E504" s="5">
        <v>6611</v>
      </c>
      <c r="F504" s="5">
        <v>203</v>
      </c>
      <c r="G504" s="11">
        <v>346</v>
      </c>
      <c r="H504" s="11">
        <v>0</v>
      </c>
      <c r="I504" s="13">
        <v>70.5</v>
      </c>
    </row>
    <row r="505" spans="1:9" x14ac:dyDescent="0.25">
      <c r="A505" s="10">
        <v>504</v>
      </c>
      <c r="B505" s="4" t="s">
        <v>56</v>
      </c>
      <c r="C505" s="3">
        <v>9</v>
      </c>
      <c r="D505" s="5">
        <v>8972</v>
      </c>
      <c r="E505" s="5">
        <v>13234</v>
      </c>
      <c r="F505" s="5">
        <v>49223</v>
      </c>
      <c r="G505" s="11">
        <v>177.6</v>
      </c>
      <c r="H505" s="11">
        <v>0</v>
      </c>
      <c r="I505" s="13">
        <v>28.5</v>
      </c>
    </row>
    <row r="506" spans="1:9" x14ac:dyDescent="0.25">
      <c r="A506" s="10">
        <v>505</v>
      </c>
      <c r="B506" s="4" t="s">
        <v>56</v>
      </c>
      <c r="C506" s="3">
        <v>10</v>
      </c>
      <c r="D506" s="5">
        <v>8379</v>
      </c>
      <c r="E506" s="5">
        <v>14721</v>
      </c>
      <c r="F506" s="5">
        <v>2952</v>
      </c>
      <c r="G506" s="11">
        <v>102</v>
      </c>
      <c r="H506" s="11">
        <v>0</v>
      </c>
      <c r="I506" s="13">
        <v>11.5</v>
      </c>
    </row>
    <row r="507" spans="1:9" x14ac:dyDescent="0.25">
      <c r="A507" s="10">
        <v>506</v>
      </c>
      <c r="B507" s="4" t="s">
        <v>56</v>
      </c>
      <c r="C507" s="3">
        <v>11</v>
      </c>
      <c r="D507" s="5">
        <v>7281</v>
      </c>
      <c r="E507" s="5">
        <v>31765</v>
      </c>
      <c r="F507" s="5">
        <v>3674</v>
      </c>
      <c r="G507" s="11">
        <v>139</v>
      </c>
      <c r="H507" s="11">
        <v>1</v>
      </c>
      <c r="I507" s="13">
        <v>225.12</v>
      </c>
    </row>
    <row r="508" spans="1:9" x14ac:dyDescent="0.25">
      <c r="A508" s="10">
        <v>507</v>
      </c>
      <c r="B508" s="4" t="s">
        <v>57</v>
      </c>
      <c r="C508" s="3">
        <v>1</v>
      </c>
      <c r="D508" s="3">
        <v>6953</v>
      </c>
      <c r="E508" s="3">
        <v>541059</v>
      </c>
      <c r="F508" s="5">
        <v>222749</v>
      </c>
      <c r="G508" s="11">
        <v>321.39999999999998</v>
      </c>
      <c r="H508" s="11">
        <v>1</v>
      </c>
      <c r="I508" s="12">
        <v>4078</v>
      </c>
    </row>
    <row r="509" spans="1:9" x14ac:dyDescent="0.25">
      <c r="A509" s="10">
        <v>508</v>
      </c>
      <c r="B509" s="4" t="s">
        <v>57</v>
      </c>
      <c r="C509" s="3">
        <v>2</v>
      </c>
      <c r="D509" s="5">
        <v>7564</v>
      </c>
      <c r="E509" s="5">
        <v>281776</v>
      </c>
      <c r="F509" s="5">
        <v>293006</v>
      </c>
      <c r="G509" s="11">
        <v>470.2</v>
      </c>
      <c r="H509" s="11">
        <v>1</v>
      </c>
      <c r="I509" s="12">
        <v>4126.0600000000004</v>
      </c>
    </row>
    <row r="510" spans="1:9" x14ac:dyDescent="0.25">
      <c r="A510" s="10">
        <v>509</v>
      </c>
      <c r="B510" s="4" t="s">
        <v>57</v>
      </c>
      <c r="C510" s="3">
        <v>3</v>
      </c>
      <c r="D510" s="5">
        <v>7602</v>
      </c>
      <c r="E510" s="5">
        <v>524013</v>
      </c>
      <c r="F510" s="5">
        <v>293231</v>
      </c>
      <c r="G510" s="11">
        <v>260.89999999999998</v>
      </c>
      <c r="H510" s="11">
        <v>1</v>
      </c>
      <c r="I510" s="12">
        <v>2077.0500000000002</v>
      </c>
    </row>
    <row r="511" spans="1:9" x14ac:dyDescent="0.25">
      <c r="A511" s="10">
        <v>510</v>
      </c>
      <c r="B511" s="4" t="s">
        <v>57</v>
      </c>
      <c r="C511" s="3">
        <v>4</v>
      </c>
      <c r="D511" s="5">
        <v>8161</v>
      </c>
      <c r="E511" s="5">
        <v>184803</v>
      </c>
      <c r="F511" s="5">
        <v>118644</v>
      </c>
      <c r="G511" s="11">
        <v>385</v>
      </c>
      <c r="H511" s="11">
        <v>1</v>
      </c>
      <c r="I511" s="12">
        <v>468.2</v>
      </c>
    </row>
    <row r="512" spans="1:9" x14ac:dyDescent="0.25">
      <c r="A512" s="10">
        <v>511</v>
      </c>
      <c r="B512" s="4" t="s">
        <v>57</v>
      </c>
      <c r="C512" s="3">
        <v>5</v>
      </c>
      <c r="D512" s="5">
        <v>7037</v>
      </c>
      <c r="E512" s="5">
        <v>347982</v>
      </c>
      <c r="F512" s="5">
        <v>136889</v>
      </c>
      <c r="G512" s="11">
        <v>255.7</v>
      </c>
      <c r="H512" s="11">
        <v>0</v>
      </c>
      <c r="I512" s="12">
        <v>488.5</v>
      </c>
    </row>
    <row r="513" spans="1:9" x14ac:dyDescent="0.25">
      <c r="A513" s="10">
        <v>512</v>
      </c>
      <c r="B513" s="4" t="s">
        <v>57</v>
      </c>
      <c r="C513" s="3">
        <v>6</v>
      </c>
      <c r="D513" s="5">
        <v>6194</v>
      </c>
      <c r="E513" s="5">
        <v>547235</v>
      </c>
      <c r="F513" s="5">
        <v>70821</v>
      </c>
      <c r="G513" s="11">
        <v>151</v>
      </c>
      <c r="H513" s="11">
        <v>0</v>
      </c>
      <c r="I513" s="13">
        <v>1340</v>
      </c>
    </row>
    <row r="514" spans="1:9" x14ac:dyDescent="0.25">
      <c r="A514" s="10">
        <v>513</v>
      </c>
      <c r="B514" s="4" t="s">
        <v>57</v>
      </c>
      <c r="C514" s="3">
        <v>7</v>
      </c>
      <c r="D514" s="5">
        <v>8176</v>
      </c>
      <c r="E514" s="5">
        <v>209253</v>
      </c>
      <c r="F514" s="5">
        <v>29535</v>
      </c>
      <c r="G514" s="11">
        <v>106.2</v>
      </c>
      <c r="H514" s="11">
        <v>0</v>
      </c>
      <c r="I514" s="13">
        <v>5.9</v>
      </c>
    </row>
    <row r="515" spans="1:9" x14ac:dyDescent="0.25">
      <c r="A515" s="10">
        <v>514</v>
      </c>
      <c r="B515" s="4" t="s">
        <v>57</v>
      </c>
      <c r="C515" s="3">
        <v>8</v>
      </c>
      <c r="D515" s="5">
        <v>7597</v>
      </c>
      <c r="E515" s="5">
        <v>2968</v>
      </c>
      <c r="F515" s="5">
        <v>2844</v>
      </c>
      <c r="G515" s="11">
        <v>276.60000000000002</v>
      </c>
      <c r="H515" s="11">
        <v>0</v>
      </c>
      <c r="I515" s="13">
        <v>27.25</v>
      </c>
    </row>
    <row r="516" spans="1:9" x14ac:dyDescent="0.25">
      <c r="A516" s="10">
        <v>515</v>
      </c>
      <c r="B516" s="4" t="s">
        <v>57</v>
      </c>
      <c r="C516" s="3">
        <v>9</v>
      </c>
      <c r="D516" s="5">
        <v>8905</v>
      </c>
      <c r="E516" s="5">
        <v>4390</v>
      </c>
      <c r="F516" s="5">
        <v>35396</v>
      </c>
      <c r="G516" s="11">
        <v>252.6</v>
      </c>
      <c r="H516" s="11">
        <v>0</v>
      </c>
      <c r="I516" s="13">
        <v>278.14999999999998</v>
      </c>
    </row>
    <row r="517" spans="1:9" x14ac:dyDescent="0.25">
      <c r="A517" s="10">
        <v>516</v>
      </c>
      <c r="B517" s="4" t="s">
        <v>57</v>
      </c>
      <c r="C517" s="3">
        <v>10</v>
      </c>
      <c r="D517" s="5">
        <v>8526</v>
      </c>
      <c r="E517" s="5">
        <v>4260</v>
      </c>
      <c r="F517" s="5">
        <v>2900</v>
      </c>
      <c r="G517" s="11">
        <v>103</v>
      </c>
      <c r="H517" s="11">
        <v>0</v>
      </c>
      <c r="I517" s="13">
        <v>118.5</v>
      </c>
    </row>
    <row r="518" spans="1:9" x14ac:dyDescent="0.25">
      <c r="A518" s="10">
        <v>517</v>
      </c>
      <c r="B518" s="4" t="s">
        <v>57</v>
      </c>
      <c r="C518" s="3">
        <v>11</v>
      </c>
      <c r="D518" s="5">
        <v>7309</v>
      </c>
      <c r="E518" s="5">
        <v>23853</v>
      </c>
      <c r="F518" s="5">
        <v>10707</v>
      </c>
      <c r="G518" s="11">
        <v>389</v>
      </c>
      <c r="H518" s="11">
        <v>0</v>
      </c>
      <c r="I518" s="13">
        <v>164.22</v>
      </c>
    </row>
    <row r="519" spans="1:9" x14ac:dyDescent="0.25">
      <c r="A519" s="10">
        <v>518</v>
      </c>
      <c r="B519" s="4" t="s">
        <v>58</v>
      </c>
      <c r="C519" s="3">
        <v>1</v>
      </c>
      <c r="D519" s="3">
        <v>7040</v>
      </c>
      <c r="E519" s="3">
        <v>282025</v>
      </c>
      <c r="F519" s="5">
        <v>382951</v>
      </c>
      <c r="G519" s="11">
        <v>259</v>
      </c>
      <c r="H519" s="11">
        <v>1</v>
      </c>
      <c r="I519" s="12">
        <v>4860</v>
      </c>
    </row>
    <row r="520" spans="1:9" x14ac:dyDescent="0.25">
      <c r="A520" s="10">
        <v>519</v>
      </c>
      <c r="B520" s="4" t="s">
        <v>58</v>
      </c>
      <c r="C520" s="3">
        <v>2</v>
      </c>
      <c r="D520" s="5">
        <v>7685</v>
      </c>
      <c r="E520" s="5">
        <v>154816</v>
      </c>
      <c r="F520" s="5">
        <v>492960</v>
      </c>
      <c r="G520" s="11">
        <v>224.6</v>
      </c>
      <c r="H520" s="11">
        <v>1</v>
      </c>
      <c r="I520" s="12">
        <v>4812.16</v>
      </c>
    </row>
    <row r="521" spans="1:9" x14ac:dyDescent="0.25">
      <c r="A521" s="10">
        <v>520</v>
      </c>
      <c r="B521" s="4" t="s">
        <v>58</v>
      </c>
      <c r="C521" s="3">
        <v>3</v>
      </c>
      <c r="D521" s="5">
        <v>7724</v>
      </c>
      <c r="E521" s="5">
        <v>353110</v>
      </c>
      <c r="F521" s="5">
        <v>492960</v>
      </c>
      <c r="G521" s="11">
        <v>369.3</v>
      </c>
      <c r="H521" s="11">
        <v>1</v>
      </c>
      <c r="I521" s="12">
        <v>5036.13</v>
      </c>
    </row>
    <row r="522" spans="1:9" x14ac:dyDescent="0.25">
      <c r="A522" s="10">
        <v>521</v>
      </c>
      <c r="B522" s="4" t="s">
        <v>58</v>
      </c>
      <c r="C522" s="3">
        <v>4</v>
      </c>
      <c r="D522" s="5">
        <v>8415</v>
      </c>
      <c r="E522" s="5">
        <v>251642</v>
      </c>
      <c r="F522" s="5">
        <v>86776</v>
      </c>
      <c r="G522" s="11">
        <v>294</v>
      </c>
      <c r="H522" s="11">
        <v>1</v>
      </c>
      <c r="I522" s="12">
        <v>962</v>
      </c>
    </row>
    <row r="523" spans="1:9" x14ac:dyDescent="0.25">
      <c r="A523" s="10">
        <v>522</v>
      </c>
      <c r="B523" s="4" t="s">
        <v>58</v>
      </c>
      <c r="C523" s="3">
        <v>5</v>
      </c>
      <c r="D523" s="5">
        <v>7147</v>
      </c>
      <c r="E523" s="5">
        <v>55389</v>
      </c>
      <c r="F523" s="5">
        <v>91584</v>
      </c>
      <c r="G523" s="11">
        <v>269.3</v>
      </c>
      <c r="H523" s="11">
        <v>0</v>
      </c>
      <c r="I523" s="12">
        <v>624.11</v>
      </c>
    </row>
    <row r="524" spans="1:9" x14ac:dyDescent="0.25">
      <c r="A524" s="10">
        <v>523</v>
      </c>
      <c r="B524" s="4" t="s">
        <v>58</v>
      </c>
      <c r="C524" s="3">
        <v>6</v>
      </c>
      <c r="D524" s="5">
        <v>6460</v>
      </c>
      <c r="E524" s="5">
        <v>274424</v>
      </c>
      <c r="F524" s="5">
        <v>211486</v>
      </c>
      <c r="G524" s="11">
        <v>537</v>
      </c>
      <c r="H524" s="11">
        <v>0</v>
      </c>
      <c r="I524" s="13">
        <v>1074</v>
      </c>
    </row>
    <row r="525" spans="1:9" x14ac:dyDescent="0.25">
      <c r="A525" s="10">
        <v>524</v>
      </c>
      <c r="B525" s="4" t="s">
        <v>58</v>
      </c>
      <c r="C525" s="3">
        <v>7</v>
      </c>
      <c r="D525" s="5">
        <v>8179</v>
      </c>
      <c r="E525" s="5">
        <v>61932</v>
      </c>
      <c r="F525" s="5">
        <v>69532</v>
      </c>
      <c r="G525" s="11">
        <v>176.2</v>
      </c>
      <c r="H525" s="11">
        <v>0</v>
      </c>
      <c r="I525" s="13">
        <v>39.4</v>
      </c>
    </row>
    <row r="526" spans="1:9" x14ac:dyDescent="0.25">
      <c r="A526" s="10">
        <v>525</v>
      </c>
      <c r="B526" s="4" t="s">
        <v>58</v>
      </c>
      <c r="C526" s="3">
        <v>8</v>
      </c>
      <c r="D526" s="5">
        <v>7753</v>
      </c>
      <c r="E526" s="5">
        <v>2565</v>
      </c>
      <c r="F526" s="5">
        <v>3784</v>
      </c>
      <c r="G526" s="11">
        <v>485</v>
      </c>
      <c r="H526" s="11">
        <v>0</v>
      </c>
      <c r="I526" s="13">
        <v>16</v>
      </c>
    </row>
    <row r="527" spans="1:9" x14ac:dyDescent="0.25">
      <c r="A527" s="10">
        <v>526</v>
      </c>
      <c r="B527" s="4" t="s">
        <v>58</v>
      </c>
      <c r="C527" s="3">
        <v>9</v>
      </c>
      <c r="D527" s="5">
        <v>8952</v>
      </c>
      <c r="E527" s="5">
        <v>5246</v>
      </c>
      <c r="F527" s="5">
        <v>14374</v>
      </c>
      <c r="G527" s="11">
        <v>487.1</v>
      </c>
      <c r="H527" s="11">
        <v>0</v>
      </c>
      <c r="I527" s="13">
        <v>492.07</v>
      </c>
    </row>
    <row r="528" spans="1:9" x14ac:dyDescent="0.25">
      <c r="A528" s="10">
        <v>527</v>
      </c>
      <c r="B528" s="4" t="s">
        <v>58</v>
      </c>
      <c r="C528" s="3">
        <v>10</v>
      </c>
      <c r="D528" s="5">
        <v>8633</v>
      </c>
      <c r="E528" s="5">
        <v>11480</v>
      </c>
      <c r="F528" s="5">
        <v>1882</v>
      </c>
      <c r="G528" s="11">
        <v>324</v>
      </c>
      <c r="H528" s="11">
        <v>0</v>
      </c>
      <c r="I528" s="13">
        <v>35</v>
      </c>
    </row>
    <row r="529" spans="1:9" x14ac:dyDescent="0.25">
      <c r="A529" s="10">
        <v>528</v>
      </c>
      <c r="B529" s="4" t="s">
        <v>58</v>
      </c>
      <c r="C529" s="3">
        <v>11</v>
      </c>
      <c r="D529" s="5">
        <v>7435</v>
      </c>
      <c r="E529" s="5">
        <v>60244</v>
      </c>
      <c r="F529" s="5">
        <v>15920</v>
      </c>
      <c r="G529" s="11">
        <v>479</v>
      </c>
      <c r="H529" s="11">
        <v>0</v>
      </c>
      <c r="I529" s="13">
        <v>164.05</v>
      </c>
    </row>
    <row r="530" spans="1:9" x14ac:dyDescent="0.25">
      <c r="A530" s="10">
        <v>529</v>
      </c>
      <c r="B530" s="4" t="s">
        <v>59</v>
      </c>
      <c r="C530" s="3">
        <v>1</v>
      </c>
      <c r="D530" s="3">
        <v>7242</v>
      </c>
      <c r="E530" s="3">
        <v>446814</v>
      </c>
      <c r="F530" s="5">
        <v>222048</v>
      </c>
      <c r="G530" s="11">
        <v>82.9</v>
      </c>
      <c r="H530" s="11">
        <v>0</v>
      </c>
      <c r="I530" s="12">
        <v>10711</v>
      </c>
    </row>
    <row r="531" spans="1:9" x14ac:dyDescent="0.25">
      <c r="A531" s="10">
        <v>530</v>
      </c>
      <c r="B531" s="4" t="s">
        <v>59</v>
      </c>
      <c r="C531" s="3">
        <v>2</v>
      </c>
      <c r="D531" s="5">
        <v>7903</v>
      </c>
      <c r="E531" s="5">
        <v>172617</v>
      </c>
      <c r="F531" s="5">
        <v>153287</v>
      </c>
      <c r="G531" s="11">
        <v>497.7</v>
      </c>
      <c r="H531" s="11">
        <v>1</v>
      </c>
      <c r="I531" s="12">
        <v>14656.25</v>
      </c>
    </row>
    <row r="532" spans="1:9" x14ac:dyDescent="0.25">
      <c r="A532" s="10">
        <v>531</v>
      </c>
      <c r="B532" s="4" t="s">
        <v>59</v>
      </c>
      <c r="C532" s="3">
        <v>3</v>
      </c>
      <c r="D532" s="5">
        <v>7765</v>
      </c>
      <c r="E532" s="5">
        <v>275769</v>
      </c>
      <c r="F532" s="5">
        <v>208764</v>
      </c>
      <c r="G532" s="11">
        <v>410.4</v>
      </c>
      <c r="H532" s="11">
        <v>1</v>
      </c>
      <c r="I532" s="12">
        <v>14418.52</v>
      </c>
    </row>
    <row r="533" spans="1:9" x14ac:dyDescent="0.25">
      <c r="A533" s="10">
        <v>532</v>
      </c>
      <c r="B533" s="4" t="s">
        <v>59</v>
      </c>
      <c r="C533" s="3">
        <v>4</v>
      </c>
      <c r="D533" s="5">
        <v>8415</v>
      </c>
      <c r="E533" s="5">
        <v>299054</v>
      </c>
      <c r="F533" s="5">
        <v>37853</v>
      </c>
      <c r="G533" s="11">
        <v>59</v>
      </c>
      <c r="H533" s="11">
        <v>0</v>
      </c>
      <c r="I533" s="12">
        <v>1061.4000000000001</v>
      </c>
    </row>
    <row r="534" spans="1:9" x14ac:dyDescent="0.25">
      <c r="A534" s="10">
        <v>533</v>
      </c>
      <c r="B534" s="4" t="s">
        <v>59</v>
      </c>
      <c r="C534" s="3">
        <v>5</v>
      </c>
      <c r="D534" s="5">
        <v>7173</v>
      </c>
      <c r="E534" s="5">
        <v>138582</v>
      </c>
      <c r="F534" s="5">
        <v>49599</v>
      </c>
      <c r="G534" s="11">
        <v>260.5</v>
      </c>
      <c r="H534" s="11">
        <v>1</v>
      </c>
      <c r="I534" s="12">
        <v>1355.45</v>
      </c>
    </row>
    <row r="535" spans="1:9" x14ac:dyDescent="0.25">
      <c r="A535" s="10">
        <v>534</v>
      </c>
      <c r="B535" s="4" t="s">
        <v>59</v>
      </c>
      <c r="C535" s="3">
        <v>6</v>
      </c>
      <c r="D535" s="5">
        <v>6460</v>
      </c>
      <c r="E535" s="5">
        <v>141664</v>
      </c>
      <c r="F535" s="5">
        <v>124940</v>
      </c>
      <c r="G535" s="11">
        <v>392</v>
      </c>
      <c r="H535" s="11">
        <v>0</v>
      </c>
      <c r="I535" s="13">
        <v>2139</v>
      </c>
    </row>
    <row r="536" spans="1:9" x14ac:dyDescent="0.25">
      <c r="A536" s="10">
        <v>535</v>
      </c>
      <c r="B536" s="4" t="s">
        <v>59</v>
      </c>
      <c r="C536" s="3">
        <v>7</v>
      </c>
      <c r="D536" s="5">
        <v>8253</v>
      </c>
      <c r="E536" s="5">
        <v>5404</v>
      </c>
      <c r="F536" s="5">
        <v>77663</v>
      </c>
      <c r="G536" s="11">
        <v>259.2</v>
      </c>
      <c r="H536" s="11">
        <v>0</v>
      </c>
      <c r="I536" s="13">
        <v>62.7</v>
      </c>
    </row>
    <row r="537" spans="1:9" x14ac:dyDescent="0.25">
      <c r="A537" s="10">
        <v>536</v>
      </c>
      <c r="B537" s="4" t="s">
        <v>59</v>
      </c>
      <c r="C537" s="3">
        <v>8</v>
      </c>
      <c r="D537" s="5">
        <v>8141</v>
      </c>
      <c r="E537" s="5">
        <v>963</v>
      </c>
      <c r="F537" s="5">
        <v>8454</v>
      </c>
      <c r="G537" s="11">
        <v>407</v>
      </c>
      <c r="H537" s="11">
        <v>1</v>
      </c>
      <c r="I537" s="13">
        <v>91</v>
      </c>
    </row>
    <row r="538" spans="1:9" x14ac:dyDescent="0.25">
      <c r="A538" s="10">
        <v>537</v>
      </c>
      <c r="B538" s="4" t="s">
        <v>59</v>
      </c>
      <c r="C538" s="3">
        <v>9</v>
      </c>
      <c r="D538" s="5">
        <v>8985</v>
      </c>
      <c r="E538" s="5">
        <v>51723</v>
      </c>
      <c r="F538" s="5">
        <v>7515</v>
      </c>
      <c r="G538" s="11">
        <v>227.4</v>
      </c>
      <c r="H538" s="11">
        <v>0</v>
      </c>
      <c r="I538" s="13">
        <v>492.07</v>
      </c>
    </row>
    <row r="539" spans="1:9" x14ac:dyDescent="0.25">
      <c r="A539" s="10">
        <v>538</v>
      </c>
      <c r="B539" s="4" t="s">
        <v>59</v>
      </c>
      <c r="C539" s="3">
        <v>10</v>
      </c>
      <c r="D539" s="5">
        <v>8739</v>
      </c>
      <c r="E539" s="5">
        <v>4923</v>
      </c>
      <c r="F539" s="5">
        <v>1001</v>
      </c>
      <c r="G539" s="11">
        <v>129</v>
      </c>
      <c r="H539" s="11">
        <v>0</v>
      </c>
      <c r="I539" s="13">
        <v>88</v>
      </c>
    </row>
    <row r="540" spans="1:9" x14ac:dyDescent="0.25">
      <c r="A540" s="10">
        <v>539</v>
      </c>
      <c r="B540" s="4" t="s">
        <v>59</v>
      </c>
      <c r="C540" s="3">
        <v>11</v>
      </c>
      <c r="D540" s="5">
        <v>7587</v>
      </c>
      <c r="E540" s="5">
        <v>57283</v>
      </c>
      <c r="F540" s="5">
        <v>17904</v>
      </c>
      <c r="G540" s="11">
        <v>335</v>
      </c>
      <c r="H540" s="11">
        <v>0</v>
      </c>
      <c r="I540" s="13">
        <v>192.12</v>
      </c>
    </row>
    <row r="541" spans="1:9" x14ac:dyDescent="0.25">
      <c r="A541" s="10">
        <v>540</v>
      </c>
      <c r="B541" s="4" t="s">
        <v>60</v>
      </c>
      <c r="C541" s="3">
        <v>1</v>
      </c>
      <c r="D541" s="3">
        <v>7379</v>
      </c>
      <c r="E541" s="3">
        <v>388532</v>
      </c>
      <c r="F541" s="5">
        <v>105671</v>
      </c>
      <c r="G541" s="11">
        <v>303.7</v>
      </c>
      <c r="H541" s="11">
        <v>1</v>
      </c>
      <c r="I541" s="12">
        <v>16896</v>
      </c>
    </row>
    <row r="542" spans="1:9" x14ac:dyDescent="0.25">
      <c r="A542" s="10">
        <v>541</v>
      </c>
      <c r="B542" s="4" t="s">
        <v>60</v>
      </c>
      <c r="C542" s="3">
        <v>2</v>
      </c>
      <c r="D542" s="5">
        <v>7887</v>
      </c>
      <c r="E542" s="5">
        <v>415966</v>
      </c>
      <c r="F542" s="5">
        <v>112110</v>
      </c>
      <c r="G542" s="11">
        <v>328.4</v>
      </c>
      <c r="H542" s="11">
        <v>1</v>
      </c>
      <c r="I542" s="12">
        <v>14596.74</v>
      </c>
    </row>
    <row r="543" spans="1:9" x14ac:dyDescent="0.25">
      <c r="A543" s="10">
        <v>542</v>
      </c>
      <c r="B543" s="4" t="s">
        <v>60</v>
      </c>
      <c r="C543" s="3">
        <v>3</v>
      </c>
      <c r="D543" s="5">
        <v>7791</v>
      </c>
      <c r="E543" s="5">
        <v>308310</v>
      </c>
      <c r="F543" s="5">
        <v>84984</v>
      </c>
      <c r="G543" s="11">
        <v>179.1</v>
      </c>
      <c r="H543" s="11">
        <v>1</v>
      </c>
      <c r="I543" s="12">
        <v>15713.72</v>
      </c>
    </row>
    <row r="544" spans="1:9" x14ac:dyDescent="0.25">
      <c r="A544" s="10">
        <v>543</v>
      </c>
      <c r="B544" s="4" t="s">
        <v>60</v>
      </c>
      <c r="C544" s="3">
        <v>4</v>
      </c>
      <c r="D544" s="5">
        <v>8417</v>
      </c>
      <c r="E544" s="5">
        <v>326273</v>
      </c>
      <c r="F544" s="5">
        <v>37415</v>
      </c>
      <c r="G544" s="11">
        <v>393</v>
      </c>
      <c r="H544" s="11">
        <v>1</v>
      </c>
      <c r="I544" s="12">
        <v>468.9</v>
      </c>
    </row>
    <row r="545" spans="1:9" x14ac:dyDescent="0.25">
      <c r="A545" s="10">
        <v>544</v>
      </c>
      <c r="B545" s="4" t="s">
        <v>60</v>
      </c>
      <c r="C545" s="3">
        <v>5</v>
      </c>
      <c r="D545" s="5">
        <v>7287</v>
      </c>
      <c r="E545" s="5">
        <v>634901</v>
      </c>
      <c r="F545" s="5">
        <v>19467</v>
      </c>
      <c r="G545" s="11">
        <v>374.2</v>
      </c>
      <c r="H545" s="11">
        <v>1</v>
      </c>
      <c r="I545" s="12">
        <v>1037.5999999999999</v>
      </c>
    </row>
    <row r="546" spans="1:9" x14ac:dyDescent="0.25">
      <c r="A546" s="10">
        <v>545</v>
      </c>
      <c r="B546" s="4" t="s">
        <v>60</v>
      </c>
      <c r="C546" s="3">
        <v>6</v>
      </c>
      <c r="D546" s="5">
        <v>6591</v>
      </c>
      <c r="E546" s="5">
        <v>149953</v>
      </c>
      <c r="F546" s="5">
        <v>42919</v>
      </c>
      <c r="G546" s="11">
        <v>442</v>
      </c>
      <c r="H546" s="11">
        <v>0</v>
      </c>
      <c r="I546" s="13">
        <v>2502.25</v>
      </c>
    </row>
    <row r="547" spans="1:9" x14ac:dyDescent="0.25">
      <c r="A547" s="10">
        <v>546</v>
      </c>
      <c r="B547" s="4" t="s">
        <v>60</v>
      </c>
      <c r="C547" s="3">
        <v>7</v>
      </c>
      <c r="D547" s="5">
        <v>8292</v>
      </c>
      <c r="E547" s="5">
        <v>36750</v>
      </c>
      <c r="F547" s="5">
        <v>65360</v>
      </c>
      <c r="G547" s="11">
        <v>107.5</v>
      </c>
      <c r="H547" s="11">
        <v>0</v>
      </c>
      <c r="I547" s="13">
        <v>213</v>
      </c>
    </row>
    <row r="548" spans="1:9" x14ac:dyDescent="0.25">
      <c r="A548" s="10">
        <v>547</v>
      </c>
      <c r="B548" s="4" t="s">
        <v>60</v>
      </c>
      <c r="C548" s="3">
        <v>8</v>
      </c>
      <c r="D548" s="5">
        <v>8100</v>
      </c>
      <c r="E548" s="5">
        <v>931</v>
      </c>
      <c r="F548" s="5">
        <v>5420</v>
      </c>
      <c r="G548" s="11">
        <v>376</v>
      </c>
      <c r="H548" s="11">
        <v>1</v>
      </c>
      <c r="I548" s="13">
        <v>163.75</v>
      </c>
    </row>
    <row r="549" spans="1:9" x14ac:dyDescent="0.25">
      <c r="A549" s="10">
        <v>548</v>
      </c>
      <c r="B549" s="4" t="s">
        <v>60</v>
      </c>
      <c r="C549" s="3">
        <v>9</v>
      </c>
      <c r="D549" s="5">
        <v>8977</v>
      </c>
      <c r="E549" s="5">
        <v>118548</v>
      </c>
      <c r="F549" s="5">
        <v>11117</v>
      </c>
      <c r="G549" s="11">
        <v>202.3</v>
      </c>
      <c r="H549" s="11">
        <v>0</v>
      </c>
      <c r="I549" s="13">
        <v>771.05</v>
      </c>
    </row>
    <row r="550" spans="1:9" x14ac:dyDescent="0.25">
      <c r="A550" s="10">
        <v>549</v>
      </c>
      <c r="B550" s="4" t="s">
        <v>60</v>
      </c>
      <c r="C550" s="3">
        <v>10</v>
      </c>
      <c r="D550" s="5">
        <v>8860</v>
      </c>
      <c r="E550" s="5">
        <v>13297</v>
      </c>
      <c r="F550" s="5">
        <v>664</v>
      </c>
      <c r="G550" s="11">
        <v>118</v>
      </c>
      <c r="H550" s="11">
        <v>0</v>
      </c>
      <c r="I550" s="13">
        <v>12</v>
      </c>
    </row>
    <row r="551" spans="1:9" x14ac:dyDescent="0.25">
      <c r="A551" s="10">
        <v>550</v>
      </c>
      <c r="B551" s="4" t="s">
        <v>60</v>
      </c>
      <c r="C551" s="3">
        <v>11</v>
      </c>
      <c r="D551" s="5">
        <v>7647</v>
      </c>
      <c r="E551" s="5">
        <v>16223</v>
      </c>
      <c r="F551" s="5">
        <v>7772</v>
      </c>
      <c r="G551" s="11">
        <v>257</v>
      </c>
      <c r="H551" s="11">
        <v>0</v>
      </c>
      <c r="I551" s="13">
        <v>296.62</v>
      </c>
    </row>
    <row r="552" spans="1:9" x14ac:dyDescent="0.25">
      <c r="A552" s="10">
        <v>551</v>
      </c>
      <c r="B552" s="4" t="s">
        <v>61</v>
      </c>
      <c r="C552" s="3">
        <v>1</v>
      </c>
      <c r="D552" s="3">
        <v>7194</v>
      </c>
      <c r="E552" s="3">
        <v>1522501</v>
      </c>
      <c r="F552" s="5">
        <v>102665</v>
      </c>
      <c r="G552" s="11">
        <v>155.5</v>
      </c>
      <c r="H552" s="11">
        <v>1</v>
      </c>
      <c r="I552" s="12">
        <v>14811</v>
      </c>
    </row>
    <row r="553" spans="1:9" x14ac:dyDescent="0.25">
      <c r="A553" s="10">
        <v>552</v>
      </c>
      <c r="B553" s="4" t="s">
        <v>61</v>
      </c>
      <c r="C553" s="3">
        <v>2</v>
      </c>
      <c r="D553" s="5">
        <v>7655</v>
      </c>
      <c r="E553" s="5">
        <v>1656392</v>
      </c>
      <c r="F553" s="5">
        <v>234041</v>
      </c>
      <c r="G553" s="11">
        <v>232</v>
      </c>
      <c r="H553" s="11">
        <v>1</v>
      </c>
      <c r="I553" s="12">
        <v>10097.98</v>
      </c>
    </row>
    <row r="554" spans="1:9" x14ac:dyDescent="0.25">
      <c r="A554" s="10">
        <v>553</v>
      </c>
      <c r="B554" s="4" t="s">
        <v>61</v>
      </c>
      <c r="C554" s="3">
        <v>3</v>
      </c>
      <c r="D554" s="5">
        <v>7603</v>
      </c>
      <c r="E554" s="5">
        <v>2134683</v>
      </c>
      <c r="F554" s="5">
        <v>205223</v>
      </c>
      <c r="G554" s="11">
        <v>210.9</v>
      </c>
      <c r="H554" s="11">
        <v>1</v>
      </c>
      <c r="I554" s="12">
        <v>5556.92</v>
      </c>
    </row>
    <row r="555" spans="1:9" x14ac:dyDescent="0.25">
      <c r="A555" s="10">
        <v>554</v>
      </c>
      <c r="B555" s="4" t="s">
        <v>61</v>
      </c>
      <c r="C555" s="3">
        <v>4</v>
      </c>
      <c r="D555" s="5">
        <v>8423</v>
      </c>
      <c r="E555" s="5">
        <v>498671</v>
      </c>
      <c r="F555" s="5">
        <v>42049</v>
      </c>
      <c r="G555" s="11">
        <v>94</v>
      </c>
      <c r="H555" s="11">
        <v>1</v>
      </c>
      <c r="I555" s="12">
        <v>518.6</v>
      </c>
    </row>
    <row r="556" spans="1:9" x14ac:dyDescent="0.25">
      <c r="A556" s="10">
        <v>555</v>
      </c>
      <c r="B556" s="4" t="s">
        <v>61</v>
      </c>
      <c r="C556" s="3">
        <v>5</v>
      </c>
      <c r="D556" s="5">
        <v>7209</v>
      </c>
      <c r="E556" s="5">
        <v>606196</v>
      </c>
      <c r="F556" s="5">
        <v>20513</v>
      </c>
      <c r="G556" s="11">
        <v>251.9</v>
      </c>
      <c r="H556" s="11">
        <v>0</v>
      </c>
      <c r="I556" s="12">
        <v>702.6</v>
      </c>
    </row>
    <row r="557" spans="1:9" x14ac:dyDescent="0.25">
      <c r="A557" s="10">
        <v>556</v>
      </c>
      <c r="B557" s="4" t="s">
        <v>61</v>
      </c>
      <c r="C557" s="3">
        <v>6</v>
      </c>
      <c r="D557" s="5">
        <v>6660</v>
      </c>
      <c r="E557" s="5">
        <v>457929</v>
      </c>
      <c r="F557" s="5">
        <v>31796</v>
      </c>
      <c r="G557" s="11">
        <v>652</v>
      </c>
      <c r="H557" s="11">
        <v>0</v>
      </c>
      <c r="I557" s="13">
        <v>1400</v>
      </c>
    </row>
    <row r="558" spans="1:9" x14ac:dyDescent="0.25">
      <c r="A558" s="10">
        <v>557</v>
      </c>
      <c r="B558" s="4" t="s">
        <v>61</v>
      </c>
      <c r="C558" s="3">
        <v>7</v>
      </c>
      <c r="D558" s="5">
        <v>8278</v>
      </c>
      <c r="E558" s="5">
        <v>137011</v>
      </c>
      <c r="F558" s="5">
        <v>84030</v>
      </c>
      <c r="G558" s="11">
        <v>313</v>
      </c>
      <c r="H558" s="11">
        <v>0</v>
      </c>
      <c r="I558" s="13">
        <v>206.1</v>
      </c>
    </row>
    <row r="559" spans="1:9" x14ac:dyDescent="0.25">
      <c r="A559" s="10">
        <v>558</v>
      </c>
      <c r="B559" s="4" t="s">
        <v>61</v>
      </c>
      <c r="C559" s="3">
        <v>8</v>
      </c>
      <c r="D559" s="5">
        <v>8165</v>
      </c>
      <c r="E559" s="5">
        <v>13037</v>
      </c>
      <c r="F559" s="5">
        <v>1663</v>
      </c>
      <c r="G559" s="11">
        <v>280.5</v>
      </c>
      <c r="H559" s="11">
        <v>1</v>
      </c>
      <c r="I559" s="13">
        <v>127.75</v>
      </c>
    </row>
    <row r="560" spans="1:9" x14ac:dyDescent="0.25">
      <c r="A560" s="10">
        <v>559</v>
      </c>
      <c r="B560" s="4" t="s">
        <v>61</v>
      </c>
      <c r="C560" s="3">
        <v>9</v>
      </c>
      <c r="D560" s="5">
        <v>8850</v>
      </c>
      <c r="E560" s="5">
        <v>85247</v>
      </c>
      <c r="F560" s="5">
        <v>28586</v>
      </c>
      <c r="G560" s="11">
        <v>164.3</v>
      </c>
      <c r="H560" s="11">
        <v>0</v>
      </c>
      <c r="I560" s="13">
        <v>154.53</v>
      </c>
    </row>
    <row r="561" spans="1:9" x14ac:dyDescent="0.25">
      <c r="A561" s="10">
        <v>560</v>
      </c>
      <c r="B561" s="4" t="s">
        <v>61</v>
      </c>
      <c r="C561" s="3">
        <v>10</v>
      </c>
      <c r="D561" s="5">
        <v>8961</v>
      </c>
      <c r="E561" s="5">
        <v>13063</v>
      </c>
      <c r="F561" s="5">
        <v>43</v>
      </c>
      <c r="G561" s="11">
        <v>481</v>
      </c>
      <c r="H561" s="11">
        <v>0</v>
      </c>
      <c r="I561" s="13">
        <v>94.5</v>
      </c>
    </row>
    <row r="562" spans="1:9" x14ac:dyDescent="0.25">
      <c r="A562" s="10">
        <v>561</v>
      </c>
      <c r="B562" s="4" t="s">
        <v>61</v>
      </c>
      <c r="C562" s="3">
        <v>11</v>
      </c>
      <c r="D562" s="5">
        <v>7574</v>
      </c>
      <c r="E562" s="5">
        <v>47277</v>
      </c>
      <c r="F562" s="5">
        <v>6958</v>
      </c>
      <c r="G562" s="11">
        <v>549</v>
      </c>
      <c r="H562" s="11">
        <v>0</v>
      </c>
      <c r="I562" s="13">
        <v>265.45</v>
      </c>
    </row>
    <row r="563" spans="1:9" x14ac:dyDescent="0.25">
      <c r="A563" s="10">
        <v>562</v>
      </c>
      <c r="B563" s="4" t="s">
        <v>62</v>
      </c>
      <c r="C563" s="3">
        <v>1</v>
      </c>
      <c r="D563" s="3">
        <v>7030</v>
      </c>
      <c r="E563" s="3">
        <v>2617491</v>
      </c>
      <c r="F563" s="5">
        <v>226562</v>
      </c>
      <c r="G563" s="11">
        <v>290.8</v>
      </c>
      <c r="H563" s="11">
        <v>1</v>
      </c>
      <c r="I563" s="12">
        <v>6915</v>
      </c>
    </row>
    <row r="564" spans="1:9" x14ac:dyDescent="0.25">
      <c r="A564" s="10">
        <v>563</v>
      </c>
      <c r="B564" s="4" t="s">
        <v>62</v>
      </c>
      <c r="C564" s="3">
        <v>2</v>
      </c>
      <c r="D564" s="5">
        <v>7578</v>
      </c>
      <c r="E564" s="5">
        <v>2786753</v>
      </c>
      <c r="F564" s="5">
        <v>207330</v>
      </c>
      <c r="G564" s="11">
        <v>208.6</v>
      </c>
      <c r="H564" s="11">
        <v>1</v>
      </c>
      <c r="I564" s="12">
        <v>8404.08</v>
      </c>
    </row>
    <row r="565" spans="1:9" x14ac:dyDescent="0.25">
      <c r="A565" s="10">
        <v>564</v>
      </c>
      <c r="B565" s="4" t="s">
        <v>62</v>
      </c>
      <c r="C565" s="3">
        <v>3</v>
      </c>
      <c r="D565" s="5">
        <v>7494</v>
      </c>
      <c r="E565" s="5">
        <v>3588683</v>
      </c>
      <c r="F565" s="5">
        <v>270415</v>
      </c>
      <c r="G565" s="11">
        <v>126.9</v>
      </c>
      <c r="H565" s="11">
        <v>0</v>
      </c>
      <c r="I565" s="12">
        <v>4218.78</v>
      </c>
    </row>
    <row r="566" spans="1:9" x14ac:dyDescent="0.25">
      <c r="A566" s="10">
        <v>565</v>
      </c>
      <c r="B566" s="4" t="s">
        <v>62</v>
      </c>
      <c r="C566" s="3">
        <v>4</v>
      </c>
      <c r="D566" s="5">
        <v>8428</v>
      </c>
      <c r="E566" s="5">
        <v>364727</v>
      </c>
      <c r="F566" s="5">
        <v>53289</v>
      </c>
      <c r="G566" s="11">
        <v>333</v>
      </c>
      <c r="H566" s="11">
        <v>1</v>
      </c>
      <c r="I566" s="12">
        <v>206</v>
      </c>
    </row>
    <row r="567" spans="1:9" x14ac:dyDescent="0.25">
      <c r="A567" s="10">
        <v>566</v>
      </c>
      <c r="B567" s="4" t="s">
        <v>62</v>
      </c>
      <c r="C567" s="3">
        <v>5</v>
      </c>
      <c r="D567" s="5">
        <v>7308</v>
      </c>
      <c r="E567" s="5">
        <v>405569</v>
      </c>
      <c r="F567" s="5">
        <v>52630</v>
      </c>
      <c r="G567" s="11">
        <v>353.3</v>
      </c>
      <c r="H567" s="11">
        <v>1</v>
      </c>
      <c r="I567" s="12">
        <v>352</v>
      </c>
    </row>
    <row r="568" spans="1:9" x14ac:dyDescent="0.25">
      <c r="A568" s="10">
        <v>567</v>
      </c>
      <c r="B568" s="4" t="s">
        <v>62</v>
      </c>
      <c r="C568" s="3">
        <v>6</v>
      </c>
      <c r="D568" s="5">
        <v>6620</v>
      </c>
      <c r="E568" s="5">
        <v>1367471</v>
      </c>
      <c r="F568" s="5">
        <v>96877</v>
      </c>
      <c r="G568" s="11">
        <v>596</v>
      </c>
      <c r="H568" s="11">
        <v>0</v>
      </c>
      <c r="I568" s="13">
        <v>1804</v>
      </c>
    </row>
    <row r="569" spans="1:9" x14ac:dyDescent="0.25">
      <c r="A569" s="10">
        <v>568</v>
      </c>
      <c r="B569" s="4" t="s">
        <v>62</v>
      </c>
      <c r="C569" s="3">
        <v>7</v>
      </c>
      <c r="D569" s="5">
        <v>8137</v>
      </c>
      <c r="E569" s="5">
        <v>322555</v>
      </c>
      <c r="F569" s="5">
        <v>65749</v>
      </c>
      <c r="G569" s="11">
        <v>319</v>
      </c>
      <c r="H569" s="11">
        <v>0</v>
      </c>
      <c r="I569" s="13">
        <v>81</v>
      </c>
    </row>
    <row r="570" spans="1:9" x14ac:dyDescent="0.25">
      <c r="A570" s="10">
        <v>569</v>
      </c>
      <c r="B570" s="4" t="s">
        <v>62</v>
      </c>
      <c r="C570" s="3">
        <v>8</v>
      </c>
      <c r="D570" s="5">
        <v>8277</v>
      </c>
      <c r="E570" s="5">
        <v>17345</v>
      </c>
      <c r="F570" s="5">
        <v>311</v>
      </c>
      <c r="G570" s="11">
        <v>574.70000000000005</v>
      </c>
      <c r="H570" s="11">
        <v>1</v>
      </c>
      <c r="I570" s="13">
        <v>156.15</v>
      </c>
    </row>
    <row r="571" spans="1:9" x14ac:dyDescent="0.25">
      <c r="A571" s="10">
        <v>570</v>
      </c>
      <c r="B571" s="4" t="s">
        <v>62</v>
      </c>
      <c r="C571" s="3">
        <v>9</v>
      </c>
      <c r="D571" s="5">
        <v>8879</v>
      </c>
      <c r="E571" s="5">
        <v>34618</v>
      </c>
      <c r="F571" s="5">
        <v>57988</v>
      </c>
      <c r="G571" s="11">
        <v>362.6</v>
      </c>
      <c r="H571" s="11">
        <v>0</v>
      </c>
      <c r="I571" s="13">
        <v>291.5</v>
      </c>
    </row>
    <row r="572" spans="1:9" x14ac:dyDescent="0.25">
      <c r="A572" s="10">
        <v>571</v>
      </c>
      <c r="B572" s="4" t="s">
        <v>62</v>
      </c>
      <c r="C572" s="3">
        <v>10</v>
      </c>
      <c r="D572" s="5">
        <v>8918</v>
      </c>
      <c r="E572" s="5">
        <v>8477</v>
      </c>
      <c r="F572" s="5">
        <v>3202</v>
      </c>
      <c r="G572" s="11">
        <v>200</v>
      </c>
      <c r="H572" s="11">
        <v>0</v>
      </c>
      <c r="I572" s="13">
        <v>8</v>
      </c>
    </row>
    <row r="573" spans="1:9" x14ac:dyDescent="0.25">
      <c r="A573" s="10">
        <v>572</v>
      </c>
      <c r="B573" s="4" t="s">
        <v>62</v>
      </c>
      <c r="C573" s="3">
        <v>11</v>
      </c>
      <c r="D573" s="5">
        <v>7657</v>
      </c>
      <c r="E573" s="5">
        <v>70296</v>
      </c>
      <c r="F573" s="5">
        <v>10213</v>
      </c>
      <c r="G573" s="11">
        <v>292</v>
      </c>
      <c r="H573" s="11">
        <v>1</v>
      </c>
      <c r="I573" s="13">
        <v>314</v>
      </c>
    </row>
    <row r="574" spans="1:9" x14ac:dyDescent="0.25">
      <c r="A574" s="10">
        <v>573</v>
      </c>
      <c r="B574" s="4" t="s">
        <v>63</v>
      </c>
      <c r="C574" s="3">
        <v>1</v>
      </c>
      <c r="D574" s="3">
        <v>6947</v>
      </c>
      <c r="E574" s="3">
        <v>1362417</v>
      </c>
      <c r="F574" s="5">
        <v>254944</v>
      </c>
      <c r="G574" s="11">
        <v>257.10000000000002</v>
      </c>
      <c r="H574" s="11">
        <v>0</v>
      </c>
      <c r="I574" s="12">
        <v>7614</v>
      </c>
    </row>
    <row r="575" spans="1:9" x14ac:dyDescent="0.25">
      <c r="A575" s="10">
        <v>574</v>
      </c>
      <c r="B575" s="4" t="s">
        <v>63</v>
      </c>
      <c r="C575" s="3">
        <v>2</v>
      </c>
      <c r="D575" s="5">
        <v>7484</v>
      </c>
      <c r="E575" s="5">
        <v>821815</v>
      </c>
      <c r="F575" s="5">
        <v>140125</v>
      </c>
      <c r="G575" s="11">
        <v>71.900000000000006</v>
      </c>
      <c r="H575" s="11">
        <v>0</v>
      </c>
      <c r="I575" s="12">
        <v>10587.78</v>
      </c>
    </row>
    <row r="576" spans="1:9" x14ac:dyDescent="0.25">
      <c r="A576" s="10">
        <v>575</v>
      </c>
      <c r="B576" s="4" t="s">
        <v>63</v>
      </c>
      <c r="C576" s="3">
        <v>3</v>
      </c>
      <c r="D576" s="5">
        <v>7473</v>
      </c>
      <c r="E576" s="5">
        <v>1119125</v>
      </c>
      <c r="F576" s="5">
        <v>127156</v>
      </c>
      <c r="G576" s="11">
        <v>114</v>
      </c>
      <c r="H576" s="11">
        <v>1</v>
      </c>
      <c r="I576" s="12">
        <v>4661.42</v>
      </c>
    </row>
    <row r="577" spans="1:9" x14ac:dyDescent="0.25">
      <c r="A577" s="10">
        <v>576</v>
      </c>
      <c r="B577" s="4" t="s">
        <v>63</v>
      </c>
      <c r="C577" s="3">
        <v>4</v>
      </c>
      <c r="D577" s="5">
        <v>8301</v>
      </c>
      <c r="E577" s="5">
        <v>264497</v>
      </c>
      <c r="F577" s="5">
        <v>74428</v>
      </c>
      <c r="G577" s="11">
        <v>67</v>
      </c>
      <c r="H577" s="11">
        <v>1</v>
      </c>
      <c r="I577" s="12">
        <v>246.6</v>
      </c>
    </row>
    <row r="578" spans="1:9" x14ac:dyDescent="0.25">
      <c r="A578" s="10">
        <v>577</v>
      </c>
      <c r="B578" s="4" t="s">
        <v>63</v>
      </c>
      <c r="C578" s="3">
        <v>5</v>
      </c>
      <c r="D578" s="5">
        <v>7264</v>
      </c>
      <c r="E578" s="5">
        <v>287616</v>
      </c>
      <c r="F578" s="5">
        <v>82515</v>
      </c>
      <c r="G578" s="11">
        <v>286.60000000000002</v>
      </c>
      <c r="H578" s="11">
        <v>0</v>
      </c>
      <c r="I578" s="12">
        <v>341.7</v>
      </c>
    </row>
    <row r="579" spans="1:9" x14ac:dyDescent="0.25">
      <c r="A579" s="10">
        <v>578</v>
      </c>
      <c r="B579" s="4" t="s">
        <v>63</v>
      </c>
      <c r="C579" s="3">
        <v>6</v>
      </c>
      <c r="D579" s="5">
        <v>6522</v>
      </c>
      <c r="E579" s="5">
        <v>795507</v>
      </c>
      <c r="F579" s="5">
        <v>205064</v>
      </c>
      <c r="G579" s="11">
        <v>601</v>
      </c>
      <c r="H579" s="11">
        <v>1</v>
      </c>
      <c r="I579" s="13">
        <v>2565</v>
      </c>
    </row>
    <row r="580" spans="1:9" x14ac:dyDescent="0.25">
      <c r="A580" s="10">
        <v>579</v>
      </c>
      <c r="B580" s="4" t="s">
        <v>63</v>
      </c>
      <c r="C580" s="3">
        <v>7</v>
      </c>
      <c r="D580" s="5">
        <v>8153</v>
      </c>
      <c r="E580" s="5">
        <v>291045</v>
      </c>
      <c r="F580" s="5">
        <v>26503</v>
      </c>
      <c r="G580" s="11">
        <v>149.1</v>
      </c>
      <c r="H580" s="11">
        <v>1</v>
      </c>
      <c r="I580" s="13">
        <v>90.6</v>
      </c>
    </row>
    <row r="581" spans="1:9" x14ac:dyDescent="0.25">
      <c r="A581" s="10">
        <v>580</v>
      </c>
      <c r="B581" s="4" t="s">
        <v>63</v>
      </c>
      <c r="C581" s="3">
        <v>8</v>
      </c>
      <c r="D581" s="5">
        <v>8212</v>
      </c>
      <c r="E581" s="5">
        <v>28804</v>
      </c>
      <c r="F581" s="5">
        <v>844</v>
      </c>
      <c r="G581" s="11">
        <v>571.29999999999995</v>
      </c>
      <c r="H581" s="11">
        <v>0</v>
      </c>
      <c r="I581" s="13">
        <v>56.25</v>
      </c>
    </row>
    <row r="582" spans="1:9" x14ac:dyDescent="0.25">
      <c r="A582" s="10">
        <v>581</v>
      </c>
      <c r="B582" s="4" t="s">
        <v>63</v>
      </c>
      <c r="C582" s="3">
        <v>9</v>
      </c>
      <c r="D582" s="5">
        <v>8791</v>
      </c>
      <c r="E582" s="5">
        <v>25545</v>
      </c>
      <c r="F582" s="5">
        <v>25385</v>
      </c>
      <c r="G582" s="11">
        <v>123</v>
      </c>
      <c r="H582" s="11">
        <v>0</v>
      </c>
      <c r="I582" s="13">
        <v>548.79999999999995</v>
      </c>
    </row>
    <row r="583" spans="1:9" x14ac:dyDescent="0.25">
      <c r="A583" s="10">
        <v>582</v>
      </c>
      <c r="B583" s="4" t="s">
        <v>63</v>
      </c>
      <c r="C583" s="3">
        <v>10</v>
      </c>
      <c r="D583" s="5">
        <v>8904</v>
      </c>
      <c r="E583" s="5">
        <v>5598</v>
      </c>
      <c r="F583" s="5">
        <v>4604</v>
      </c>
      <c r="G583" s="11">
        <v>909</v>
      </c>
      <c r="H583" s="11">
        <v>0</v>
      </c>
      <c r="I583" s="13">
        <v>62.3</v>
      </c>
    </row>
    <row r="584" spans="1:9" x14ac:dyDescent="0.25">
      <c r="A584" s="10">
        <v>583</v>
      </c>
      <c r="B584" s="4" t="s">
        <v>63</v>
      </c>
      <c r="C584" s="3">
        <v>11</v>
      </c>
      <c r="D584" s="5">
        <v>7542</v>
      </c>
      <c r="E584" s="5">
        <v>95601</v>
      </c>
      <c r="F584" s="5">
        <v>13938</v>
      </c>
      <c r="G584" s="11">
        <v>223</v>
      </c>
      <c r="H584" s="11">
        <v>1</v>
      </c>
      <c r="I584" s="13">
        <v>218.95</v>
      </c>
    </row>
    <row r="585" spans="1:9" x14ac:dyDescent="0.25">
      <c r="A585" s="10">
        <v>584</v>
      </c>
      <c r="B585" s="4" t="s">
        <v>64</v>
      </c>
      <c r="C585" s="3">
        <v>1</v>
      </c>
      <c r="D585" s="3">
        <v>6971</v>
      </c>
      <c r="E585" s="3">
        <v>648364</v>
      </c>
      <c r="F585" s="5">
        <v>135609</v>
      </c>
      <c r="G585" s="11">
        <v>60.5</v>
      </c>
      <c r="H585" s="11">
        <v>0</v>
      </c>
      <c r="I585" s="12">
        <v>11091</v>
      </c>
    </row>
    <row r="586" spans="1:9" x14ac:dyDescent="0.25">
      <c r="A586" s="10">
        <v>585</v>
      </c>
      <c r="B586" s="4" t="s">
        <v>64</v>
      </c>
      <c r="C586" s="3">
        <v>2</v>
      </c>
      <c r="D586" s="5">
        <v>7503</v>
      </c>
      <c r="E586" s="5">
        <v>601053</v>
      </c>
      <c r="F586" s="5">
        <v>81162</v>
      </c>
      <c r="G586" s="11">
        <v>78.900000000000006</v>
      </c>
      <c r="H586" s="11">
        <v>0</v>
      </c>
      <c r="I586" s="12">
        <v>10038.09</v>
      </c>
    </row>
    <row r="587" spans="1:9" x14ac:dyDescent="0.25">
      <c r="A587" s="10">
        <v>586</v>
      </c>
      <c r="B587" s="4" t="s">
        <v>64</v>
      </c>
      <c r="C587" s="3">
        <v>3</v>
      </c>
      <c r="D587" s="5">
        <v>7537</v>
      </c>
      <c r="E587" s="5">
        <v>455575</v>
      </c>
      <c r="F587" s="5">
        <v>75648</v>
      </c>
      <c r="G587" s="11">
        <v>67.7</v>
      </c>
      <c r="H587" s="11">
        <v>0</v>
      </c>
      <c r="I587" s="12">
        <v>5307</v>
      </c>
    </row>
    <row r="588" spans="1:9" x14ac:dyDescent="0.25">
      <c r="A588" s="10">
        <v>587</v>
      </c>
      <c r="B588" s="4" t="s">
        <v>64</v>
      </c>
      <c r="C588" s="3">
        <v>4</v>
      </c>
      <c r="D588" s="5">
        <v>8325</v>
      </c>
      <c r="E588" s="5">
        <v>261436</v>
      </c>
      <c r="F588" s="5">
        <v>73616</v>
      </c>
      <c r="G588" s="11">
        <v>103</v>
      </c>
      <c r="H588" s="11">
        <v>0</v>
      </c>
      <c r="I588" s="12">
        <v>760.6</v>
      </c>
    </row>
    <row r="589" spans="1:9" x14ac:dyDescent="0.25">
      <c r="A589" s="10">
        <v>588</v>
      </c>
      <c r="B589" s="4" t="s">
        <v>64</v>
      </c>
      <c r="C589" s="3">
        <v>5</v>
      </c>
      <c r="D589" s="5">
        <v>7253</v>
      </c>
      <c r="E589" s="5">
        <v>112886</v>
      </c>
      <c r="F589" s="5">
        <v>105430</v>
      </c>
      <c r="G589" s="11">
        <v>135.69999999999999</v>
      </c>
      <c r="H589" s="11">
        <v>0</v>
      </c>
      <c r="I589" s="12">
        <v>930.15</v>
      </c>
    </row>
    <row r="590" spans="1:9" x14ac:dyDescent="0.25">
      <c r="A590" s="10">
        <v>589</v>
      </c>
      <c r="B590" s="4" t="s">
        <v>64</v>
      </c>
      <c r="C590" s="3">
        <v>6</v>
      </c>
      <c r="D590" s="5">
        <v>6438</v>
      </c>
      <c r="E590" s="5">
        <v>273270</v>
      </c>
      <c r="F590" s="5">
        <v>96594</v>
      </c>
      <c r="G590" s="11">
        <v>293</v>
      </c>
      <c r="H590" s="11">
        <v>1</v>
      </c>
      <c r="I590" s="13">
        <v>3175.27</v>
      </c>
    </row>
    <row r="591" spans="1:9" x14ac:dyDescent="0.25">
      <c r="A591" s="10">
        <v>590</v>
      </c>
      <c r="B591" s="4" t="s">
        <v>64</v>
      </c>
      <c r="C591" s="3">
        <v>7</v>
      </c>
      <c r="D591" s="5">
        <v>8193</v>
      </c>
      <c r="E591" s="5">
        <v>244939</v>
      </c>
      <c r="F591" s="5">
        <v>20015</v>
      </c>
      <c r="G591" s="11">
        <v>58.4</v>
      </c>
      <c r="H591" s="11">
        <v>0</v>
      </c>
      <c r="I591" s="13">
        <v>40.6</v>
      </c>
    </row>
    <row r="592" spans="1:9" x14ac:dyDescent="0.25">
      <c r="A592" s="10">
        <v>591</v>
      </c>
      <c r="B592" s="4" t="s">
        <v>64</v>
      </c>
      <c r="C592" s="3">
        <v>8</v>
      </c>
      <c r="D592" s="5">
        <v>8225</v>
      </c>
      <c r="E592" s="5">
        <v>18467</v>
      </c>
      <c r="F592" s="5">
        <v>8939</v>
      </c>
      <c r="G592" s="11">
        <v>503.7</v>
      </c>
      <c r="H592" s="11">
        <v>0</v>
      </c>
      <c r="I592" s="13">
        <v>118.08</v>
      </c>
    </row>
    <row r="593" spans="1:9" x14ac:dyDescent="0.25">
      <c r="A593" s="10">
        <v>592</v>
      </c>
      <c r="B593" s="4" t="s">
        <v>64</v>
      </c>
      <c r="C593" s="3">
        <v>9</v>
      </c>
      <c r="D593" s="5">
        <v>8791</v>
      </c>
      <c r="E593" s="5">
        <v>37789</v>
      </c>
      <c r="F593" s="5">
        <v>3633</v>
      </c>
      <c r="G593" s="11">
        <v>68.5</v>
      </c>
      <c r="H593" s="11">
        <v>0</v>
      </c>
      <c r="I593" s="13">
        <v>246.66</v>
      </c>
    </row>
    <row r="594" spans="1:9" x14ac:dyDescent="0.25">
      <c r="A594" s="10">
        <v>593</v>
      </c>
      <c r="B594" s="4" t="s">
        <v>64</v>
      </c>
      <c r="C594" s="3">
        <v>10</v>
      </c>
      <c r="D594" s="5">
        <v>8943</v>
      </c>
      <c r="E594" s="5">
        <v>3713</v>
      </c>
      <c r="F594" s="5">
        <v>1468</v>
      </c>
      <c r="G594" s="11">
        <v>247</v>
      </c>
      <c r="H594" s="11">
        <v>0</v>
      </c>
      <c r="I594" s="13">
        <v>52.9</v>
      </c>
    </row>
    <row r="595" spans="1:9" x14ac:dyDescent="0.25">
      <c r="A595" s="10">
        <v>594</v>
      </c>
      <c r="B595" s="4" t="s">
        <v>64</v>
      </c>
      <c r="C595" s="3">
        <v>11</v>
      </c>
      <c r="D595" s="5">
        <v>7518</v>
      </c>
      <c r="E595" s="5">
        <v>41500</v>
      </c>
      <c r="F595" s="5">
        <v>7008</v>
      </c>
      <c r="G595" s="11">
        <v>194</v>
      </c>
      <c r="H595" s="11">
        <v>0</v>
      </c>
      <c r="I595" s="13">
        <v>217.44</v>
      </c>
    </row>
    <row r="596" spans="1:9" x14ac:dyDescent="0.25">
      <c r="A596" s="10">
        <v>595</v>
      </c>
      <c r="B596" s="4" t="s">
        <v>65</v>
      </c>
      <c r="C596" s="3">
        <v>1</v>
      </c>
      <c r="D596" s="3">
        <v>7027</v>
      </c>
      <c r="E596" s="3">
        <v>629920</v>
      </c>
      <c r="F596" s="5">
        <v>110371</v>
      </c>
      <c r="G596" s="11">
        <v>34.200000000000003</v>
      </c>
      <c r="H596" s="11">
        <v>0</v>
      </c>
      <c r="I596" s="12">
        <v>10950</v>
      </c>
    </row>
    <row r="597" spans="1:9" x14ac:dyDescent="0.25">
      <c r="A597" s="10">
        <v>596</v>
      </c>
      <c r="B597" s="4" t="s">
        <v>65</v>
      </c>
      <c r="C597" s="3">
        <v>2</v>
      </c>
      <c r="D597" s="5">
        <v>7564</v>
      </c>
      <c r="E597" s="5">
        <v>1254760</v>
      </c>
      <c r="F597" s="5">
        <v>72876</v>
      </c>
      <c r="G597" s="11">
        <v>1</v>
      </c>
      <c r="H597" s="11">
        <v>0</v>
      </c>
      <c r="I597" s="12">
        <v>12261.5</v>
      </c>
    </row>
    <row r="598" spans="1:9" x14ac:dyDescent="0.25">
      <c r="A598" s="10">
        <v>597</v>
      </c>
      <c r="B598" s="4" t="s">
        <v>65</v>
      </c>
      <c r="C598" s="3">
        <v>3</v>
      </c>
      <c r="D598" s="5">
        <v>7577</v>
      </c>
      <c r="E598" s="5">
        <v>1100143</v>
      </c>
      <c r="F598" s="5">
        <v>82790</v>
      </c>
      <c r="G598" s="11">
        <v>0</v>
      </c>
      <c r="H598" s="11">
        <v>0</v>
      </c>
      <c r="I598" s="12">
        <v>4699.53</v>
      </c>
    </row>
    <row r="599" spans="1:9" x14ac:dyDescent="0.25">
      <c r="A599" s="10">
        <v>598</v>
      </c>
      <c r="B599" s="4" t="s">
        <v>65</v>
      </c>
      <c r="C599" s="3">
        <v>4</v>
      </c>
      <c r="D599" s="5">
        <v>8320</v>
      </c>
      <c r="E599" s="5">
        <v>293816</v>
      </c>
      <c r="F599" s="5">
        <v>41971</v>
      </c>
      <c r="G599" s="11">
        <v>120</v>
      </c>
      <c r="H599" s="11">
        <v>1</v>
      </c>
      <c r="I599" s="12">
        <v>208.9</v>
      </c>
    </row>
    <row r="600" spans="1:9" x14ac:dyDescent="0.25">
      <c r="A600" s="10">
        <v>599</v>
      </c>
      <c r="B600" s="4" t="s">
        <v>65</v>
      </c>
      <c r="C600" s="3">
        <v>5</v>
      </c>
      <c r="D600" s="5">
        <v>7273</v>
      </c>
      <c r="E600" s="5">
        <v>118951</v>
      </c>
      <c r="F600" s="5">
        <v>45335</v>
      </c>
      <c r="G600" s="11">
        <v>39.1</v>
      </c>
      <c r="H600" s="11">
        <v>0</v>
      </c>
      <c r="I600" s="12">
        <v>966.95</v>
      </c>
    </row>
    <row r="601" spans="1:9" x14ac:dyDescent="0.25">
      <c r="A601" s="10">
        <v>600</v>
      </c>
      <c r="B601" s="4" t="s">
        <v>65</v>
      </c>
      <c r="C601" s="3">
        <v>6</v>
      </c>
      <c r="D601" s="5">
        <v>6478</v>
      </c>
      <c r="E601" s="5">
        <v>202449</v>
      </c>
      <c r="F601" s="5">
        <v>38202</v>
      </c>
      <c r="G601" s="11">
        <v>254</v>
      </c>
      <c r="H601" s="11">
        <v>0</v>
      </c>
      <c r="I601" s="13">
        <v>3497.23</v>
      </c>
    </row>
    <row r="602" spans="1:9" x14ac:dyDescent="0.25">
      <c r="A602" s="10">
        <v>601</v>
      </c>
      <c r="B602" s="4" t="s">
        <v>65</v>
      </c>
      <c r="C602" s="3">
        <v>7</v>
      </c>
      <c r="D602" s="5">
        <v>8135</v>
      </c>
      <c r="E602" s="5">
        <v>314906</v>
      </c>
      <c r="F602" s="5">
        <v>23189</v>
      </c>
      <c r="G602" s="11">
        <v>193.5</v>
      </c>
      <c r="H602" s="11">
        <v>0</v>
      </c>
      <c r="I602" s="13">
        <v>241.2</v>
      </c>
    </row>
    <row r="603" spans="1:9" x14ac:dyDescent="0.25">
      <c r="A603" s="10">
        <v>602</v>
      </c>
      <c r="B603" s="4" t="s">
        <v>65</v>
      </c>
      <c r="C603" s="3">
        <v>8</v>
      </c>
      <c r="D603" s="5">
        <v>8273</v>
      </c>
      <c r="E603" s="5">
        <v>5666</v>
      </c>
      <c r="F603" s="5">
        <v>3840</v>
      </c>
      <c r="G603" s="11">
        <v>460.5</v>
      </c>
      <c r="H603" s="11">
        <v>1</v>
      </c>
      <c r="I603" s="13">
        <v>126.5</v>
      </c>
    </row>
    <row r="604" spans="1:9" x14ac:dyDescent="0.25">
      <c r="A604" s="10">
        <v>603</v>
      </c>
      <c r="B604" s="4" t="s">
        <v>65</v>
      </c>
      <c r="C604" s="3">
        <v>9</v>
      </c>
      <c r="D604" s="5">
        <v>8754</v>
      </c>
      <c r="E604" s="5">
        <v>97170</v>
      </c>
      <c r="F604" s="5">
        <v>2441</v>
      </c>
      <c r="G604" s="11">
        <v>68.599999999999994</v>
      </c>
      <c r="H604" s="11">
        <v>0</v>
      </c>
      <c r="I604" s="13">
        <v>501.9</v>
      </c>
    </row>
    <row r="605" spans="1:9" x14ac:dyDescent="0.25">
      <c r="A605" s="10">
        <v>604</v>
      </c>
      <c r="B605" s="4" t="s">
        <v>65</v>
      </c>
      <c r="C605" s="3">
        <v>10</v>
      </c>
      <c r="D605" s="5">
        <v>9092</v>
      </c>
      <c r="E605" s="5">
        <v>240</v>
      </c>
      <c r="F605" s="5">
        <v>968</v>
      </c>
      <c r="G605" s="11">
        <v>181</v>
      </c>
      <c r="H605" s="11">
        <v>1</v>
      </c>
      <c r="I605" s="13">
        <v>281</v>
      </c>
    </row>
    <row r="606" spans="1:9" x14ac:dyDescent="0.25">
      <c r="A606" s="10">
        <v>605</v>
      </c>
      <c r="B606" s="4" t="s">
        <v>65</v>
      </c>
      <c r="C606" s="3">
        <v>11</v>
      </c>
      <c r="D606" s="5">
        <v>7610</v>
      </c>
      <c r="E606" s="5">
        <v>37153</v>
      </c>
      <c r="F606" s="5">
        <v>7380</v>
      </c>
      <c r="G606" s="11">
        <v>206</v>
      </c>
      <c r="H606" s="11">
        <v>1</v>
      </c>
      <c r="I606" s="13">
        <v>296.10000000000002</v>
      </c>
    </row>
    <row r="607" spans="1:9" x14ac:dyDescent="0.25">
      <c r="A607" s="10">
        <v>606</v>
      </c>
      <c r="B607" s="4" t="s">
        <v>66</v>
      </c>
      <c r="C607" s="3">
        <v>1</v>
      </c>
      <c r="D607" s="3">
        <v>7113</v>
      </c>
      <c r="E607" s="3">
        <v>1390114</v>
      </c>
      <c r="F607" s="5">
        <v>68651</v>
      </c>
      <c r="G607" s="11">
        <v>0.3</v>
      </c>
      <c r="H607" s="11">
        <v>0</v>
      </c>
      <c r="I607" s="12">
        <v>6559</v>
      </c>
    </row>
    <row r="608" spans="1:9" x14ac:dyDescent="0.25">
      <c r="A608" s="10">
        <v>607</v>
      </c>
      <c r="B608" s="4" t="s">
        <v>66</v>
      </c>
      <c r="C608" s="3">
        <v>2</v>
      </c>
      <c r="D608" s="5">
        <v>7616</v>
      </c>
      <c r="E608" s="5">
        <v>1111554</v>
      </c>
      <c r="F608" s="5">
        <v>44070</v>
      </c>
      <c r="G608" s="11">
        <v>4</v>
      </c>
      <c r="H608" s="11">
        <v>0</v>
      </c>
      <c r="I608" s="12">
        <v>4129.3</v>
      </c>
    </row>
    <row r="609" spans="1:9" x14ac:dyDescent="0.25">
      <c r="A609" s="10">
        <v>608</v>
      </c>
      <c r="B609" s="4" t="s">
        <v>66</v>
      </c>
      <c r="C609" s="3">
        <v>3</v>
      </c>
      <c r="D609" s="5">
        <v>7622</v>
      </c>
      <c r="E609" s="5">
        <v>1449618</v>
      </c>
      <c r="F609" s="5">
        <v>61769</v>
      </c>
      <c r="G609" s="11">
        <v>0</v>
      </c>
      <c r="H609" s="11">
        <v>0</v>
      </c>
      <c r="I609" s="12">
        <v>1363.64</v>
      </c>
    </row>
    <row r="610" spans="1:9" x14ac:dyDescent="0.25">
      <c r="A610" s="10">
        <v>609</v>
      </c>
      <c r="B610" s="4" t="s">
        <v>66</v>
      </c>
      <c r="C610" s="3">
        <v>4</v>
      </c>
      <c r="D610" s="5">
        <v>8424</v>
      </c>
      <c r="E610" s="5">
        <v>372356</v>
      </c>
      <c r="F610" s="5">
        <v>49249</v>
      </c>
      <c r="G610" s="11">
        <v>48</v>
      </c>
      <c r="H610" s="11">
        <v>1</v>
      </c>
      <c r="I610" s="12">
        <v>333.3</v>
      </c>
    </row>
    <row r="611" spans="1:9" x14ac:dyDescent="0.25">
      <c r="A611" s="10">
        <v>610</v>
      </c>
      <c r="B611" s="4" t="s">
        <v>66</v>
      </c>
      <c r="C611" s="3">
        <v>5</v>
      </c>
      <c r="D611" s="5">
        <v>7300</v>
      </c>
      <c r="E611" s="5">
        <v>305192</v>
      </c>
      <c r="F611" s="5">
        <v>8180</v>
      </c>
      <c r="G611" s="11">
        <v>34.799999999999997</v>
      </c>
      <c r="H611" s="11">
        <v>0</v>
      </c>
      <c r="I611" s="12">
        <v>686.25</v>
      </c>
    </row>
    <row r="612" spans="1:9" x14ac:dyDescent="0.25">
      <c r="A612" s="10">
        <v>611</v>
      </c>
      <c r="B612" s="4" t="s">
        <v>66</v>
      </c>
      <c r="C612" s="3">
        <v>6</v>
      </c>
      <c r="D612" s="5">
        <v>6466</v>
      </c>
      <c r="E612" s="5">
        <v>616827</v>
      </c>
      <c r="F612" s="5">
        <v>29232</v>
      </c>
      <c r="G612" s="11">
        <v>289</v>
      </c>
      <c r="H612" s="11">
        <v>0</v>
      </c>
      <c r="I612" s="13">
        <v>1553.85</v>
      </c>
    </row>
    <row r="613" spans="1:9" x14ac:dyDescent="0.25">
      <c r="A613" s="10">
        <v>612</v>
      </c>
      <c r="B613" s="4" t="s">
        <v>66</v>
      </c>
      <c r="C613" s="3">
        <v>7</v>
      </c>
      <c r="D613" s="5">
        <v>8071</v>
      </c>
      <c r="E613" s="5">
        <v>246397</v>
      </c>
      <c r="F613" s="5">
        <v>14303</v>
      </c>
      <c r="G613" s="11">
        <v>70.3</v>
      </c>
      <c r="H613" s="11">
        <v>0</v>
      </c>
      <c r="I613" s="13">
        <v>78.599999999999994</v>
      </c>
    </row>
    <row r="614" spans="1:9" x14ac:dyDescent="0.25">
      <c r="A614" s="10">
        <v>613</v>
      </c>
      <c r="B614" s="4" t="s">
        <v>66</v>
      </c>
      <c r="C614" s="3">
        <v>8</v>
      </c>
      <c r="D614" s="5">
        <v>8334</v>
      </c>
      <c r="E614" s="5">
        <v>1060</v>
      </c>
      <c r="F614" s="5">
        <v>253</v>
      </c>
      <c r="G614" s="11">
        <v>679.4</v>
      </c>
      <c r="H614" s="11">
        <v>0</v>
      </c>
      <c r="I614" s="13">
        <v>54.75</v>
      </c>
    </row>
    <row r="615" spans="1:9" x14ac:dyDescent="0.25">
      <c r="A615" s="10">
        <v>614</v>
      </c>
      <c r="B615" s="4" t="s">
        <v>66</v>
      </c>
      <c r="C615" s="3">
        <v>9</v>
      </c>
      <c r="D615" s="5">
        <v>8783</v>
      </c>
      <c r="E615" s="5">
        <v>197114</v>
      </c>
      <c r="F615" s="5">
        <v>1175</v>
      </c>
      <c r="G615" s="11">
        <v>81.3</v>
      </c>
      <c r="H615" s="11">
        <v>0</v>
      </c>
      <c r="I615" s="13">
        <v>541.35</v>
      </c>
    </row>
    <row r="616" spans="1:9" x14ac:dyDescent="0.25">
      <c r="A616" s="10">
        <v>615</v>
      </c>
      <c r="B616" s="4" t="s">
        <v>66</v>
      </c>
      <c r="C616" s="3">
        <v>10</v>
      </c>
      <c r="D616" s="5">
        <v>9092</v>
      </c>
      <c r="E616" s="5">
        <v>17906</v>
      </c>
      <c r="F616" s="5">
        <v>153</v>
      </c>
      <c r="G616" s="11">
        <v>259</v>
      </c>
      <c r="H616" s="11">
        <v>1</v>
      </c>
      <c r="I616" s="13">
        <v>260</v>
      </c>
    </row>
    <row r="617" spans="1:9" x14ac:dyDescent="0.25">
      <c r="A617" s="10">
        <v>616</v>
      </c>
      <c r="B617" s="4" t="s">
        <v>66</v>
      </c>
      <c r="C617" s="3">
        <v>11</v>
      </c>
      <c r="D617" s="5">
        <v>7600</v>
      </c>
      <c r="E617" s="5">
        <v>54534</v>
      </c>
      <c r="F617" s="5">
        <v>12372</v>
      </c>
      <c r="G617" s="11">
        <v>63</v>
      </c>
      <c r="H617" s="11">
        <v>0</v>
      </c>
      <c r="I617" s="13">
        <v>456.22</v>
      </c>
    </row>
    <row r="618" spans="1:9" x14ac:dyDescent="0.25">
      <c r="A618" s="10">
        <v>617</v>
      </c>
      <c r="B618" s="4" t="s">
        <v>67</v>
      </c>
      <c r="C618" s="3">
        <v>1</v>
      </c>
      <c r="D618" s="3">
        <v>7072</v>
      </c>
      <c r="E618" s="3">
        <v>1014139</v>
      </c>
      <c r="F618" s="5">
        <v>60463</v>
      </c>
      <c r="G618" s="11">
        <v>27</v>
      </c>
      <c r="H618" s="11">
        <v>0</v>
      </c>
      <c r="I618" s="12">
        <v>5104</v>
      </c>
    </row>
    <row r="619" spans="1:9" x14ac:dyDescent="0.25">
      <c r="A619" s="10">
        <v>618</v>
      </c>
      <c r="B619" s="4" t="s">
        <v>67</v>
      </c>
      <c r="C619" s="3">
        <v>2</v>
      </c>
      <c r="D619" s="5">
        <v>7585</v>
      </c>
      <c r="E619" s="5">
        <v>584981</v>
      </c>
      <c r="F619" s="5">
        <v>31007</v>
      </c>
      <c r="G619" s="11">
        <v>0</v>
      </c>
      <c r="H619" s="11">
        <v>0</v>
      </c>
      <c r="I619" s="12">
        <v>3308.06</v>
      </c>
    </row>
    <row r="620" spans="1:9" x14ac:dyDescent="0.25">
      <c r="A620" s="10">
        <v>619</v>
      </c>
      <c r="B620" s="4" t="s">
        <v>67</v>
      </c>
      <c r="C620" s="3">
        <v>3</v>
      </c>
      <c r="D620" s="5">
        <v>7622</v>
      </c>
      <c r="E620" s="5">
        <v>646757</v>
      </c>
      <c r="F620" s="5">
        <v>39612</v>
      </c>
      <c r="G620" s="11">
        <v>0</v>
      </c>
      <c r="H620" s="11">
        <v>0</v>
      </c>
      <c r="I620" s="12">
        <v>1893.91</v>
      </c>
    </row>
    <row r="621" spans="1:9" x14ac:dyDescent="0.25">
      <c r="A621" s="10">
        <v>620</v>
      </c>
      <c r="B621" s="4" t="s">
        <v>67</v>
      </c>
      <c r="C621" s="3">
        <v>4</v>
      </c>
      <c r="D621" s="5">
        <v>8465</v>
      </c>
      <c r="E621" s="5">
        <v>321859</v>
      </c>
      <c r="F621" s="5">
        <v>76023</v>
      </c>
      <c r="G621" s="11">
        <v>76</v>
      </c>
      <c r="H621" s="11">
        <v>0</v>
      </c>
      <c r="I621" s="12">
        <v>315.39999999999998</v>
      </c>
    </row>
    <row r="622" spans="1:9" x14ac:dyDescent="0.25">
      <c r="A622" s="10">
        <v>621</v>
      </c>
      <c r="B622" s="4" t="s">
        <v>67</v>
      </c>
      <c r="C622" s="3">
        <v>5</v>
      </c>
      <c r="D622" s="5">
        <v>7391</v>
      </c>
      <c r="E622" s="5">
        <v>234208</v>
      </c>
      <c r="F622" s="5">
        <v>19848</v>
      </c>
      <c r="G622" s="11">
        <v>61.6</v>
      </c>
      <c r="H622" s="11">
        <v>0</v>
      </c>
      <c r="I622" s="12">
        <v>461.2</v>
      </c>
    </row>
    <row r="623" spans="1:9" x14ac:dyDescent="0.25">
      <c r="A623" s="10">
        <v>622</v>
      </c>
      <c r="B623" s="4" t="s">
        <v>67</v>
      </c>
      <c r="C623" s="3">
        <v>6</v>
      </c>
      <c r="D623" s="5">
        <v>6405</v>
      </c>
      <c r="E623" s="5">
        <v>554447</v>
      </c>
      <c r="F623" s="5">
        <v>24149</v>
      </c>
      <c r="G623" s="11">
        <v>176</v>
      </c>
      <c r="H623" s="11">
        <v>0</v>
      </c>
      <c r="I623" s="13">
        <v>1049.0999999999999</v>
      </c>
    </row>
    <row r="624" spans="1:9" x14ac:dyDescent="0.25">
      <c r="A624" s="10">
        <v>623</v>
      </c>
      <c r="B624" s="4" t="s">
        <v>67</v>
      </c>
      <c r="C624" s="3">
        <v>7</v>
      </c>
      <c r="D624" s="5">
        <v>8079</v>
      </c>
      <c r="E624" s="5">
        <v>153703</v>
      </c>
      <c r="F624" s="5">
        <v>290</v>
      </c>
      <c r="G624" s="11">
        <v>58.2</v>
      </c>
      <c r="H624" s="11">
        <v>0</v>
      </c>
      <c r="I624" s="13">
        <v>35</v>
      </c>
    </row>
    <row r="625" spans="1:9" x14ac:dyDescent="0.25">
      <c r="A625" s="10">
        <v>624</v>
      </c>
      <c r="B625" s="4" t="s">
        <v>67</v>
      </c>
      <c r="C625" s="3">
        <v>8</v>
      </c>
      <c r="D625" s="5">
        <v>8322</v>
      </c>
      <c r="E625" s="5">
        <v>3148</v>
      </c>
      <c r="F625" s="5">
        <v>1046</v>
      </c>
      <c r="G625" s="11">
        <v>767.8</v>
      </c>
      <c r="H625" s="11">
        <v>0</v>
      </c>
      <c r="I625" s="13">
        <v>46.75</v>
      </c>
    </row>
    <row r="626" spans="1:9" x14ac:dyDescent="0.25">
      <c r="A626" s="10">
        <v>625</v>
      </c>
      <c r="B626" s="4" t="s">
        <v>67</v>
      </c>
      <c r="C626" s="3">
        <v>9</v>
      </c>
      <c r="D626" s="5">
        <v>8783</v>
      </c>
      <c r="E626" s="5">
        <v>83818</v>
      </c>
      <c r="F626" s="5">
        <v>15206</v>
      </c>
      <c r="G626" s="11">
        <v>4</v>
      </c>
      <c r="H626" s="11">
        <v>0</v>
      </c>
      <c r="I626" s="13">
        <v>34.909999999999997</v>
      </c>
    </row>
    <row r="627" spans="1:9" x14ac:dyDescent="0.25">
      <c r="A627" s="10">
        <v>626</v>
      </c>
      <c r="B627" s="4" t="s">
        <v>67</v>
      </c>
      <c r="C627" s="3">
        <v>10</v>
      </c>
      <c r="D627" s="5">
        <v>9077</v>
      </c>
      <c r="E627" s="5">
        <v>10915</v>
      </c>
      <c r="F627" s="5">
        <v>4</v>
      </c>
      <c r="G627" s="11">
        <v>55</v>
      </c>
      <c r="H627" s="11">
        <v>0</v>
      </c>
      <c r="I627" s="13">
        <v>50</v>
      </c>
    </row>
    <row r="628" spans="1:9" x14ac:dyDescent="0.25">
      <c r="A628" s="10">
        <v>627</v>
      </c>
      <c r="B628" s="4" t="s">
        <v>67</v>
      </c>
      <c r="C628" s="3">
        <v>11</v>
      </c>
      <c r="D628" s="5">
        <v>7571</v>
      </c>
      <c r="E628" s="5">
        <v>66850</v>
      </c>
      <c r="F628" s="5">
        <v>12731</v>
      </c>
      <c r="G628" s="11">
        <v>69</v>
      </c>
      <c r="H628" s="11">
        <v>0</v>
      </c>
      <c r="I628" s="13">
        <v>255.05</v>
      </c>
    </row>
    <row r="629" spans="1:9" x14ac:dyDescent="0.25">
      <c r="A629" s="10">
        <v>628</v>
      </c>
      <c r="B629" s="4" t="s">
        <v>68</v>
      </c>
      <c r="C629" s="3">
        <v>1</v>
      </c>
      <c r="D629" s="3">
        <v>7073</v>
      </c>
      <c r="E629" s="3">
        <v>539438</v>
      </c>
      <c r="F629" s="5">
        <v>81077</v>
      </c>
      <c r="G629" s="11">
        <v>125</v>
      </c>
      <c r="H629" s="11">
        <v>1</v>
      </c>
      <c r="I629" s="12">
        <v>5563</v>
      </c>
    </row>
    <row r="630" spans="1:9" x14ac:dyDescent="0.25">
      <c r="A630" s="10">
        <v>629</v>
      </c>
      <c r="B630" s="4" t="s">
        <v>68</v>
      </c>
      <c r="C630" s="3">
        <v>2</v>
      </c>
      <c r="D630" s="5">
        <v>7543</v>
      </c>
      <c r="E630" s="5">
        <v>338827</v>
      </c>
      <c r="F630" s="5">
        <v>64634</v>
      </c>
      <c r="G630" s="11">
        <v>272.10000000000002</v>
      </c>
      <c r="H630" s="11">
        <v>0</v>
      </c>
      <c r="I630" s="12">
        <v>3028.5</v>
      </c>
    </row>
    <row r="631" spans="1:9" x14ac:dyDescent="0.25">
      <c r="A631" s="10">
        <v>630</v>
      </c>
      <c r="B631" s="4" t="s">
        <v>68</v>
      </c>
      <c r="C631" s="3">
        <v>3</v>
      </c>
      <c r="D631" s="5">
        <v>7629</v>
      </c>
      <c r="E631" s="5">
        <v>384771</v>
      </c>
      <c r="F631" s="5">
        <v>46306</v>
      </c>
      <c r="G631" s="11">
        <v>2.1</v>
      </c>
      <c r="H631" s="11">
        <v>0</v>
      </c>
      <c r="I631" s="12">
        <v>1126.28</v>
      </c>
    </row>
    <row r="632" spans="1:9" x14ac:dyDescent="0.25">
      <c r="A632" s="10">
        <v>631</v>
      </c>
      <c r="B632" s="4" t="s">
        <v>68</v>
      </c>
      <c r="C632" s="3">
        <v>4</v>
      </c>
      <c r="D632" s="5">
        <v>8510</v>
      </c>
      <c r="E632" s="5">
        <v>318348</v>
      </c>
      <c r="F632" s="5">
        <v>85929</v>
      </c>
      <c r="G632" s="11">
        <v>260</v>
      </c>
      <c r="H632" s="11">
        <v>0</v>
      </c>
      <c r="I632" s="12">
        <v>343.5</v>
      </c>
    </row>
    <row r="633" spans="1:9" x14ac:dyDescent="0.25">
      <c r="A633" s="10">
        <v>632</v>
      </c>
      <c r="B633" s="4" t="s">
        <v>68</v>
      </c>
      <c r="C633" s="3">
        <v>5</v>
      </c>
      <c r="D633" s="5">
        <v>7381</v>
      </c>
      <c r="E633" s="5">
        <v>299249</v>
      </c>
      <c r="F633" s="5">
        <v>113667</v>
      </c>
      <c r="G633" s="11">
        <v>143</v>
      </c>
      <c r="H633" s="11">
        <v>0</v>
      </c>
      <c r="I633" s="12">
        <v>98.4</v>
      </c>
    </row>
    <row r="634" spans="1:9" x14ac:dyDescent="0.25">
      <c r="A634" s="10">
        <v>633</v>
      </c>
      <c r="B634" s="4" t="s">
        <v>68</v>
      </c>
      <c r="C634" s="3">
        <v>6</v>
      </c>
      <c r="D634" s="5">
        <v>6460</v>
      </c>
      <c r="E634" s="5">
        <v>261168</v>
      </c>
      <c r="F634" s="5">
        <v>24295</v>
      </c>
      <c r="G634" s="11">
        <v>143</v>
      </c>
      <c r="H634" s="11">
        <v>1</v>
      </c>
      <c r="I634" s="13">
        <v>650.85</v>
      </c>
    </row>
    <row r="635" spans="1:9" x14ac:dyDescent="0.25">
      <c r="A635" s="10">
        <v>634</v>
      </c>
      <c r="B635" s="4" t="s">
        <v>68</v>
      </c>
      <c r="C635" s="3">
        <v>7</v>
      </c>
      <c r="D635" s="5">
        <v>8072</v>
      </c>
      <c r="E635" s="5">
        <v>116076</v>
      </c>
      <c r="F635" s="5">
        <v>2522</v>
      </c>
      <c r="G635" s="11">
        <v>157.19999999999999</v>
      </c>
      <c r="H635" s="11">
        <v>0</v>
      </c>
      <c r="I635" s="13">
        <v>4.3</v>
      </c>
    </row>
    <row r="636" spans="1:9" x14ac:dyDescent="0.25">
      <c r="A636" s="10">
        <v>635</v>
      </c>
      <c r="B636" s="4" t="s">
        <v>68</v>
      </c>
      <c r="C636" s="3">
        <v>8</v>
      </c>
      <c r="D636" s="5">
        <v>8298</v>
      </c>
      <c r="E636" s="5">
        <v>33344</v>
      </c>
      <c r="F636" s="5">
        <v>587</v>
      </c>
      <c r="G636" s="11">
        <v>512.6</v>
      </c>
      <c r="H636" s="11">
        <v>1</v>
      </c>
      <c r="I636" s="13">
        <v>5.5</v>
      </c>
    </row>
    <row r="637" spans="1:9" x14ac:dyDescent="0.25">
      <c r="A637" s="10">
        <v>636</v>
      </c>
      <c r="B637" s="4" t="s">
        <v>68</v>
      </c>
      <c r="C637" s="3">
        <v>9</v>
      </c>
      <c r="D637" s="5">
        <v>8744</v>
      </c>
      <c r="E637" s="5">
        <v>11996</v>
      </c>
      <c r="F637" s="5">
        <v>66127</v>
      </c>
      <c r="G637" s="11">
        <v>181.2</v>
      </c>
      <c r="H637" s="11">
        <v>0</v>
      </c>
      <c r="I637" s="13">
        <v>0</v>
      </c>
    </row>
    <row r="638" spans="1:9" x14ac:dyDescent="0.25">
      <c r="A638" s="10">
        <v>637</v>
      </c>
      <c r="B638" s="4" t="s">
        <v>68</v>
      </c>
      <c r="C638" s="3">
        <v>10</v>
      </c>
      <c r="D638" s="5">
        <v>9103</v>
      </c>
      <c r="E638" s="5">
        <v>3480</v>
      </c>
      <c r="F638" s="5">
        <v>1490</v>
      </c>
      <c r="G638" s="11">
        <v>171</v>
      </c>
      <c r="H638" s="11">
        <v>0</v>
      </c>
      <c r="I638" s="13">
        <v>4.5</v>
      </c>
    </row>
    <row r="639" spans="1:9" x14ac:dyDescent="0.25">
      <c r="A639" s="10">
        <v>638</v>
      </c>
      <c r="B639" s="4" t="s">
        <v>68</v>
      </c>
      <c r="C639" s="3">
        <v>11</v>
      </c>
      <c r="D639" s="5">
        <v>7741</v>
      </c>
      <c r="E639" s="5">
        <v>33612</v>
      </c>
      <c r="F639" s="5">
        <v>8708</v>
      </c>
      <c r="G639" s="11">
        <v>119</v>
      </c>
      <c r="H639" s="11">
        <v>0</v>
      </c>
      <c r="I639" s="13">
        <v>232.87</v>
      </c>
    </row>
    <row r="640" spans="1:9" x14ac:dyDescent="0.25">
      <c r="A640" s="10">
        <v>639</v>
      </c>
      <c r="B640" s="4" t="s">
        <v>69</v>
      </c>
      <c r="C640" s="3">
        <v>1</v>
      </c>
      <c r="D640" s="3">
        <v>7109</v>
      </c>
      <c r="E640" s="3">
        <v>439044</v>
      </c>
      <c r="F640" s="5">
        <v>240507</v>
      </c>
      <c r="G640" s="11">
        <v>537</v>
      </c>
      <c r="H640" s="11">
        <v>1</v>
      </c>
      <c r="I640" s="12">
        <v>4600</v>
      </c>
    </row>
    <row r="641" spans="1:9" x14ac:dyDescent="0.25">
      <c r="A641" s="10">
        <v>640</v>
      </c>
      <c r="B641" s="4" t="s">
        <v>69</v>
      </c>
      <c r="C641" s="3">
        <v>2</v>
      </c>
      <c r="D641" s="5">
        <v>7571</v>
      </c>
      <c r="E641" s="5">
        <v>304236</v>
      </c>
      <c r="F641" s="5">
        <v>269298</v>
      </c>
      <c r="G641" s="11">
        <v>294.10000000000002</v>
      </c>
      <c r="H641" s="11">
        <v>1</v>
      </c>
      <c r="I641" s="12">
        <v>2930.5</v>
      </c>
    </row>
    <row r="642" spans="1:9" x14ac:dyDescent="0.25">
      <c r="A642" s="10">
        <v>641</v>
      </c>
      <c r="B642" s="4" t="s">
        <v>69</v>
      </c>
      <c r="C642" s="3">
        <v>3</v>
      </c>
      <c r="D642" s="5">
        <v>7621</v>
      </c>
      <c r="E642" s="5">
        <v>421097</v>
      </c>
      <c r="F642" s="5">
        <v>229481</v>
      </c>
      <c r="G642" s="11">
        <v>58</v>
      </c>
      <c r="H642" s="11">
        <v>0</v>
      </c>
      <c r="I642" s="12">
        <v>1578.93</v>
      </c>
    </row>
    <row r="643" spans="1:9" x14ac:dyDescent="0.25">
      <c r="A643" s="10">
        <v>642</v>
      </c>
      <c r="B643" s="4" t="s">
        <v>69</v>
      </c>
      <c r="C643" s="3">
        <v>4</v>
      </c>
      <c r="D643" s="5">
        <v>8586</v>
      </c>
      <c r="E643" s="5">
        <v>181501</v>
      </c>
      <c r="F643" s="5">
        <v>107720</v>
      </c>
      <c r="G643" s="11">
        <v>279</v>
      </c>
      <c r="H643" s="11">
        <v>1</v>
      </c>
      <c r="I643" s="12">
        <v>781</v>
      </c>
    </row>
    <row r="644" spans="1:9" x14ac:dyDescent="0.25">
      <c r="A644" s="10">
        <v>643</v>
      </c>
      <c r="B644" s="4" t="s">
        <v>69</v>
      </c>
      <c r="C644" s="3">
        <v>5</v>
      </c>
      <c r="D644" s="5">
        <v>7471</v>
      </c>
      <c r="E644" s="5">
        <v>128678</v>
      </c>
      <c r="F644" s="5">
        <v>144138</v>
      </c>
      <c r="G644" s="11">
        <v>613.9</v>
      </c>
      <c r="H644" s="11">
        <v>1</v>
      </c>
      <c r="I644" s="12">
        <v>431.25</v>
      </c>
    </row>
    <row r="645" spans="1:9" x14ac:dyDescent="0.25">
      <c r="A645" s="10">
        <v>644</v>
      </c>
      <c r="B645" s="4" t="s">
        <v>69</v>
      </c>
      <c r="C645" s="3">
        <v>6</v>
      </c>
      <c r="D645" s="5">
        <v>6502</v>
      </c>
      <c r="E645" s="5">
        <v>103290</v>
      </c>
      <c r="F645" s="5">
        <v>69520</v>
      </c>
      <c r="G645" s="11">
        <v>75</v>
      </c>
      <c r="H645" s="11">
        <v>0</v>
      </c>
      <c r="I645" s="13">
        <v>903</v>
      </c>
    </row>
    <row r="646" spans="1:9" x14ac:dyDescent="0.25">
      <c r="A646" s="10">
        <v>645</v>
      </c>
      <c r="B646" s="4" t="s">
        <v>69</v>
      </c>
      <c r="C646" s="3">
        <v>7</v>
      </c>
      <c r="D646" s="5">
        <v>8049</v>
      </c>
      <c r="E646" s="5">
        <v>134484</v>
      </c>
      <c r="F646" s="5">
        <v>27714</v>
      </c>
      <c r="G646" s="11">
        <v>297.8</v>
      </c>
      <c r="H646" s="11">
        <v>0</v>
      </c>
      <c r="I646" s="13">
        <v>6.6</v>
      </c>
    </row>
    <row r="647" spans="1:9" x14ac:dyDescent="0.25">
      <c r="A647" s="10">
        <v>646</v>
      </c>
      <c r="B647" s="4" t="s">
        <v>69</v>
      </c>
      <c r="C647" s="3">
        <v>8</v>
      </c>
      <c r="D647" s="5">
        <v>8298</v>
      </c>
      <c r="E647" s="5">
        <v>14324</v>
      </c>
      <c r="F647" s="5">
        <v>200</v>
      </c>
      <c r="G647" s="11">
        <v>589.79999999999995</v>
      </c>
      <c r="H647" s="11">
        <v>0</v>
      </c>
      <c r="I647" s="13">
        <v>0</v>
      </c>
    </row>
    <row r="648" spans="1:9" x14ac:dyDescent="0.25">
      <c r="A648" s="10">
        <v>647</v>
      </c>
      <c r="B648" s="4" t="s">
        <v>69</v>
      </c>
      <c r="C648" s="3">
        <v>9</v>
      </c>
      <c r="D648" s="5">
        <v>8737</v>
      </c>
      <c r="E648" s="5">
        <v>8060</v>
      </c>
      <c r="F648" s="5">
        <v>49790</v>
      </c>
      <c r="G648" s="11">
        <v>231.8</v>
      </c>
      <c r="H648" s="11">
        <v>0</v>
      </c>
      <c r="I648" s="13">
        <v>0</v>
      </c>
    </row>
    <row r="649" spans="1:9" x14ac:dyDescent="0.25">
      <c r="A649" s="10">
        <v>648</v>
      </c>
      <c r="B649" s="4" t="s">
        <v>69</v>
      </c>
      <c r="C649" s="3">
        <v>10</v>
      </c>
      <c r="D649" s="5">
        <v>9143</v>
      </c>
      <c r="E649" s="5">
        <v>2295</v>
      </c>
      <c r="F649" s="5">
        <v>995</v>
      </c>
      <c r="G649" s="11">
        <v>42</v>
      </c>
      <c r="H649" s="11">
        <v>0</v>
      </c>
      <c r="I649" s="13">
        <v>40</v>
      </c>
    </row>
    <row r="650" spans="1:9" x14ac:dyDescent="0.25">
      <c r="A650" s="10">
        <v>649</v>
      </c>
      <c r="B650" s="4" t="s">
        <v>69</v>
      </c>
      <c r="C650" s="3">
        <v>11</v>
      </c>
      <c r="D650" s="5">
        <v>7695</v>
      </c>
      <c r="E650" s="5">
        <v>35396</v>
      </c>
      <c r="F650" s="5">
        <v>6811</v>
      </c>
      <c r="G650" s="11">
        <v>413</v>
      </c>
      <c r="H650" s="11">
        <v>0</v>
      </c>
      <c r="I650" s="13">
        <v>279.06</v>
      </c>
    </row>
    <row r="651" spans="1:9" x14ac:dyDescent="0.25">
      <c r="A651" s="10">
        <v>650</v>
      </c>
      <c r="B651" s="4" t="s">
        <v>70</v>
      </c>
      <c r="C651" s="3">
        <v>1</v>
      </c>
      <c r="D651" s="3">
        <v>7153</v>
      </c>
      <c r="E651" s="3">
        <v>273086</v>
      </c>
      <c r="F651" s="5">
        <v>363323</v>
      </c>
      <c r="G651" s="11">
        <v>636.9</v>
      </c>
      <c r="H651" s="11">
        <v>1</v>
      </c>
      <c r="I651" s="12">
        <v>5153</v>
      </c>
    </row>
    <row r="652" spans="1:9" x14ac:dyDescent="0.25">
      <c r="A652" s="10">
        <v>651</v>
      </c>
      <c r="B652" s="4" t="s">
        <v>70</v>
      </c>
      <c r="C652" s="3">
        <v>2</v>
      </c>
      <c r="D652" s="5">
        <v>7730</v>
      </c>
      <c r="E652" s="5">
        <v>183979</v>
      </c>
      <c r="F652" s="5">
        <v>378589</v>
      </c>
      <c r="G652" s="11">
        <v>284.7</v>
      </c>
      <c r="H652" s="11">
        <v>1</v>
      </c>
      <c r="I652" s="12">
        <v>6429.82</v>
      </c>
    </row>
    <row r="653" spans="1:9" x14ac:dyDescent="0.25">
      <c r="A653" s="10">
        <v>652</v>
      </c>
      <c r="B653" s="4" t="s">
        <v>70</v>
      </c>
      <c r="C653" s="3">
        <v>3</v>
      </c>
      <c r="D653" s="5">
        <v>7680</v>
      </c>
      <c r="E653" s="5">
        <v>314177</v>
      </c>
      <c r="F653" s="5">
        <v>493477</v>
      </c>
      <c r="G653" s="11">
        <v>171</v>
      </c>
      <c r="H653" s="11">
        <v>1</v>
      </c>
      <c r="I653" s="12">
        <v>5011.87</v>
      </c>
    </row>
    <row r="654" spans="1:9" x14ac:dyDescent="0.25">
      <c r="A654" s="10">
        <v>653</v>
      </c>
      <c r="B654" s="4" t="s">
        <v>70</v>
      </c>
      <c r="C654" s="3">
        <v>4</v>
      </c>
      <c r="D654" s="5">
        <v>8764</v>
      </c>
      <c r="E654" s="5">
        <v>212974</v>
      </c>
      <c r="F654" s="5">
        <v>89632</v>
      </c>
      <c r="G654" s="11">
        <v>450</v>
      </c>
      <c r="H654" s="11">
        <v>1</v>
      </c>
      <c r="I654" s="12">
        <v>2564.1999999999998</v>
      </c>
    </row>
    <row r="655" spans="1:9" x14ac:dyDescent="0.25">
      <c r="A655" s="10">
        <v>654</v>
      </c>
      <c r="B655" s="4" t="s">
        <v>70</v>
      </c>
      <c r="C655" s="3">
        <v>5</v>
      </c>
      <c r="D655" s="5">
        <v>7496</v>
      </c>
      <c r="E655" s="5">
        <v>23218</v>
      </c>
      <c r="F655" s="5">
        <v>126063</v>
      </c>
      <c r="G655" s="11">
        <v>470.9</v>
      </c>
      <c r="H655" s="11">
        <v>1</v>
      </c>
      <c r="I655" s="12">
        <v>1371.26</v>
      </c>
    </row>
    <row r="656" spans="1:9" x14ac:dyDescent="0.25">
      <c r="A656" s="10">
        <v>655</v>
      </c>
      <c r="B656" s="4" t="s">
        <v>70</v>
      </c>
      <c r="C656" s="3">
        <v>6</v>
      </c>
      <c r="D656" s="5">
        <v>6456</v>
      </c>
      <c r="E656" s="5">
        <v>79037</v>
      </c>
      <c r="F656" s="5">
        <v>169902</v>
      </c>
      <c r="G656" s="11">
        <v>355</v>
      </c>
      <c r="H656" s="11">
        <v>0</v>
      </c>
      <c r="I656" s="13">
        <v>1095.25</v>
      </c>
    </row>
    <row r="657" spans="1:9" x14ac:dyDescent="0.25">
      <c r="A657" s="10">
        <v>656</v>
      </c>
      <c r="B657" s="4" t="s">
        <v>70</v>
      </c>
      <c r="C657" s="3">
        <v>7</v>
      </c>
      <c r="D657" s="5">
        <v>8049</v>
      </c>
      <c r="E657" s="5">
        <v>82950</v>
      </c>
      <c r="F657" s="5">
        <v>84224</v>
      </c>
      <c r="G657" s="11">
        <v>409.7</v>
      </c>
      <c r="H657" s="11">
        <v>0</v>
      </c>
      <c r="I657" s="13">
        <v>43.3</v>
      </c>
    </row>
    <row r="658" spans="1:9" x14ac:dyDescent="0.25">
      <c r="A658" s="10">
        <v>657</v>
      </c>
      <c r="B658" s="4" t="s">
        <v>70</v>
      </c>
      <c r="C658" s="3">
        <v>8</v>
      </c>
      <c r="D658" s="5">
        <v>8343</v>
      </c>
      <c r="E658" s="5">
        <v>944</v>
      </c>
      <c r="F658" s="5">
        <v>1268</v>
      </c>
      <c r="G658" s="11">
        <v>348.9</v>
      </c>
      <c r="H658" s="11">
        <v>0</v>
      </c>
      <c r="I658" s="13">
        <v>25.75</v>
      </c>
    </row>
    <row r="659" spans="1:9" x14ac:dyDescent="0.25">
      <c r="A659" s="10">
        <v>658</v>
      </c>
      <c r="B659" s="4" t="s">
        <v>70</v>
      </c>
      <c r="C659" s="3">
        <v>9</v>
      </c>
      <c r="D659" s="5">
        <v>8692</v>
      </c>
      <c r="E659" s="5">
        <v>3880</v>
      </c>
      <c r="F659" s="5">
        <v>17154</v>
      </c>
      <c r="G659" s="11">
        <v>351.8</v>
      </c>
      <c r="H659" s="11">
        <v>1</v>
      </c>
      <c r="I659" s="13">
        <v>0</v>
      </c>
    </row>
    <row r="660" spans="1:9" x14ac:dyDescent="0.25">
      <c r="A660" s="10">
        <v>659</v>
      </c>
      <c r="B660" s="4" t="s">
        <v>70</v>
      </c>
      <c r="C660" s="3">
        <v>10</v>
      </c>
      <c r="D660" s="5">
        <v>9351</v>
      </c>
      <c r="E660" s="5">
        <v>363</v>
      </c>
      <c r="F660" s="5">
        <v>4059</v>
      </c>
      <c r="G660" s="11">
        <v>432</v>
      </c>
      <c r="H660" s="11">
        <v>0</v>
      </c>
      <c r="I660" s="13">
        <v>39</v>
      </c>
    </row>
    <row r="661" spans="1:9" x14ac:dyDescent="0.25">
      <c r="A661" s="10">
        <v>660</v>
      </c>
      <c r="B661" s="4" t="s">
        <v>70</v>
      </c>
      <c r="C661" s="3">
        <v>11</v>
      </c>
      <c r="D661" s="5">
        <v>7761</v>
      </c>
      <c r="E661" s="5">
        <v>59339</v>
      </c>
      <c r="F661" s="5">
        <v>16782</v>
      </c>
      <c r="G661" s="11">
        <v>445</v>
      </c>
      <c r="H661" s="11">
        <v>0</v>
      </c>
      <c r="I661" s="13">
        <v>124.45</v>
      </c>
    </row>
    <row r="662" spans="1:9" x14ac:dyDescent="0.25">
      <c r="A662" s="10">
        <v>661</v>
      </c>
      <c r="B662" s="4" t="s">
        <v>71</v>
      </c>
      <c r="C662" s="3">
        <v>1</v>
      </c>
      <c r="D662" s="3">
        <v>7272</v>
      </c>
      <c r="E662" s="3">
        <v>412454</v>
      </c>
      <c r="F662" s="5">
        <v>216940</v>
      </c>
      <c r="G662" s="11">
        <v>216.9</v>
      </c>
      <c r="H662" s="11">
        <v>1</v>
      </c>
      <c r="I662" s="12">
        <v>10372</v>
      </c>
    </row>
    <row r="663" spans="1:9" x14ac:dyDescent="0.25">
      <c r="A663" s="10">
        <v>662</v>
      </c>
      <c r="B663" s="4" t="s">
        <v>71</v>
      </c>
      <c r="C663" s="3">
        <v>2</v>
      </c>
      <c r="D663" s="5">
        <v>7761</v>
      </c>
      <c r="E663" s="5">
        <v>209283</v>
      </c>
      <c r="F663" s="5">
        <v>174025</v>
      </c>
      <c r="G663" s="11">
        <v>508.2</v>
      </c>
      <c r="H663" s="11">
        <v>1</v>
      </c>
      <c r="I663" s="12">
        <v>12850.57</v>
      </c>
    </row>
    <row r="664" spans="1:9" x14ac:dyDescent="0.25">
      <c r="A664" s="10">
        <v>663</v>
      </c>
      <c r="B664" s="4" t="s">
        <v>71</v>
      </c>
      <c r="C664" s="3">
        <v>3</v>
      </c>
      <c r="D664" s="5">
        <v>7764</v>
      </c>
      <c r="E664" s="5">
        <v>299669</v>
      </c>
      <c r="F664" s="5">
        <v>275228</v>
      </c>
      <c r="G664" s="11">
        <v>365.8</v>
      </c>
      <c r="H664" s="11">
        <v>1</v>
      </c>
      <c r="I664" s="12">
        <v>13379.96</v>
      </c>
    </row>
    <row r="665" spans="1:9" x14ac:dyDescent="0.25">
      <c r="A665" s="10">
        <v>664</v>
      </c>
      <c r="B665" s="4" t="s">
        <v>71</v>
      </c>
      <c r="C665" s="3">
        <v>4</v>
      </c>
      <c r="D665" s="5">
        <v>8854</v>
      </c>
      <c r="E665" s="5">
        <v>318082</v>
      </c>
      <c r="F665" s="5">
        <v>32990</v>
      </c>
      <c r="G665" s="11">
        <v>383.6</v>
      </c>
      <c r="H665" s="11">
        <v>1</v>
      </c>
      <c r="I665" s="12">
        <v>941.3</v>
      </c>
    </row>
    <row r="666" spans="1:9" x14ac:dyDescent="0.25">
      <c r="A666" s="10">
        <v>665</v>
      </c>
      <c r="B666" s="4" t="s">
        <v>71</v>
      </c>
      <c r="C666" s="3">
        <v>5</v>
      </c>
      <c r="D666" s="5">
        <v>7541</v>
      </c>
      <c r="E666" s="5">
        <v>93090</v>
      </c>
      <c r="F666" s="5">
        <v>44329</v>
      </c>
      <c r="G666" s="11">
        <v>281.10000000000002</v>
      </c>
      <c r="H666" s="11">
        <v>1</v>
      </c>
      <c r="I666" s="12">
        <v>3741.67</v>
      </c>
    </row>
    <row r="667" spans="1:9" x14ac:dyDescent="0.25">
      <c r="A667" s="10">
        <v>666</v>
      </c>
      <c r="B667" s="4" t="s">
        <v>71</v>
      </c>
      <c r="C667" s="3">
        <v>6</v>
      </c>
      <c r="D667" s="5">
        <v>6544</v>
      </c>
      <c r="E667" s="5">
        <v>164504</v>
      </c>
      <c r="F667" s="5">
        <v>143328</v>
      </c>
      <c r="G667" s="11">
        <v>979.4</v>
      </c>
      <c r="H667" s="11">
        <v>1</v>
      </c>
      <c r="I667" s="13">
        <v>2360.1999999999998</v>
      </c>
    </row>
    <row r="668" spans="1:9" x14ac:dyDescent="0.25">
      <c r="A668" s="10">
        <v>667</v>
      </c>
      <c r="B668" s="4" t="s">
        <v>71</v>
      </c>
      <c r="C668" s="3">
        <v>7</v>
      </c>
      <c r="D668" s="5">
        <v>8088</v>
      </c>
      <c r="E668" s="5">
        <v>1470</v>
      </c>
      <c r="F668" s="5">
        <v>73564</v>
      </c>
      <c r="G668" s="11">
        <v>249.6</v>
      </c>
      <c r="H668" s="11">
        <v>1</v>
      </c>
      <c r="I668" s="13">
        <v>123</v>
      </c>
    </row>
    <row r="669" spans="1:9" x14ac:dyDescent="0.25">
      <c r="A669" s="10">
        <v>668</v>
      </c>
      <c r="B669" s="4" t="s">
        <v>71</v>
      </c>
      <c r="C669" s="3">
        <v>8</v>
      </c>
      <c r="D669" s="5">
        <v>9391</v>
      </c>
      <c r="E669" s="5">
        <v>6089</v>
      </c>
      <c r="F669" s="5">
        <v>8466</v>
      </c>
      <c r="G669" s="11">
        <v>438.1</v>
      </c>
      <c r="H669" s="11">
        <v>1</v>
      </c>
      <c r="I669" s="13">
        <v>52.75</v>
      </c>
    </row>
    <row r="670" spans="1:9" x14ac:dyDescent="0.25">
      <c r="A670" s="10">
        <v>669</v>
      </c>
      <c r="B670" s="4" t="s">
        <v>71</v>
      </c>
      <c r="C670" s="3">
        <v>9</v>
      </c>
      <c r="D670" s="5">
        <v>8692</v>
      </c>
      <c r="E670" s="5">
        <v>32168</v>
      </c>
      <c r="F670" s="5">
        <v>6600</v>
      </c>
      <c r="G670" s="11">
        <v>152.5</v>
      </c>
      <c r="H670" s="11">
        <v>0</v>
      </c>
      <c r="I670" s="13">
        <v>305.75</v>
      </c>
    </row>
    <row r="671" spans="1:9" x14ac:dyDescent="0.25">
      <c r="A671" s="10">
        <v>670</v>
      </c>
      <c r="B671" s="4" t="s">
        <v>71</v>
      </c>
      <c r="C671" s="3">
        <v>10</v>
      </c>
      <c r="D671" s="5">
        <v>10006</v>
      </c>
      <c r="E671" s="5">
        <v>24</v>
      </c>
      <c r="F671" s="5">
        <v>3844</v>
      </c>
      <c r="G671" s="11">
        <v>359.8</v>
      </c>
      <c r="H671" s="11">
        <v>1</v>
      </c>
      <c r="I671" s="13">
        <v>383.75</v>
      </c>
    </row>
    <row r="672" spans="1:9" x14ac:dyDescent="0.25">
      <c r="A672" s="10">
        <v>671</v>
      </c>
      <c r="B672" s="4" t="s">
        <v>71</v>
      </c>
      <c r="C672" s="3">
        <v>11</v>
      </c>
      <c r="D672" s="5">
        <v>7761</v>
      </c>
      <c r="E672" s="5">
        <v>58843</v>
      </c>
      <c r="F672" s="5">
        <v>6461</v>
      </c>
      <c r="G672" s="11">
        <v>43.2</v>
      </c>
      <c r="H672" s="11">
        <v>1</v>
      </c>
      <c r="I672" s="13">
        <v>361.7</v>
      </c>
    </row>
    <row r="673" spans="1:9" x14ac:dyDescent="0.25">
      <c r="A673" s="10">
        <v>672</v>
      </c>
      <c r="B673" s="4" t="s">
        <v>72</v>
      </c>
      <c r="C673" s="3">
        <v>1</v>
      </c>
      <c r="D673" s="3">
        <v>7326</v>
      </c>
      <c r="E673" s="3">
        <v>553074</v>
      </c>
      <c r="F673" s="5">
        <v>112426</v>
      </c>
      <c r="G673" s="11">
        <v>249.6</v>
      </c>
      <c r="H673" s="11">
        <v>1</v>
      </c>
      <c r="I673" s="12">
        <v>17618</v>
      </c>
    </row>
    <row r="674" spans="1:9" x14ac:dyDescent="0.25">
      <c r="A674" s="10">
        <v>673</v>
      </c>
      <c r="B674" s="4" t="s">
        <v>72</v>
      </c>
      <c r="C674" s="3">
        <v>2</v>
      </c>
      <c r="D674" s="5">
        <v>7752</v>
      </c>
      <c r="E674" s="5">
        <v>436249</v>
      </c>
      <c r="F674" s="5">
        <v>94037</v>
      </c>
      <c r="G674" s="11">
        <v>407.4</v>
      </c>
      <c r="H674" s="11">
        <v>1</v>
      </c>
      <c r="I674" s="12">
        <v>11577.05</v>
      </c>
    </row>
    <row r="675" spans="1:9" x14ac:dyDescent="0.25">
      <c r="A675" s="10">
        <v>674</v>
      </c>
      <c r="B675" s="4" t="s">
        <v>72</v>
      </c>
      <c r="C675" s="3">
        <v>3</v>
      </c>
      <c r="D675" s="5">
        <v>7776</v>
      </c>
      <c r="E675" s="5">
        <v>350310</v>
      </c>
      <c r="F675" s="5">
        <v>76321</v>
      </c>
      <c r="G675" s="11">
        <v>213.5</v>
      </c>
      <c r="H675" s="11">
        <v>1</v>
      </c>
      <c r="I675" s="12">
        <v>16232.53</v>
      </c>
    </row>
    <row r="676" spans="1:9" x14ac:dyDescent="0.25">
      <c r="A676" s="10">
        <v>675</v>
      </c>
      <c r="B676" s="4" t="s">
        <v>72</v>
      </c>
      <c r="C676" s="3">
        <v>4</v>
      </c>
      <c r="D676" s="5">
        <v>8932</v>
      </c>
      <c r="E676" s="5">
        <v>359529</v>
      </c>
      <c r="F676" s="5">
        <v>25887</v>
      </c>
      <c r="G676" s="11">
        <v>147.30000000000001</v>
      </c>
      <c r="H676" s="11">
        <v>1</v>
      </c>
      <c r="I676" s="12">
        <v>374</v>
      </c>
    </row>
    <row r="677" spans="1:9" x14ac:dyDescent="0.25">
      <c r="A677" s="10">
        <v>676</v>
      </c>
      <c r="B677" s="4" t="s">
        <v>72</v>
      </c>
      <c r="C677" s="3">
        <v>5</v>
      </c>
      <c r="D677" s="5">
        <v>7651</v>
      </c>
      <c r="E677" s="5">
        <v>533117</v>
      </c>
      <c r="F677" s="5">
        <v>23934</v>
      </c>
      <c r="G677" s="11">
        <v>305.7</v>
      </c>
      <c r="H677" s="11">
        <v>1</v>
      </c>
      <c r="I677" s="12">
        <v>8173.64</v>
      </c>
    </row>
    <row r="678" spans="1:9" x14ac:dyDescent="0.25">
      <c r="A678" s="10">
        <v>677</v>
      </c>
      <c r="B678" s="4" t="s">
        <v>72</v>
      </c>
      <c r="C678" s="3">
        <v>6</v>
      </c>
      <c r="D678" s="5">
        <v>6572</v>
      </c>
      <c r="E678" s="5">
        <v>165499</v>
      </c>
      <c r="F678" s="5">
        <v>43026</v>
      </c>
      <c r="G678" s="11">
        <v>154</v>
      </c>
      <c r="H678" s="11">
        <v>0</v>
      </c>
      <c r="I678" s="13">
        <v>3533.75</v>
      </c>
    </row>
    <row r="679" spans="1:9" x14ac:dyDescent="0.25">
      <c r="A679" s="10">
        <v>678</v>
      </c>
      <c r="B679" s="4" t="s">
        <v>72</v>
      </c>
      <c r="C679" s="3">
        <v>7</v>
      </c>
      <c r="D679" s="5">
        <v>8088</v>
      </c>
      <c r="E679" s="5">
        <v>12783</v>
      </c>
      <c r="F679" s="5">
        <v>56450</v>
      </c>
      <c r="G679" s="11">
        <v>243.9</v>
      </c>
      <c r="H679" s="11">
        <v>0</v>
      </c>
      <c r="I679" s="13">
        <v>366</v>
      </c>
    </row>
    <row r="680" spans="1:9" x14ac:dyDescent="0.25">
      <c r="A680" s="10">
        <v>679</v>
      </c>
      <c r="B680" s="4" t="s">
        <v>72</v>
      </c>
      <c r="C680" s="3">
        <v>8</v>
      </c>
      <c r="D680" s="5">
        <v>9605</v>
      </c>
      <c r="E680" s="5">
        <v>3417</v>
      </c>
      <c r="F680" s="5">
        <v>9364</v>
      </c>
      <c r="G680" s="11">
        <v>287.3</v>
      </c>
      <c r="H680" s="11">
        <v>0</v>
      </c>
      <c r="I680" s="13">
        <v>121.25</v>
      </c>
    </row>
    <row r="681" spans="1:9" x14ac:dyDescent="0.25">
      <c r="A681" s="10">
        <v>680</v>
      </c>
      <c r="B681" s="4" t="s">
        <v>72</v>
      </c>
      <c r="C681" s="3">
        <v>9</v>
      </c>
      <c r="D681" s="5">
        <v>8772</v>
      </c>
      <c r="E681" s="5">
        <v>139891</v>
      </c>
      <c r="F681" s="5">
        <v>15761</v>
      </c>
      <c r="G681" s="11">
        <v>181.2</v>
      </c>
      <c r="H681" s="11">
        <v>0</v>
      </c>
      <c r="I681" s="13">
        <v>165.3</v>
      </c>
    </row>
    <row r="682" spans="1:9" x14ac:dyDescent="0.25">
      <c r="A682" s="10">
        <v>681</v>
      </c>
      <c r="B682" s="4" t="s">
        <v>72</v>
      </c>
      <c r="C682" s="3">
        <v>10</v>
      </c>
      <c r="D682" s="5">
        <v>9915</v>
      </c>
      <c r="E682" s="5">
        <v>8859</v>
      </c>
      <c r="F682" s="5">
        <v>2310</v>
      </c>
      <c r="G682" s="11">
        <v>195</v>
      </c>
      <c r="H682" s="11">
        <v>1</v>
      </c>
      <c r="I682" s="13">
        <v>138.5</v>
      </c>
    </row>
    <row r="683" spans="1:9" x14ac:dyDescent="0.25">
      <c r="A683" s="10">
        <v>682</v>
      </c>
      <c r="B683" s="4" t="s">
        <v>72</v>
      </c>
      <c r="C683" s="3">
        <v>11</v>
      </c>
      <c r="D683" s="5">
        <v>7761</v>
      </c>
      <c r="E683" s="5">
        <v>40249</v>
      </c>
      <c r="F683" s="5">
        <v>5970</v>
      </c>
      <c r="G683" s="11">
        <v>234</v>
      </c>
      <c r="H683" s="11">
        <v>1</v>
      </c>
      <c r="I683" s="13">
        <v>397.4</v>
      </c>
    </row>
    <row r="684" spans="1:9" x14ac:dyDescent="0.25">
      <c r="A684" s="10">
        <v>683</v>
      </c>
      <c r="B684" s="4" t="s">
        <v>73</v>
      </c>
      <c r="C684" s="3">
        <v>1</v>
      </c>
      <c r="D684" s="3">
        <v>7227</v>
      </c>
      <c r="E684" s="3">
        <v>1640640</v>
      </c>
      <c r="F684" s="5">
        <v>112955</v>
      </c>
      <c r="G684" s="11">
        <v>304.8</v>
      </c>
      <c r="H684" s="11">
        <v>1</v>
      </c>
      <c r="I684" s="12">
        <v>15524</v>
      </c>
    </row>
    <row r="685" spans="1:9" x14ac:dyDescent="0.25">
      <c r="A685" s="10">
        <v>684</v>
      </c>
      <c r="B685" s="4" t="s">
        <v>73</v>
      </c>
      <c r="C685" s="3">
        <v>2</v>
      </c>
      <c r="D685" s="5">
        <v>7627</v>
      </c>
      <c r="E685" s="5">
        <v>1817635</v>
      </c>
      <c r="F685" s="5">
        <v>190385</v>
      </c>
      <c r="G685" s="11">
        <v>183.2</v>
      </c>
      <c r="H685" s="11">
        <v>1</v>
      </c>
      <c r="I685" s="12">
        <v>7446.44</v>
      </c>
    </row>
    <row r="686" spans="1:9" x14ac:dyDescent="0.25">
      <c r="A686" s="10">
        <v>685</v>
      </c>
      <c r="B686" s="4" t="s">
        <v>73</v>
      </c>
      <c r="C686" s="3">
        <v>3</v>
      </c>
      <c r="D686" s="5">
        <v>7658</v>
      </c>
      <c r="E686" s="5">
        <v>1736047</v>
      </c>
      <c r="F686" s="5">
        <v>154138</v>
      </c>
      <c r="G686" s="11">
        <v>287</v>
      </c>
      <c r="H686" s="11">
        <v>1</v>
      </c>
      <c r="I686" s="12">
        <v>8478.68</v>
      </c>
    </row>
    <row r="687" spans="1:9" x14ac:dyDescent="0.25">
      <c r="A687" s="10">
        <v>686</v>
      </c>
      <c r="B687" s="4" t="s">
        <v>73</v>
      </c>
      <c r="C687" s="3">
        <v>4</v>
      </c>
      <c r="D687" s="5">
        <v>8905</v>
      </c>
      <c r="E687" s="5">
        <v>450703</v>
      </c>
      <c r="F687" s="5">
        <v>39476</v>
      </c>
      <c r="G687" s="11">
        <v>199.6</v>
      </c>
      <c r="H687" s="11">
        <v>0</v>
      </c>
      <c r="I687" s="12">
        <v>214.5</v>
      </c>
    </row>
    <row r="688" spans="1:9" x14ac:dyDescent="0.25">
      <c r="A688" s="10">
        <v>687</v>
      </c>
      <c r="B688" s="4" t="s">
        <v>73</v>
      </c>
      <c r="C688" s="3">
        <v>5</v>
      </c>
      <c r="D688" s="5">
        <v>7528</v>
      </c>
      <c r="E688" s="5">
        <v>676031</v>
      </c>
      <c r="F688" s="5">
        <v>15939</v>
      </c>
      <c r="G688" s="11">
        <v>501.5</v>
      </c>
      <c r="H688" s="11">
        <v>1</v>
      </c>
      <c r="I688" s="12">
        <v>855.65</v>
      </c>
    </row>
    <row r="689" spans="1:9" x14ac:dyDescent="0.25">
      <c r="A689" s="10">
        <v>688</v>
      </c>
      <c r="B689" s="4" t="s">
        <v>73</v>
      </c>
      <c r="C689" s="3">
        <v>6</v>
      </c>
      <c r="D689" s="5">
        <v>6567</v>
      </c>
      <c r="E689" s="5">
        <v>473574</v>
      </c>
      <c r="F689" s="5">
        <v>33406</v>
      </c>
      <c r="G689" s="11">
        <v>142</v>
      </c>
      <c r="H689" s="11">
        <v>0</v>
      </c>
      <c r="I689" s="13">
        <v>2324.5</v>
      </c>
    </row>
    <row r="690" spans="1:9" x14ac:dyDescent="0.25">
      <c r="A690" s="10">
        <v>689</v>
      </c>
      <c r="B690" s="4" t="s">
        <v>73</v>
      </c>
      <c r="C690" s="3">
        <v>7</v>
      </c>
      <c r="D690" s="5">
        <v>8095</v>
      </c>
      <c r="E690" s="5">
        <v>140466</v>
      </c>
      <c r="F690" s="5">
        <v>93804</v>
      </c>
      <c r="G690" s="11">
        <v>386</v>
      </c>
      <c r="H690" s="11">
        <v>1</v>
      </c>
      <c r="I690" s="13">
        <v>73.2</v>
      </c>
    </row>
    <row r="691" spans="1:9" x14ac:dyDescent="0.25">
      <c r="A691" s="10">
        <v>690</v>
      </c>
      <c r="B691" s="4" t="s">
        <v>73</v>
      </c>
      <c r="C691" s="3">
        <v>8</v>
      </c>
      <c r="D691" s="5">
        <v>9582</v>
      </c>
      <c r="E691" s="5">
        <v>1164</v>
      </c>
      <c r="F691" s="5">
        <v>3984</v>
      </c>
      <c r="G691" s="11">
        <v>289.8</v>
      </c>
      <c r="H691" s="11">
        <v>1</v>
      </c>
      <c r="I691" s="13">
        <v>152.94999999999999</v>
      </c>
    </row>
    <row r="692" spans="1:9" x14ac:dyDescent="0.25">
      <c r="A692" s="10">
        <v>691</v>
      </c>
      <c r="B692" s="4" t="s">
        <v>73</v>
      </c>
      <c r="C692" s="3">
        <v>9</v>
      </c>
      <c r="D692" s="5">
        <v>8800</v>
      </c>
      <c r="E692" s="5">
        <v>105330</v>
      </c>
      <c r="F692" s="5">
        <v>32679</v>
      </c>
      <c r="G692" s="11">
        <v>235</v>
      </c>
      <c r="H692" s="11">
        <v>0</v>
      </c>
      <c r="I692" s="13">
        <v>169.95</v>
      </c>
    </row>
    <row r="693" spans="1:9" x14ac:dyDescent="0.25">
      <c r="A693" s="10">
        <v>692</v>
      </c>
      <c r="B693" s="4" t="s">
        <v>73</v>
      </c>
      <c r="C693" s="3">
        <v>10</v>
      </c>
      <c r="D693" s="5">
        <v>9955</v>
      </c>
      <c r="E693" s="5">
        <v>5916</v>
      </c>
      <c r="F693" s="5">
        <v>7</v>
      </c>
      <c r="G693" s="11">
        <v>79</v>
      </c>
      <c r="H693" s="11">
        <v>0</v>
      </c>
      <c r="I693" s="13">
        <v>112.5</v>
      </c>
    </row>
    <row r="694" spans="1:9" x14ac:dyDescent="0.25">
      <c r="A694" s="10">
        <v>693</v>
      </c>
      <c r="B694" s="4" t="s">
        <v>73</v>
      </c>
      <c r="C694" s="3">
        <v>11</v>
      </c>
      <c r="D694" s="5">
        <v>7761</v>
      </c>
      <c r="E694" s="5">
        <v>31481</v>
      </c>
      <c r="F694" s="5">
        <v>8431</v>
      </c>
      <c r="G694" s="11">
        <v>63</v>
      </c>
      <c r="H694" s="11">
        <v>0</v>
      </c>
      <c r="I694" s="13">
        <v>302.58999999999997</v>
      </c>
    </row>
    <row r="695" spans="1:9" x14ac:dyDescent="0.25">
      <c r="A695" s="10">
        <v>694</v>
      </c>
      <c r="B695" s="4" t="s">
        <v>74</v>
      </c>
      <c r="C695" s="3">
        <v>1</v>
      </c>
      <c r="D695" s="3">
        <v>7175</v>
      </c>
      <c r="E695" s="3">
        <v>2478440</v>
      </c>
      <c r="F695" s="5">
        <v>225483</v>
      </c>
      <c r="G695" s="11">
        <v>285.8</v>
      </c>
      <c r="H695" s="11">
        <v>1</v>
      </c>
      <c r="I695" s="12">
        <v>6429</v>
      </c>
    </row>
    <row r="696" spans="1:9" x14ac:dyDescent="0.25">
      <c r="A696" s="10">
        <v>695</v>
      </c>
      <c r="B696" s="4" t="s">
        <v>74</v>
      </c>
      <c r="C696" s="3">
        <v>2</v>
      </c>
      <c r="D696" s="5">
        <v>7539</v>
      </c>
      <c r="E696" s="5">
        <v>2555298</v>
      </c>
      <c r="F696" s="5">
        <v>247695</v>
      </c>
      <c r="G696" s="11">
        <v>266.5</v>
      </c>
      <c r="H696" s="11">
        <v>1</v>
      </c>
      <c r="I696" s="12">
        <v>7525.73</v>
      </c>
    </row>
    <row r="697" spans="1:9" x14ac:dyDescent="0.25">
      <c r="A697" s="10">
        <v>696</v>
      </c>
      <c r="B697" s="4" t="s">
        <v>74</v>
      </c>
      <c r="C697" s="3">
        <v>3</v>
      </c>
      <c r="D697" s="5">
        <v>7570</v>
      </c>
      <c r="E697" s="5">
        <v>3733204</v>
      </c>
      <c r="F697" s="5">
        <v>306006</v>
      </c>
      <c r="G697" s="11">
        <v>218</v>
      </c>
      <c r="H697" s="11">
        <v>1</v>
      </c>
      <c r="I697" s="12">
        <v>4647.05</v>
      </c>
    </row>
    <row r="698" spans="1:9" x14ac:dyDescent="0.25">
      <c r="A698" s="10">
        <v>697</v>
      </c>
      <c r="B698" s="4" t="s">
        <v>74</v>
      </c>
      <c r="C698" s="3">
        <v>4</v>
      </c>
      <c r="D698" s="5">
        <v>8954</v>
      </c>
      <c r="E698" s="5">
        <v>375023</v>
      </c>
      <c r="F698" s="5">
        <v>54056</v>
      </c>
      <c r="G698" s="11">
        <v>135.30000000000001</v>
      </c>
      <c r="H698" s="11">
        <v>1</v>
      </c>
      <c r="I698" s="12">
        <v>174.5</v>
      </c>
    </row>
    <row r="699" spans="1:9" x14ac:dyDescent="0.25">
      <c r="A699" s="10">
        <v>698</v>
      </c>
      <c r="B699" s="4" t="s">
        <v>74</v>
      </c>
      <c r="C699" s="3">
        <v>5</v>
      </c>
      <c r="D699" s="5">
        <v>7455</v>
      </c>
      <c r="E699" s="5">
        <v>591256</v>
      </c>
      <c r="F699" s="5">
        <v>58182</v>
      </c>
      <c r="G699" s="11">
        <v>265.39999999999998</v>
      </c>
      <c r="H699" s="11">
        <v>1</v>
      </c>
      <c r="I699" s="12">
        <v>465.55</v>
      </c>
    </row>
    <row r="700" spans="1:9" x14ac:dyDescent="0.25">
      <c r="A700" s="10">
        <v>699</v>
      </c>
      <c r="B700" s="4" t="s">
        <v>74</v>
      </c>
      <c r="C700" s="3">
        <v>6</v>
      </c>
      <c r="D700" s="5">
        <v>6529</v>
      </c>
      <c r="E700" s="5">
        <v>1157381</v>
      </c>
      <c r="F700" s="5">
        <v>55088</v>
      </c>
      <c r="G700" s="11">
        <v>245.2</v>
      </c>
      <c r="H700" s="11">
        <v>1</v>
      </c>
      <c r="I700" s="13">
        <v>1585</v>
      </c>
    </row>
    <row r="701" spans="1:9" x14ac:dyDescent="0.25">
      <c r="A701" s="10">
        <v>700</v>
      </c>
      <c r="B701" s="4" t="s">
        <v>74</v>
      </c>
      <c r="C701" s="3">
        <v>7</v>
      </c>
      <c r="D701" s="5">
        <v>8090</v>
      </c>
      <c r="E701" s="5">
        <v>426882</v>
      </c>
      <c r="F701" s="5">
        <v>59026</v>
      </c>
      <c r="G701" s="11">
        <v>131.5</v>
      </c>
      <c r="H701" s="11">
        <v>1</v>
      </c>
      <c r="I701" s="13">
        <v>117.1</v>
      </c>
    </row>
    <row r="702" spans="1:9" x14ac:dyDescent="0.25">
      <c r="A702" s="10">
        <v>701</v>
      </c>
      <c r="B702" s="4" t="s">
        <v>74</v>
      </c>
      <c r="C702" s="3">
        <v>8</v>
      </c>
      <c r="D702" s="5">
        <v>9582</v>
      </c>
      <c r="E702" s="5">
        <v>7382</v>
      </c>
      <c r="F702" s="5">
        <v>902</v>
      </c>
      <c r="G702" s="11">
        <v>571.70000000000005</v>
      </c>
      <c r="H702" s="11">
        <v>0</v>
      </c>
      <c r="I702" s="13">
        <v>208.85</v>
      </c>
    </row>
    <row r="703" spans="1:9" x14ac:dyDescent="0.25">
      <c r="A703" s="10">
        <v>702</v>
      </c>
      <c r="B703" s="4" t="s">
        <v>74</v>
      </c>
      <c r="C703" s="3">
        <v>9</v>
      </c>
      <c r="D703" s="5">
        <v>8813</v>
      </c>
      <c r="E703" s="5">
        <v>36289</v>
      </c>
      <c r="F703" s="5">
        <v>35333</v>
      </c>
      <c r="G703" s="11">
        <v>328.1</v>
      </c>
      <c r="H703" s="11">
        <v>0</v>
      </c>
      <c r="I703" s="13">
        <v>140.19999999999999</v>
      </c>
    </row>
    <row r="704" spans="1:9" x14ac:dyDescent="0.25">
      <c r="A704" s="10">
        <v>703</v>
      </c>
      <c r="B704" s="4" t="s">
        <v>74</v>
      </c>
      <c r="C704" s="3">
        <v>10</v>
      </c>
      <c r="D704" s="5">
        <v>10042</v>
      </c>
      <c r="E704" s="5">
        <v>24134</v>
      </c>
      <c r="F704" s="5">
        <v>103</v>
      </c>
      <c r="G704" s="11">
        <v>86.6</v>
      </c>
      <c r="H704" s="11">
        <v>0</v>
      </c>
      <c r="I704" s="13">
        <v>55</v>
      </c>
    </row>
    <row r="705" spans="1:9" x14ac:dyDescent="0.25">
      <c r="A705" s="10">
        <v>704</v>
      </c>
      <c r="B705" s="4" t="s">
        <v>74</v>
      </c>
      <c r="C705" s="3">
        <v>11</v>
      </c>
      <c r="D705" s="5">
        <v>7787</v>
      </c>
      <c r="E705" s="5">
        <v>77567</v>
      </c>
      <c r="F705" s="5">
        <v>17556</v>
      </c>
      <c r="G705" s="11">
        <v>253</v>
      </c>
      <c r="H705" s="11">
        <v>1</v>
      </c>
      <c r="I705" s="13">
        <v>214.22</v>
      </c>
    </row>
    <row r="706" spans="1:9" x14ac:dyDescent="0.25">
      <c r="A706" s="10">
        <v>705</v>
      </c>
      <c r="B706" s="4" t="s">
        <v>75</v>
      </c>
      <c r="C706" s="3">
        <v>1</v>
      </c>
      <c r="D706" s="3">
        <v>7078</v>
      </c>
      <c r="E706" s="3">
        <v>1345063</v>
      </c>
      <c r="F706" s="5">
        <v>247383</v>
      </c>
      <c r="G706" s="11">
        <v>170.9</v>
      </c>
      <c r="H706" s="11">
        <v>1</v>
      </c>
      <c r="I706" s="12">
        <v>5664</v>
      </c>
    </row>
    <row r="707" spans="1:9" x14ac:dyDescent="0.25">
      <c r="A707" s="10">
        <v>706</v>
      </c>
      <c r="B707" s="4" t="s">
        <v>75</v>
      </c>
      <c r="C707" s="3">
        <v>2</v>
      </c>
      <c r="D707" s="5">
        <v>7581</v>
      </c>
      <c r="E707" s="5">
        <v>908867</v>
      </c>
      <c r="F707" s="5">
        <v>171319</v>
      </c>
      <c r="G707" s="11">
        <v>210.4</v>
      </c>
      <c r="H707" s="11">
        <v>1</v>
      </c>
      <c r="I707" s="12">
        <v>9676.14</v>
      </c>
    </row>
    <row r="708" spans="1:9" x14ac:dyDescent="0.25">
      <c r="A708" s="10">
        <v>707</v>
      </c>
      <c r="B708" s="4" t="s">
        <v>75</v>
      </c>
      <c r="C708" s="3">
        <v>3</v>
      </c>
      <c r="D708" s="5">
        <v>7613</v>
      </c>
      <c r="E708" s="5">
        <v>1317622</v>
      </c>
      <c r="F708" s="5">
        <v>149705</v>
      </c>
      <c r="G708" s="11">
        <v>24.2</v>
      </c>
      <c r="H708" s="11">
        <v>1</v>
      </c>
      <c r="I708" s="12">
        <v>5420.49</v>
      </c>
    </row>
    <row r="709" spans="1:9" x14ac:dyDescent="0.25">
      <c r="A709" s="10">
        <v>708</v>
      </c>
      <c r="B709" s="4" t="s">
        <v>75</v>
      </c>
      <c r="C709" s="3">
        <v>4</v>
      </c>
      <c r="D709" s="5">
        <v>8964</v>
      </c>
      <c r="E709" s="5">
        <v>243735</v>
      </c>
      <c r="F709" s="5">
        <v>72655</v>
      </c>
      <c r="G709" s="11">
        <v>139.80000000000001</v>
      </c>
      <c r="H709" s="11">
        <v>0</v>
      </c>
      <c r="I709" s="12">
        <v>416.7</v>
      </c>
    </row>
    <row r="710" spans="1:9" x14ac:dyDescent="0.25">
      <c r="A710" s="10">
        <v>709</v>
      </c>
      <c r="B710" s="4" t="s">
        <v>75</v>
      </c>
      <c r="C710" s="3">
        <v>5</v>
      </c>
      <c r="D710" s="5">
        <v>7334</v>
      </c>
      <c r="E710" s="5">
        <v>294518</v>
      </c>
      <c r="F710" s="5">
        <v>98183</v>
      </c>
      <c r="G710" s="11">
        <v>87.9</v>
      </c>
      <c r="H710" s="11">
        <v>0</v>
      </c>
      <c r="I710" s="12">
        <v>904.55</v>
      </c>
    </row>
    <row r="711" spans="1:9" x14ac:dyDescent="0.25">
      <c r="A711" s="10">
        <v>710</v>
      </c>
      <c r="B711" s="4" t="s">
        <v>75</v>
      </c>
      <c r="C711" s="3">
        <v>6</v>
      </c>
      <c r="D711" s="5">
        <v>6508</v>
      </c>
      <c r="E711" s="5">
        <v>906586</v>
      </c>
      <c r="F711" s="5">
        <v>243582</v>
      </c>
      <c r="G711" s="11">
        <v>156.4</v>
      </c>
      <c r="H711" s="11">
        <v>0</v>
      </c>
      <c r="I711" s="13">
        <v>2091.4499999999998</v>
      </c>
    </row>
    <row r="712" spans="1:9" x14ac:dyDescent="0.25">
      <c r="A712" s="10">
        <v>711</v>
      </c>
      <c r="B712" s="4" t="s">
        <v>75</v>
      </c>
      <c r="C712" s="3">
        <v>7</v>
      </c>
      <c r="D712" s="5">
        <v>8003</v>
      </c>
      <c r="E712" s="5">
        <v>221373</v>
      </c>
      <c r="F712" s="5">
        <v>27975</v>
      </c>
      <c r="G712" s="11">
        <v>163</v>
      </c>
      <c r="H712" s="11">
        <v>0</v>
      </c>
      <c r="I712" s="13">
        <v>45.7</v>
      </c>
    </row>
    <row r="713" spans="1:9" x14ac:dyDescent="0.25">
      <c r="A713" s="10">
        <v>712</v>
      </c>
      <c r="B713" s="4" t="s">
        <v>75</v>
      </c>
      <c r="C713" s="3">
        <v>8</v>
      </c>
      <c r="D713" s="5">
        <v>9582</v>
      </c>
      <c r="E713" s="5">
        <v>35388</v>
      </c>
      <c r="F713" s="5">
        <v>961</v>
      </c>
      <c r="G713" s="11">
        <v>420.4</v>
      </c>
      <c r="H713" s="11">
        <v>1</v>
      </c>
      <c r="I713" s="13">
        <v>64</v>
      </c>
    </row>
    <row r="714" spans="1:9" x14ac:dyDescent="0.25">
      <c r="A714" s="10">
        <v>713</v>
      </c>
      <c r="B714" s="4" t="s">
        <v>75</v>
      </c>
      <c r="C714" s="3">
        <v>9</v>
      </c>
      <c r="D714" s="5">
        <v>8870</v>
      </c>
      <c r="E714" s="5">
        <v>18268</v>
      </c>
      <c r="F714" s="5">
        <v>23303</v>
      </c>
      <c r="G714" s="11">
        <v>236.2</v>
      </c>
      <c r="H714" s="11">
        <v>0</v>
      </c>
      <c r="I714" s="13">
        <v>220.3</v>
      </c>
    </row>
    <row r="715" spans="1:9" x14ac:dyDescent="0.25">
      <c r="A715" s="10">
        <v>714</v>
      </c>
      <c r="B715" s="4" t="s">
        <v>75</v>
      </c>
      <c r="C715" s="3">
        <v>10</v>
      </c>
      <c r="D715" s="5">
        <v>10042</v>
      </c>
      <c r="E715" s="5">
        <v>11486</v>
      </c>
      <c r="F715" s="5">
        <v>732</v>
      </c>
      <c r="G715" s="11">
        <v>123.5</v>
      </c>
      <c r="H715" s="11">
        <v>0</v>
      </c>
      <c r="I715" s="13">
        <v>13.3</v>
      </c>
    </row>
    <row r="716" spans="1:9" x14ac:dyDescent="0.25">
      <c r="A716" s="10">
        <v>715</v>
      </c>
      <c r="B716" s="4" t="s">
        <v>75</v>
      </c>
      <c r="C716" s="3">
        <v>11</v>
      </c>
      <c r="D716" s="5">
        <v>7812</v>
      </c>
      <c r="E716" s="5">
        <v>39200</v>
      </c>
      <c r="F716" s="5">
        <v>10199</v>
      </c>
      <c r="G716" s="11">
        <v>124</v>
      </c>
      <c r="H716" s="11">
        <v>0</v>
      </c>
      <c r="I716" s="13">
        <v>168.19</v>
      </c>
    </row>
    <row r="717" spans="1:9" x14ac:dyDescent="0.25">
      <c r="A717" s="10">
        <v>716</v>
      </c>
      <c r="B717" s="4" t="s">
        <v>76</v>
      </c>
      <c r="C717" s="3">
        <v>1</v>
      </c>
      <c r="D717" s="3">
        <v>7203</v>
      </c>
      <c r="E717" s="3">
        <v>697059</v>
      </c>
      <c r="F717" s="5">
        <v>143133</v>
      </c>
      <c r="G717" s="11">
        <v>231.5</v>
      </c>
      <c r="H717" s="11">
        <v>1</v>
      </c>
      <c r="I717" s="12">
        <v>9578</v>
      </c>
    </row>
    <row r="718" spans="1:9" x14ac:dyDescent="0.25">
      <c r="A718" s="10">
        <v>717</v>
      </c>
      <c r="B718" s="4" t="s">
        <v>76</v>
      </c>
      <c r="C718" s="3">
        <v>2</v>
      </c>
      <c r="D718" s="5">
        <v>7737</v>
      </c>
      <c r="E718" s="5">
        <v>491120</v>
      </c>
      <c r="F718" s="5">
        <v>88975</v>
      </c>
      <c r="G718" s="11">
        <v>0</v>
      </c>
      <c r="H718" s="11">
        <v>1</v>
      </c>
      <c r="I718" s="12">
        <v>11330.19</v>
      </c>
    </row>
    <row r="719" spans="1:9" x14ac:dyDescent="0.25">
      <c r="A719" s="10">
        <v>718</v>
      </c>
      <c r="B719" s="4" t="s">
        <v>76</v>
      </c>
      <c r="C719" s="3">
        <v>3</v>
      </c>
      <c r="D719" s="5">
        <v>7712</v>
      </c>
      <c r="E719" s="5">
        <v>365378</v>
      </c>
      <c r="F719" s="5">
        <v>87331</v>
      </c>
      <c r="G719" s="11">
        <v>42.5</v>
      </c>
      <c r="H719" s="11">
        <v>1</v>
      </c>
      <c r="I719" s="12">
        <v>9623.57</v>
      </c>
    </row>
    <row r="720" spans="1:9" x14ac:dyDescent="0.25">
      <c r="A720" s="10">
        <v>719</v>
      </c>
      <c r="B720" s="4" t="s">
        <v>76</v>
      </c>
      <c r="C720" s="3">
        <v>4</v>
      </c>
      <c r="D720" s="5">
        <v>8930</v>
      </c>
      <c r="E720" s="5">
        <v>191257</v>
      </c>
      <c r="F720" s="5">
        <v>71575</v>
      </c>
      <c r="G720" s="11">
        <v>76.599999999999994</v>
      </c>
      <c r="H720" s="11">
        <v>1</v>
      </c>
      <c r="I720" s="12">
        <v>618.5</v>
      </c>
    </row>
    <row r="721" spans="1:9" x14ac:dyDescent="0.25">
      <c r="A721" s="10">
        <v>720</v>
      </c>
      <c r="B721" s="4" t="s">
        <v>76</v>
      </c>
      <c r="C721" s="3">
        <v>5</v>
      </c>
      <c r="D721" s="5">
        <v>7383</v>
      </c>
      <c r="E721" s="5">
        <v>159015</v>
      </c>
      <c r="F721" s="5">
        <v>105462</v>
      </c>
      <c r="G721" s="11">
        <v>153.1</v>
      </c>
      <c r="H721" s="11">
        <v>1</v>
      </c>
      <c r="I721" s="12">
        <v>2633.15</v>
      </c>
    </row>
    <row r="722" spans="1:9" x14ac:dyDescent="0.25">
      <c r="A722" s="10">
        <v>721</v>
      </c>
      <c r="B722" s="4" t="s">
        <v>76</v>
      </c>
      <c r="C722" s="3">
        <v>6</v>
      </c>
      <c r="D722" s="5">
        <v>6560</v>
      </c>
      <c r="E722" s="5">
        <v>272150</v>
      </c>
      <c r="F722" s="5">
        <v>129967</v>
      </c>
      <c r="G722" s="11">
        <v>34.299999999999997</v>
      </c>
      <c r="H722" s="11">
        <v>1</v>
      </c>
      <c r="I722" s="13">
        <v>3201</v>
      </c>
    </row>
    <row r="723" spans="1:9" x14ac:dyDescent="0.25">
      <c r="A723" s="10">
        <v>722</v>
      </c>
      <c r="B723" s="4" t="s">
        <v>76</v>
      </c>
      <c r="C723" s="3">
        <v>7</v>
      </c>
      <c r="D723" s="5">
        <v>8003</v>
      </c>
      <c r="E723" s="5">
        <v>169872</v>
      </c>
      <c r="F723" s="5">
        <v>20713</v>
      </c>
      <c r="G723" s="11">
        <v>232.2</v>
      </c>
      <c r="H723" s="11">
        <v>1</v>
      </c>
      <c r="I723" s="13">
        <v>34.4</v>
      </c>
    </row>
    <row r="724" spans="1:9" x14ac:dyDescent="0.25">
      <c r="A724" s="10">
        <v>723</v>
      </c>
      <c r="B724" s="4" t="s">
        <v>76</v>
      </c>
      <c r="C724" s="3">
        <v>8</v>
      </c>
      <c r="D724" s="5">
        <v>9713</v>
      </c>
      <c r="E724" s="5">
        <v>39142</v>
      </c>
      <c r="F724" s="5">
        <v>9517</v>
      </c>
      <c r="G724" s="11">
        <v>267.60000000000002</v>
      </c>
      <c r="H724" s="11">
        <v>1</v>
      </c>
      <c r="I724" s="13">
        <v>43.25</v>
      </c>
    </row>
    <row r="725" spans="1:9" x14ac:dyDescent="0.25">
      <c r="A725" s="10">
        <v>724</v>
      </c>
      <c r="B725" s="4" t="s">
        <v>76</v>
      </c>
      <c r="C725" s="3">
        <v>9</v>
      </c>
      <c r="D725" s="5">
        <v>8841</v>
      </c>
      <c r="E725" s="5">
        <v>43624</v>
      </c>
      <c r="F725" s="5">
        <v>6787</v>
      </c>
      <c r="G725" s="11">
        <v>230.3</v>
      </c>
      <c r="H725" s="11">
        <v>0</v>
      </c>
      <c r="I725" s="13">
        <v>494.91</v>
      </c>
    </row>
    <row r="726" spans="1:9" x14ac:dyDescent="0.25">
      <c r="A726" s="10">
        <v>725</v>
      </c>
      <c r="B726" s="4" t="s">
        <v>76</v>
      </c>
      <c r="C726" s="3">
        <v>10</v>
      </c>
      <c r="D726" s="5">
        <v>10042</v>
      </c>
      <c r="E726" s="5">
        <v>6902</v>
      </c>
      <c r="F726" s="5">
        <v>5598</v>
      </c>
      <c r="G726" s="11">
        <v>42.3</v>
      </c>
      <c r="H726" s="11">
        <v>1</v>
      </c>
      <c r="I726" s="13">
        <v>53.45</v>
      </c>
    </row>
    <row r="727" spans="1:9" x14ac:dyDescent="0.25">
      <c r="A727" s="10">
        <v>726</v>
      </c>
      <c r="B727" s="4" t="s">
        <v>76</v>
      </c>
      <c r="C727" s="3">
        <v>11</v>
      </c>
      <c r="D727" s="5">
        <v>7862</v>
      </c>
      <c r="E727" s="5">
        <v>36221</v>
      </c>
      <c r="F727" s="5">
        <v>11719</v>
      </c>
      <c r="G727" s="11">
        <v>134</v>
      </c>
      <c r="H727" s="11">
        <v>0</v>
      </c>
      <c r="I727" s="13">
        <v>239.8</v>
      </c>
    </row>
    <row r="728" spans="1:9" x14ac:dyDescent="0.25">
      <c r="A728" s="10">
        <v>727</v>
      </c>
      <c r="B728" s="4" t="s">
        <v>77</v>
      </c>
      <c r="C728" s="3">
        <v>1</v>
      </c>
      <c r="D728" s="3">
        <v>7282</v>
      </c>
      <c r="E728" s="3">
        <v>700339</v>
      </c>
      <c r="F728" s="5">
        <v>132867</v>
      </c>
      <c r="G728" s="11">
        <v>159.1</v>
      </c>
      <c r="H728" s="11">
        <v>1</v>
      </c>
      <c r="I728" s="12">
        <v>8426</v>
      </c>
    </row>
    <row r="729" spans="1:9" x14ac:dyDescent="0.25">
      <c r="A729" s="10">
        <v>728</v>
      </c>
      <c r="B729" s="4" t="s">
        <v>77</v>
      </c>
      <c r="C729" s="3">
        <v>2</v>
      </c>
      <c r="D729" s="5">
        <v>7904</v>
      </c>
      <c r="E729" s="5">
        <v>994309</v>
      </c>
      <c r="F729" s="5">
        <v>83114</v>
      </c>
      <c r="G729" s="11">
        <v>128.80000000000001</v>
      </c>
      <c r="H729" s="11">
        <v>1</v>
      </c>
      <c r="I729" s="12">
        <v>9692.74</v>
      </c>
    </row>
    <row r="730" spans="1:9" x14ac:dyDescent="0.25">
      <c r="A730" s="10">
        <v>729</v>
      </c>
      <c r="B730" s="4" t="s">
        <v>77</v>
      </c>
      <c r="C730" s="3">
        <v>3</v>
      </c>
      <c r="D730" s="5">
        <v>7902</v>
      </c>
      <c r="E730" s="5">
        <v>737918</v>
      </c>
      <c r="F730" s="5">
        <v>105546</v>
      </c>
      <c r="G730" s="11">
        <v>109.2</v>
      </c>
      <c r="H730" s="11">
        <v>1</v>
      </c>
      <c r="I730" s="12">
        <v>15107.82</v>
      </c>
    </row>
    <row r="731" spans="1:9" x14ac:dyDescent="0.25">
      <c r="A731" s="10">
        <v>730</v>
      </c>
      <c r="B731" s="4" t="s">
        <v>77</v>
      </c>
      <c r="C731" s="3">
        <v>4</v>
      </c>
      <c r="D731" s="5">
        <v>8997</v>
      </c>
      <c r="E731" s="5">
        <v>291654</v>
      </c>
      <c r="F731" s="5">
        <v>44594</v>
      </c>
      <c r="G731" s="11">
        <v>48.1</v>
      </c>
      <c r="H731" s="11">
        <v>0</v>
      </c>
      <c r="I731" s="12">
        <v>559.79999999999995</v>
      </c>
    </row>
    <row r="732" spans="1:9" x14ac:dyDescent="0.25">
      <c r="A732" s="10">
        <v>731</v>
      </c>
      <c r="B732" s="4" t="s">
        <v>77</v>
      </c>
      <c r="C732" s="3">
        <v>5</v>
      </c>
      <c r="D732" s="5">
        <v>7420</v>
      </c>
      <c r="E732" s="5">
        <v>105897</v>
      </c>
      <c r="F732" s="5">
        <v>40284</v>
      </c>
      <c r="G732" s="11">
        <v>110.5</v>
      </c>
      <c r="H732" s="11">
        <v>0</v>
      </c>
      <c r="I732" s="12">
        <v>882.4</v>
      </c>
    </row>
    <row r="733" spans="1:9" x14ac:dyDescent="0.25">
      <c r="A733" s="10">
        <v>732</v>
      </c>
      <c r="B733" s="4" t="s">
        <v>77</v>
      </c>
      <c r="C733" s="3">
        <v>6</v>
      </c>
      <c r="D733" s="5">
        <v>6507</v>
      </c>
      <c r="E733" s="5">
        <v>211301</v>
      </c>
      <c r="F733" s="5">
        <v>35354</v>
      </c>
      <c r="G733" s="11">
        <v>76.5</v>
      </c>
      <c r="H733" s="11">
        <v>1</v>
      </c>
      <c r="I733" s="13">
        <v>3088.5</v>
      </c>
    </row>
    <row r="734" spans="1:9" x14ac:dyDescent="0.25">
      <c r="A734" s="10">
        <v>733</v>
      </c>
      <c r="B734" s="4" t="s">
        <v>77</v>
      </c>
      <c r="C734" s="3">
        <v>7</v>
      </c>
      <c r="D734" s="5">
        <v>8003</v>
      </c>
      <c r="E734" s="5">
        <v>282280</v>
      </c>
      <c r="F734" s="5">
        <v>13943</v>
      </c>
      <c r="G734" s="11">
        <v>331.6</v>
      </c>
      <c r="H734" s="11">
        <v>1</v>
      </c>
      <c r="I734" s="13">
        <v>132.6</v>
      </c>
    </row>
    <row r="735" spans="1:9" x14ac:dyDescent="0.25">
      <c r="A735" s="10">
        <v>734</v>
      </c>
      <c r="B735" s="4" t="s">
        <v>77</v>
      </c>
      <c r="C735" s="3">
        <v>8</v>
      </c>
      <c r="D735" s="5">
        <v>9713</v>
      </c>
      <c r="E735" s="5">
        <v>16653</v>
      </c>
      <c r="F735" s="5">
        <v>4011</v>
      </c>
      <c r="G735" s="11">
        <v>975.4</v>
      </c>
      <c r="H735" s="11">
        <v>1</v>
      </c>
      <c r="I735" s="13">
        <v>168</v>
      </c>
    </row>
    <row r="736" spans="1:9" x14ac:dyDescent="0.25">
      <c r="A736" s="10">
        <v>735</v>
      </c>
      <c r="B736" s="4" t="s">
        <v>77</v>
      </c>
      <c r="C736" s="3">
        <v>9</v>
      </c>
      <c r="D736" s="5">
        <v>8892</v>
      </c>
      <c r="E736" s="5">
        <v>90450</v>
      </c>
      <c r="F736" s="5">
        <v>801</v>
      </c>
      <c r="G736" s="11">
        <v>223.8</v>
      </c>
      <c r="H736" s="11">
        <v>0</v>
      </c>
      <c r="I736" s="13">
        <v>254.05</v>
      </c>
    </row>
    <row r="737" spans="1:9" x14ac:dyDescent="0.25">
      <c r="A737" s="10">
        <v>736</v>
      </c>
      <c r="B737" s="4" t="s">
        <v>77</v>
      </c>
      <c r="C737" s="3">
        <v>10</v>
      </c>
      <c r="D737" s="5">
        <v>10220</v>
      </c>
      <c r="E737" s="5">
        <v>21</v>
      </c>
      <c r="F737" s="5">
        <v>4469</v>
      </c>
      <c r="G737" s="11">
        <v>440.8</v>
      </c>
      <c r="H737" s="11">
        <v>1</v>
      </c>
      <c r="I737" s="13">
        <v>0</v>
      </c>
    </row>
    <row r="738" spans="1:9" x14ac:dyDescent="0.25">
      <c r="A738" s="10">
        <v>737</v>
      </c>
      <c r="B738" s="4" t="s">
        <v>77</v>
      </c>
      <c r="C738" s="3">
        <v>11</v>
      </c>
      <c r="D738" s="5">
        <v>7936</v>
      </c>
      <c r="E738" s="5">
        <v>51153</v>
      </c>
      <c r="F738" s="5">
        <v>9811</v>
      </c>
      <c r="G738" s="11">
        <v>2.8</v>
      </c>
      <c r="H738" s="11">
        <v>0</v>
      </c>
      <c r="I738" s="13">
        <v>352.3</v>
      </c>
    </row>
    <row r="739" spans="1:9" x14ac:dyDescent="0.25">
      <c r="A739" s="10">
        <v>738</v>
      </c>
      <c r="B739" s="4" t="s">
        <v>78</v>
      </c>
      <c r="C739" s="3">
        <v>1</v>
      </c>
      <c r="D739" s="3">
        <v>7317</v>
      </c>
      <c r="E739" s="3">
        <v>1398031</v>
      </c>
      <c r="F739" s="5">
        <v>102240</v>
      </c>
      <c r="G739" s="11">
        <v>74.3</v>
      </c>
      <c r="H739" s="11">
        <v>1</v>
      </c>
      <c r="I739" s="12">
        <v>8051</v>
      </c>
    </row>
    <row r="740" spans="1:9" x14ac:dyDescent="0.25">
      <c r="A740" s="10">
        <v>739</v>
      </c>
      <c r="B740" s="4" t="s">
        <v>78</v>
      </c>
      <c r="C740" s="3">
        <v>2</v>
      </c>
      <c r="D740" s="5">
        <v>7898</v>
      </c>
      <c r="E740" s="5">
        <v>1293617</v>
      </c>
      <c r="F740" s="5">
        <v>53865</v>
      </c>
      <c r="G740" s="11">
        <v>89.5</v>
      </c>
      <c r="H740" s="11">
        <v>0</v>
      </c>
      <c r="I740" s="12">
        <v>4638.3500000000004</v>
      </c>
    </row>
    <row r="741" spans="1:9" x14ac:dyDescent="0.25">
      <c r="A741" s="10">
        <v>740</v>
      </c>
      <c r="B741" s="4" t="s">
        <v>78</v>
      </c>
      <c r="C741" s="3">
        <v>3</v>
      </c>
      <c r="D741" s="5">
        <v>7911</v>
      </c>
      <c r="E741" s="5">
        <v>1464968</v>
      </c>
      <c r="F741" s="5">
        <v>88684</v>
      </c>
      <c r="G741" s="11">
        <v>0.6</v>
      </c>
      <c r="H741" s="11">
        <v>0</v>
      </c>
      <c r="I741" s="12">
        <v>9778.59</v>
      </c>
    </row>
    <row r="742" spans="1:9" x14ac:dyDescent="0.25">
      <c r="A742" s="10">
        <v>741</v>
      </c>
      <c r="B742" s="4" t="s">
        <v>78</v>
      </c>
      <c r="C742" s="3">
        <v>4</v>
      </c>
      <c r="D742" s="5">
        <v>9077</v>
      </c>
      <c r="E742" s="5">
        <v>399373</v>
      </c>
      <c r="F742" s="5">
        <v>38622</v>
      </c>
      <c r="G742" s="11">
        <v>115.6</v>
      </c>
      <c r="H742" s="11">
        <v>0</v>
      </c>
      <c r="I742" s="12">
        <v>333</v>
      </c>
    </row>
    <row r="743" spans="1:9" x14ac:dyDescent="0.25">
      <c r="A743" s="10">
        <v>742</v>
      </c>
      <c r="B743" s="4" t="s">
        <v>78</v>
      </c>
      <c r="C743" s="3">
        <v>5</v>
      </c>
      <c r="D743" s="5">
        <v>7479</v>
      </c>
      <c r="E743" s="5">
        <v>386556</v>
      </c>
      <c r="F743" s="5">
        <v>17579</v>
      </c>
      <c r="G743" s="11">
        <v>125.7</v>
      </c>
      <c r="H743" s="11">
        <v>0</v>
      </c>
      <c r="I743" s="12">
        <v>627.20000000000005</v>
      </c>
    </row>
    <row r="744" spans="1:9" x14ac:dyDescent="0.25">
      <c r="A744" s="10">
        <v>743</v>
      </c>
      <c r="B744" s="4" t="s">
        <v>78</v>
      </c>
      <c r="C744" s="3">
        <v>6</v>
      </c>
      <c r="D744" s="5">
        <v>6507</v>
      </c>
      <c r="E744" s="5">
        <v>348446</v>
      </c>
      <c r="F744" s="5">
        <v>29615</v>
      </c>
      <c r="G744" s="11">
        <v>1.2</v>
      </c>
      <c r="H744" s="11">
        <v>0</v>
      </c>
      <c r="I744" s="13">
        <v>1629</v>
      </c>
    </row>
    <row r="745" spans="1:9" x14ac:dyDescent="0.25">
      <c r="A745" s="10">
        <v>744</v>
      </c>
      <c r="B745" s="4" t="s">
        <v>78</v>
      </c>
      <c r="C745" s="3">
        <v>7</v>
      </c>
      <c r="D745" s="5">
        <v>8079</v>
      </c>
      <c r="E745" s="5">
        <v>177624</v>
      </c>
      <c r="F745" s="5">
        <v>11946</v>
      </c>
      <c r="G745" s="11">
        <v>262.10000000000002</v>
      </c>
      <c r="H745" s="11">
        <v>1</v>
      </c>
      <c r="I745" s="13">
        <v>87.2</v>
      </c>
    </row>
    <row r="746" spans="1:9" x14ac:dyDescent="0.25">
      <c r="A746" s="10">
        <v>745</v>
      </c>
      <c r="B746" s="4" t="s">
        <v>78</v>
      </c>
      <c r="C746" s="3">
        <v>8</v>
      </c>
      <c r="D746" s="5">
        <v>9713</v>
      </c>
      <c r="E746" s="5">
        <v>3770</v>
      </c>
      <c r="F746" s="5">
        <v>1672</v>
      </c>
      <c r="G746" s="11">
        <v>776.2</v>
      </c>
      <c r="H746" s="11">
        <v>0</v>
      </c>
      <c r="I746" s="13">
        <v>150.25</v>
      </c>
    </row>
    <row r="747" spans="1:9" x14ac:dyDescent="0.25">
      <c r="A747" s="10">
        <v>746</v>
      </c>
      <c r="B747" s="4" t="s">
        <v>78</v>
      </c>
      <c r="C747" s="3">
        <v>9</v>
      </c>
      <c r="D747" s="5">
        <v>9022</v>
      </c>
      <c r="E747" s="5">
        <v>97796</v>
      </c>
      <c r="F747" s="5">
        <v>2866</v>
      </c>
      <c r="G747" s="11">
        <v>202.2</v>
      </c>
      <c r="H747" s="11">
        <v>0</v>
      </c>
      <c r="I747" s="13">
        <v>227.15</v>
      </c>
    </row>
    <row r="748" spans="1:9" x14ac:dyDescent="0.25">
      <c r="A748" s="10">
        <v>747</v>
      </c>
      <c r="B748" s="4" t="s">
        <v>78</v>
      </c>
      <c r="C748" s="3">
        <v>10</v>
      </c>
      <c r="D748" s="5">
        <v>10282</v>
      </c>
      <c r="E748" s="5">
        <v>308</v>
      </c>
      <c r="F748" s="5">
        <v>865</v>
      </c>
      <c r="G748" s="11">
        <v>90</v>
      </c>
      <c r="H748" s="11">
        <v>0</v>
      </c>
      <c r="I748" s="13">
        <v>73.25</v>
      </c>
    </row>
    <row r="749" spans="1:9" x14ac:dyDescent="0.25">
      <c r="A749" s="10">
        <v>748</v>
      </c>
      <c r="B749" s="4" t="s">
        <v>78</v>
      </c>
      <c r="C749" s="3">
        <v>11</v>
      </c>
      <c r="D749" s="5">
        <v>8076</v>
      </c>
      <c r="E749" s="5">
        <v>106516</v>
      </c>
      <c r="F749" s="5">
        <v>11832</v>
      </c>
      <c r="G749" s="11">
        <v>109.7</v>
      </c>
      <c r="H749" s="11">
        <v>0</v>
      </c>
      <c r="I749" s="13">
        <v>367.9</v>
      </c>
    </row>
    <row r="750" spans="1:9" x14ac:dyDescent="0.25">
      <c r="A750" s="10">
        <v>749</v>
      </c>
      <c r="B750" s="4" t="s">
        <v>79</v>
      </c>
      <c r="C750" s="3">
        <v>1</v>
      </c>
      <c r="D750" s="3">
        <v>7317</v>
      </c>
      <c r="E750" s="3">
        <v>1130131</v>
      </c>
      <c r="F750" s="5">
        <v>65581</v>
      </c>
      <c r="G750" s="11">
        <v>171.7</v>
      </c>
      <c r="H750" s="11">
        <v>0</v>
      </c>
      <c r="I750" s="12">
        <v>5664</v>
      </c>
    </row>
    <row r="751" spans="1:9" x14ac:dyDescent="0.25">
      <c r="A751" s="10">
        <v>750</v>
      </c>
      <c r="B751" s="4" t="s">
        <v>79</v>
      </c>
      <c r="C751" s="3">
        <v>2</v>
      </c>
      <c r="D751" s="5">
        <v>7909</v>
      </c>
      <c r="E751" s="5">
        <v>706557</v>
      </c>
      <c r="F751" s="5">
        <v>42108</v>
      </c>
      <c r="G751" s="11">
        <v>26.9</v>
      </c>
      <c r="H751" s="11">
        <v>0</v>
      </c>
      <c r="I751" s="12">
        <v>3487.1</v>
      </c>
    </row>
    <row r="752" spans="1:9" x14ac:dyDescent="0.25">
      <c r="A752" s="10">
        <v>751</v>
      </c>
      <c r="B752" s="4" t="s">
        <v>79</v>
      </c>
      <c r="C752" s="3">
        <v>3</v>
      </c>
      <c r="D752" s="5">
        <v>7970</v>
      </c>
      <c r="E752" s="5">
        <v>709612</v>
      </c>
      <c r="F752" s="5">
        <v>43454</v>
      </c>
      <c r="G752" s="11">
        <v>0.2</v>
      </c>
      <c r="H752" s="11">
        <v>0</v>
      </c>
      <c r="I752" s="12">
        <v>3815.8</v>
      </c>
    </row>
    <row r="753" spans="1:9" x14ac:dyDescent="0.25">
      <c r="A753" s="10">
        <v>752</v>
      </c>
      <c r="B753" s="4" t="s">
        <v>79</v>
      </c>
      <c r="C753" s="3">
        <v>4</v>
      </c>
      <c r="D753" s="5">
        <v>9060</v>
      </c>
      <c r="E753" s="5">
        <v>350709</v>
      </c>
      <c r="F753" s="5">
        <v>74568</v>
      </c>
      <c r="G753" s="11">
        <v>112.9</v>
      </c>
      <c r="H753" s="11">
        <v>0</v>
      </c>
      <c r="I753" s="12">
        <v>170.1</v>
      </c>
    </row>
    <row r="754" spans="1:9" x14ac:dyDescent="0.25">
      <c r="A754" s="10">
        <v>753</v>
      </c>
      <c r="B754" s="4" t="s">
        <v>79</v>
      </c>
      <c r="C754" s="3">
        <v>5</v>
      </c>
      <c r="D754" s="5">
        <v>7529</v>
      </c>
      <c r="E754" s="5">
        <v>314342</v>
      </c>
      <c r="F754" s="5">
        <v>21066</v>
      </c>
      <c r="G754" s="11">
        <v>220.4</v>
      </c>
      <c r="H754" s="11">
        <v>1</v>
      </c>
      <c r="I754" s="12">
        <v>195.85</v>
      </c>
    </row>
    <row r="755" spans="1:9" x14ac:dyDescent="0.25">
      <c r="A755" s="10">
        <v>754</v>
      </c>
      <c r="B755" s="4" t="s">
        <v>79</v>
      </c>
      <c r="C755" s="3">
        <v>6</v>
      </c>
      <c r="D755" s="5">
        <v>6313</v>
      </c>
      <c r="E755" s="5">
        <v>742319</v>
      </c>
      <c r="F755" s="5">
        <v>37853</v>
      </c>
      <c r="G755" s="11">
        <v>1.7</v>
      </c>
      <c r="H755" s="11">
        <v>0</v>
      </c>
      <c r="I755" s="13">
        <v>1024.3499999999999</v>
      </c>
    </row>
    <row r="756" spans="1:9" x14ac:dyDescent="0.25">
      <c r="A756" s="10">
        <v>755</v>
      </c>
      <c r="B756" s="4" t="s">
        <v>79</v>
      </c>
      <c r="C756" s="3">
        <v>7</v>
      </c>
      <c r="D756" s="5">
        <v>8079</v>
      </c>
      <c r="E756" s="5">
        <v>224424</v>
      </c>
      <c r="F756" s="5">
        <v>11210</v>
      </c>
      <c r="G756" s="11">
        <v>371.4</v>
      </c>
      <c r="H756" s="11">
        <v>1</v>
      </c>
      <c r="I756" s="13">
        <v>10.5</v>
      </c>
    </row>
    <row r="757" spans="1:9" x14ac:dyDescent="0.25">
      <c r="A757" s="10">
        <v>756</v>
      </c>
      <c r="B757" s="4" t="s">
        <v>79</v>
      </c>
      <c r="C757" s="3">
        <v>8</v>
      </c>
      <c r="D757" s="5">
        <v>9713</v>
      </c>
      <c r="E757" s="5">
        <v>3377</v>
      </c>
      <c r="F757" s="5">
        <v>766</v>
      </c>
      <c r="G757" s="11">
        <v>440.3</v>
      </c>
      <c r="H757" s="11">
        <v>0</v>
      </c>
      <c r="I757" s="13">
        <v>68</v>
      </c>
    </row>
    <row r="758" spans="1:9" x14ac:dyDescent="0.25">
      <c r="A758" s="10">
        <v>757</v>
      </c>
      <c r="B758" s="4" t="s">
        <v>79</v>
      </c>
      <c r="C758" s="3">
        <v>9</v>
      </c>
      <c r="D758" s="5">
        <v>9062</v>
      </c>
      <c r="E758" s="5">
        <v>171775</v>
      </c>
      <c r="F758" s="5">
        <v>15279</v>
      </c>
      <c r="G758" s="11">
        <v>146.30000000000001</v>
      </c>
      <c r="H758" s="11">
        <v>1</v>
      </c>
      <c r="I758" s="13">
        <v>62.67</v>
      </c>
    </row>
    <row r="759" spans="1:9" x14ac:dyDescent="0.25">
      <c r="A759" s="10">
        <v>758</v>
      </c>
      <c r="B759" s="4" t="s">
        <v>79</v>
      </c>
      <c r="C759" s="3">
        <v>10</v>
      </c>
      <c r="D759" s="5">
        <v>10394</v>
      </c>
      <c r="E759" s="5">
        <v>2773</v>
      </c>
      <c r="F759" s="5">
        <v>45</v>
      </c>
      <c r="G759" s="11">
        <v>39</v>
      </c>
      <c r="H759" s="11">
        <v>0</v>
      </c>
      <c r="I759" s="13">
        <v>43.25</v>
      </c>
    </row>
    <row r="760" spans="1:9" x14ac:dyDescent="0.25">
      <c r="A760" s="10">
        <v>759</v>
      </c>
      <c r="B760" s="4" t="s">
        <v>79</v>
      </c>
      <c r="C760" s="3">
        <v>11</v>
      </c>
      <c r="D760" s="5">
        <v>8076</v>
      </c>
      <c r="E760" s="5">
        <v>46158</v>
      </c>
      <c r="F760" s="5">
        <v>10075</v>
      </c>
      <c r="G760" s="11">
        <v>32</v>
      </c>
      <c r="H760" s="11">
        <v>1</v>
      </c>
      <c r="I760" s="13">
        <v>268.7</v>
      </c>
    </row>
    <row r="761" spans="1:9" x14ac:dyDescent="0.25">
      <c r="A761" s="10">
        <v>760</v>
      </c>
      <c r="B761" s="4" t="s">
        <v>80</v>
      </c>
      <c r="C761" s="3">
        <v>1</v>
      </c>
      <c r="D761" s="3">
        <v>7385</v>
      </c>
      <c r="E761" s="3">
        <v>653881</v>
      </c>
      <c r="F761" s="5">
        <v>81148</v>
      </c>
      <c r="G761" s="11">
        <v>35.799999999999997</v>
      </c>
      <c r="H761" s="11">
        <v>1</v>
      </c>
      <c r="I761" s="12">
        <v>3758</v>
      </c>
    </row>
    <row r="762" spans="1:9" x14ac:dyDescent="0.25">
      <c r="A762" s="10">
        <v>761</v>
      </c>
      <c r="B762" s="4" t="s">
        <v>80</v>
      </c>
      <c r="C762" s="3">
        <v>2</v>
      </c>
      <c r="D762" s="5">
        <v>7970</v>
      </c>
      <c r="E762" s="5">
        <v>366952</v>
      </c>
      <c r="F762" s="5">
        <v>71027</v>
      </c>
      <c r="G762" s="11">
        <v>0</v>
      </c>
      <c r="H762" s="11">
        <v>0</v>
      </c>
      <c r="I762" s="12">
        <v>2661.2</v>
      </c>
    </row>
    <row r="763" spans="1:9" x14ac:dyDescent="0.25">
      <c r="A763" s="10">
        <v>762</v>
      </c>
      <c r="B763" s="4" t="s">
        <v>80</v>
      </c>
      <c r="C763" s="3">
        <v>3</v>
      </c>
      <c r="D763" s="5">
        <v>8022</v>
      </c>
      <c r="E763" s="5">
        <v>413955</v>
      </c>
      <c r="F763" s="5">
        <v>45367</v>
      </c>
      <c r="G763" s="11">
        <v>3.6</v>
      </c>
      <c r="H763" s="11">
        <v>0</v>
      </c>
      <c r="I763" s="12">
        <v>2035.29</v>
      </c>
    </row>
    <row r="764" spans="1:9" x14ac:dyDescent="0.25">
      <c r="A764" s="10">
        <v>763</v>
      </c>
      <c r="B764" s="4" t="s">
        <v>80</v>
      </c>
      <c r="C764" s="3">
        <v>4</v>
      </c>
      <c r="D764" s="5">
        <v>9110</v>
      </c>
      <c r="E764" s="5">
        <v>345496</v>
      </c>
      <c r="F764" s="5">
        <v>94773</v>
      </c>
      <c r="G764" s="11">
        <v>208.4</v>
      </c>
      <c r="H764" s="11">
        <v>1</v>
      </c>
      <c r="I764" s="12">
        <v>209.5</v>
      </c>
    </row>
    <row r="765" spans="1:9" x14ac:dyDescent="0.25">
      <c r="A765" s="10">
        <v>764</v>
      </c>
      <c r="B765" s="4" t="s">
        <v>80</v>
      </c>
      <c r="C765" s="3">
        <v>5</v>
      </c>
      <c r="D765" s="5">
        <v>7504</v>
      </c>
      <c r="E765" s="5">
        <v>337646</v>
      </c>
      <c r="F765" s="5">
        <v>97972</v>
      </c>
      <c r="G765" s="11">
        <v>159.69999999999999</v>
      </c>
      <c r="H765" s="11">
        <v>0</v>
      </c>
      <c r="I765" s="12">
        <v>280.75</v>
      </c>
    </row>
    <row r="766" spans="1:9" x14ac:dyDescent="0.25">
      <c r="A766" s="10">
        <v>765</v>
      </c>
      <c r="B766" s="4" t="s">
        <v>80</v>
      </c>
      <c r="C766" s="3">
        <v>6</v>
      </c>
      <c r="D766" s="5">
        <v>6372</v>
      </c>
      <c r="E766" s="5">
        <v>396076</v>
      </c>
      <c r="F766" s="5">
        <v>21705</v>
      </c>
      <c r="G766" s="11">
        <v>1.5</v>
      </c>
      <c r="H766" s="11">
        <v>0</v>
      </c>
      <c r="I766" s="13">
        <v>1189.5</v>
      </c>
    </row>
    <row r="767" spans="1:9" x14ac:dyDescent="0.25">
      <c r="A767" s="10">
        <v>766</v>
      </c>
      <c r="B767" s="4" t="s">
        <v>80</v>
      </c>
      <c r="C767" s="3">
        <v>7</v>
      </c>
      <c r="D767" s="5">
        <v>8118</v>
      </c>
      <c r="E767" s="5">
        <v>166166</v>
      </c>
      <c r="F767" s="5">
        <v>3748</v>
      </c>
      <c r="G767" s="11">
        <v>104.2</v>
      </c>
      <c r="H767" s="11">
        <v>0</v>
      </c>
      <c r="I767" s="13">
        <v>6.8</v>
      </c>
    </row>
    <row r="768" spans="1:9" x14ac:dyDescent="0.25">
      <c r="A768" s="10">
        <v>767</v>
      </c>
      <c r="B768" s="4" t="s">
        <v>80</v>
      </c>
      <c r="C768" s="3">
        <v>8</v>
      </c>
      <c r="D768" s="5">
        <v>9713</v>
      </c>
      <c r="E768" s="5">
        <v>33440</v>
      </c>
      <c r="F768" s="5">
        <v>1546</v>
      </c>
      <c r="G768" s="11">
        <v>591.1</v>
      </c>
      <c r="H768" s="11">
        <v>0</v>
      </c>
      <c r="I768" s="13">
        <v>39.25</v>
      </c>
    </row>
    <row r="769" spans="1:9" x14ac:dyDescent="0.25">
      <c r="A769" s="10">
        <v>768</v>
      </c>
      <c r="B769" s="4" t="s">
        <v>80</v>
      </c>
      <c r="C769" s="3">
        <v>9</v>
      </c>
      <c r="D769" s="5">
        <v>8992</v>
      </c>
      <c r="E769" s="5">
        <v>50029</v>
      </c>
      <c r="F769" s="5">
        <v>47214</v>
      </c>
      <c r="G769" s="11">
        <v>139.6</v>
      </c>
      <c r="H769" s="11">
        <v>0</v>
      </c>
      <c r="I769" s="13">
        <v>33.4</v>
      </c>
    </row>
    <row r="770" spans="1:9" x14ac:dyDescent="0.25">
      <c r="A770" s="10">
        <v>769</v>
      </c>
      <c r="B770" s="4" t="s">
        <v>80</v>
      </c>
      <c r="C770" s="3">
        <v>10</v>
      </c>
      <c r="D770" s="5">
        <v>10282</v>
      </c>
      <c r="E770" s="5">
        <v>21206</v>
      </c>
      <c r="F770" s="5">
        <v>112</v>
      </c>
      <c r="G770" s="11">
        <v>0</v>
      </c>
      <c r="H770" s="11">
        <v>0</v>
      </c>
      <c r="I770" s="13">
        <v>12</v>
      </c>
    </row>
    <row r="771" spans="1:9" x14ac:dyDescent="0.25">
      <c r="A771" s="10">
        <v>770</v>
      </c>
      <c r="B771" s="4" t="s">
        <v>80</v>
      </c>
      <c r="C771" s="3">
        <v>11</v>
      </c>
      <c r="D771" s="5">
        <v>8046</v>
      </c>
      <c r="E771" s="5">
        <v>53037</v>
      </c>
      <c r="F771" s="5">
        <v>9688</v>
      </c>
      <c r="G771" s="11">
        <v>24.2</v>
      </c>
      <c r="H771" s="11">
        <v>1</v>
      </c>
      <c r="I771" s="13">
        <v>157.16</v>
      </c>
    </row>
    <row r="772" spans="1:9" x14ac:dyDescent="0.25">
      <c r="A772" s="10">
        <v>771</v>
      </c>
      <c r="B772" s="4" t="s">
        <v>81</v>
      </c>
      <c r="C772" s="3">
        <v>1</v>
      </c>
      <c r="D772" s="3">
        <v>7353</v>
      </c>
      <c r="E772" s="3">
        <v>606982</v>
      </c>
      <c r="F772" s="5">
        <v>183321</v>
      </c>
      <c r="G772" s="11">
        <v>64.099999999999994</v>
      </c>
      <c r="H772" s="11">
        <v>0</v>
      </c>
      <c r="I772" s="12">
        <v>6469</v>
      </c>
    </row>
    <row r="773" spans="1:9" x14ac:dyDescent="0.25">
      <c r="A773" s="10">
        <v>772</v>
      </c>
      <c r="B773" s="4" t="s">
        <v>81</v>
      </c>
      <c r="C773" s="3">
        <v>2</v>
      </c>
      <c r="D773" s="5">
        <v>8009</v>
      </c>
      <c r="E773" s="5">
        <v>342780</v>
      </c>
      <c r="F773" s="5">
        <v>234924</v>
      </c>
      <c r="G773" s="11">
        <v>178.3</v>
      </c>
      <c r="H773" s="11">
        <v>1</v>
      </c>
      <c r="I773" s="12">
        <v>5004.33</v>
      </c>
    </row>
    <row r="774" spans="1:9" x14ac:dyDescent="0.25">
      <c r="A774" s="10">
        <v>773</v>
      </c>
      <c r="B774" s="4" t="s">
        <v>81</v>
      </c>
      <c r="C774" s="3">
        <v>3</v>
      </c>
      <c r="D774" s="5">
        <v>8074</v>
      </c>
      <c r="E774" s="5">
        <v>500295</v>
      </c>
      <c r="F774" s="5">
        <v>208906</v>
      </c>
      <c r="G774" s="11">
        <v>108</v>
      </c>
      <c r="H774" s="11">
        <v>1</v>
      </c>
      <c r="I774" s="12">
        <v>2155.3200000000002</v>
      </c>
    </row>
    <row r="775" spans="1:9" x14ac:dyDescent="0.25">
      <c r="A775" s="10">
        <v>774</v>
      </c>
      <c r="B775" s="4" t="s">
        <v>81</v>
      </c>
      <c r="C775" s="3">
        <v>4</v>
      </c>
      <c r="D775" s="5">
        <v>9144</v>
      </c>
      <c r="E775" s="5">
        <v>215257</v>
      </c>
      <c r="F775" s="5">
        <v>9906</v>
      </c>
      <c r="G775" s="11">
        <v>259</v>
      </c>
      <c r="H775" s="11">
        <v>0</v>
      </c>
      <c r="I775" s="12">
        <v>508.6</v>
      </c>
    </row>
    <row r="776" spans="1:9" x14ac:dyDescent="0.25">
      <c r="A776" s="10">
        <v>775</v>
      </c>
      <c r="B776" s="4" t="s">
        <v>81</v>
      </c>
      <c r="C776" s="3">
        <v>5</v>
      </c>
      <c r="D776" s="5">
        <v>7542</v>
      </c>
      <c r="E776" s="5">
        <v>128973</v>
      </c>
      <c r="F776" s="5">
        <v>144061</v>
      </c>
      <c r="G776" s="11">
        <v>335.1</v>
      </c>
      <c r="H776" s="11">
        <v>0</v>
      </c>
      <c r="I776" s="12">
        <v>329.3</v>
      </c>
    </row>
    <row r="777" spans="1:9" x14ac:dyDescent="0.25">
      <c r="A777" s="10">
        <v>776</v>
      </c>
      <c r="B777" s="4" t="s">
        <v>81</v>
      </c>
      <c r="C777" s="3">
        <v>6</v>
      </c>
      <c r="D777" s="5">
        <v>6382</v>
      </c>
      <c r="E777" s="5">
        <v>107742</v>
      </c>
      <c r="F777" s="5">
        <v>73046</v>
      </c>
      <c r="G777" s="11">
        <v>242.5</v>
      </c>
      <c r="H777" s="11">
        <v>0</v>
      </c>
      <c r="I777" s="13">
        <v>1526</v>
      </c>
    </row>
    <row r="778" spans="1:9" x14ac:dyDescent="0.25">
      <c r="A778" s="10">
        <v>777</v>
      </c>
      <c r="B778" s="4" t="s">
        <v>81</v>
      </c>
      <c r="C778" s="3">
        <v>7</v>
      </c>
      <c r="D778" s="5">
        <v>8107</v>
      </c>
      <c r="E778" s="5">
        <v>111855</v>
      </c>
      <c r="F778" s="5">
        <v>23892</v>
      </c>
      <c r="G778" s="11">
        <v>349.4</v>
      </c>
      <c r="H778" s="11">
        <v>1</v>
      </c>
      <c r="I778" s="13">
        <v>5.6</v>
      </c>
    </row>
    <row r="779" spans="1:9" x14ac:dyDescent="0.25">
      <c r="A779" s="10">
        <v>778</v>
      </c>
      <c r="B779" s="4" t="s">
        <v>81</v>
      </c>
      <c r="C779" s="3">
        <v>8</v>
      </c>
      <c r="D779" s="5">
        <v>9797</v>
      </c>
      <c r="E779" s="5">
        <v>14093</v>
      </c>
      <c r="F779" s="5">
        <v>1176</v>
      </c>
      <c r="G779" s="11">
        <v>606.6</v>
      </c>
      <c r="H779" s="11">
        <v>0</v>
      </c>
      <c r="I779" s="13">
        <v>44</v>
      </c>
    </row>
    <row r="780" spans="1:9" x14ac:dyDescent="0.25">
      <c r="A780" s="10">
        <v>779</v>
      </c>
      <c r="B780" s="4" t="s">
        <v>81</v>
      </c>
      <c r="C780" s="3">
        <v>9</v>
      </c>
      <c r="D780" s="5">
        <v>9041</v>
      </c>
      <c r="E780" s="5">
        <v>5904</v>
      </c>
      <c r="F780" s="5">
        <v>36440</v>
      </c>
      <c r="G780" s="11">
        <v>329.6</v>
      </c>
      <c r="H780" s="11">
        <v>1</v>
      </c>
      <c r="I780" s="13">
        <v>327.55</v>
      </c>
    </row>
    <row r="781" spans="1:9" x14ac:dyDescent="0.25">
      <c r="A781" s="10">
        <v>780</v>
      </c>
      <c r="B781" s="4" t="s">
        <v>81</v>
      </c>
      <c r="C781" s="3">
        <v>10</v>
      </c>
      <c r="D781" s="5">
        <v>10339</v>
      </c>
      <c r="E781" s="5">
        <v>16929</v>
      </c>
      <c r="F781" s="5">
        <v>4517</v>
      </c>
      <c r="G781" s="11">
        <v>63.2</v>
      </c>
      <c r="H781" s="11">
        <v>0</v>
      </c>
      <c r="I781" s="13">
        <v>3.25</v>
      </c>
    </row>
    <row r="782" spans="1:9" x14ac:dyDescent="0.25">
      <c r="A782" s="10">
        <v>781</v>
      </c>
      <c r="B782" s="4" t="s">
        <v>81</v>
      </c>
      <c r="C782" s="3">
        <v>11</v>
      </c>
      <c r="D782" s="5">
        <v>8109</v>
      </c>
      <c r="E782" s="5">
        <v>44402</v>
      </c>
      <c r="F782" s="5">
        <v>6398</v>
      </c>
      <c r="G782" s="11">
        <v>45.7</v>
      </c>
      <c r="H782" s="11">
        <v>0</v>
      </c>
      <c r="I782" s="13">
        <v>116.61</v>
      </c>
    </row>
    <row r="783" spans="1:9" x14ac:dyDescent="0.25">
      <c r="A783" s="10">
        <v>782</v>
      </c>
      <c r="B783" s="4" t="s">
        <v>82</v>
      </c>
      <c r="C783" s="3">
        <v>1</v>
      </c>
      <c r="D783" s="3">
        <v>7349</v>
      </c>
      <c r="E783" s="3">
        <v>467068</v>
      </c>
      <c r="F783" s="5">
        <v>364507</v>
      </c>
      <c r="G783" s="11">
        <v>325.60000000000002</v>
      </c>
      <c r="H783" s="11">
        <v>1</v>
      </c>
      <c r="I783" s="12">
        <v>4733</v>
      </c>
    </row>
    <row r="784" spans="1:9" x14ac:dyDescent="0.25">
      <c r="A784" s="10">
        <v>783</v>
      </c>
      <c r="B784" s="4" t="s">
        <v>82</v>
      </c>
      <c r="C784" s="3">
        <v>2</v>
      </c>
      <c r="D784" s="5">
        <v>8090</v>
      </c>
      <c r="E784" s="5">
        <v>222151</v>
      </c>
      <c r="F784" s="5">
        <v>364507</v>
      </c>
      <c r="G784" s="11">
        <v>247.9</v>
      </c>
      <c r="H784" s="11">
        <v>1</v>
      </c>
      <c r="I784" s="12">
        <v>5838.16</v>
      </c>
    </row>
    <row r="785" spans="1:9" x14ac:dyDescent="0.25">
      <c r="A785" s="10">
        <v>784</v>
      </c>
      <c r="B785" s="4" t="s">
        <v>82</v>
      </c>
      <c r="C785" s="3">
        <v>3</v>
      </c>
      <c r="D785" s="5">
        <v>8088</v>
      </c>
      <c r="E785" s="5">
        <v>420368</v>
      </c>
      <c r="F785" s="5">
        <v>535834</v>
      </c>
      <c r="G785" s="11">
        <v>359.3</v>
      </c>
      <c r="H785" s="11">
        <v>1</v>
      </c>
      <c r="I785" s="12">
        <v>3192.09</v>
      </c>
    </row>
    <row r="786" spans="1:9" x14ac:dyDescent="0.25">
      <c r="A786" s="10">
        <v>785</v>
      </c>
      <c r="B786" s="4" t="s">
        <v>82</v>
      </c>
      <c r="C786" s="3">
        <v>4</v>
      </c>
      <c r="D786" s="5">
        <v>9248</v>
      </c>
      <c r="E786" s="5">
        <v>186430</v>
      </c>
      <c r="F786" s="5">
        <v>90793</v>
      </c>
      <c r="G786" s="11">
        <v>355.2</v>
      </c>
      <c r="H786" s="11">
        <v>1</v>
      </c>
      <c r="I786" s="12">
        <v>1068.5999999999999</v>
      </c>
    </row>
    <row r="787" spans="1:9" x14ac:dyDescent="0.25">
      <c r="A787" s="10">
        <v>786</v>
      </c>
      <c r="B787" s="4" t="s">
        <v>82</v>
      </c>
      <c r="C787" s="3">
        <v>5</v>
      </c>
      <c r="D787" s="5">
        <v>7667</v>
      </c>
      <c r="E787" s="5">
        <v>56281</v>
      </c>
      <c r="F787" s="5">
        <v>119322</v>
      </c>
      <c r="G787" s="11">
        <v>598.1</v>
      </c>
      <c r="H787" s="11">
        <v>1</v>
      </c>
      <c r="I787" s="12">
        <v>764.74</v>
      </c>
    </row>
    <row r="788" spans="1:9" x14ac:dyDescent="0.25">
      <c r="A788" s="10">
        <v>787</v>
      </c>
      <c r="B788" s="4" t="s">
        <v>82</v>
      </c>
      <c r="C788" s="3">
        <v>6</v>
      </c>
      <c r="D788" s="5">
        <v>6403</v>
      </c>
      <c r="E788" s="5">
        <v>90252</v>
      </c>
      <c r="F788" s="5">
        <v>190144</v>
      </c>
      <c r="G788" s="11">
        <v>641</v>
      </c>
      <c r="H788" s="11">
        <v>1</v>
      </c>
      <c r="I788" s="13">
        <v>2097.75</v>
      </c>
    </row>
    <row r="789" spans="1:9" x14ac:dyDescent="0.25">
      <c r="A789" s="10">
        <v>788</v>
      </c>
      <c r="B789" s="4" t="s">
        <v>82</v>
      </c>
      <c r="C789" s="3">
        <v>7</v>
      </c>
      <c r="D789" s="5">
        <v>8119</v>
      </c>
      <c r="E789" s="5">
        <v>95835</v>
      </c>
      <c r="F789" s="5">
        <v>71339</v>
      </c>
      <c r="G789" s="11">
        <v>258.60000000000002</v>
      </c>
      <c r="H789" s="11">
        <v>1</v>
      </c>
      <c r="I789" s="13">
        <v>18.899999999999999</v>
      </c>
    </row>
    <row r="790" spans="1:9" x14ac:dyDescent="0.25">
      <c r="A790" s="10">
        <v>789</v>
      </c>
      <c r="B790" s="4" t="s">
        <v>82</v>
      </c>
      <c r="C790" s="3">
        <v>8</v>
      </c>
      <c r="D790" s="5">
        <v>9894</v>
      </c>
      <c r="E790" s="5">
        <v>5875</v>
      </c>
      <c r="F790" s="5">
        <v>11619</v>
      </c>
      <c r="G790" s="11">
        <v>374.6</v>
      </c>
      <c r="H790" s="11">
        <v>1</v>
      </c>
      <c r="I790" s="13">
        <v>210.25</v>
      </c>
    </row>
    <row r="791" spans="1:9" x14ac:dyDescent="0.25">
      <c r="A791" s="10">
        <v>790</v>
      </c>
      <c r="B791" s="4" t="s">
        <v>82</v>
      </c>
      <c r="C791" s="3">
        <v>9</v>
      </c>
      <c r="D791" s="5">
        <v>9041</v>
      </c>
      <c r="E791" s="5">
        <v>21126</v>
      </c>
      <c r="F791" s="5">
        <v>23486</v>
      </c>
      <c r="G791" s="11">
        <v>309.8</v>
      </c>
      <c r="H791" s="11">
        <v>1</v>
      </c>
      <c r="I791" s="13">
        <v>187.95</v>
      </c>
    </row>
    <row r="792" spans="1:9" x14ac:dyDescent="0.25">
      <c r="A792" s="10">
        <v>791</v>
      </c>
      <c r="B792" s="4" t="s">
        <v>82</v>
      </c>
      <c r="C792" s="3">
        <v>10</v>
      </c>
      <c r="D792" s="5">
        <v>10427</v>
      </c>
      <c r="E792" s="5">
        <v>3277</v>
      </c>
      <c r="F792" s="5">
        <v>5468</v>
      </c>
      <c r="G792" s="11">
        <v>0</v>
      </c>
      <c r="H792" s="11">
        <v>0</v>
      </c>
      <c r="I792" s="13">
        <v>12.3</v>
      </c>
    </row>
    <row r="793" spans="1:9" x14ac:dyDescent="0.25">
      <c r="A793" s="10">
        <v>792</v>
      </c>
      <c r="B793" s="4" t="s">
        <v>82</v>
      </c>
      <c r="C793" s="3">
        <v>11</v>
      </c>
      <c r="D793" s="5">
        <v>7959</v>
      </c>
      <c r="E793" s="5">
        <v>53548</v>
      </c>
      <c r="F793" s="5">
        <v>19471</v>
      </c>
      <c r="G793" s="11">
        <v>365.9</v>
      </c>
      <c r="H793" s="11">
        <v>1</v>
      </c>
      <c r="I793" s="13">
        <v>128.56</v>
      </c>
    </row>
    <row r="794" spans="1:9" x14ac:dyDescent="0.25">
      <c r="A794" s="10">
        <v>793</v>
      </c>
      <c r="B794" s="4" t="s">
        <v>83</v>
      </c>
      <c r="C794" s="3">
        <v>1</v>
      </c>
      <c r="D794" s="3">
        <v>7421</v>
      </c>
      <c r="E794" s="3">
        <v>422092</v>
      </c>
      <c r="F794" s="5">
        <v>245689</v>
      </c>
      <c r="G794" s="11">
        <v>253.9</v>
      </c>
      <c r="H794" s="11">
        <v>1</v>
      </c>
      <c r="I794" s="12">
        <v>7231</v>
      </c>
    </row>
    <row r="795" spans="1:9" x14ac:dyDescent="0.25">
      <c r="A795" s="10">
        <v>794</v>
      </c>
      <c r="B795" s="4" t="s">
        <v>83</v>
      </c>
      <c r="C795" s="3">
        <v>2</v>
      </c>
      <c r="D795" s="5">
        <v>8204</v>
      </c>
      <c r="E795" s="5">
        <v>262641</v>
      </c>
      <c r="F795" s="5">
        <v>216768</v>
      </c>
      <c r="G795" s="11">
        <v>757.6</v>
      </c>
      <c r="H795" s="11">
        <v>1</v>
      </c>
      <c r="I795" s="12">
        <v>12734.78</v>
      </c>
    </row>
    <row r="796" spans="1:9" x14ac:dyDescent="0.25">
      <c r="A796" s="10">
        <v>795</v>
      </c>
      <c r="B796" s="4" t="s">
        <v>83</v>
      </c>
      <c r="C796" s="3">
        <v>3</v>
      </c>
      <c r="D796" s="5">
        <v>8143</v>
      </c>
      <c r="E796" s="5">
        <v>326419</v>
      </c>
      <c r="F796" s="5">
        <v>278425</v>
      </c>
      <c r="G796" s="11">
        <v>256.39999999999998</v>
      </c>
      <c r="H796" s="11">
        <v>1</v>
      </c>
      <c r="I796" s="12">
        <v>7827.88</v>
      </c>
    </row>
    <row r="797" spans="1:9" x14ac:dyDescent="0.25">
      <c r="A797" s="10">
        <v>796</v>
      </c>
      <c r="B797" s="4" t="s">
        <v>83</v>
      </c>
      <c r="C797" s="3">
        <v>4</v>
      </c>
      <c r="D797" s="5">
        <v>9301</v>
      </c>
      <c r="E797" s="5">
        <v>420184</v>
      </c>
      <c r="F797" s="5">
        <v>36608</v>
      </c>
      <c r="G797" s="11">
        <v>323.3</v>
      </c>
      <c r="H797" s="11">
        <v>1</v>
      </c>
      <c r="I797" s="12">
        <v>2084.9</v>
      </c>
    </row>
    <row r="798" spans="1:9" x14ac:dyDescent="0.25">
      <c r="A798" s="10">
        <v>797</v>
      </c>
      <c r="B798" s="4" t="s">
        <v>83</v>
      </c>
      <c r="C798" s="3">
        <v>5</v>
      </c>
      <c r="D798" s="5">
        <v>7687</v>
      </c>
      <c r="E798" s="5">
        <v>94495</v>
      </c>
      <c r="F798" s="5">
        <v>56485</v>
      </c>
      <c r="G798" s="11">
        <v>153</v>
      </c>
      <c r="H798" s="11">
        <v>1</v>
      </c>
      <c r="I798" s="12">
        <v>1357.59</v>
      </c>
    </row>
    <row r="799" spans="1:9" x14ac:dyDescent="0.25">
      <c r="A799" s="10">
        <v>798</v>
      </c>
      <c r="B799" s="4" t="s">
        <v>83</v>
      </c>
      <c r="C799" s="3">
        <v>6</v>
      </c>
      <c r="D799" s="5">
        <v>6465</v>
      </c>
      <c r="E799" s="5">
        <v>255238</v>
      </c>
      <c r="F799" s="5">
        <v>137088</v>
      </c>
      <c r="G799" s="11">
        <v>740.1</v>
      </c>
      <c r="H799" s="11">
        <v>1</v>
      </c>
      <c r="I799" s="13">
        <v>2676.5</v>
      </c>
    </row>
    <row r="800" spans="1:9" x14ac:dyDescent="0.25">
      <c r="A800" s="10">
        <v>799</v>
      </c>
      <c r="B800" s="4" t="s">
        <v>83</v>
      </c>
      <c r="C800" s="3">
        <v>7</v>
      </c>
      <c r="D800" s="5">
        <v>8119</v>
      </c>
      <c r="E800" s="5">
        <v>57859</v>
      </c>
      <c r="F800" s="5">
        <v>78386</v>
      </c>
      <c r="G800" s="11">
        <v>151.1</v>
      </c>
      <c r="H800" s="11">
        <v>1</v>
      </c>
      <c r="I800" s="13">
        <v>43.5</v>
      </c>
    </row>
    <row r="801" spans="1:9" x14ac:dyDescent="0.25">
      <c r="A801" s="10">
        <v>800</v>
      </c>
      <c r="B801" s="4" t="s">
        <v>83</v>
      </c>
      <c r="C801" s="3">
        <v>8</v>
      </c>
      <c r="D801" s="5">
        <v>9620</v>
      </c>
      <c r="E801" s="5">
        <v>3096</v>
      </c>
      <c r="F801" s="5">
        <v>6526</v>
      </c>
      <c r="G801" s="11">
        <v>428.9</v>
      </c>
      <c r="H801" s="11">
        <v>0</v>
      </c>
      <c r="I801" s="13">
        <v>207.85</v>
      </c>
    </row>
    <row r="802" spans="1:9" x14ac:dyDescent="0.25">
      <c r="A802" s="10">
        <v>801</v>
      </c>
      <c r="B802" s="4" t="s">
        <v>83</v>
      </c>
      <c r="C802" s="3">
        <v>9</v>
      </c>
      <c r="D802" s="5">
        <v>9152</v>
      </c>
      <c r="E802" s="5">
        <v>40598</v>
      </c>
      <c r="F802" s="5">
        <v>7592</v>
      </c>
      <c r="G802" s="11">
        <v>136.80000000000001</v>
      </c>
      <c r="H802" s="11">
        <v>1</v>
      </c>
      <c r="I802" s="13">
        <v>495.27</v>
      </c>
    </row>
    <row r="803" spans="1:9" x14ac:dyDescent="0.25">
      <c r="A803" s="10">
        <v>802</v>
      </c>
      <c r="B803" s="4" t="s">
        <v>83</v>
      </c>
      <c r="C803" s="3">
        <v>10</v>
      </c>
      <c r="D803" s="5">
        <v>10672</v>
      </c>
      <c r="E803" s="5">
        <v>278</v>
      </c>
      <c r="F803" s="5">
        <v>2189</v>
      </c>
      <c r="G803" s="11">
        <v>475.6</v>
      </c>
      <c r="H803" s="11">
        <v>1</v>
      </c>
      <c r="I803" s="13">
        <v>33.5</v>
      </c>
    </row>
    <row r="804" spans="1:9" x14ac:dyDescent="0.25">
      <c r="A804" s="10">
        <v>803</v>
      </c>
      <c r="B804" s="4" t="s">
        <v>83</v>
      </c>
      <c r="C804" s="3">
        <v>11</v>
      </c>
      <c r="D804" s="5">
        <v>7989</v>
      </c>
      <c r="E804" s="5">
        <v>46071</v>
      </c>
      <c r="F804" s="5">
        <v>4599</v>
      </c>
      <c r="G804" s="11">
        <v>665.5</v>
      </c>
      <c r="H804" s="11">
        <v>1</v>
      </c>
      <c r="I804" s="13">
        <v>182.5</v>
      </c>
    </row>
    <row r="805" spans="1:9" x14ac:dyDescent="0.25">
      <c r="A805" s="10">
        <v>804</v>
      </c>
      <c r="B805" s="4" t="s">
        <v>84</v>
      </c>
      <c r="C805" s="3">
        <v>1</v>
      </c>
      <c r="D805" s="3">
        <v>7515</v>
      </c>
      <c r="E805" s="3">
        <v>522284</v>
      </c>
      <c r="F805" s="5">
        <v>120827</v>
      </c>
      <c r="G805" s="11">
        <v>81.5</v>
      </c>
      <c r="H805" s="11">
        <v>1</v>
      </c>
      <c r="I805" s="12">
        <v>12183</v>
      </c>
    </row>
    <row r="806" spans="1:9" x14ac:dyDescent="0.25">
      <c r="A806" s="10">
        <v>805</v>
      </c>
      <c r="B806" s="4" t="s">
        <v>84</v>
      </c>
      <c r="C806" s="3">
        <v>2</v>
      </c>
      <c r="D806" s="5">
        <v>8276</v>
      </c>
      <c r="E806" s="5">
        <v>443017</v>
      </c>
      <c r="F806" s="5">
        <v>87644</v>
      </c>
      <c r="G806" s="11">
        <v>326.10000000000002</v>
      </c>
      <c r="H806" s="11">
        <v>1</v>
      </c>
      <c r="I806" s="12">
        <v>20494.37</v>
      </c>
    </row>
    <row r="807" spans="1:9" x14ac:dyDescent="0.25">
      <c r="A807" s="10">
        <v>806</v>
      </c>
      <c r="B807" s="4" t="s">
        <v>84</v>
      </c>
      <c r="C807" s="3">
        <v>3</v>
      </c>
      <c r="D807" s="5">
        <v>8194</v>
      </c>
      <c r="E807" s="5">
        <v>340789</v>
      </c>
      <c r="F807" s="5">
        <v>75281</v>
      </c>
      <c r="G807" s="11">
        <v>247.1</v>
      </c>
      <c r="H807" s="11">
        <v>1</v>
      </c>
      <c r="I807" s="12">
        <v>10325.51</v>
      </c>
    </row>
    <row r="808" spans="1:9" x14ac:dyDescent="0.25">
      <c r="A808" s="10">
        <v>807</v>
      </c>
      <c r="B808" s="4" t="s">
        <v>84</v>
      </c>
      <c r="C808" s="3">
        <v>4</v>
      </c>
      <c r="D808" s="5">
        <v>9316</v>
      </c>
      <c r="E808" s="5">
        <v>534037</v>
      </c>
      <c r="F808" s="5">
        <v>28628</v>
      </c>
      <c r="G808" s="11">
        <v>24.8</v>
      </c>
      <c r="H808" s="11">
        <v>0</v>
      </c>
      <c r="I808" s="12">
        <v>453.3</v>
      </c>
    </row>
    <row r="809" spans="1:9" x14ac:dyDescent="0.25">
      <c r="A809" s="10">
        <v>808</v>
      </c>
      <c r="B809" s="4" t="s">
        <v>84</v>
      </c>
      <c r="C809" s="3">
        <v>5</v>
      </c>
      <c r="D809" s="5">
        <v>7887</v>
      </c>
      <c r="E809" s="5">
        <v>439471</v>
      </c>
      <c r="F809" s="5">
        <v>17926</v>
      </c>
      <c r="G809" s="11">
        <v>25.4</v>
      </c>
      <c r="H809" s="11">
        <v>0</v>
      </c>
      <c r="I809" s="12">
        <v>2605.21</v>
      </c>
    </row>
    <row r="810" spans="1:9" x14ac:dyDescent="0.25">
      <c r="A810" s="10">
        <v>809</v>
      </c>
      <c r="B810" s="4" t="s">
        <v>84</v>
      </c>
      <c r="C810" s="3">
        <v>6</v>
      </c>
      <c r="D810" s="5">
        <v>6473</v>
      </c>
      <c r="E810" s="5">
        <v>146354</v>
      </c>
      <c r="F810" s="5">
        <v>58716</v>
      </c>
      <c r="G810" s="11">
        <v>340.6</v>
      </c>
      <c r="H810" s="11">
        <v>0</v>
      </c>
      <c r="I810" s="13">
        <v>2954.15</v>
      </c>
    </row>
    <row r="811" spans="1:9" x14ac:dyDescent="0.25">
      <c r="A811" s="10">
        <v>810</v>
      </c>
      <c r="B811" s="4" t="s">
        <v>84</v>
      </c>
      <c r="C811" s="3">
        <v>7</v>
      </c>
      <c r="D811" s="5">
        <v>8183</v>
      </c>
      <c r="E811" s="5">
        <v>19345</v>
      </c>
      <c r="F811" s="5">
        <v>47865</v>
      </c>
      <c r="G811" s="11">
        <v>184.2</v>
      </c>
      <c r="H811" s="11">
        <v>0</v>
      </c>
      <c r="I811" s="13">
        <v>116.8</v>
      </c>
    </row>
    <row r="812" spans="1:9" x14ac:dyDescent="0.25">
      <c r="A812" s="10">
        <v>811</v>
      </c>
      <c r="B812" s="4" t="s">
        <v>84</v>
      </c>
      <c r="C812" s="3">
        <v>8</v>
      </c>
      <c r="D812" s="5">
        <v>9805</v>
      </c>
      <c r="E812" s="5">
        <v>6249</v>
      </c>
      <c r="F812" s="5">
        <v>2340</v>
      </c>
      <c r="G812" s="11">
        <v>241.5</v>
      </c>
      <c r="H812" s="11">
        <v>1</v>
      </c>
      <c r="I812" s="13">
        <v>171.76</v>
      </c>
    </row>
    <row r="813" spans="1:9" x14ac:dyDescent="0.25">
      <c r="A813" s="10">
        <v>812</v>
      </c>
      <c r="B813" s="4" t="s">
        <v>84</v>
      </c>
      <c r="C813" s="3">
        <v>9</v>
      </c>
      <c r="D813" s="5">
        <v>9114</v>
      </c>
      <c r="E813" s="5">
        <v>125453</v>
      </c>
      <c r="F813" s="5">
        <v>11317</v>
      </c>
      <c r="G813" s="11">
        <v>255.4</v>
      </c>
      <c r="H813" s="11">
        <v>0</v>
      </c>
      <c r="I813" s="13">
        <v>224.35</v>
      </c>
    </row>
    <row r="814" spans="1:9" x14ac:dyDescent="0.25">
      <c r="A814" s="10">
        <v>813</v>
      </c>
      <c r="B814" s="4" t="s">
        <v>84</v>
      </c>
      <c r="C814" s="3">
        <v>10</v>
      </c>
      <c r="D814" s="5">
        <v>10720</v>
      </c>
      <c r="E814" s="5">
        <v>693</v>
      </c>
      <c r="F814" s="5">
        <v>601</v>
      </c>
      <c r="G814" s="11">
        <v>18.399999999999999</v>
      </c>
      <c r="H814" s="11">
        <v>1</v>
      </c>
      <c r="I814" s="13">
        <v>80</v>
      </c>
    </row>
    <row r="815" spans="1:9" x14ac:dyDescent="0.25">
      <c r="A815" s="10">
        <v>814</v>
      </c>
      <c r="B815" s="4" t="s">
        <v>84</v>
      </c>
      <c r="C815" s="3">
        <v>11</v>
      </c>
      <c r="D815" s="5">
        <v>8036</v>
      </c>
      <c r="E815" s="5">
        <v>44301</v>
      </c>
      <c r="F815" s="5">
        <v>18973</v>
      </c>
      <c r="G815" s="11">
        <v>257.5</v>
      </c>
      <c r="H815" s="11">
        <v>0</v>
      </c>
      <c r="I815" s="13">
        <v>165.95</v>
      </c>
    </row>
    <row r="816" spans="1:9" x14ac:dyDescent="0.25">
      <c r="A816" s="10">
        <v>815</v>
      </c>
      <c r="B816" s="4" t="s">
        <v>85</v>
      </c>
      <c r="C816" s="3">
        <v>1</v>
      </c>
      <c r="D816" s="3">
        <v>7646</v>
      </c>
      <c r="E816" s="3">
        <v>1179889</v>
      </c>
      <c r="F816" s="5">
        <v>124884</v>
      </c>
      <c r="G816" s="11">
        <v>246.6</v>
      </c>
      <c r="H816" s="11">
        <v>1</v>
      </c>
      <c r="I816" s="12">
        <v>17772</v>
      </c>
    </row>
    <row r="817" spans="1:9" x14ac:dyDescent="0.25">
      <c r="A817" s="10">
        <v>816</v>
      </c>
      <c r="B817" s="4" t="s">
        <v>85</v>
      </c>
      <c r="C817" s="3">
        <v>2</v>
      </c>
      <c r="D817" s="5">
        <v>8302</v>
      </c>
      <c r="E817" s="5">
        <v>1465293</v>
      </c>
      <c r="F817" s="5">
        <v>187157</v>
      </c>
      <c r="G817" s="11">
        <v>141.19999999999999</v>
      </c>
      <c r="H817" s="11">
        <v>1</v>
      </c>
      <c r="I817" s="12">
        <v>18235.560000000001</v>
      </c>
    </row>
    <row r="818" spans="1:9" x14ac:dyDescent="0.25">
      <c r="A818" s="10">
        <v>817</v>
      </c>
      <c r="B818" s="4" t="s">
        <v>85</v>
      </c>
      <c r="C818" s="3">
        <v>3</v>
      </c>
      <c r="D818" s="5">
        <v>8219</v>
      </c>
      <c r="E818" s="5">
        <v>1569267</v>
      </c>
      <c r="F818" s="5">
        <v>143896</v>
      </c>
      <c r="G818" s="11">
        <v>447.7</v>
      </c>
      <c r="H818" s="11">
        <v>1</v>
      </c>
      <c r="I818" s="12">
        <v>7659.48</v>
      </c>
    </row>
    <row r="819" spans="1:9" x14ac:dyDescent="0.25">
      <c r="A819" s="10">
        <v>818</v>
      </c>
      <c r="B819" s="4" t="s">
        <v>85</v>
      </c>
      <c r="C819" s="3">
        <v>4</v>
      </c>
      <c r="D819" s="5">
        <v>9240</v>
      </c>
      <c r="E819" s="5">
        <v>55819</v>
      </c>
      <c r="F819" s="5">
        <v>32125</v>
      </c>
      <c r="G819" s="11">
        <v>157</v>
      </c>
      <c r="H819" s="11">
        <v>0</v>
      </c>
      <c r="I819" s="12">
        <v>460</v>
      </c>
    </row>
    <row r="820" spans="1:9" x14ac:dyDescent="0.25">
      <c r="A820" s="10">
        <v>819</v>
      </c>
      <c r="B820" s="4" t="s">
        <v>85</v>
      </c>
      <c r="C820" s="3">
        <v>5</v>
      </c>
      <c r="D820" s="5">
        <v>7799</v>
      </c>
      <c r="E820" s="5">
        <v>646211</v>
      </c>
      <c r="F820" s="5">
        <v>19652</v>
      </c>
      <c r="G820" s="11">
        <v>114.4</v>
      </c>
      <c r="H820" s="11">
        <v>1</v>
      </c>
      <c r="I820" s="12">
        <v>1551.76</v>
      </c>
    </row>
    <row r="821" spans="1:9" x14ac:dyDescent="0.25">
      <c r="A821" s="10">
        <v>820</v>
      </c>
      <c r="B821" s="4" t="s">
        <v>85</v>
      </c>
      <c r="C821" s="3">
        <v>6</v>
      </c>
      <c r="D821" s="5">
        <v>7221</v>
      </c>
      <c r="E821" s="5">
        <v>492539</v>
      </c>
      <c r="F821" s="5">
        <v>36649</v>
      </c>
      <c r="G821" s="11">
        <v>310.60000000000002</v>
      </c>
      <c r="H821" s="11">
        <v>0</v>
      </c>
      <c r="I821" s="13">
        <v>3193.25</v>
      </c>
    </row>
    <row r="822" spans="1:9" x14ac:dyDescent="0.25">
      <c r="A822" s="10">
        <v>821</v>
      </c>
      <c r="B822" s="4" t="s">
        <v>85</v>
      </c>
      <c r="C822" s="3">
        <v>7</v>
      </c>
      <c r="D822" s="5">
        <v>8244</v>
      </c>
      <c r="E822" s="5">
        <v>123315</v>
      </c>
      <c r="F822" s="5">
        <v>82894</v>
      </c>
      <c r="G822" s="11">
        <v>373.1</v>
      </c>
      <c r="H822" s="11">
        <v>1</v>
      </c>
      <c r="I822" s="13">
        <v>187.5</v>
      </c>
    </row>
    <row r="823" spans="1:9" x14ac:dyDescent="0.25">
      <c r="A823" s="10">
        <v>822</v>
      </c>
      <c r="B823" s="4" t="s">
        <v>85</v>
      </c>
      <c r="C823" s="3">
        <v>8</v>
      </c>
      <c r="D823" s="5">
        <v>9892</v>
      </c>
      <c r="E823" s="5">
        <v>4753</v>
      </c>
      <c r="F823" s="5">
        <v>642</v>
      </c>
      <c r="G823" s="11">
        <v>201.1</v>
      </c>
      <c r="H823" s="11">
        <v>0</v>
      </c>
      <c r="I823" s="13">
        <v>70.599999999999994</v>
      </c>
    </row>
    <row r="824" spans="1:9" x14ac:dyDescent="0.25">
      <c r="A824" s="10">
        <v>823</v>
      </c>
      <c r="B824" s="4" t="s">
        <v>85</v>
      </c>
      <c r="C824" s="3">
        <v>9</v>
      </c>
      <c r="D824" s="5">
        <v>9117</v>
      </c>
      <c r="E824" s="5">
        <v>96825</v>
      </c>
      <c r="F824" s="5">
        <v>24277</v>
      </c>
      <c r="G824" s="11">
        <v>428.4</v>
      </c>
      <c r="H824" s="11">
        <v>0</v>
      </c>
      <c r="I824" s="13">
        <v>189.25</v>
      </c>
    </row>
    <row r="825" spans="1:9" x14ac:dyDescent="0.25">
      <c r="A825" s="10">
        <v>824</v>
      </c>
      <c r="B825" s="4" t="s">
        <v>85</v>
      </c>
      <c r="C825" s="3">
        <v>10</v>
      </c>
      <c r="D825" s="5">
        <v>10720</v>
      </c>
      <c r="E825" s="5">
        <v>27954</v>
      </c>
      <c r="F825" s="5">
        <v>6</v>
      </c>
      <c r="G825" s="11">
        <v>0.4</v>
      </c>
      <c r="H825" s="11">
        <v>0</v>
      </c>
      <c r="I825" s="13">
        <v>27.75</v>
      </c>
    </row>
    <row r="826" spans="1:9" x14ac:dyDescent="0.25">
      <c r="A826" s="10">
        <v>825</v>
      </c>
      <c r="B826" s="4" t="s">
        <v>85</v>
      </c>
      <c r="C826" s="3">
        <v>11</v>
      </c>
      <c r="D826" s="5">
        <v>8091</v>
      </c>
      <c r="E826" s="5">
        <v>29256</v>
      </c>
      <c r="F826" s="5">
        <v>9211</v>
      </c>
      <c r="G826" s="11">
        <v>161.1</v>
      </c>
      <c r="H826" s="11">
        <v>1</v>
      </c>
      <c r="I826" s="13">
        <v>231.82</v>
      </c>
    </row>
    <row r="827" spans="1:9" x14ac:dyDescent="0.25">
      <c r="A827" s="10">
        <v>826</v>
      </c>
      <c r="B827" s="4" t="s">
        <v>86</v>
      </c>
      <c r="C827" s="3">
        <v>1</v>
      </c>
      <c r="D827" s="3">
        <v>7596</v>
      </c>
      <c r="E827" s="3">
        <v>2346036</v>
      </c>
      <c r="F827" s="5">
        <v>196627</v>
      </c>
      <c r="G827" s="11">
        <v>195.1</v>
      </c>
      <c r="H827" s="11">
        <v>1</v>
      </c>
      <c r="I827" s="12">
        <v>12300</v>
      </c>
    </row>
    <row r="828" spans="1:9" x14ac:dyDescent="0.25">
      <c r="A828" s="10">
        <v>827</v>
      </c>
      <c r="B828" s="4" t="s">
        <v>86</v>
      </c>
      <c r="C828" s="3">
        <v>2</v>
      </c>
      <c r="D828" s="5">
        <v>8097</v>
      </c>
      <c r="E828" s="5">
        <v>2273542</v>
      </c>
      <c r="F828" s="5">
        <v>223601</v>
      </c>
      <c r="G828" s="11">
        <v>53.6</v>
      </c>
      <c r="H828" s="11">
        <v>1</v>
      </c>
      <c r="I828" s="12">
        <v>10414.1</v>
      </c>
    </row>
    <row r="829" spans="1:9" x14ac:dyDescent="0.25">
      <c r="A829" s="10">
        <v>828</v>
      </c>
      <c r="B829" s="4" t="s">
        <v>86</v>
      </c>
      <c r="C829" s="3">
        <v>3</v>
      </c>
      <c r="D829" s="5">
        <v>8001</v>
      </c>
      <c r="E829" s="5">
        <v>4025096</v>
      </c>
      <c r="F829" s="5">
        <v>330917</v>
      </c>
      <c r="G829" s="11">
        <v>273</v>
      </c>
      <c r="H829" s="11">
        <v>1</v>
      </c>
      <c r="I829" s="12">
        <v>3065.88</v>
      </c>
    </row>
    <row r="830" spans="1:9" x14ac:dyDescent="0.25">
      <c r="A830" s="10">
        <v>829</v>
      </c>
      <c r="B830" s="4" t="s">
        <v>86</v>
      </c>
      <c r="C830" s="3">
        <v>4</v>
      </c>
      <c r="D830" s="5">
        <v>9303</v>
      </c>
      <c r="E830" s="5">
        <v>511610</v>
      </c>
      <c r="F830" s="5">
        <v>61251</v>
      </c>
      <c r="G830" s="11">
        <v>315.10000000000002</v>
      </c>
      <c r="H830" s="11">
        <v>1</v>
      </c>
      <c r="I830" s="12">
        <v>225.4</v>
      </c>
    </row>
    <row r="831" spans="1:9" x14ac:dyDescent="0.25">
      <c r="A831" s="10">
        <v>830</v>
      </c>
      <c r="B831" s="4" t="s">
        <v>86</v>
      </c>
      <c r="C831" s="3">
        <v>5</v>
      </c>
      <c r="D831" s="5">
        <v>7593</v>
      </c>
      <c r="E831" s="5">
        <v>535240</v>
      </c>
      <c r="F831" s="5">
        <v>52206</v>
      </c>
      <c r="G831" s="11">
        <v>257.2</v>
      </c>
      <c r="H831" s="11">
        <v>1</v>
      </c>
      <c r="I831" s="12">
        <v>616.25</v>
      </c>
    </row>
    <row r="832" spans="1:9" x14ac:dyDescent="0.25">
      <c r="A832" s="10">
        <v>831</v>
      </c>
      <c r="B832" s="4" t="s">
        <v>86</v>
      </c>
      <c r="C832" s="3">
        <v>6</v>
      </c>
      <c r="D832" s="5">
        <v>7103</v>
      </c>
      <c r="E832" s="5">
        <v>1282116</v>
      </c>
      <c r="F832" s="5">
        <v>50148</v>
      </c>
      <c r="G832" s="11">
        <v>278</v>
      </c>
      <c r="H832" s="11">
        <v>1</v>
      </c>
      <c r="I832" s="13">
        <v>939.3</v>
      </c>
    </row>
    <row r="833" spans="1:9" x14ac:dyDescent="0.25">
      <c r="A833" s="10">
        <v>832</v>
      </c>
      <c r="B833" s="4" t="s">
        <v>86</v>
      </c>
      <c r="C833" s="3">
        <v>7</v>
      </c>
      <c r="D833" s="5">
        <v>8314</v>
      </c>
      <c r="E833" s="5">
        <v>368204</v>
      </c>
      <c r="F833" s="5">
        <v>77500</v>
      </c>
      <c r="G833" s="11">
        <v>100.4</v>
      </c>
      <c r="H833" s="11">
        <v>0</v>
      </c>
      <c r="I833" s="13">
        <v>931.4</v>
      </c>
    </row>
    <row r="834" spans="1:9" x14ac:dyDescent="0.25">
      <c r="A834" s="10">
        <v>833</v>
      </c>
      <c r="B834" s="4" t="s">
        <v>86</v>
      </c>
      <c r="C834" s="3">
        <v>8</v>
      </c>
      <c r="D834" s="5">
        <v>9957</v>
      </c>
      <c r="E834" s="5">
        <v>46962</v>
      </c>
      <c r="F834" s="5">
        <v>2380</v>
      </c>
      <c r="G834" s="11">
        <v>330.3</v>
      </c>
      <c r="H834" s="11">
        <v>0</v>
      </c>
      <c r="I834" s="13">
        <v>14.25</v>
      </c>
    </row>
    <row r="835" spans="1:9" x14ac:dyDescent="0.25">
      <c r="A835" s="10">
        <v>834</v>
      </c>
      <c r="B835" s="4" t="s">
        <v>86</v>
      </c>
      <c r="C835" s="3">
        <v>9</v>
      </c>
      <c r="D835" s="5">
        <v>9239</v>
      </c>
      <c r="E835" s="5">
        <v>62405</v>
      </c>
      <c r="F835" s="5">
        <v>42293</v>
      </c>
      <c r="G835" s="11">
        <v>158.30000000000001</v>
      </c>
      <c r="H835" s="11">
        <v>1</v>
      </c>
      <c r="I835" s="13">
        <v>48</v>
      </c>
    </row>
    <row r="836" spans="1:9" x14ac:dyDescent="0.25">
      <c r="A836" s="10">
        <v>835</v>
      </c>
      <c r="B836" s="4" t="s">
        <v>86</v>
      </c>
      <c r="C836" s="3">
        <v>10</v>
      </c>
      <c r="D836" s="5">
        <v>10751</v>
      </c>
      <c r="E836" s="5">
        <v>33840</v>
      </c>
      <c r="F836" s="5">
        <v>166</v>
      </c>
      <c r="G836" s="11">
        <v>28.8</v>
      </c>
      <c r="H836" s="11">
        <v>0</v>
      </c>
      <c r="I836" s="13">
        <v>27</v>
      </c>
    </row>
    <row r="837" spans="1:9" x14ac:dyDescent="0.25">
      <c r="A837" s="10">
        <v>836</v>
      </c>
      <c r="B837" s="4" t="s">
        <v>86</v>
      </c>
      <c r="C837" s="3">
        <v>11</v>
      </c>
      <c r="D837" s="5">
        <v>8042</v>
      </c>
      <c r="E837" s="5">
        <v>89036</v>
      </c>
      <c r="F837" s="5">
        <v>16862</v>
      </c>
      <c r="G837" s="11">
        <v>92</v>
      </c>
      <c r="H837" s="11">
        <v>0</v>
      </c>
      <c r="I837" s="13">
        <v>163.30000000000001</v>
      </c>
    </row>
    <row r="838" spans="1:9" x14ac:dyDescent="0.25">
      <c r="A838" s="10">
        <v>837</v>
      </c>
      <c r="B838" s="4" t="s">
        <v>87</v>
      </c>
      <c r="C838" s="3">
        <v>1</v>
      </c>
      <c r="D838" s="3">
        <v>7553</v>
      </c>
      <c r="E838" s="3">
        <v>1462410</v>
      </c>
      <c r="F838" s="5">
        <v>218754</v>
      </c>
      <c r="G838" s="11">
        <v>176.7</v>
      </c>
      <c r="H838" s="11">
        <v>1</v>
      </c>
      <c r="I838" s="12">
        <v>7126</v>
      </c>
    </row>
    <row r="839" spans="1:9" x14ac:dyDescent="0.25">
      <c r="A839" s="10">
        <v>838</v>
      </c>
      <c r="B839" s="4" t="s">
        <v>87</v>
      </c>
      <c r="C839" s="3">
        <v>2</v>
      </c>
      <c r="D839" s="5">
        <v>8028</v>
      </c>
      <c r="E839" s="5">
        <v>1051832</v>
      </c>
      <c r="F839" s="5">
        <v>166457</v>
      </c>
      <c r="G839" s="11">
        <v>132.9</v>
      </c>
      <c r="H839" s="11">
        <v>1</v>
      </c>
      <c r="I839" s="12">
        <v>9221.6</v>
      </c>
    </row>
    <row r="840" spans="1:9" x14ac:dyDescent="0.25">
      <c r="A840" s="10">
        <v>839</v>
      </c>
      <c r="B840" s="4" t="s">
        <v>87</v>
      </c>
      <c r="C840" s="3">
        <v>3</v>
      </c>
      <c r="D840" s="5">
        <v>7979</v>
      </c>
      <c r="E840" s="5">
        <v>1385256</v>
      </c>
      <c r="F840" s="5">
        <v>151986</v>
      </c>
      <c r="G840" s="11">
        <v>104.7</v>
      </c>
      <c r="H840" s="11">
        <v>0</v>
      </c>
      <c r="I840" s="12">
        <v>4458.83</v>
      </c>
    </row>
    <row r="841" spans="1:9" x14ac:dyDescent="0.25">
      <c r="A841" s="10">
        <v>840</v>
      </c>
      <c r="B841" s="4" t="s">
        <v>87</v>
      </c>
      <c r="C841" s="3">
        <v>4</v>
      </c>
      <c r="D841" s="5">
        <v>9262</v>
      </c>
      <c r="E841" s="5">
        <v>239276</v>
      </c>
      <c r="F841" s="5">
        <v>50296</v>
      </c>
      <c r="G841" s="11">
        <v>288.2</v>
      </c>
      <c r="H841" s="11">
        <v>1</v>
      </c>
      <c r="I841" s="12">
        <v>291.60000000000002</v>
      </c>
    </row>
    <row r="842" spans="1:9" x14ac:dyDescent="0.25">
      <c r="A842" s="10">
        <v>841</v>
      </c>
      <c r="B842" s="4" t="s">
        <v>87</v>
      </c>
      <c r="C842" s="3">
        <v>5</v>
      </c>
      <c r="D842" s="5">
        <v>7506</v>
      </c>
      <c r="E842" s="5">
        <v>338307</v>
      </c>
      <c r="F842" s="5">
        <v>97359</v>
      </c>
      <c r="G842" s="11">
        <v>247.4</v>
      </c>
      <c r="H842" s="11">
        <v>0</v>
      </c>
      <c r="I842" s="12">
        <v>526.79999999999995</v>
      </c>
    </row>
    <row r="843" spans="1:9" x14ac:dyDescent="0.25">
      <c r="A843" s="10">
        <v>842</v>
      </c>
      <c r="B843" s="4" t="s">
        <v>87</v>
      </c>
      <c r="C843" s="3">
        <v>6</v>
      </c>
      <c r="D843" s="5">
        <v>7031</v>
      </c>
      <c r="E843" s="5">
        <v>943646</v>
      </c>
      <c r="F843" s="5">
        <v>267073</v>
      </c>
      <c r="G843" s="11">
        <v>101.1</v>
      </c>
      <c r="H843" s="11">
        <v>1</v>
      </c>
      <c r="I843" s="13">
        <v>2079.5500000000002</v>
      </c>
    </row>
    <row r="844" spans="1:9" x14ac:dyDescent="0.25">
      <c r="A844" s="10">
        <v>843</v>
      </c>
      <c r="B844" s="4" t="s">
        <v>87</v>
      </c>
      <c r="C844" s="3">
        <v>7</v>
      </c>
      <c r="D844" s="5">
        <v>8532</v>
      </c>
      <c r="E844" s="5">
        <v>229731</v>
      </c>
      <c r="F844" s="5">
        <v>36354</v>
      </c>
      <c r="G844" s="11">
        <v>185.5</v>
      </c>
      <c r="H844" s="11">
        <v>0</v>
      </c>
      <c r="I844" s="13">
        <v>881.9</v>
      </c>
    </row>
    <row r="845" spans="1:9" x14ac:dyDescent="0.25">
      <c r="A845" s="10">
        <v>844</v>
      </c>
      <c r="B845" s="4" t="s">
        <v>87</v>
      </c>
      <c r="C845" s="3">
        <v>8</v>
      </c>
      <c r="D845" s="5">
        <v>10000</v>
      </c>
      <c r="E845" s="5">
        <v>39025</v>
      </c>
      <c r="F845" s="5">
        <v>11361</v>
      </c>
      <c r="G845" s="11">
        <v>423.3</v>
      </c>
      <c r="H845" s="11">
        <v>0</v>
      </c>
      <c r="I845" s="13">
        <v>0</v>
      </c>
    </row>
    <row r="846" spans="1:9" x14ac:dyDescent="0.25">
      <c r="A846" s="10">
        <v>845</v>
      </c>
      <c r="B846" s="4" t="s">
        <v>87</v>
      </c>
      <c r="C846" s="3">
        <v>9</v>
      </c>
      <c r="D846" s="5">
        <v>9399</v>
      </c>
      <c r="E846" s="5">
        <v>27077</v>
      </c>
      <c r="F846" s="5">
        <v>25072</v>
      </c>
      <c r="G846" s="11">
        <v>322.5</v>
      </c>
      <c r="H846" s="11">
        <v>1</v>
      </c>
      <c r="I846" s="13">
        <v>98.9</v>
      </c>
    </row>
    <row r="847" spans="1:9" x14ac:dyDescent="0.25">
      <c r="A847" s="10">
        <v>846</v>
      </c>
      <c r="B847" s="4" t="s">
        <v>87</v>
      </c>
      <c r="C847" s="3">
        <v>10</v>
      </c>
      <c r="D847" s="5">
        <v>10751</v>
      </c>
      <c r="E847" s="5">
        <v>16728</v>
      </c>
      <c r="F847" s="5">
        <v>1966</v>
      </c>
      <c r="G847" s="11">
        <v>112.6</v>
      </c>
      <c r="H847" s="11">
        <v>0</v>
      </c>
      <c r="I847" s="13">
        <v>3</v>
      </c>
    </row>
    <row r="848" spans="1:9" x14ac:dyDescent="0.25">
      <c r="A848" s="10">
        <v>847</v>
      </c>
      <c r="B848" s="4" t="s">
        <v>87</v>
      </c>
      <c r="C848" s="3">
        <v>11</v>
      </c>
      <c r="D848" s="5">
        <v>8116</v>
      </c>
      <c r="E848" s="5">
        <v>22428</v>
      </c>
      <c r="F848" s="5">
        <v>10024</v>
      </c>
      <c r="G848" s="11">
        <v>300.3</v>
      </c>
      <c r="H848" s="11">
        <v>0</v>
      </c>
      <c r="I848" s="13">
        <v>162.75</v>
      </c>
    </row>
    <row r="849" spans="1:9" x14ac:dyDescent="0.25">
      <c r="A849" s="10">
        <v>848</v>
      </c>
      <c r="B849" s="4" t="s">
        <v>88</v>
      </c>
      <c r="C849" s="3">
        <v>1</v>
      </c>
      <c r="D849" s="3">
        <v>7557</v>
      </c>
      <c r="E849" s="3">
        <v>719196</v>
      </c>
      <c r="F849" s="5">
        <v>195425</v>
      </c>
      <c r="G849" s="11">
        <v>173</v>
      </c>
      <c r="H849" s="11">
        <v>1</v>
      </c>
      <c r="I849" s="12">
        <v>8562.1</v>
      </c>
    </row>
    <row r="850" spans="1:9" x14ac:dyDescent="0.25">
      <c r="A850" s="10">
        <v>849</v>
      </c>
      <c r="B850" s="4" t="s">
        <v>88</v>
      </c>
      <c r="C850" s="3">
        <v>2</v>
      </c>
      <c r="D850" s="5">
        <v>8048</v>
      </c>
      <c r="E850" s="5">
        <v>425279</v>
      </c>
      <c r="F850" s="5">
        <v>114965</v>
      </c>
      <c r="G850" s="11">
        <v>135.6</v>
      </c>
      <c r="H850" s="11">
        <v>1</v>
      </c>
      <c r="I850" s="12">
        <v>11341.2</v>
      </c>
    </row>
    <row r="851" spans="1:9" x14ac:dyDescent="0.25">
      <c r="A851" s="10">
        <v>850</v>
      </c>
      <c r="B851" s="4" t="s">
        <v>88</v>
      </c>
      <c r="C851" s="3">
        <v>3</v>
      </c>
      <c r="D851" s="5">
        <v>8002</v>
      </c>
      <c r="E851" s="5">
        <v>374548</v>
      </c>
      <c r="F851" s="5">
        <v>89282</v>
      </c>
      <c r="G851" s="11">
        <v>201.8</v>
      </c>
      <c r="H851" s="11">
        <v>1</v>
      </c>
      <c r="I851" s="12">
        <v>6969.79</v>
      </c>
    </row>
    <row r="852" spans="1:9" x14ac:dyDescent="0.25">
      <c r="A852" s="10">
        <v>851</v>
      </c>
      <c r="B852" s="4" t="s">
        <v>88</v>
      </c>
      <c r="C852" s="3">
        <v>4</v>
      </c>
      <c r="D852" s="5">
        <v>9210</v>
      </c>
      <c r="E852" s="5">
        <v>187117</v>
      </c>
      <c r="F852" s="5">
        <v>66156</v>
      </c>
      <c r="G852" s="11">
        <v>16.100000000000001</v>
      </c>
      <c r="H852" s="11">
        <v>0</v>
      </c>
      <c r="I852" s="12">
        <v>451.6</v>
      </c>
    </row>
    <row r="853" spans="1:9" x14ac:dyDescent="0.25">
      <c r="A853" s="10">
        <v>852</v>
      </c>
      <c r="B853" s="4" t="s">
        <v>88</v>
      </c>
      <c r="C853" s="3">
        <v>5</v>
      </c>
      <c r="D853" s="5">
        <v>7442</v>
      </c>
      <c r="E853" s="5">
        <v>107365</v>
      </c>
      <c r="F853" s="5">
        <v>129430</v>
      </c>
      <c r="G853" s="11">
        <v>202.6</v>
      </c>
      <c r="H853" s="11">
        <v>0</v>
      </c>
      <c r="I853" s="12">
        <v>1021.25</v>
      </c>
    </row>
    <row r="854" spans="1:9" x14ac:dyDescent="0.25">
      <c r="A854" s="10">
        <v>853</v>
      </c>
      <c r="B854" s="4" t="s">
        <v>88</v>
      </c>
      <c r="C854" s="3">
        <v>6</v>
      </c>
      <c r="D854" s="5">
        <v>7064</v>
      </c>
      <c r="E854" s="5">
        <v>404172</v>
      </c>
      <c r="F854" s="5">
        <v>114139</v>
      </c>
      <c r="G854" s="11">
        <v>133.4</v>
      </c>
      <c r="H854" s="11">
        <v>1</v>
      </c>
      <c r="I854" s="13">
        <v>3026.53</v>
      </c>
    </row>
    <row r="855" spans="1:9" x14ac:dyDescent="0.25">
      <c r="A855" s="10">
        <v>854</v>
      </c>
      <c r="B855" s="4" t="s">
        <v>88</v>
      </c>
      <c r="C855" s="3">
        <v>7</v>
      </c>
      <c r="D855" s="5">
        <v>8606</v>
      </c>
      <c r="E855" s="5">
        <v>140281</v>
      </c>
      <c r="F855" s="5">
        <v>20629</v>
      </c>
      <c r="G855" s="11">
        <v>268</v>
      </c>
      <c r="H855" s="11">
        <v>0</v>
      </c>
      <c r="I855" s="13">
        <v>406.7</v>
      </c>
    </row>
    <row r="856" spans="1:9" x14ac:dyDescent="0.25">
      <c r="A856" s="10">
        <v>855</v>
      </c>
      <c r="B856" s="4" t="s">
        <v>88</v>
      </c>
      <c r="C856" s="3">
        <v>8</v>
      </c>
      <c r="D856" s="5">
        <v>10263</v>
      </c>
      <c r="E856" s="5">
        <v>13993</v>
      </c>
      <c r="F856" s="5">
        <v>3636</v>
      </c>
      <c r="G856" s="11">
        <v>502.2</v>
      </c>
      <c r="H856" s="11">
        <v>0</v>
      </c>
      <c r="I856" s="13">
        <v>211.75</v>
      </c>
    </row>
    <row r="857" spans="1:9" x14ac:dyDescent="0.25">
      <c r="A857" s="10">
        <v>856</v>
      </c>
      <c r="B857" s="4" t="s">
        <v>88</v>
      </c>
      <c r="C857" s="3">
        <v>9</v>
      </c>
      <c r="D857" s="5">
        <v>9465</v>
      </c>
      <c r="E857" s="5">
        <v>40362</v>
      </c>
      <c r="F857" s="5">
        <v>10864</v>
      </c>
      <c r="G857" s="11">
        <v>218.9</v>
      </c>
      <c r="H857" s="11">
        <v>1</v>
      </c>
      <c r="I857" s="13">
        <v>98</v>
      </c>
    </row>
    <row r="858" spans="1:9" x14ac:dyDescent="0.25">
      <c r="A858" s="10">
        <v>857</v>
      </c>
      <c r="B858" s="4" t="s">
        <v>88</v>
      </c>
      <c r="C858" s="3">
        <v>10</v>
      </c>
      <c r="D858" s="5">
        <v>10751</v>
      </c>
      <c r="E858" s="5">
        <v>4593</v>
      </c>
      <c r="F858" s="5">
        <v>6398</v>
      </c>
      <c r="G858" s="11">
        <v>228.6</v>
      </c>
      <c r="H858" s="11">
        <v>0</v>
      </c>
      <c r="I858" s="13">
        <v>8.3000000000000007</v>
      </c>
    </row>
    <row r="859" spans="1:9" x14ac:dyDescent="0.25">
      <c r="A859" s="10">
        <v>858</v>
      </c>
      <c r="B859" s="4" t="s">
        <v>88</v>
      </c>
      <c r="C859" s="3">
        <v>11</v>
      </c>
      <c r="D859" s="5">
        <v>8105</v>
      </c>
      <c r="E859" s="5">
        <v>92526</v>
      </c>
      <c r="F859" s="5">
        <v>8825</v>
      </c>
      <c r="G859" s="11">
        <v>238.4</v>
      </c>
      <c r="H859" s="11">
        <v>0</v>
      </c>
      <c r="I859" s="13">
        <v>242.45</v>
      </c>
    </row>
    <row r="860" spans="1:9" x14ac:dyDescent="0.25">
      <c r="A860" s="10">
        <v>859</v>
      </c>
      <c r="B860" s="4" t="s">
        <v>89</v>
      </c>
      <c r="C860" s="3">
        <v>1</v>
      </c>
      <c r="D860" s="3">
        <v>7620</v>
      </c>
      <c r="E860" s="3">
        <v>743345</v>
      </c>
      <c r="F860" s="5">
        <v>129256</v>
      </c>
      <c r="G860" s="11">
        <v>164.8</v>
      </c>
      <c r="H860" s="11">
        <v>1</v>
      </c>
      <c r="I860" s="12">
        <v>9679.2000000000007</v>
      </c>
    </row>
    <row r="861" spans="1:9" x14ac:dyDescent="0.25">
      <c r="A861" s="10">
        <v>860</v>
      </c>
      <c r="B861" s="4" t="s">
        <v>89</v>
      </c>
      <c r="C861" s="3">
        <v>2</v>
      </c>
      <c r="D861" s="5">
        <v>8119</v>
      </c>
      <c r="E861" s="5">
        <v>908150</v>
      </c>
      <c r="F861" s="5">
        <v>76456</v>
      </c>
      <c r="G861" s="11">
        <v>179</v>
      </c>
      <c r="H861" s="11">
        <v>0</v>
      </c>
      <c r="I861" s="12">
        <v>12549.4</v>
      </c>
    </row>
    <row r="862" spans="1:9" x14ac:dyDescent="0.25">
      <c r="A862" s="10">
        <v>861</v>
      </c>
      <c r="B862" s="4" t="s">
        <v>89</v>
      </c>
      <c r="C862" s="3">
        <v>3</v>
      </c>
      <c r="D862" s="5">
        <v>8058</v>
      </c>
      <c r="E862" s="5">
        <v>715930</v>
      </c>
      <c r="F862" s="5">
        <v>93936</v>
      </c>
      <c r="G862" s="11">
        <v>47.8</v>
      </c>
      <c r="H862" s="11">
        <v>0</v>
      </c>
      <c r="I862" s="12">
        <v>4358.72</v>
      </c>
    </row>
    <row r="863" spans="1:9" x14ac:dyDescent="0.25">
      <c r="A863" s="10">
        <v>862</v>
      </c>
      <c r="B863" s="4" t="s">
        <v>89</v>
      </c>
      <c r="C863" s="3">
        <v>4</v>
      </c>
      <c r="D863" s="5">
        <v>9356</v>
      </c>
      <c r="E863" s="5">
        <v>209974</v>
      </c>
      <c r="F863" s="5">
        <v>37189</v>
      </c>
      <c r="G863" s="11">
        <v>15.1</v>
      </c>
      <c r="H863" s="11">
        <v>0</v>
      </c>
      <c r="I863" s="12">
        <v>371.7</v>
      </c>
    </row>
    <row r="864" spans="1:9" x14ac:dyDescent="0.25">
      <c r="A864" s="10">
        <v>863</v>
      </c>
      <c r="B864" s="4" t="s">
        <v>89</v>
      </c>
      <c r="C864" s="3">
        <v>5</v>
      </c>
      <c r="D864" s="5">
        <v>7571</v>
      </c>
      <c r="E864" s="5">
        <v>117702</v>
      </c>
      <c r="F864" s="5">
        <v>37379</v>
      </c>
      <c r="G864" s="11">
        <v>53.5</v>
      </c>
      <c r="H864" s="11">
        <v>0</v>
      </c>
      <c r="I864" s="12">
        <v>2757.64</v>
      </c>
    </row>
    <row r="865" spans="1:9" x14ac:dyDescent="0.25">
      <c r="A865" s="10">
        <v>864</v>
      </c>
      <c r="B865" s="4" t="s">
        <v>89</v>
      </c>
      <c r="C865" s="3">
        <v>6</v>
      </c>
      <c r="D865" s="5">
        <v>7190</v>
      </c>
      <c r="E865" s="5">
        <v>252274</v>
      </c>
      <c r="F865" s="5">
        <v>34339</v>
      </c>
      <c r="G865" s="11">
        <v>29.7</v>
      </c>
      <c r="H865" s="11">
        <v>0</v>
      </c>
      <c r="I865" s="13">
        <v>2807.2</v>
      </c>
    </row>
    <row r="866" spans="1:9" x14ac:dyDescent="0.25">
      <c r="A866" s="10">
        <v>865</v>
      </c>
      <c r="B866" s="4" t="s">
        <v>89</v>
      </c>
      <c r="C866" s="3">
        <v>7</v>
      </c>
      <c r="D866" s="5">
        <v>8606</v>
      </c>
      <c r="E866" s="5">
        <v>242943</v>
      </c>
      <c r="F866" s="5">
        <v>29251</v>
      </c>
      <c r="G866" s="11">
        <v>37.1</v>
      </c>
      <c r="H866" s="11">
        <v>0</v>
      </c>
      <c r="I866" s="13">
        <v>630.20000000000005</v>
      </c>
    </row>
    <row r="867" spans="1:9" x14ac:dyDescent="0.25">
      <c r="A867" s="10">
        <v>866</v>
      </c>
      <c r="B867" s="4" t="s">
        <v>89</v>
      </c>
      <c r="C867" s="3">
        <v>8</v>
      </c>
      <c r="D867" s="5">
        <v>10402</v>
      </c>
      <c r="E867" s="5">
        <v>3839</v>
      </c>
      <c r="F867" s="5">
        <v>2482</v>
      </c>
      <c r="G867" s="11">
        <v>590.4</v>
      </c>
      <c r="H867" s="11">
        <v>0</v>
      </c>
      <c r="I867" s="13">
        <v>235.65</v>
      </c>
    </row>
    <row r="868" spans="1:9" x14ac:dyDescent="0.25">
      <c r="A868" s="10">
        <v>867</v>
      </c>
      <c r="B868" s="4" t="s">
        <v>89</v>
      </c>
      <c r="C868" s="3">
        <v>9</v>
      </c>
      <c r="D868" s="5">
        <v>9533</v>
      </c>
      <c r="E868" s="5">
        <v>86585</v>
      </c>
      <c r="F868" s="5">
        <v>3173</v>
      </c>
      <c r="G868" s="11">
        <v>48.8</v>
      </c>
      <c r="H868" s="11">
        <v>0</v>
      </c>
      <c r="I868" s="13">
        <v>212.7</v>
      </c>
    </row>
    <row r="869" spans="1:9" x14ac:dyDescent="0.25">
      <c r="A869" s="10">
        <v>868</v>
      </c>
      <c r="B869" s="4" t="s">
        <v>89</v>
      </c>
      <c r="C869" s="3">
        <v>10</v>
      </c>
      <c r="D869" s="5">
        <v>10686</v>
      </c>
      <c r="E869" s="5">
        <v>46</v>
      </c>
      <c r="F869" s="5">
        <v>922</v>
      </c>
      <c r="G869" s="11">
        <v>4.8</v>
      </c>
      <c r="H869" s="11">
        <v>0</v>
      </c>
      <c r="I869" s="13">
        <v>109.75</v>
      </c>
    </row>
    <row r="870" spans="1:9" x14ac:dyDescent="0.25">
      <c r="A870" s="10">
        <v>869</v>
      </c>
      <c r="B870" s="4" t="s">
        <v>89</v>
      </c>
      <c r="C870" s="3">
        <v>11</v>
      </c>
      <c r="D870" s="5">
        <v>8208</v>
      </c>
      <c r="E870" s="5">
        <v>44919</v>
      </c>
      <c r="F870" s="5">
        <v>7129</v>
      </c>
      <c r="G870" s="11">
        <v>37.299999999999997</v>
      </c>
      <c r="H870" s="11">
        <v>0</v>
      </c>
      <c r="I870" s="13">
        <v>257.89999999999998</v>
      </c>
    </row>
    <row r="871" spans="1:9" x14ac:dyDescent="0.25">
      <c r="A871" s="10">
        <v>870</v>
      </c>
      <c r="B871" s="4" t="s">
        <v>90</v>
      </c>
      <c r="C871" s="3">
        <v>1</v>
      </c>
      <c r="D871" s="3">
        <v>7627</v>
      </c>
      <c r="E871" s="3">
        <v>1170379</v>
      </c>
      <c r="F871" s="5">
        <v>105910</v>
      </c>
      <c r="G871" s="11">
        <v>119.8</v>
      </c>
      <c r="H871" s="11">
        <v>1</v>
      </c>
      <c r="I871" s="12">
        <v>13067</v>
      </c>
    </row>
    <row r="872" spans="1:9" x14ac:dyDescent="0.25">
      <c r="A872" s="10">
        <v>871</v>
      </c>
      <c r="B872" s="4" t="s">
        <v>90</v>
      </c>
      <c r="C872" s="3">
        <v>2</v>
      </c>
      <c r="D872" s="5">
        <v>8109</v>
      </c>
      <c r="E872" s="5">
        <v>1084988</v>
      </c>
      <c r="F872" s="5">
        <v>63170</v>
      </c>
      <c r="G872" s="11">
        <v>113.1</v>
      </c>
      <c r="H872" s="11">
        <v>0</v>
      </c>
      <c r="I872" s="12">
        <v>9759.1200000000008</v>
      </c>
    </row>
    <row r="873" spans="1:9" x14ac:dyDescent="0.25">
      <c r="A873" s="10">
        <v>872</v>
      </c>
      <c r="B873" s="4" t="s">
        <v>90</v>
      </c>
      <c r="C873" s="3">
        <v>3</v>
      </c>
      <c r="D873" s="5">
        <v>8057</v>
      </c>
      <c r="E873" s="5">
        <v>1646421</v>
      </c>
      <c r="F873" s="5">
        <v>80052</v>
      </c>
      <c r="G873" s="11">
        <v>0</v>
      </c>
      <c r="H873" s="11">
        <v>0</v>
      </c>
      <c r="I873" s="12">
        <v>5189.99</v>
      </c>
    </row>
    <row r="874" spans="1:9" x14ac:dyDescent="0.25">
      <c r="A874" s="10">
        <v>873</v>
      </c>
      <c r="B874" s="4" t="s">
        <v>90</v>
      </c>
      <c r="C874" s="3">
        <v>4</v>
      </c>
      <c r="D874" s="5">
        <v>9396</v>
      </c>
      <c r="E874" s="5">
        <v>400347</v>
      </c>
      <c r="F874" s="5">
        <v>39779</v>
      </c>
      <c r="G874" s="11">
        <v>172.5</v>
      </c>
      <c r="H874" s="11">
        <v>1</v>
      </c>
      <c r="I874" s="12">
        <v>309.60000000000002</v>
      </c>
    </row>
    <row r="875" spans="1:9" x14ac:dyDescent="0.25">
      <c r="A875" s="10">
        <v>874</v>
      </c>
      <c r="B875" s="4" t="s">
        <v>90</v>
      </c>
      <c r="C875" s="3">
        <v>5</v>
      </c>
      <c r="D875" s="5">
        <v>7581</v>
      </c>
      <c r="E875" s="5">
        <v>312678</v>
      </c>
      <c r="F875" s="5">
        <v>13206</v>
      </c>
      <c r="G875" s="11">
        <v>62.1</v>
      </c>
      <c r="H875" s="11">
        <v>0</v>
      </c>
      <c r="I875" s="12">
        <v>2052.75</v>
      </c>
    </row>
    <row r="876" spans="1:9" x14ac:dyDescent="0.25">
      <c r="A876" s="10">
        <v>875</v>
      </c>
      <c r="B876" s="4" t="s">
        <v>90</v>
      </c>
      <c r="C876" s="3">
        <v>6</v>
      </c>
      <c r="D876" s="5">
        <v>7146</v>
      </c>
      <c r="E876" s="5">
        <v>345194</v>
      </c>
      <c r="F876" s="5">
        <v>36714</v>
      </c>
      <c r="G876" s="11">
        <v>50.5</v>
      </c>
      <c r="H876" s="11">
        <v>0</v>
      </c>
      <c r="I876" s="13">
        <v>1135.3</v>
      </c>
    </row>
    <row r="877" spans="1:9" x14ac:dyDescent="0.25">
      <c r="A877" s="10">
        <v>876</v>
      </c>
      <c r="B877" s="4" t="s">
        <v>90</v>
      </c>
      <c r="C877" s="3">
        <v>7</v>
      </c>
      <c r="D877" s="5">
        <v>8708</v>
      </c>
      <c r="E877" s="5">
        <v>227134</v>
      </c>
      <c r="F877" s="5">
        <v>22348</v>
      </c>
      <c r="G877" s="11">
        <v>212</v>
      </c>
      <c r="H877" s="11">
        <v>1</v>
      </c>
      <c r="I877" s="13">
        <v>0</v>
      </c>
    </row>
    <row r="878" spans="1:9" x14ac:dyDescent="0.25">
      <c r="A878" s="10">
        <v>877</v>
      </c>
      <c r="B878" s="4" t="s">
        <v>90</v>
      </c>
      <c r="C878" s="3">
        <v>8</v>
      </c>
      <c r="D878" s="5">
        <v>10549</v>
      </c>
      <c r="E878" s="5">
        <v>14232</v>
      </c>
      <c r="F878" s="5">
        <v>120</v>
      </c>
      <c r="G878" s="11">
        <v>844.7</v>
      </c>
      <c r="H878" s="11">
        <v>0</v>
      </c>
      <c r="I878" s="13">
        <v>105.5</v>
      </c>
    </row>
    <row r="879" spans="1:9" x14ac:dyDescent="0.25">
      <c r="A879" s="10">
        <v>878</v>
      </c>
      <c r="B879" s="4" t="s">
        <v>90</v>
      </c>
      <c r="C879" s="3">
        <v>9</v>
      </c>
      <c r="D879" s="5">
        <v>9623</v>
      </c>
      <c r="E879" s="5">
        <v>150840</v>
      </c>
      <c r="F879" s="5">
        <v>915</v>
      </c>
      <c r="G879" s="11">
        <v>132</v>
      </c>
      <c r="H879" s="11">
        <v>0</v>
      </c>
      <c r="I879" s="13">
        <v>103.29</v>
      </c>
    </row>
    <row r="880" spans="1:9" x14ac:dyDescent="0.25">
      <c r="A880" s="10">
        <v>879</v>
      </c>
      <c r="B880" s="4" t="s">
        <v>90</v>
      </c>
      <c r="C880" s="3">
        <v>10</v>
      </c>
      <c r="D880" s="5">
        <v>10686</v>
      </c>
      <c r="E880" s="5">
        <v>1269</v>
      </c>
      <c r="F880" s="5">
        <v>959</v>
      </c>
      <c r="G880" s="11">
        <v>64.7</v>
      </c>
      <c r="H880" s="11">
        <v>0</v>
      </c>
      <c r="I880" s="13">
        <v>84.5</v>
      </c>
    </row>
    <row r="881" spans="1:9" x14ac:dyDescent="0.25">
      <c r="A881" s="10">
        <v>880</v>
      </c>
      <c r="B881" s="4" t="s">
        <v>90</v>
      </c>
      <c r="C881" s="3">
        <v>11</v>
      </c>
      <c r="D881" s="5">
        <v>8155</v>
      </c>
      <c r="E881" s="5">
        <v>82231</v>
      </c>
      <c r="F881" s="5">
        <v>12755</v>
      </c>
      <c r="G881" s="11">
        <v>118.6</v>
      </c>
      <c r="H881" s="11">
        <v>1</v>
      </c>
      <c r="I881" s="13">
        <v>237.8</v>
      </c>
    </row>
    <row r="882" spans="1:9" x14ac:dyDescent="0.25">
      <c r="A882" s="10">
        <v>881</v>
      </c>
      <c r="B882" s="4" t="s">
        <v>91</v>
      </c>
      <c r="C882" s="3">
        <v>1</v>
      </c>
      <c r="D882" s="3">
        <v>7626</v>
      </c>
      <c r="E882" s="3">
        <v>1037356</v>
      </c>
      <c r="F882" s="5">
        <v>73512</v>
      </c>
      <c r="G882" s="11">
        <v>0.6</v>
      </c>
      <c r="H882" s="11">
        <v>0</v>
      </c>
      <c r="I882" s="12">
        <v>9336</v>
      </c>
    </row>
    <row r="883" spans="1:9" x14ac:dyDescent="0.25">
      <c r="A883" s="10">
        <v>882</v>
      </c>
      <c r="B883" s="4" t="s">
        <v>91</v>
      </c>
      <c r="C883" s="3">
        <v>2</v>
      </c>
      <c r="D883" s="5">
        <v>8176</v>
      </c>
      <c r="E883" s="5">
        <v>685267</v>
      </c>
      <c r="F883" s="5">
        <v>38851</v>
      </c>
      <c r="G883" s="11">
        <v>0</v>
      </c>
      <c r="H883" s="11">
        <v>0</v>
      </c>
      <c r="I883" s="12">
        <v>3958.9</v>
      </c>
    </row>
    <row r="884" spans="1:9" x14ac:dyDescent="0.25">
      <c r="A884" s="10">
        <v>883</v>
      </c>
      <c r="B884" s="4" t="s">
        <v>91</v>
      </c>
      <c r="C884" s="3">
        <v>3</v>
      </c>
      <c r="D884" s="5">
        <v>8090</v>
      </c>
      <c r="E884" s="5">
        <v>736887</v>
      </c>
      <c r="F884" s="5">
        <v>29289</v>
      </c>
      <c r="G884" s="11">
        <v>0</v>
      </c>
      <c r="H884" s="11">
        <v>0</v>
      </c>
      <c r="I884" s="12">
        <v>2659.33</v>
      </c>
    </row>
    <row r="885" spans="1:9" x14ac:dyDescent="0.25">
      <c r="A885" s="10">
        <v>884</v>
      </c>
      <c r="B885" s="4" t="s">
        <v>91</v>
      </c>
      <c r="C885" s="3">
        <v>4</v>
      </c>
      <c r="D885" s="5">
        <v>9407</v>
      </c>
      <c r="E885" s="5">
        <v>278933</v>
      </c>
      <c r="F885" s="5">
        <v>90443</v>
      </c>
      <c r="G885" s="11">
        <v>136.9</v>
      </c>
      <c r="H885" s="11">
        <v>1</v>
      </c>
      <c r="I885" s="12">
        <v>218.8</v>
      </c>
    </row>
    <row r="886" spans="1:9" x14ac:dyDescent="0.25">
      <c r="A886" s="10">
        <v>885</v>
      </c>
      <c r="B886" s="4" t="s">
        <v>91</v>
      </c>
      <c r="C886" s="3">
        <v>5</v>
      </c>
      <c r="D886" s="5">
        <v>7634</v>
      </c>
      <c r="E886" s="5">
        <v>378720</v>
      </c>
      <c r="F886" s="5">
        <v>27824</v>
      </c>
      <c r="G886" s="11">
        <v>21.4</v>
      </c>
      <c r="H886" s="11">
        <v>1</v>
      </c>
      <c r="I886" s="12">
        <v>604.45000000000005</v>
      </c>
    </row>
    <row r="887" spans="1:9" x14ac:dyDescent="0.25">
      <c r="A887" s="10">
        <v>886</v>
      </c>
      <c r="B887" s="4" t="s">
        <v>91</v>
      </c>
      <c r="C887" s="3">
        <v>6</v>
      </c>
      <c r="D887" s="5">
        <v>7124</v>
      </c>
      <c r="E887" s="5">
        <v>770376</v>
      </c>
      <c r="F887" s="5">
        <v>30398</v>
      </c>
      <c r="G887" s="11">
        <v>13.2</v>
      </c>
      <c r="H887" s="11">
        <v>0</v>
      </c>
      <c r="I887" s="13">
        <v>1026.81</v>
      </c>
    </row>
    <row r="888" spans="1:9" x14ac:dyDescent="0.25">
      <c r="A888" s="10">
        <v>887</v>
      </c>
      <c r="B888" s="4" t="s">
        <v>91</v>
      </c>
      <c r="C888" s="3">
        <v>7</v>
      </c>
      <c r="D888" s="5">
        <v>8735</v>
      </c>
      <c r="E888" s="5">
        <v>229604</v>
      </c>
      <c r="F888" s="5">
        <v>6219</v>
      </c>
      <c r="G888" s="11">
        <v>66.5</v>
      </c>
      <c r="H888" s="11">
        <v>0</v>
      </c>
      <c r="I888" s="13">
        <v>0</v>
      </c>
    </row>
    <row r="889" spans="1:9" x14ac:dyDescent="0.25">
      <c r="A889" s="10">
        <v>888</v>
      </c>
      <c r="B889" s="4" t="s">
        <v>91</v>
      </c>
      <c r="C889" s="3">
        <v>8</v>
      </c>
      <c r="D889" s="5">
        <v>10426</v>
      </c>
      <c r="E889" s="5">
        <v>41229</v>
      </c>
      <c r="F889" s="5">
        <v>2107</v>
      </c>
      <c r="G889" s="11">
        <v>436.5</v>
      </c>
      <c r="H889" s="11">
        <v>0</v>
      </c>
      <c r="I889" s="13">
        <v>25</v>
      </c>
    </row>
    <row r="890" spans="1:9" x14ac:dyDescent="0.25">
      <c r="A890" s="10">
        <v>889</v>
      </c>
      <c r="B890" s="4" t="s">
        <v>91</v>
      </c>
      <c r="C890" s="3">
        <v>9</v>
      </c>
      <c r="D890" s="5">
        <v>9657</v>
      </c>
      <c r="E890" s="5">
        <v>150528</v>
      </c>
      <c r="F890" s="5">
        <v>22811</v>
      </c>
      <c r="G890" s="11">
        <v>48.9</v>
      </c>
      <c r="H890" s="11">
        <v>0</v>
      </c>
      <c r="I890" s="13">
        <v>9</v>
      </c>
    </row>
    <row r="891" spans="1:9" x14ac:dyDescent="0.25">
      <c r="A891" s="10">
        <v>890</v>
      </c>
      <c r="B891" s="4" t="s">
        <v>91</v>
      </c>
      <c r="C891" s="3">
        <v>10</v>
      </c>
      <c r="D891" s="5">
        <v>10718</v>
      </c>
      <c r="E891" s="5">
        <v>3331</v>
      </c>
      <c r="F891" s="5">
        <v>10</v>
      </c>
      <c r="G891" s="11">
        <v>1.8</v>
      </c>
      <c r="H891" s="11">
        <v>0</v>
      </c>
      <c r="I891" s="13">
        <v>42.25</v>
      </c>
    </row>
    <row r="892" spans="1:9" x14ac:dyDescent="0.25">
      <c r="A892" s="10">
        <v>891</v>
      </c>
      <c r="B892" s="4" t="s">
        <v>91</v>
      </c>
      <c r="C892" s="3">
        <v>11</v>
      </c>
      <c r="D892" s="5">
        <v>8169</v>
      </c>
      <c r="E892" s="5">
        <v>48436</v>
      </c>
      <c r="F892" s="5">
        <v>14095</v>
      </c>
      <c r="G892" s="11">
        <v>89.1</v>
      </c>
      <c r="H892" s="11">
        <v>0</v>
      </c>
      <c r="I892" s="13">
        <v>231.4</v>
      </c>
    </row>
    <row r="893" spans="1:9" x14ac:dyDescent="0.25">
      <c r="A893" s="10">
        <v>892</v>
      </c>
      <c r="B893" s="4" t="s">
        <v>92</v>
      </c>
      <c r="C893" s="3">
        <v>1</v>
      </c>
      <c r="D893" s="3">
        <v>7711</v>
      </c>
      <c r="E893" s="3">
        <v>926728</v>
      </c>
      <c r="F893" s="5">
        <v>66793</v>
      </c>
      <c r="G893" s="11">
        <v>60.8</v>
      </c>
      <c r="H893" s="11">
        <v>0</v>
      </c>
      <c r="I893" s="12">
        <v>5426</v>
      </c>
    </row>
    <row r="894" spans="1:9" x14ac:dyDescent="0.25">
      <c r="A894" s="10">
        <v>893</v>
      </c>
      <c r="B894" s="4" t="s">
        <v>92</v>
      </c>
      <c r="C894" s="3">
        <v>2</v>
      </c>
      <c r="D894" s="5">
        <v>8219</v>
      </c>
      <c r="E894" s="5">
        <v>473286</v>
      </c>
      <c r="F894" s="5">
        <v>63068</v>
      </c>
      <c r="G894" s="11">
        <v>25</v>
      </c>
      <c r="H894" s="11">
        <v>0</v>
      </c>
      <c r="I894" s="12">
        <v>2406.9499999999998</v>
      </c>
    </row>
    <row r="895" spans="1:9" x14ac:dyDescent="0.25">
      <c r="A895" s="10">
        <v>894</v>
      </c>
      <c r="B895" s="4" t="s">
        <v>92</v>
      </c>
      <c r="C895" s="3">
        <v>3</v>
      </c>
      <c r="D895" s="5">
        <v>8155</v>
      </c>
      <c r="E895" s="5">
        <v>432874</v>
      </c>
      <c r="F895" s="5">
        <v>42277</v>
      </c>
      <c r="G895" s="11">
        <v>0</v>
      </c>
      <c r="H895" s="11">
        <v>0</v>
      </c>
      <c r="I895" s="12">
        <v>1551.57</v>
      </c>
    </row>
    <row r="896" spans="1:9" x14ac:dyDescent="0.25">
      <c r="A896" s="10">
        <v>895</v>
      </c>
      <c r="B896" s="4" t="s">
        <v>92</v>
      </c>
      <c r="C896" s="3">
        <v>4</v>
      </c>
      <c r="D896" s="5">
        <v>9395</v>
      </c>
      <c r="E896" s="5">
        <v>366890</v>
      </c>
      <c r="F896" s="5">
        <v>88079</v>
      </c>
      <c r="G896" s="11">
        <v>377.8</v>
      </c>
      <c r="H896" s="11">
        <v>1</v>
      </c>
      <c r="I896" s="12">
        <v>55.7</v>
      </c>
    </row>
    <row r="897" spans="1:9" x14ac:dyDescent="0.25">
      <c r="A897" s="10">
        <v>896</v>
      </c>
      <c r="B897" s="4" t="s">
        <v>92</v>
      </c>
      <c r="C897" s="3">
        <v>5</v>
      </c>
      <c r="D897" s="5">
        <v>7674</v>
      </c>
      <c r="E897" s="5">
        <v>503474</v>
      </c>
      <c r="F897" s="5">
        <v>49835</v>
      </c>
      <c r="G897" s="11">
        <v>15.2</v>
      </c>
      <c r="H897" s="11">
        <v>0</v>
      </c>
      <c r="I897" s="12">
        <v>424.15</v>
      </c>
    </row>
    <row r="898" spans="1:9" x14ac:dyDescent="0.25">
      <c r="A898" s="10">
        <v>897</v>
      </c>
      <c r="B898" s="4" t="s">
        <v>92</v>
      </c>
      <c r="C898" s="3">
        <v>6</v>
      </c>
      <c r="D898" s="5">
        <v>7143</v>
      </c>
      <c r="E898" s="5">
        <v>329236</v>
      </c>
      <c r="F898" s="5">
        <v>11323</v>
      </c>
      <c r="G898" s="11">
        <v>182</v>
      </c>
      <c r="H898" s="11">
        <v>0</v>
      </c>
      <c r="I898" s="13">
        <v>749.6</v>
      </c>
    </row>
    <row r="899" spans="1:9" x14ac:dyDescent="0.25">
      <c r="A899" s="10">
        <v>898</v>
      </c>
      <c r="B899" s="4" t="s">
        <v>92</v>
      </c>
      <c r="C899" s="3">
        <v>7</v>
      </c>
      <c r="D899" s="5">
        <v>8770</v>
      </c>
      <c r="E899" s="5">
        <v>130288</v>
      </c>
      <c r="F899" s="5">
        <v>1517</v>
      </c>
      <c r="G899" s="11">
        <v>20.3</v>
      </c>
      <c r="H899" s="11">
        <v>0</v>
      </c>
      <c r="I899" s="13">
        <v>0.3</v>
      </c>
    </row>
    <row r="900" spans="1:9" x14ac:dyDescent="0.25">
      <c r="A900" s="10">
        <v>899</v>
      </c>
      <c r="B900" s="4" t="s">
        <v>92</v>
      </c>
      <c r="C900" s="3">
        <v>8</v>
      </c>
      <c r="D900" s="5">
        <v>10516</v>
      </c>
      <c r="E900" s="5">
        <v>13195</v>
      </c>
      <c r="F900" s="5">
        <v>2956</v>
      </c>
      <c r="G900" s="11">
        <v>507.9</v>
      </c>
      <c r="H900" s="11">
        <v>0</v>
      </c>
      <c r="I900" s="13">
        <v>41</v>
      </c>
    </row>
    <row r="901" spans="1:9" x14ac:dyDescent="0.25">
      <c r="A901" s="10">
        <v>900</v>
      </c>
      <c r="B901" s="4" t="s">
        <v>92</v>
      </c>
      <c r="C901" s="3">
        <v>9</v>
      </c>
      <c r="D901" s="5">
        <v>9594</v>
      </c>
      <c r="E901" s="5">
        <v>65226</v>
      </c>
      <c r="F901" s="5">
        <v>39928</v>
      </c>
      <c r="G901" s="11">
        <v>60.3</v>
      </c>
      <c r="H901" s="11">
        <v>0</v>
      </c>
      <c r="I901" s="13">
        <v>32</v>
      </c>
    </row>
    <row r="902" spans="1:9" x14ac:dyDescent="0.25">
      <c r="A902" s="10">
        <v>901</v>
      </c>
      <c r="B902" s="4" t="s">
        <v>92</v>
      </c>
      <c r="C902" s="3">
        <v>10</v>
      </c>
      <c r="D902" s="5">
        <v>10718</v>
      </c>
      <c r="E902" s="5">
        <v>10841</v>
      </c>
      <c r="F902" s="5">
        <v>9</v>
      </c>
      <c r="G902" s="11">
        <v>0.8</v>
      </c>
      <c r="H902" s="11">
        <v>0</v>
      </c>
      <c r="I902" s="13">
        <v>0</v>
      </c>
    </row>
    <row r="903" spans="1:9" x14ac:dyDescent="0.25">
      <c r="A903" s="10">
        <v>902</v>
      </c>
      <c r="B903" s="4" t="s">
        <v>92</v>
      </c>
      <c r="C903" s="3">
        <v>11</v>
      </c>
      <c r="D903" s="5">
        <v>8194</v>
      </c>
      <c r="E903" s="5">
        <v>42643</v>
      </c>
      <c r="F903" s="5">
        <v>10022</v>
      </c>
      <c r="G903" s="11">
        <v>60.9</v>
      </c>
      <c r="H903" s="11">
        <v>0</v>
      </c>
      <c r="I903" s="13">
        <v>171.35</v>
      </c>
    </row>
    <row r="904" spans="1:9" x14ac:dyDescent="0.25">
      <c r="A904" s="10">
        <v>903</v>
      </c>
      <c r="B904" s="4" t="s">
        <v>93</v>
      </c>
      <c r="C904" s="3">
        <v>1</v>
      </c>
      <c r="D904" s="3">
        <v>7805</v>
      </c>
      <c r="E904" s="3">
        <v>612947</v>
      </c>
      <c r="F904" s="5">
        <v>176480</v>
      </c>
      <c r="G904" s="11">
        <v>246.8</v>
      </c>
      <c r="H904" s="11">
        <v>1</v>
      </c>
      <c r="I904" s="12">
        <v>4809</v>
      </c>
    </row>
    <row r="905" spans="1:9" x14ac:dyDescent="0.25">
      <c r="A905" s="10">
        <v>904</v>
      </c>
      <c r="B905" s="4" t="s">
        <v>93</v>
      </c>
      <c r="C905" s="3">
        <v>2</v>
      </c>
      <c r="D905" s="5">
        <v>8338</v>
      </c>
      <c r="E905" s="5">
        <v>314753</v>
      </c>
      <c r="F905" s="5">
        <v>185771</v>
      </c>
      <c r="G905" s="11">
        <v>194.9</v>
      </c>
      <c r="H905" s="11">
        <v>1</v>
      </c>
      <c r="I905" s="12">
        <v>2821.68</v>
      </c>
    </row>
    <row r="906" spans="1:9" x14ac:dyDescent="0.25">
      <c r="A906" s="10">
        <v>905</v>
      </c>
      <c r="B906" s="4" t="s">
        <v>93</v>
      </c>
      <c r="C906" s="3">
        <v>3</v>
      </c>
      <c r="D906" s="5">
        <v>8305</v>
      </c>
      <c r="E906" s="5">
        <v>455438</v>
      </c>
      <c r="F906" s="5">
        <v>155697</v>
      </c>
      <c r="G906" s="11">
        <v>72.400000000000006</v>
      </c>
      <c r="H906" s="11">
        <v>1</v>
      </c>
      <c r="I906" s="12">
        <v>1303.18</v>
      </c>
    </row>
    <row r="907" spans="1:9" x14ac:dyDescent="0.25">
      <c r="A907" s="10">
        <v>906</v>
      </c>
      <c r="B907" s="4" t="s">
        <v>93</v>
      </c>
      <c r="C907" s="3">
        <v>4</v>
      </c>
      <c r="D907" s="5">
        <v>9477</v>
      </c>
      <c r="E907" s="5">
        <v>206244</v>
      </c>
      <c r="F907" s="5">
        <v>102568</v>
      </c>
      <c r="G907" s="11">
        <v>597.9</v>
      </c>
      <c r="H907" s="11">
        <v>1</v>
      </c>
      <c r="I907" s="12">
        <v>514.79999999999995</v>
      </c>
    </row>
    <row r="908" spans="1:9" x14ac:dyDescent="0.25">
      <c r="A908" s="10">
        <v>907</v>
      </c>
      <c r="B908" s="4" t="s">
        <v>93</v>
      </c>
      <c r="C908" s="3">
        <v>5</v>
      </c>
      <c r="D908" s="5">
        <v>7792</v>
      </c>
      <c r="E908" s="5">
        <v>145402</v>
      </c>
      <c r="F908" s="5">
        <v>157899</v>
      </c>
      <c r="G908" s="11">
        <v>393.7</v>
      </c>
      <c r="H908" s="11">
        <v>1</v>
      </c>
      <c r="I908" s="12">
        <v>442.7</v>
      </c>
    </row>
    <row r="909" spans="1:9" x14ac:dyDescent="0.25">
      <c r="A909" s="10">
        <v>908</v>
      </c>
      <c r="B909" s="4" t="s">
        <v>93</v>
      </c>
      <c r="C909" s="3">
        <v>6</v>
      </c>
      <c r="D909" s="5">
        <v>7333</v>
      </c>
      <c r="E909" s="5">
        <v>99051</v>
      </c>
      <c r="F909" s="5">
        <v>59995</v>
      </c>
      <c r="G909" s="11">
        <v>157.69999999999999</v>
      </c>
      <c r="H909" s="11">
        <v>0</v>
      </c>
      <c r="I909" s="13">
        <v>746.25</v>
      </c>
    </row>
    <row r="910" spans="1:9" x14ac:dyDescent="0.25">
      <c r="A910" s="10">
        <v>909</v>
      </c>
      <c r="B910" s="4" t="s">
        <v>93</v>
      </c>
      <c r="C910" s="3">
        <v>7</v>
      </c>
      <c r="D910" s="5">
        <v>8849</v>
      </c>
      <c r="E910" s="5">
        <v>184743</v>
      </c>
      <c r="F910" s="5">
        <v>21294</v>
      </c>
      <c r="G910" s="11">
        <v>104.5</v>
      </c>
      <c r="H910" s="11">
        <v>0</v>
      </c>
      <c r="I910" s="13">
        <v>2.8</v>
      </c>
    </row>
    <row r="911" spans="1:9" x14ac:dyDescent="0.25">
      <c r="A911" s="10">
        <v>910</v>
      </c>
      <c r="B911" s="4" t="s">
        <v>93</v>
      </c>
      <c r="C911" s="3">
        <v>8</v>
      </c>
      <c r="D911" s="5">
        <v>10585</v>
      </c>
      <c r="E911" s="5">
        <v>9007</v>
      </c>
      <c r="F911" s="5">
        <v>2769</v>
      </c>
      <c r="G911" s="11">
        <v>650.79999999999995</v>
      </c>
      <c r="H911" s="11">
        <v>0</v>
      </c>
      <c r="I911" s="13">
        <v>0</v>
      </c>
    </row>
    <row r="912" spans="1:9" x14ac:dyDescent="0.25">
      <c r="A912" s="10">
        <v>911</v>
      </c>
      <c r="B912" s="4" t="s">
        <v>93</v>
      </c>
      <c r="C912" s="3">
        <v>9</v>
      </c>
      <c r="D912" s="5">
        <v>9597</v>
      </c>
      <c r="E912" s="5">
        <v>19050</v>
      </c>
      <c r="F912" s="5">
        <v>37085</v>
      </c>
      <c r="G912" s="11">
        <v>262.60000000000002</v>
      </c>
      <c r="H912" s="11">
        <v>0</v>
      </c>
      <c r="I912" s="13">
        <v>111.4</v>
      </c>
    </row>
    <row r="913" spans="1:9" x14ac:dyDescent="0.25">
      <c r="A913" s="10">
        <v>912</v>
      </c>
      <c r="B913" s="4" t="s">
        <v>93</v>
      </c>
      <c r="C913" s="3">
        <v>10</v>
      </c>
      <c r="D913" s="5">
        <v>10695</v>
      </c>
      <c r="E913" s="5">
        <v>1562</v>
      </c>
      <c r="F913" s="5">
        <v>561</v>
      </c>
      <c r="G913" s="11">
        <v>13.7</v>
      </c>
      <c r="H913" s="11">
        <v>0</v>
      </c>
      <c r="I913" s="13">
        <v>9.5</v>
      </c>
    </row>
    <row r="914" spans="1:9" x14ac:dyDescent="0.25">
      <c r="A914" s="10">
        <v>913</v>
      </c>
      <c r="B914" s="4" t="s">
        <v>93</v>
      </c>
      <c r="C914" s="3">
        <v>11</v>
      </c>
      <c r="D914" s="5">
        <v>8335</v>
      </c>
      <c r="E914" s="5">
        <v>34448</v>
      </c>
      <c r="F914" s="5">
        <v>9486</v>
      </c>
      <c r="G914" s="11">
        <v>231.7</v>
      </c>
      <c r="H914" s="11">
        <v>1</v>
      </c>
      <c r="I914" s="13">
        <v>162.35</v>
      </c>
    </row>
    <row r="915" spans="1:9" x14ac:dyDescent="0.25">
      <c r="A915" s="10">
        <v>914</v>
      </c>
      <c r="B915" s="4" t="s">
        <v>94</v>
      </c>
      <c r="C915" s="3">
        <v>1</v>
      </c>
      <c r="D915" s="3">
        <v>8136</v>
      </c>
      <c r="E915" s="3">
        <v>502237</v>
      </c>
      <c r="F915" s="5">
        <v>326378</v>
      </c>
      <c r="G915" s="11">
        <v>235.5</v>
      </c>
      <c r="H915" s="11">
        <v>1</v>
      </c>
      <c r="I915" s="12">
        <v>0</v>
      </c>
    </row>
    <row r="916" spans="1:9" x14ac:dyDescent="0.25">
      <c r="A916" s="10">
        <v>915</v>
      </c>
      <c r="B916" s="4" t="s">
        <v>94</v>
      </c>
      <c r="C916" s="3">
        <v>2</v>
      </c>
      <c r="D916" s="5">
        <v>8809</v>
      </c>
      <c r="E916" s="5">
        <v>260057</v>
      </c>
      <c r="F916" s="5">
        <v>380853</v>
      </c>
      <c r="G916" s="11">
        <v>147.4</v>
      </c>
      <c r="H916" s="11">
        <v>1</v>
      </c>
      <c r="I916" s="12">
        <v>3707.13</v>
      </c>
    </row>
    <row r="917" spans="1:9" x14ac:dyDescent="0.25">
      <c r="A917" s="10">
        <v>916</v>
      </c>
      <c r="B917" s="4" t="s">
        <v>94</v>
      </c>
      <c r="C917" s="3">
        <v>3</v>
      </c>
      <c r="D917" s="5">
        <v>8740</v>
      </c>
      <c r="E917" s="5">
        <v>388123</v>
      </c>
      <c r="F917" s="5">
        <v>535782</v>
      </c>
      <c r="G917" s="11">
        <v>267.8</v>
      </c>
      <c r="H917" s="11">
        <v>1</v>
      </c>
      <c r="I917" s="12">
        <v>1091.3</v>
      </c>
    </row>
    <row r="918" spans="1:9" x14ac:dyDescent="0.25">
      <c r="A918" s="10">
        <v>917</v>
      </c>
      <c r="B918" s="4" t="s">
        <v>94</v>
      </c>
      <c r="C918" s="3">
        <v>4</v>
      </c>
      <c r="D918" s="5">
        <v>9751</v>
      </c>
      <c r="E918" s="5">
        <v>220608</v>
      </c>
      <c r="F918" s="5">
        <v>96329</v>
      </c>
      <c r="G918" s="11">
        <v>303.60000000000002</v>
      </c>
      <c r="H918" s="11">
        <v>1</v>
      </c>
      <c r="I918" s="12">
        <v>479.2</v>
      </c>
    </row>
    <row r="919" spans="1:9" x14ac:dyDescent="0.25">
      <c r="A919" s="10">
        <v>918</v>
      </c>
      <c r="B919" s="4" t="s">
        <v>94</v>
      </c>
      <c r="C919" s="3">
        <v>5</v>
      </c>
      <c r="D919" s="5">
        <v>8189</v>
      </c>
      <c r="E919" s="5">
        <v>51370</v>
      </c>
      <c r="F919" s="5">
        <v>139362</v>
      </c>
      <c r="G919" s="11">
        <v>386.4</v>
      </c>
      <c r="H919" s="11">
        <v>1</v>
      </c>
      <c r="I919" s="12">
        <v>385.1</v>
      </c>
    </row>
    <row r="920" spans="1:9" x14ac:dyDescent="0.25">
      <c r="A920" s="10">
        <v>919</v>
      </c>
      <c r="B920" s="4" t="s">
        <v>94</v>
      </c>
      <c r="C920" s="3">
        <v>6</v>
      </c>
      <c r="D920" s="5">
        <v>7537</v>
      </c>
      <c r="E920" s="5">
        <v>105902</v>
      </c>
      <c r="F920" s="5">
        <v>147830</v>
      </c>
      <c r="G920" s="11">
        <v>386.3</v>
      </c>
      <c r="H920" s="11">
        <v>1</v>
      </c>
      <c r="I920" s="13">
        <v>0</v>
      </c>
    </row>
    <row r="921" spans="1:9" x14ac:dyDescent="0.25">
      <c r="A921" s="10">
        <v>920</v>
      </c>
      <c r="B921" s="4" t="s">
        <v>94</v>
      </c>
      <c r="C921" s="3">
        <v>7</v>
      </c>
      <c r="D921" s="5">
        <v>9060</v>
      </c>
      <c r="E921" s="5">
        <v>141145</v>
      </c>
      <c r="F921" s="5">
        <v>69922</v>
      </c>
      <c r="G921" s="11">
        <v>308.5</v>
      </c>
      <c r="H921" s="11">
        <v>1</v>
      </c>
      <c r="I921" s="13">
        <v>0</v>
      </c>
    </row>
    <row r="922" spans="1:9" x14ac:dyDescent="0.25">
      <c r="A922" s="10">
        <v>921</v>
      </c>
      <c r="B922" s="4" t="s">
        <v>94</v>
      </c>
      <c r="C922" s="3">
        <v>8</v>
      </c>
      <c r="D922" s="5">
        <v>10655</v>
      </c>
      <c r="E922" s="5">
        <v>435</v>
      </c>
      <c r="F922" s="5">
        <v>1333</v>
      </c>
      <c r="G922" s="11">
        <v>441.5</v>
      </c>
      <c r="H922" s="11">
        <v>1</v>
      </c>
      <c r="I922" s="13">
        <v>0</v>
      </c>
    </row>
    <row r="923" spans="1:9" x14ac:dyDescent="0.25">
      <c r="A923" s="10">
        <v>922</v>
      </c>
      <c r="B923" s="4" t="s">
        <v>94</v>
      </c>
      <c r="C923" s="3">
        <v>9</v>
      </c>
      <c r="D923" s="5">
        <v>10117</v>
      </c>
      <c r="E923" s="5">
        <v>5493</v>
      </c>
      <c r="F923" s="5">
        <v>22638</v>
      </c>
      <c r="G923" s="11">
        <v>227.7</v>
      </c>
      <c r="H923" s="11">
        <v>1</v>
      </c>
      <c r="I923" s="13">
        <v>90.6</v>
      </c>
    </row>
    <row r="924" spans="1:9" x14ac:dyDescent="0.25">
      <c r="A924" s="10">
        <v>923</v>
      </c>
      <c r="B924" s="4" t="s">
        <v>94</v>
      </c>
      <c r="C924" s="3">
        <v>10</v>
      </c>
      <c r="D924" s="5">
        <v>10982</v>
      </c>
      <c r="E924" s="5">
        <v>1625</v>
      </c>
      <c r="F924" s="5">
        <v>4281</v>
      </c>
      <c r="G924" s="11">
        <v>91.1</v>
      </c>
      <c r="H924" s="11">
        <v>0</v>
      </c>
      <c r="I924" s="13">
        <v>0</v>
      </c>
    </row>
    <row r="925" spans="1:9" x14ac:dyDescent="0.25">
      <c r="A925" s="10">
        <v>924</v>
      </c>
      <c r="B925" s="4" t="s">
        <v>94</v>
      </c>
      <c r="C925" s="3">
        <v>11</v>
      </c>
      <c r="D925" s="5">
        <v>8461</v>
      </c>
      <c r="E925" s="5">
        <v>61633</v>
      </c>
      <c r="F925" s="5">
        <v>9384</v>
      </c>
      <c r="G925" s="11">
        <v>460.6</v>
      </c>
      <c r="H925" s="11">
        <v>0</v>
      </c>
      <c r="I925" s="13">
        <v>61.9</v>
      </c>
    </row>
    <row r="926" spans="1:9" x14ac:dyDescent="0.25">
      <c r="A926" s="10">
        <v>925</v>
      </c>
      <c r="B926" s="4" t="s">
        <v>95</v>
      </c>
      <c r="C926" s="3">
        <v>1</v>
      </c>
      <c r="D926" s="3">
        <v>8427</v>
      </c>
      <c r="E926" s="3">
        <v>556230</v>
      </c>
      <c r="F926" s="5">
        <v>278742</v>
      </c>
      <c r="G926" s="11">
        <v>167.3</v>
      </c>
      <c r="H926" s="11">
        <v>1</v>
      </c>
      <c r="I926" s="12">
        <v>6853</v>
      </c>
    </row>
    <row r="927" spans="1:9" x14ac:dyDescent="0.25">
      <c r="A927" s="10">
        <v>926</v>
      </c>
      <c r="B927" s="4" t="s">
        <v>95</v>
      </c>
      <c r="C927" s="3">
        <v>2</v>
      </c>
      <c r="D927" s="5">
        <v>9006</v>
      </c>
      <c r="E927" s="5">
        <v>302281</v>
      </c>
      <c r="F927" s="5">
        <v>222263</v>
      </c>
      <c r="G927" s="11">
        <v>64.7</v>
      </c>
      <c r="H927" s="11">
        <v>1</v>
      </c>
      <c r="I927" s="12">
        <v>7435.58</v>
      </c>
    </row>
    <row r="928" spans="1:9" x14ac:dyDescent="0.25">
      <c r="A928" s="10">
        <v>927</v>
      </c>
      <c r="B928" s="4" t="s">
        <v>95</v>
      </c>
      <c r="C928" s="3">
        <v>3</v>
      </c>
      <c r="D928" s="5">
        <v>8920</v>
      </c>
      <c r="E928" s="5">
        <v>244605</v>
      </c>
      <c r="F928" s="5">
        <v>308961</v>
      </c>
      <c r="G928" s="11">
        <v>464.7</v>
      </c>
      <c r="H928" s="11">
        <v>1</v>
      </c>
      <c r="I928" s="12">
        <v>4952.7700000000004</v>
      </c>
    </row>
    <row r="929" spans="1:9" x14ac:dyDescent="0.25">
      <c r="A929" s="10">
        <v>928</v>
      </c>
      <c r="B929" s="4" t="s">
        <v>95</v>
      </c>
      <c r="C929" s="3">
        <v>4</v>
      </c>
      <c r="D929" s="5">
        <v>9932</v>
      </c>
      <c r="E929" s="5">
        <v>379763</v>
      </c>
      <c r="F929" s="5">
        <v>3488</v>
      </c>
      <c r="G929" s="11">
        <v>490.9</v>
      </c>
      <c r="H929" s="11">
        <v>1</v>
      </c>
      <c r="I929" s="12">
        <v>670.5</v>
      </c>
    </row>
    <row r="930" spans="1:9" x14ac:dyDescent="0.25">
      <c r="A930" s="10">
        <v>929</v>
      </c>
      <c r="B930" s="4" t="s">
        <v>95</v>
      </c>
      <c r="C930" s="3">
        <v>5</v>
      </c>
      <c r="D930" s="5">
        <v>8252</v>
      </c>
      <c r="E930" s="5">
        <v>153683</v>
      </c>
      <c r="F930" s="5">
        <v>65675</v>
      </c>
      <c r="G930" s="11">
        <v>233.3</v>
      </c>
      <c r="H930" s="11">
        <v>1</v>
      </c>
      <c r="I930" s="12">
        <v>3265.7</v>
      </c>
    </row>
    <row r="931" spans="1:9" x14ac:dyDescent="0.25">
      <c r="A931" s="10">
        <v>930</v>
      </c>
      <c r="B931" s="4" t="s">
        <v>95</v>
      </c>
      <c r="C931" s="3">
        <v>6</v>
      </c>
      <c r="D931" s="5">
        <v>7585</v>
      </c>
      <c r="E931" s="5">
        <v>241925</v>
      </c>
      <c r="F931" s="5">
        <v>180749</v>
      </c>
      <c r="G931" s="11">
        <v>101.6</v>
      </c>
      <c r="H931" s="11">
        <v>1</v>
      </c>
      <c r="I931" s="13">
        <v>1476.22</v>
      </c>
    </row>
    <row r="932" spans="1:9" x14ac:dyDescent="0.25">
      <c r="A932" s="10">
        <v>931</v>
      </c>
      <c r="B932" s="4" t="s">
        <v>95</v>
      </c>
      <c r="C932" s="3">
        <v>7</v>
      </c>
      <c r="D932" s="5">
        <v>9060</v>
      </c>
      <c r="E932" s="5">
        <v>28740</v>
      </c>
      <c r="F932" s="5">
        <v>75196</v>
      </c>
      <c r="G932" s="11">
        <v>87.5</v>
      </c>
      <c r="H932" s="11">
        <v>1</v>
      </c>
      <c r="I932" s="13">
        <v>184.47</v>
      </c>
    </row>
    <row r="933" spans="1:9" x14ac:dyDescent="0.25">
      <c r="A933" s="10">
        <v>932</v>
      </c>
      <c r="B933" s="4" t="s">
        <v>95</v>
      </c>
      <c r="C933" s="3">
        <v>8</v>
      </c>
      <c r="D933" s="5">
        <v>10995</v>
      </c>
      <c r="E933" s="5">
        <v>12619</v>
      </c>
      <c r="F933" s="5">
        <v>7897</v>
      </c>
      <c r="G933" s="11">
        <v>612.70000000000005</v>
      </c>
      <c r="H933" s="11">
        <v>1</v>
      </c>
      <c r="I933" s="13">
        <v>36.4</v>
      </c>
    </row>
    <row r="934" spans="1:9" x14ac:dyDescent="0.25">
      <c r="A934" s="10">
        <v>933</v>
      </c>
      <c r="B934" s="4" t="s">
        <v>95</v>
      </c>
      <c r="C934" s="3">
        <v>9</v>
      </c>
      <c r="D934" s="5">
        <v>11636</v>
      </c>
      <c r="E934" s="5">
        <v>61329</v>
      </c>
      <c r="F934" s="5">
        <v>14377</v>
      </c>
      <c r="G934" s="11">
        <v>244.5</v>
      </c>
      <c r="H934" s="11">
        <v>0</v>
      </c>
      <c r="I934" s="13">
        <v>807.85</v>
      </c>
    </row>
    <row r="935" spans="1:9" x14ac:dyDescent="0.25">
      <c r="A935" s="10">
        <v>934</v>
      </c>
      <c r="B935" s="4" t="s">
        <v>95</v>
      </c>
      <c r="C935" s="3">
        <v>10</v>
      </c>
      <c r="D935" s="5">
        <v>11022</v>
      </c>
      <c r="E935" s="5">
        <v>127</v>
      </c>
      <c r="F935" s="5">
        <v>7026</v>
      </c>
      <c r="G935" s="11">
        <v>323.2</v>
      </c>
      <c r="H935" s="11">
        <v>0</v>
      </c>
      <c r="I935" s="13">
        <v>63.5</v>
      </c>
    </row>
    <row r="936" spans="1:9" x14ac:dyDescent="0.25">
      <c r="A936" s="10">
        <v>935</v>
      </c>
      <c r="B936" s="4" t="s">
        <v>95</v>
      </c>
      <c r="C936" s="3">
        <v>11</v>
      </c>
      <c r="D936" s="5">
        <v>9207</v>
      </c>
      <c r="E936" s="5">
        <v>61881</v>
      </c>
      <c r="F936" s="5">
        <v>12782</v>
      </c>
      <c r="G936" s="11">
        <v>451.4</v>
      </c>
      <c r="H936" s="11">
        <v>1</v>
      </c>
      <c r="I936" s="13">
        <v>185.15</v>
      </c>
    </row>
    <row r="937" spans="1:9" x14ac:dyDescent="0.25">
      <c r="A937" s="10">
        <v>936</v>
      </c>
      <c r="B937" s="4" t="s">
        <v>96</v>
      </c>
      <c r="C937" s="3">
        <v>1</v>
      </c>
      <c r="D937" s="3">
        <v>8767</v>
      </c>
      <c r="E937" s="3">
        <v>505390</v>
      </c>
      <c r="F937" s="5">
        <v>119919</v>
      </c>
      <c r="G937" s="11">
        <v>179.7</v>
      </c>
      <c r="H937" s="11">
        <v>1</v>
      </c>
      <c r="I937" s="12">
        <v>10765.5</v>
      </c>
    </row>
    <row r="938" spans="1:9" x14ac:dyDescent="0.25">
      <c r="A938" s="10">
        <v>937</v>
      </c>
      <c r="B938" s="4" t="s">
        <v>96</v>
      </c>
      <c r="C938" s="3">
        <v>2</v>
      </c>
      <c r="D938" s="5">
        <v>9194</v>
      </c>
      <c r="E938" s="5">
        <v>490702</v>
      </c>
      <c r="F938" s="5">
        <v>105543</v>
      </c>
      <c r="G938" s="11">
        <v>109.8</v>
      </c>
      <c r="H938" s="11">
        <v>1</v>
      </c>
      <c r="I938" s="12">
        <v>10834.24</v>
      </c>
    </row>
    <row r="939" spans="1:9" x14ac:dyDescent="0.25">
      <c r="A939" s="10">
        <v>938</v>
      </c>
      <c r="B939" s="4" t="s">
        <v>96</v>
      </c>
      <c r="C939" s="3">
        <v>3</v>
      </c>
      <c r="D939" s="5">
        <v>9032</v>
      </c>
      <c r="E939" s="5">
        <v>353073</v>
      </c>
      <c r="F939" s="5">
        <v>83749</v>
      </c>
      <c r="G939" s="11">
        <v>369.6</v>
      </c>
      <c r="H939" s="11">
        <v>1</v>
      </c>
      <c r="I939" s="12">
        <v>5847.42</v>
      </c>
    </row>
    <row r="940" spans="1:9" x14ac:dyDescent="0.25">
      <c r="A940" s="10">
        <v>939</v>
      </c>
      <c r="B940" s="4" t="s">
        <v>96</v>
      </c>
      <c r="C940" s="3">
        <v>4</v>
      </c>
      <c r="D940" s="5">
        <v>9939</v>
      </c>
      <c r="E940" s="5">
        <v>369836</v>
      </c>
      <c r="F940" s="5">
        <v>37316</v>
      </c>
      <c r="G940" s="11">
        <v>43.5</v>
      </c>
      <c r="H940" s="11">
        <v>1</v>
      </c>
      <c r="I940" s="12">
        <v>388.3</v>
      </c>
    </row>
    <row r="941" spans="1:9" x14ac:dyDescent="0.25">
      <c r="A941" s="10">
        <v>940</v>
      </c>
      <c r="B941" s="4" t="s">
        <v>96</v>
      </c>
      <c r="C941" s="3">
        <v>5</v>
      </c>
      <c r="D941" s="5">
        <v>8528</v>
      </c>
      <c r="E941" s="5">
        <v>275259</v>
      </c>
      <c r="F941" s="5">
        <v>16055</v>
      </c>
      <c r="G941" s="11">
        <v>173.2</v>
      </c>
      <c r="H941" s="11">
        <v>1</v>
      </c>
      <c r="I941" s="12">
        <v>3551.73</v>
      </c>
    </row>
    <row r="942" spans="1:9" x14ac:dyDescent="0.25">
      <c r="A942" s="10">
        <v>941</v>
      </c>
      <c r="B942" s="4" t="s">
        <v>96</v>
      </c>
      <c r="C942" s="3">
        <v>6</v>
      </c>
      <c r="D942" s="5">
        <v>7829</v>
      </c>
      <c r="E942" s="5">
        <v>90115</v>
      </c>
      <c r="F942" s="5">
        <v>82621</v>
      </c>
      <c r="G942" s="11">
        <v>428.3</v>
      </c>
      <c r="H942" s="11">
        <v>0</v>
      </c>
      <c r="I942" s="13">
        <v>2838.71</v>
      </c>
    </row>
    <row r="943" spans="1:9" x14ac:dyDescent="0.25">
      <c r="A943" s="10">
        <v>942</v>
      </c>
      <c r="B943" s="4" t="s">
        <v>96</v>
      </c>
      <c r="C943" s="3">
        <v>7</v>
      </c>
      <c r="D943" s="5">
        <v>9150</v>
      </c>
      <c r="E943" s="5">
        <v>7011</v>
      </c>
      <c r="F943" s="5">
        <v>62696</v>
      </c>
      <c r="G943" s="11">
        <v>20.9</v>
      </c>
      <c r="H943" s="11">
        <v>0</v>
      </c>
      <c r="I943" s="13">
        <v>213.38</v>
      </c>
    </row>
    <row r="944" spans="1:9" x14ac:dyDescent="0.25">
      <c r="A944" s="10">
        <v>943</v>
      </c>
      <c r="B944" s="4" t="s">
        <v>96</v>
      </c>
      <c r="C944" s="3">
        <v>8</v>
      </c>
      <c r="D944" s="5">
        <v>11129</v>
      </c>
      <c r="E944" s="5">
        <v>17704</v>
      </c>
      <c r="F944" s="5">
        <v>11990</v>
      </c>
      <c r="G944" s="11">
        <v>190.4</v>
      </c>
      <c r="H944" s="11">
        <v>1</v>
      </c>
      <c r="I944" s="13">
        <v>222</v>
      </c>
    </row>
    <row r="945" spans="1:9" x14ac:dyDescent="0.25">
      <c r="A945" s="10">
        <v>944</v>
      </c>
      <c r="B945" s="4" t="s">
        <v>96</v>
      </c>
      <c r="C945" s="3">
        <v>9</v>
      </c>
      <c r="D945" s="5">
        <v>11624</v>
      </c>
      <c r="E945" s="5">
        <v>107350</v>
      </c>
      <c r="F945" s="5">
        <v>11681</v>
      </c>
      <c r="G945" s="11">
        <v>249</v>
      </c>
      <c r="H945" s="11">
        <v>1</v>
      </c>
      <c r="I945" s="13">
        <v>567.20000000000005</v>
      </c>
    </row>
    <row r="946" spans="1:9" x14ac:dyDescent="0.25">
      <c r="A946" s="10">
        <v>945</v>
      </c>
      <c r="B946" s="4" t="s">
        <v>96</v>
      </c>
      <c r="C946" s="3">
        <v>10</v>
      </c>
      <c r="D946" s="5">
        <v>11128</v>
      </c>
      <c r="E946" s="5">
        <v>115</v>
      </c>
      <c r="F946" s="5">
        <v>711</v>
      </c>
      <c r="G946" s="11">
        <v>395.4</v>
      </c>
      <c r="H946" s="11">
        <v>1</v>
      </c>
      <c r="I946" s="13">
        <v>123.38</v>
      </c>
    </row>
    <row r="947" spans="1:9" x14ac:dyDescent="0.25">
      <c r="A947" s="10">
        <v>946</v>
      </c>
      <c r="B947" s="4" t="s">
        <v>96</v>
      </c>
      <c r="C947" s="3">
        <v>11</v>
      </c>
      <c r="D947" s="5">
        <v>9293</v>
      </c>
      <c r="E947" s="5">
        <v>43999</v>
      </c>
      <c r="F947" s="5">
        <v>11912</v>
      </c>
      <c r="G947" s="11">
        <v>247.4</v>
      </c>
      <c r="H947" s="11">
        <v>1</v>
      </c>
      <c r="I947" s="13">
        <v>36.700000000000003</v>
      </c>
    </row>
    <row r="948" spans="1:9" x14ac:dyDescent="0.25">
      <c r="A948" s="10">
        <v>947</v>
      </c>
      <c r="B948" s="4" t="s">
        <v>97</v>
      </c>
      <c r="C948" s="3">
        <v>1</v>
      </c>
      <c r="D948" s="3">
        <v>8999</v>
      </c>
      <c r="E948" s="3">
        <v>1335339</v>
      </c>
      <c r="F948" s="5">
        <v>100666</v>
      </c>
      <c r="G948" s="11">
        <v>264.5</v>
      </c>
      <c r="H948" s="11">
        <v>1</v>
      </c>
      <c r="I948" s="12">
        <v>11303</v>
      </c>
    </row>
    <row r="949" spans="1:9" x14ac:dyDescent="0.25">
      <c r="A949" s="10">
        <v>948</v>
      </c>
      <c r="B949" s="4" t="s">
        <v>97</v>
      </c>
      <c r="C949" s="3">
        <v>2</v>
      </c>
      <c r="D949" s="5">
        <v>9390</v>
      </c>
      <c r="E949" s="5">
        <v>1445396</v>
      </c>
      <c r="F949" s="5">
        <v>259814</v>
      </c>
      <c r="G949" s="11">
        <v>128.69999999999999</v>
      </c>
      <c r="H949" s="11">
        <v>1</v>
      </c>
      <c r="I949" s="12">
        <v>12171.81</v>
      </c>
    </row>
    <row r="950" spans="1:9" x14ac:dyDescent="0.25">
      <c r="A950" s="10">
        <v>949</v>
      </c>
      <c r="B950" s="4" t="s">
        <v>97</v>
      </c>
      <c r="C950" s="3">
        <v>3</v>
      </c>
      <c r="D950" s="5">
        <v>9131</v>
      </c>
      <c r="E950" s="5">
        <v>1300291</v>
      </c>
      <c r="F950" s="5">
        <v>233903</v>
      </c>
      <c r="G950" s="11">
        <v>432.3</v>
      </c>
      <c r="H950" s="11">
        <v>1</v>
      </c>
      <c r="I950" s="12">
        <v>4892.24</v>
      </c>
    </row>
    <row r="951" spans="1:9" x14ac:dyDescent="0.25">
      <c r="A951" s="10">
        <v>950</v>
      </c>
      <c r="B951" s="4" t="s">
        <v>97</v>
      </c>
      <c r="C951" s="3">
        <v>4</v>
      </c>
      <c r="D951" s="5">
        <v>10072</v>
      </c>
      <c r="E951" s="5">
        <v>430675</v>
      </c>
      <c r="F951" s="5">
        <v>51035</v>
      </c>
      <c r="G951" s="11">
        <v>162.9</v>
      </c>
      <c r="H951" s="11">
        <v>0</v>
      </c>
      <c r="I951" s="12">
        <v>461.21</v>
      </c>
    </row>
    <row r="952" spans="1:9" x14ac:dyDescent="0.25">
      <c r="A952" s="10">
        <v>951</v>
      </c>
      <c r="B952" s="4" t="s">
        <v>97</v>
      </c>
      <c r="C952" s="3">
        <v>5</v>
      </c>
      <c r="D952" s="5">
        <v>8515</v>
      </c>
      <c r="E952" s="5">
        <v>872141</v>
      </c>
      <c r="F952" s="5">
        <v>28234</v>
      </c>
      <c r="G952" s="11">
        <v>370.8</v>
      </c>
      <c r="H952" s="11">
        <v>1</v>
      </c>
      <c r="I952" s="12">
        <v>1432.15</v>
      </c>
    </row>
    <row r="953" spans="1:9" x14ac:dyDescent="0.25">
      <c r="A953" s="10">
        <v>952</v>
      </c>
      <c r="B953" s="4" t="s">
        <v>97</v>
      </c>
      <c r="C953" s="3">
        <v>6</v>
      </c>
      <c r="D953" s="5">
        <v>8283</v>
      </c>
      <c r="E953" s="5">
        <v>477474</v>
      </c>
      <c r="F953" s="5">
        <v>60369</v>
      </c>
      <c r="G953" s="11">
        <v>260.89999999999998</v>
      </c>
      <c r="H953" s="11">
        <v>0</v>
      </c>
      <c r="I953" s="13">
        <v>2346.13</v>
      </c>
    </row>
    <row r="954" spans="1:9" x14ac:dyDescent="0.25">
      <c r="A954" s="10">
        <v>953</v>
      </c>
      <c r="B954" s="4" t="s">
        <v>97</v>
      </c>
      <c r="C954" s="3">
        <v>7</v>
      </c>
      <c r="D954" s="5">
        <v>9456</v>
      </c>
      <c r="E954" s="5">
        <v>98408</v>
      </c>
      <c r="F954" s="5">
        <v>80255</v>
      </c>
      <c r="G954" s="11">
        <v>79.8</v>
      </c>
      <c r="H954" s="11">
        <v>0</v>
      </c>
      <c r="I954" s="13">
        <v>387.6</v>
      </c>
    </row>
    <row r="955" spans="1:9" x14ac:dyDescent="0.25">
      <c r="A955" s="10">
        <v>954</v>
      </c>
      <c r="B955" s="4" t="s">
        <v>97</v>
      </c>
      <c r="C955" s="3">
        <v>8</v>
      </c>
      <c r="D955" s="5">
        <v>11032</v>
      </c>
      <c r="E955" s="5">
        <v>16584</v>
      </c>
      <c r="F955" s="5">
        <v>4701</v>
      </c>
      <c r="G955" s="11">
        <v>157.1</v>
      </c>
      <c r="H955" s="11">
        <v>0</v>
      </c>
      <c r="I955" s="13">
        <v>552.45000000000005</v>
      </c>
    </row>
    <row r="956" spans="1:9" x14ac:dyDescent="0.25">
      <c r="A956" s="10">
        <v>955</v>
      </c>
      <c r="B956" s="4" t="s">
        <v>97</v>
      </c>
      <c r="C956" s="3">
        <v>9</v>
      </c>
      <c r="D956" s="5">
        <v>11873</v>
      </c>
      <c r="E956" s="5">
        <v>99706</v>
      </c>
      <c r="F956" s="5">
        <v>38949</v>
      </c>
      <c r="G956" s="11">
        <v>13</v>
      </c>
      <c r="H956" s="11">
        <v>0</v>
      </c>
      <c r="I956" s="13">
        <v>363.6</v>
      </c>
    </row>
    <row r="957" spans="1:9" x14ac:dyDescent="0.25">
      <c r="A957" s="10">
        <v>956</v>
      </c>
      <c r="B957" s="4" t="s">
        <v>97</v>
      </c>
      <c r="C957" s="3">
        <v>10</v>
      </c>
      <c r="D957" s="5">
        <v>11332</v>
      </c>
      <c r="E957" s="5">
        <v>7142</v>
      </c>
      <c r="F957" s="5">
        <v>436</v>
      </c>
      <c r="G957" s="11">
        <v>3.2</v>
      </c>
      <c r="H957" s="11">
        <v>0</v>
      </c>
      <c r="I957" s="13">
        <v>39.85</v>
      </c>
    </row>
    <row r="958" spans="1:9" x14ac:dyDescent="0.25">
      <c r="A958" s="10">
        <v>957</v>
      </c>
      <c r="B958" s="4" t="s">
        <v>97</v>
      </c>
      <c r="C958" s="3">
        <v>11</v>
      </c>
      <c r="D958" s="5">
        <v>9750</v>
      </c>
      <c r="E958" s="5">
        <v>41646</v>
      </c>
      <c r="F958" s="5">
        <v>8936</v>
      </c>
      <c r="G958" s="11">
        <v>51.7</v>
      </c>
      <c r="H958" s="11">
        <v>0</v>
      </c>
      <c r="I958" s="13">
        <v>121.95</v>
      </c>
    </row>
    <row r="959" spans="1:9" x14ac:dyDescent="0.25">
      <c r="A959" s="10">
        <v>958</v>
      </c>
      <c r="B959" s="4" t="s">
        <v>98</v>
      </c>
      <c r="C959" s="3">
        <v>1</v>
      </c>
      <c r="D959" s="3">
        <v>8527</v>
      </c>
      <c r="E959" s="3">
        <v>2469545</v>
      </c>
      <c r="F959" s="5">
        <v>194599</v>
      </c>
      <c r="G959" s="11">
        <v>231</v>
      </c>
      <c r="H959" s="11">
        <v>1</v>
      </c>
      <c r="I959" s="12">
        <v>8020</v>
      </c>
    </row>
    <row r="960" spans="1:9" x14ac:dyDescent="0.25">
      <c r="A960" s="10">
        <v>959</v>
      </c>
      <c r="B960" s="4" t="s">
        <v>98</v>
      </c>
      <c r="C960" s="3">
        <v>2</v>
      </c>
      <c r="D960" s="5">
        <v>8776</v>
      </c>
      <c r="E960" s="5">
        <v>2963236</v>
      </c>
      <c r="F960" s="5">
        <v>194745</v>
      </c>
      <c r="G960" s="11">
        <v>216.6</v>
      </c>
      <c r="H960" s="11">
        <v>1</v>
      </c>
      <c r="I960" s="12">
        <v>2509.7800000000002</v>
      </c>
    </row>
    <row r="961" spans="1:9" x14ac:dyDescent="0.25">
      <c r="A961" s="10">
        <v>960</v>
      </c>
      <c r="B961" s="4" t="s">
        <v>98</v>
      </c>
      <c r="C961" s="3">
        <v>3</v>
      </c>
      <c r="D961" s="5">
        <v>8598</v>
      </c>
      <c r="E961" s="5">
        <v>4474541</v>
      </c>
      <c r="F961" s="5">
        <v>285189</v>
      </c>
      <c r="G961" s="11">
        <v>238.2</v>
      </c>
      <c r="H961" s="11">
        <v>1</v>
      </c>
      <c r="I961" s="12">
        <v>3713.62</v>
      </c>
    </row>
    <row r="962" spans="1:9" x14ac:dyDescent="0.25">
      <c r="A962" s="10">
        <v>961</v>
      </c>
      <c r="B962" s="4" t="s">
        <v>98</v>
      </c>
      <c r="C962" s="3">
        <v>4</v>
      </c>
      <c r="D962" s="5">
        <v>10202</v>
      </c>
      <c r="E962" s="5">
        <v>404477</v>
      </c>
      <c r="F962" s="5">
        <v>47451</v>
      </c>
      <c r="G962" s="11">
        <v>201.7</v>
      </c>
      <c r="H962" s="11">
        <v>0</v>
      </c>
      <c r="I962" s="12">
        <v>733.05</v>
      </c>
    </row>
    <row r="963" spans="1:9" x14ac:dyDescent="0.25">
      <c r="A963" s="10">
        <v>962</v>
      </c>
      <c r="B963" s="4" t="s">
        <v>98</v>
      </c>
      <c r="C963" s="3">
        <v>5</v>
      </c>
      <c r="D963" s="5">
        <v>8192</v>
      </c>
      <c r="E963" s="5">
        <v>769754</v>
      </c>
      <c r="F963" s="5">
        <v>49383</v>
      </c>
      <c r="G963" s="11">
        <v>309.10000000000002</v>
      </c>
      <c r="H963" s="11">
        <v>1</v>
      </c>
      <c r="I963" s="12">
        <v>344.2</v>
      </c>
    </row>
    <row r="964" spans="1:9" x14ac:dyDescent="0.25">
      <c r="A964" s="10">
        <v>963</v>
      </c>
      <c r="B964" s="4" t="s">
        <v>98</v>
      </c>
      <c r="C964" s="3">
        <v>6</v>
      </c>
      <c r="D964" s="5">
        <v>7904</v>
      </c>
      <c r="E964" s="5">
        <v>1176515</v>
      </c>
      <c r="F964" s="5">
        <v>47194</v>
      </c>
      <c r="G964" s="11">
        <v>262.2</v>
      </c>
      <c r="H964" s="11">
        <v>1</v>
      </c>
      <c r="I964" s="13">
        <v>1808.05</v>
      </c>
    </row>
    <row r="965" spans="1:9" x14ac:dyDescent="0.25">
      <c r="A965" s="10">
        <v>964</v>
      </c>
      <c r="B965" s="4" t="s">
        <v>98</v>
      </c>
      <c r="C965" s="3">
        <v>7</v>
      </c>
      <c r="D965" s="5">
        <v>9569</v>
      </c>
      <c r="E965" s="5">
        <v>323136</v>
      </c>
      <c r="F965" s="5">
        <v>84385</v>
      </c>
      <c r="G965" s="11">
        <v>274.3</v>
      </c>
      <c r="H965" s="11">
        <v>0</v>
      </c>
      <c r="I965" s="13">
        <v>172</v>
      </c>
    </row>
    <row r="966" spans="1:9" x14ac:dyDescent="0.25">
      <c r="A966" s="10">
        <v>965</v>
      </c>
      <c r="B966" s="4" t="s">
        <v>98</v>
      </c>
      <c r="C966" s="3">
        <v>8</v>
      </c>
      <c r="D966" s="5">
        <v>11146</v>
      </c>
      <c r="E966" s="5">
        <v>7984</v>
      </c>
      <c r="F966" s="5">
        <v>454</v>
      </c>
      <c r="G966" s="11">
        <v>490.5</v>
      </c>
      <c r="H966" s="11">
        <v>0</v>
      </c>
      <c r="I966" s="13">
        <v>526.25</v>
      </c>
    </row>
    <row r="967" spans="1:9" x14ac:dyDescent="0.25">
      <c r="A967" s="10">
        <v>966</v>
      </c>
      <c r="B967" s="4" t="s">
        <v>98</v>
      </c>
      <c r="C967" s="3">
        <v>9</v>
      </c>
      <c r="D967" s="5">
        <v>11434</v>
      </c>
      <c r="E967" s="5">
        <v>60864</v>
      </c>
      <c r="F967" s="5">
        <v>35524</v>
      </c>
      <c r="G967" s="11">
        <v>3.1</v>
      </c>
      <c r="H967" s="11">
        <v>0</v>
      </c>
      <c r="I967" s="13">
        <v>107.4</v>
      </c>
    </row>
    <row r="968" spans="1:9" x14ac:dyDescent="0.25">
      <c r="A968" s="10">
        <v>967</v>
      </c>
      <c r="B968" s="4" t="s">
        <v>98</v>
      </c>
      <c r="C968" s="3">
        <v>10</v>
      </c>
      <c r="D968" s="5">
        <v>11378</v>
      </c>
      <c r="E968" s="5">
        <v>54501</v>
      </c>
      <c r="F968" s="5">
        <v>21</v>
      </c>
      <c r="G968" s="11">
        <v>230.5</v>
      </c>
      <c r="H968" s="11">
        <v>1</v>
      </c>
      <c r="I968" s="13">
        <v>25</v>
      </c>
    </row>
    <row r="969" spans="1:9" x14ac:dyDescent="0.25">
      <c r="A969" s="10">
        <v>968</v>
      </c>
      <c r="B969" s="4" t="s">
        <v>98</v>
      </c>
      <c r="C969" s="3">
        <v>11</v>
      </c>
      <c r="D969" s="5">
        <v>9548</v>
      </c>
      <c r="E969" s="5">
        <v>41198</v>
      </c>
      <c r="F969" s="5">
        <v>8306</v>
      </c>
      <c r="G969" s="11">
        <v>100.8</v>
      </c>
      <c r="H969" s="11">
        <v>0</v>
      </c>
      <c r="I969" s="13">
        <v>156.25</v>
      </c>
    </row>
    <row r="970" spans="1:9" x14ac:dyDescent="0.25">
      <c r="A970" s="10">
        <v>969</v>
      </c>
      <c r="B970" s="4" t="s">
        <v>99</v>
      </c>
      <c r="C970" s="3">
        <v>1</v>
      </c>
      <c r="D970" s="3">
        <v>8375</v>
      </c>
      <c r="E970" s="3">
        <v>1608856</v>
      </c>
      <c r="F970" s="5">
        <v>247756</v>
      </c>
      <c r="G970" s="11">
        <v>208.1</v>
      </c>
      <c r="H970" s="11">
        <v>1</v>
      </c>
      <c r="I970" s="12">
        <v>4961</v>
      </c>
    </row>
    <row r="971" spans="1:9" x14ac:dyDescent="0.25">
      <c r="A971" s="10">
        <v>970</v>
      </c>
      <c r="B971" s="4" t="s">
        <v>99</v>
      </c>
      <c r="C971" s="3">
        <v>2</v>
      </c>
      <c r="D971" s="5">
        <v>8696</v>
      </c>
      <c r="E971" s="5">
        <v>1218902</v>
      </c>
      <c r="F971" s="5">
        <v>207036</v>
      </c>
      <c r="G971" s="11">
        <v>199.6</v>
      </c>
      <c r="H971" s="11">
        <v>1</v>
      </c>
      <c r="I971" s="12">
        <v>7698.02</v>
      </c>
    </row>
    <row r="972" spans="1:9" x14ac:dyDescent="0.25">
      <c r="A972" s="10">
        <v>971</v>
      </c>
      <c r="B972" s="4" t="s">
        <v>99</v>
      </c>
      <c r="C972" s="3">
        <v>3</v>
      </c>
      <c r="D972" s="5">
        <v>8464</v>
      </c>
      <c r="E972" s="5">
        <v>1552797</v>
      </c>
      <c r="F972" s="5">
        <v>178988</v>
      </c>
      <c r="G972" s="11">
        <v>181.6</v>
      </c>
      <c r="H972" s="11">
        <v>1</v>
      </c>
      <c r="I972" s="12">
        <v>4603.57</v>
      </c>
    </row>
    <row r="973" spans="1:9" x14ac:dyDescent="0.25">
      <c r="A973" s="10">
        <v>972</v>
      </c>
      <c r="B973" s="4" t="s">
        <v>99</v>
      </c>
      <c r="C973" s="3">
        <v>4</v>
      </c>
      <c r="D973" s="5">
        <v>10196</v>
      </c>
      <c r="E973" s="5">
        <v>30005</v>
      </c>
      <c r="F973" s="5">
        <v>59985</v>
      </c>
      <c r="G973" s="11">
        <v>124.9</v>
      </c>
      <c r="H973" s="11">
        <v>1</v>
      </c>
      <c r="I973" s="12">
        <v>495.55</v>
      </c>
    </row>
    <row r="974" spans="1:9" x14ac:dyDescent="0.25">
      <c r="A974" s="10">
        <v>973</v>
      </c>
      <c r="B974" s="4" t="s">
        <v>99</v>
      </c>
      <c r="C974" s="3">
        <v>5</v>
      </c>
      <c r="D974" s="5">
        <v>8074</v>
      </c>
      <c r="E974" s="5">
        <v>496979</v>
      </c>
      <c r="F974" s="5">
        <v>169487</v>
      </c>
      <c r="G974" s="11">
        <v>45</v>
      </c>
      <c r="H974" s="11">
        <v>0</v>
      </c>
      <c r="I974" s="12">
        <v>1538.25</v>
      </c>
    </row>
    <row r="975" spans="1:9" x14ac:dyDescent="0.25">
      <c r="A975" s="10">
        <v>974</v>
      </c>
      <c r="B975" s="4" t="s">
        <v>99</v>
      </c>
      <c r="C975" s="3">
        <v>6</v>
      </c>
      <c r="D975" s="5">
        <v>7797</v>
      </c>
      <c r="E975" s="5">
        <v>1076383</v>
      </c>
      <c r="F975" s="5">
        <v>279697</v>
      </c>
      <c r="G975" s="11">
        <v>265.2</v>
      </c>
      <c r="H975" s="11">
        <v>1</v>
      </c>
      <c r="I975" s="13">
        <v>1709.19</v>
      </c>
    </row>
    <row r="976" spans="1:9" x14ac:dyDescent="0.25">
      <c r="A976" s="10">
        <v>975</v>
      </c>
      <c r="B976" s="4" t="s">
        <v>99</v>
      </c>
      <c r="C976" s="3">
        <v>7</v>
      </c>
      <c r="D976" s="5">
        <v>9655</v>
      </c>
      <c r="E976" s="5">
        <v>256049</v>
      </c>
      <c r="F976" s="5">
        <v>36962</v>
      </c>
      <c r="G976" s="11">
        <v>157.80000000000001</v>
      </c>
      <c r="H976" s="11">
        <v>0</v>
      </c>
      <c r="I976" s="13">
        <v>29.2</v>
      </c>
    </row>
    <row r="977" spans="1:9" x14ac:dyDescent="0.25">
      <c r="A977" s="10">
        <v>976</v>
      </c>
      <c r="B977" s="4" t="s">
        <v>99</v>
      </c>
      <c r="C977" s="3">
        <v>8</v>
      </c>
      <c r="D977" s="5">
        <v>11231</v>
      </c>
      <c r="E977" s="5">
        <v>29240</v>
      </c>
      <c r="F977" s="5">
        <v>2632</v>
      </c>
      <c r="G977" s="11">
        <v>247</v>
      </c>
      <c r="H977" s="11">
        <v>0</v>
      </c>
      <c r="I977" s="13">
        <v>0</v>
      </c>
    </row>
    <row r="978" spans="1:9" x14ac:dyDescent="0.25">
      <c r="A978" s="10">
        <v>977</v>
      </c>
      <c r="B978" s="4" t="s">
        <v>99</v>
      </c>
      <c r="C978" s="3">
        <v>9</v>
      </c>
      <c r="D978" s="5">
        <v>11859</v>
      </c>
      <c r="E978" s="5">
        <v>47254</v>
      </c>
      <c r="F978" s="5">
        <v>19783</v>
      </c>
      <c r="G978" s="11">
        <v>61.4</v>
      </c>
      <c r="H978" s="11">
        <v>0</v>
      </c>
      <c r="I978" s="13">
        <v>61</v>
      </c>
    </row>
    <row r="979" spans="1:9" x14ac:dyDescent="0.25">
      <c r="A979" s="10">
        <v>978</v>
      </c>
      <c r="B979" s="4" t="s">
        <v>99</v>
      </c>
      <c r="C979" s="3">
        <v>10</v>
      </c>
      <c r="D979" s="5">
        <v>11378</v>
      </c>
      <c r="E979" s="5">
        <v>23340</v>
      </c>
      <c r="F979" s="5">
        <v>2603</v>
      </c>
      <c r="G979" s="11">
        <v>78.099999999999994</v>
      </c>
      <c r="H979" s="11">
        <v>0</v>
      </c>
      <c r="I979" s="13">
        <v>0</v>
      </c>
    </row>
    <row r="980" spans="1:9" x14ac:dyDescent="0.25">
      <c r="A980" s="10">
        <v>979</v>
      </c>
      <c r="B980" s="4" t="s">
        <v>99</v>
      </c>
      <c r="C980" s="3">
        <v>11</v>
      </c>
      <c r="D980" s="5">
        <v>9072</v>
      </c>
      <c r="E980" s="5">
        <v>74686</v>
      </c>
      <c r="F980" s="5">
        <v>10231</v>
      </c>
      <c r="G980" s="11">
        <v>76.5</v>
      </c>
      <c r="H980" s="11">
        <v>1</v>
      </c>
      <c r="I980" s="13">
        <v>192.9</v>
      </c>
    </row>
    <row r="981" spans="1:9" x14ac:dyDescent="0.25">
      <c r="A981" s="10">
        <v>980</v>
      </c>
      <c r="B981" s="4" t="s">
        <v>100</v>
      </c>
      <c r="C981" s="3">
        <v>1</v>
      </c>
      <c r="D981" s="3">
        <v>8369</v>
      </c>
      <c r="E981" s="3">
        <v>692154</v>
      </c>
      <c r="F981" s="5">
        <v>152509</v>
      </c>
      <c r="G981" s="11">
        <v>50.4</v>
      </c>
      <c r="H981" s="11">
        <v>0</v>
      </c>
      <c r="I981" s="12">
        <v>6033.5</v>
      </c>
    </row>
    <row r="982" spans="1:9" x14ac:dyDescent="0.25">
      <c r="A982" s="10">
        <v>981</v>
      </c>
      <c r="B982" s="4" t="s">
        <v>100</v>
      </c>
      <c r="C982" s="3">
        <v>2</v>
      </c>
      <c r="D982" s="5">
        <v>8808</v>
      </c>
      <c r="E982" s="5">
        <v>578803</v>
      </c>
      <c r="F982" s="5">
        <v>107343</v>
      </c>
      <c r="G982" s="11">
        <v>69</v>
      </c>
      <c r="H982" s="11">
        <v>0</v>
      </c>
      <c r="I982" s="12">
        <v>7210.21</v>
      </c>
    </row>
    <row r="983" spans="1:9" x14ac:dyDescent="0.25">
      <c r="A983" s="10">
        <v>982</v>
      </c>
      <c r="B983" s="4" t="s">
        <v>100</v>
      </c>
      <c r="C983" s="3">
        <v>3</v>
      </c>
      <c r="D983" s="5">
        <v>8558</v>
      </c>
      <c r="E983" s="5">
        <v>420911</v>
      </c>
      <c r="F983" s="5">
        <v>91652</v>
      </c>
      <c r="G983" s="11">
        <v>0</v>
      </c>
      <c r="H983" s="11">
        <v>0</v>
      </c>
      <c r="I983" s="12">
        <v>4712.2299999999996</v>
      </c>
    </row>
    <row r="984" spans="1:9" x14ac:dyDescent="0.25">
      <c r="A984" s="10">
        <v>983</v>
      </c>
      <c r="B984" s="4" t="s">
        <v>100</v>
      </c>
      <c r="C984" s="3">
        <v>4</v>
      </c>
      <c r="D984" s="5">
        <v>10143</v>
      </c>
      <c r="E984" s="5">
        <v>321008</v>
      </c>
      <c r="F984" s="5">
        <v>64307</v>
      </c>
      <c r="G984" s="11">
        <v>134.80000000000001</v>
      </c>
      <c r="H984" s="11">
        <v>0</v>
      </c>
      <c r="I984" s="12">
        <v>257.2</v>
      </c>
    </row>
    <row r="985" spans="1:9" x14ac:dyDescent="0.25">
      <c r="A985" s="10">
        <v>984</v>
      </c>
      <c r="B985" s="4" t="s">
        <v>100</v>
      </c>
      <c r="C985" s="3">
        <v>5</v>
      </c>
      <c r="D985" s="5">
        <v>8154</v>
      </c>
      <c r="E985" s="5">
        <v>121492</v>
      </c>
      <c r="F985" s="5">
        <v>143592</v>
      </c>
      <c r="G985" s="11">
        <v>2.8</v>
      </c>
      <c r="H985" s="11">
        <v>0</v>
      </c>
      <c r="I985" s="12">
        <v>16689.98</v>
      </c>
    </row>
    <row r="986" spans="1:9" x14ac:dyDescent="0.25">
      <c r="A986" s="10">
        <v>985</v>
      </c>
      <c r="B986" s="4" t="s">
        <v>100</v>
      </c>
      <c r="C986" s="3">
        <v>6</v>
      </c>
      <c r="D986" s="5">
        <v>7852</v>
      </c>
      <c r="E986" s="5">
        <v>492019</v>
      </c>
      <c r="F986" s="5">
        <v>125886</v>
      </c>
      <c r="G986" s="11">
        <v>213.6</v>
      </c>
      <c r="H986" s="11">
        <v>1</v>
      </c>
      <c r="I986" s="13">
        <v>2219.87</v>
      </c>
    </row>
    <row r="987" spans="1:9" x14ac:dyDescent="0.25">
      <c r="A987" s="10">
        <v>986</v>
      </c>
      <c r="B987" s="4" t="s">
        <v>100</v>
      </c>
      <c r="C987" s="3">
        <v>7</v>
      </c>
      <c r="D987" s="5">
        <v>9851</v>
      </c>
      <c r="E987" s="5">
        <v>213486</v>
      </c>
      <c r="F987" s="5">
        <v>35584</v>
      </c>
      <c r="G987" s="11">
        <v>107.2</v>
      </c>
      <c r="H987" s="11">
        <v>0</v>
      </c>
      <c r="I987" s="13">
        <v>69.3</v>
      </c>
    </row>
    <row r="988" spans="1:9" x14ac:dyDescent="0.25">
      <c r="A988" s="10">
        <v>987</v>
      </c>
      <c r="B988" s="4" t="s">
        <v>100</v>
      </c>
      <c r="C988" s="3">
        <v>8</v>
      </c>
      <c r="D988" s="5">
        <v>11440</v>
      </c>
      <c r="E988" s="5">
        <v>44394</v>
      </c>
      <c r="F988" s="5">
        <v>10701</v>
      </c>
      <c r="G988" s="11">
        <v>682.6</v>
      </c>
      <c r="H988" s="11">
        <v>1</v>
      </c>
      <c r="I988" s="13">
        <v>51.95</v>
      </c>
    </row>
    <row r="989" spans="1:9" x14ac:dyDescent="0.25">
      <c r="A989" s="10">
        <v>988</v>
      </c>
      <c r="B989" s="4" t="s">
        <v>100</v>
      </c>
      <c r="C989" s="3">
        <v>9</v>
      </c>
      <c r="D989" s="5">
        <v>11650</v>
      </c>
      <c r="E989" s="5">
        <v>38393</v>
      </c>
      <c r="F989" s="5">
        <v>15273</v>
      </c>
      <c r="G989" s="11">
        <v>17.7</v>
      </c>
      <c r="H989" s="11">
        <v>0</v>
      </c>
      <c r="I989" s="13">
        <v>142</v>
      </c>
    </row>
    <row r="990" spans="1:9" x14ac:dyDescent="0.25">
      <c r="A990" s="10">
        <v>989</v>
      </c>
      <c r="B990" s="4" t="s">
        <v>100</v>
      </c>
      <c r="C990" s="3">
        <v>10</v>
      </c>
      <c r="D990" s="5">
        <v>11411</v>
      </c>
      <c r="E990" s="5">
        <v>2362</v>
      </c>
      <c r="F990" s="5">
        <v>6464</v>
      </c>
      <c r="G990" s="11">
        <v>151.1</v>
      </c>
      <c r="H990" s="11">
        <v>0</v>
      </c>
      <c r="I990" s="13">
        <v>581.79999999999995</v>
      </c>
    </row>
    <row r="991" spans="1:9" x14ac:dyDescent="0.25">
      <c r="A991" s="10">
        <v>990</v>
      </c>
      <c r="B991" s="4" t="s">
        <v>100</v>
      </c>
      <c r="C991" s="3">
        <v>11</v>
      </c>
      <c r="D991" s="5">
        <v>9096</v>
      </c>
      <c r="E991" s="5">
        <v>69603</v>
      </c>
      <c r="F991" s="5">
        <v>14060</v>
      </c>
      <c r="G991" s="11">
        <v>185.4</v>
      </c>
      <c r="H991" s="11">
        <v>1</v>
      </c>
      <c r="I991" s="13">
        <v>284.64999999999998</v>
      </c>
    </row>
    <row r="992" spans="1:9" x14ac:dyDescent="0.25">
      <c r="A992" s="10">
        <v>991</v>
      </c>
      <c r="B992" s="4" t="s">
        <v>101</v>
      </c>
      <c r="C992" s="3">
        <v>1</v>
      </c>
      <c r="D992" s="3">
        <v>8470</v>
      </c>
      <c r="E992" s="3">
        <v>581029</v>
      </c>
      <c r="F992" s="5">
        <v>94717</v>
      </c>
      <c r="G992" s="11">
        <v>0.3</v>
      </c>
      <c r="H992" s="11">
        <v>0</v>
      </c>
      <c r="I992" s="12">
        <v>7440</v>
      </c>
    </row>
    <row r="993" spans="1:9" x14ac:dyDescent="0.25">
      <c r="A993" s="10">
        <v>992</v>
      </c>
      <c r="B993" s="4" t="s">
        <v>101</v>
      </c>
      <c r="C993" s="3">
        <v>2</v>
      </c>
      <c r="D993" s="5">
        <v>8965</v>
      </c>
      <c r="E993" s="5">
        <v>1424834</v>
      </c>
      <c r="F993" s="5">
        <v>63420</v>
      </c>
      <c r="G993" s="11">
        <v>14.8</v>
      </c>
      <c r="H993" s="11">
        <v>0</v>
      </c>
      <c r="I993" s="12">
        <v>2473.63</v>
      </c>
    </row>
    <row r="994" spans="1:9" x14ac:dyDescent="0.25">
      <c r="A994" s="10">
        <v>993</v>
      </c>
      <c r="B994" s="4" t="s">
        <v>101</v>
      </c>
      <c r="C994" s="3">
        <v>3</v>
      </c>
      <c r="D994" s="5">
        <v>8723</v>
      </c>
      <c r="E994" s="5">
        <v>1175566</v>
      </c>
      <c r="F994" s="5">
        <v>94623</v>
      </c>
      <c r="G994" s="11">
        <v>1.6</v>
      </c>
      <c r="H994" s="11">
        <v>0</v>
      </c>
      <c r="I994" s="12">
        <v>2437.4</v>
      </c>
    </row>
    <row r="995" spans="1:9" x14ac:dyDescent="0.25">
      <c r="A995" s="10">
        <v>994</v>
      </c>
      <c r="B995" s="4" t="s">
        <v>101</v>
      </c>
      <c r="C995" s="3">
        <v>4</v>
      </c>
      <c r="D995" s="5">
        <v>10138</v>
      </c>
      <c r="E995" s="5">
        <v>439025</v>
      </c>
      <c r="F995" s="5">
        <v>46749</v>
      </c>
      <c r="G995" s="11">
        <v>127.4</v>
      </c>
      <c r="H995" s="11">
        <v>0</v>
      </c>
      <c r="I995" s="12">
        <v>214.3</v>
      </c>
    </row>
    <row r="996" spans="1:9" x14ac:dyDescent="0.25">
      <c r="A996" s="10">
        <v>995</v>
      </c>
      <c r="B996" s="4" t="s">
        <v>101</v>
      </c>
      <c r="C996" s="3">
        <v>5</v>
      </c>
      <c r="D996" s="5">
        <v>8299</v>
      </c>
      <c r="E996" s="5">
        <v>213654</v>
      </c>
      <c r="F996" s="5">
        <v>25998</v>
      </c>
      <c r="G996" s="11">
        <v>58.6</v>
      </c>
      <c r="H996" s="11">
        <v>1</v>
      </c>
      <c r="I996" s="12">
        <v>22071.18</v>
      </c>
    </row>
    <row r="997" spans="1:9" x14ac:dyDescent="0.25">
      <c r="A997" s="10">
        <v>996</v>
      </c>
      <c r="B997" s="4" t="s">
        <v>101</v>
      </c>
      <c r="C997" s="3">
        <v>6</v>
      </c>
      <c r="D997" s="5">
        <v>7890</v>
      </c>
      <c r="E997" s="5">
        <v>359505</v>
      </c>
      <c r="F997" s="5">
        <v>30714</v>
      </c>
      <c r="G997" s="11">
        <v>208</v>
      </c>
      <c r="H997" s="11">
        <v>0</v>
      </c>
      <c r="I997" s="13">
        <v>1203.05</v>
      </c>
    </row>
    <row r="998" spans="1:9" x14ac:dyDescent="0.25">
      <c r="A998" s="10">
        <v>997</v>
      </c>
      <c r="B998" s="4" t="s">
        <v>101</v>
      </c>
      <c r="C998" s="3">
        <v>7</v>
      </c>
      <c r="D998" s="5">
        <v>9894</v>
      </c>
      <c r="E998" s="5">
        <v>273276</v>
      </c>
      <c r="F998" s="5">
        <v>41117</v>
      </c>
      <c r="G998" s="11">
        <v>9.4</v>
      </c>
      <c r="H998" s="11">
        <v>0</v>
      </c>
      <c r="I998" s="13">
        <v>58.1</v>
      </c>
    </row>
    <row r="999" spans="1:9" x14ac:dyDescent="0.25">
      <c r="A999" s="10">
        <v>998</v>
      </c>
      <c r="B999" s="4" t="s">
        <v>101</v>
      </c>
      <c r="C999" s="3">
        <v>8</v>
      </c>
      <c r="D999" s="5">
        <v>11215</v>
      </c>
      <c r="E999" s="5">
        <v>17406</v>
      </c>
      <c r="F999" s="5">
        <v>1147</v>
      </c>
      <c r="G999" s="11">
        <v>123.8</v>
      </c>
      <c r="H999" s="11">
        <v>0</v>
      </c>
      <c r="I999" s="13">
        <v>77.75</v>
      </c>
    </row>
    <row r="1000" spans="1:9" x14ac:dyDescent="0.25">
      <c r="A1000" s="10">
        <v>999</v>
      </c>
      <c r="B1000" s="4" t="s">
        <v>101</v>
      </c>
      <c r="C1000" s="3">
        <v>9</v>
      </c>
      <c r="D1000" s="5">
        <v>11878</v>
      </c>
      <c r="E1000" s="5">
        <v>128017</v>
      </c>
      <c r="F1000" s="5">
        <v>2181</v>
      </c>
      <c r="G1000" s="11">
        <v>54.2</v>
      </c>
      <c r="H1000" s="11">
        <v>0</v>
      </c>
      <c r="I1000" s="13">
        <v>57</v>
      </c>
    </row>
    <row r="1001" spans="1:9" x14ac:dyDescent="0.25">
      <c r="A1001" s="10">
        <v>1000</v>
      </c>
      <c r="B1001" s="4" t="s">
        <v>101</v>
      </c>
      <c r="C1001" s="3">
        <v>10</v>
      </c>
      <c r="D1001" s="5">
        <v>11441</v>
      </c>
      <c r="E1001" s="5">
        <v>1448</v>
      </c>
      <c r="F1001" s="5">
        <v>413</v>
      </c>
      <c r="G1001" s="11">
        <v>29.3</v>
      </c>
      <c r="H1001" s="11">
        <v>0</v>
      </c>
      <c r="I1001" s="13">
        <v>156.80000000000001</v>
      </c>
    </row>
    <row r="1002" spans="1:9" x14ac:dyDescent="0.25">
      <c r="A1002" s="10">
        <v>1001</v>
      </c>
      <c r="B1002" s="4" t="s">
        <v>101</v>
      </c>
      <c r="C1002" s="3">
        <v>11</v>
      </c>
      <c r="D1002" s="5">
        <v>9081</v>
      </c>
      <c r="E1002" s="5">
        <v>52214</v>
      </c>
      <c r="F1002" s="5">
        <v>12628</v>
      </c>
      <c r="G1002" s="11">
        <v>7.4</v>
      </c>
      <c r="H1002" s="11">
        <v>0</v>
      </c>
      <c r="I1002" s="13">
        <v>609.29999999999995</v>
      </c>
    </row>
    <row r="1003" spans="1:9" x14ac:dyDescent="0.25">
      <c r="A1003" s="10">
        <v>1002</v>
      </c>
      <c r="B1003" s="4" t="s">
        <v>102</v>
      </c>
      <c r="C1003" s="3">
        <v>1</v>
      </c>
      <c r="D1003" s="3">
        <v>8504</v>
      </c>
      <c r="E1003" s="3">
        <v>1123195</v>
      </c>
      <c r="F1003" s="5">
        <v>84967</v>
      </c>
      <c r="G1003" s="11">
        <v>6.9</v>
      </c>
      <c r="H1003" s="11">
        <v>0</v>
      </c>
      <c r="I1003" s="12">
        <v>7317</v>
      </c>
    </row>
    <row r="1004" spans="1:9" x14ac:dyDescent="0.25">
      <c r="A1004" s="10">
        <v>1003</v>
      </c>
      <c r="B1004" s="4" t="s">
        <v>102</v>
      </c>
      <c r="C1004" s="3">
        <v>2</v>
      </c>
      <c r="D1004" s="5">
        <v>9096</v>
      </c>
      <c r="E1004" s="5">
        <v>1067992</v>
      </c>
      <c r="F1004" s="5">
        <v>54463</v>
      </c>
      <c r="G1004" s="11">
        <v>10.8</v>
      </c>
      <c r="H1004" s="11">
        <v>0</v>
      </c>
      <c r="I1004" s="12">
        <v>2454.86</v>
      </c>
    </row>
    <row r="1005" spans="1:9" x14ac:dyDescent="0.25">
      <c r="A1005" s="10">
        <v>1004</v>
      </c>
      <c r="B1005" s="4" t="s">
        <v>102</v>
      </c>
      <c r="C1005" s="3">
        <v>3</v>
      </c>
      <c r="D1005" s="5">
        <v>8907</v>
      </c>
      <c r="E1005" s="5">
        <v>1433322</v>
      </c>
      <c r="F1005" s="5">
        <v>94393</v>
      </c>
      <c r="G1005" s="11">
        <v>17.899999999999999</v>
      </c>
      <c r="H1005" s="11">
        <v>0</v>
      </c>
      <c r="I1005" s="12">
        <v>1523.03</v>
      </c>
    </row>
    <row r="1006" spans="1:9" x14ac:dyDescent="0.25">
      <c r="A1006" s="10">
        <v>1005</v>
      </c>
      <c r="B1006" s="4" t="s">
        <v>102</v>
      </c>
      <c r="C1006" s="3">
        <v>4</v>
      </c>
      <c r="D1006" s="5">
        <v>10092</v>
      </c>
      <c r="E1006" s="5">
        <v>408194</v>
      </c>
      <c r="F1006" s="5">
        <v>48986</v>
      </c>
      <c r="G1006" s="11">
        <v>420.3</v>
      </c>
      <c r="H1006" s="11">
        <v>1</v>
      </c>
      <c r="I1006" s="12">
        <v>396.8</v>
      </c>
    </row>
    <row r="1007" spans="1:9" x14ac:dyDescent="0.25">
      <c r="A1007" s="10">
        <v>1006</v>
      </c>
      <c r="B1007" s="4" t="s">
        <v>102</v>
      </c>
      <c r="C1007" s="3">
        <v>5</v>
      </c>
      <c r="D1007" s="5">
        <v>8344</v>
      </c>
      <c r="E1007" s="5">
        <v>373694</v>
      </c>
      <c r="F1007" s="5">
        <v>11096</v>
      </c>
      <c r="G1007" s="11">
        <v>24.4</v>
      </c>
      <c r="H1007" s="11">
        <v>0</v>
      </c>
      <c r="I1007" s="12">
        <v>1994.56</v>
      </c>
    </row>
    <row r="1008" spans="1:9" x14ac:dyDescent="0.25">
      <c r="A1008" s="10">
        <v>1007</v>
      </c>
      <c r="B1008" s="4" t="s">
        <v>102</v>
      </c>
      <c r="C1008" s="3">
        <v>6</v>
      </c>
      <c r="D1008" s="5">
        <v>8185</v>
      </c>
      <c r="E1008" s="5">
        <v>281046</v>
      </c>
      <c r="F1008" s="5">
        <v>37593</v>
      </c>
      <c r="G1008" s="11">
        <v>81.599999999999994</v>
      </c>
      <c r="H1008" s="11">
        <v>0</v>
      </c>
      <c r="I1008" s="13">
        <v>1269.5999999999999</v>
      </c>
    </row>
    <row r="1009" spans="1:9" x14ac:dyDescent="0.25">
      <c r="A1009" s="10">
        <v>1008</v>
      </c>
      <c r="B1009" s="4" t="s">
        <v>102</v>
      </c>
      <c r="C1009" s="3">
        <v>7</v>
      </c>
      <c r="D1009" s="5">
        <v>9925</v>
      </c>
      <c r="E1009" s="5">
        <v>287339</v>
      </c>
      <c r="F1009" s="5">
        <v>14647</v>
      </c>
      <c r="G1009" s="11">
        <v>20.3</v>
      </c>
      <c r="H1009" s="11">
        <v>0</v>
      </c>
      <c r="I1009" s="13">
        <v>62.1</v>
      </c>
    </row>
    <row r="1010" spans="1:9" x14ac:dyDescent="0.25">
      <c r="A1010" s="10">
        <v>1009</v>
      </c>
      <c r="B1010" s="4" t="s">
        <v>102</v>
      </c>
      <c r="C1010" s="3">
        <v>8</v>
      </c>
      <c r="D1010" s="5">
        <v>11271</v>
      </c>
      <c r="E1010" s="5">
        <v>1681</v>
      </c>
      <c r="F1010" s="5">
        <v>2500</v>
      </c>
      <c r="G1010" s="11">
        <v>160.30000000000001</v>
      </c>
      <c r="H1010" s="11">
        <v>0</v>
      </c>
      <c r="I1010" s="13">
        <v>15.25</v>
      </c>
    </row>
    <row r="1011" spans="1:9" x14ac:dyDescent="0.25">
      <c r="A1011" s="10">
        <v>1010</v>
      </c>
      <c r="B1011" s="4" t="s">
        <v>102</v>
      </c>
      <c r="C1011" s="3">
        <v>9</v>
      </c>
      <c r="D1011" s="5">
        <v>11747</v>
      </c>
      <c r="E1011" s="5">
        <v>116759</v>
      </c>
      <c r="F1011" s="5">
        <v>327</v>
      </c>
      <c r="G1011" s="11">
        <v>14.8</v>
      </c>
      <c r="H1011" s="11">
        <v>0</v>
      </c>
      <c r="I1011" s="13">
        <v>28</v>
      </c>
    </row>
    <row r="1012" spans="1:9" x14ac:dyDescent="0.25">
      <c r="A1012" s="10">
        <v>1011</v>
      </c>
      <c r="B1012" s="4" t="s">
        <v>102</v>
      </c>
      <c r="C1012" s="3">
        <v>10</v>
      </c>
      <c r="D1012" s="5">
        <v>11441</v>
      </c>
      <c r="E1012" s="5">
        <v>70</v>
      </c>
      <c r="F1012" s="5">
        <v>26</v>
      </c>
      <c r="G1012" s="11">
        <v>8.1</v>
      </c>
      <c r="H1012" s="11">
        <v>0</v>
      </c>
      <c r="I1012" s="13">
        <v>165.1</v>
      </c>
    </row>
    <row r="1013" spans="1:9" x14ac:dyDescent="0.25">
      <c r="A1013" s="10">
        <v>1012</v>
      </c>
      <c r="B1013" s="4" t="s">
        <v>102</v>
      </c>
      <c r="C1013" s="3">
        <v>11</v>
      </c>
      <c r="D1013" s="5">
        <v>9245</v>
      </c>
      <c r="E1013" s="5">
        <v>48533</v>
      </c>
      <c r="F1013" s="5">
        <v>11106</v>
      </c>
      <c r="G1013" s="11">
        <v>0</v>
      </c>
      <c r="H1013" s="11">
        <v>0</v>
      </c>
      <c r="I1013" s="13">
        <v>631.4</v>
      </c>
    </row>
    <row r="1014" spans="1:9" x14ac:dyDescent="0.25">
      <c r="A1014" s="10">
        <v>1013</v>
      </c>
      <c r="B1014" s="4" t="s">
        <v>103</v>
      </c>
      <c r="C1014" s="3">
        <v>1</v>
      </c>
      <c r="D1014" s="3">
        <v>8670</v>
      </c>
      <c r="E1014" s="3">
        <v>1068606</v>
      </c>
      <c r="F1014" s="5">
        <v>69417</v>
      </c>
      <c r="G1014" s="11">
        <v>43.2</v>
      </c>
      <c r="H1014" s="11">
        <v>1</v>
      </c>
      <c r="I1014" s="12">
        <v>4464</v>
      </c>
    </row>
    <row r="1015" spans="1:9" x14ac:dyDescent="0.25">
      <c r="A1015" s="10">
        <v>1014</v>
      </c>
      <c r="B1015" s="4" t="s">
        <v>103</v>
      </c>
      <c r="C1015" s="3">
        <v>2</v>
      </c>
      <c r="D1015" s="5">
        <v>9291</v>
      </c>
      <c r="E1015" s="5">
        <v>866570</v>
      </c>
      <c r="F1015" s="5">
        <v>55448</v>
      </c>
      <c r="G1015" s="11">
        <v>0.8</v>
      </c>
      <c r="H1015" s="11">
        <v>0</v>
      </c>
      <c r="I1015" s="12">
        <v>1314.95</v>
      </c>
    </row>
    <row r="1016" spans="1:9" x14ac:dyDescent="0.25">
      <c r="A1016" s="10">
        <v>1015</v>
      </c>
      <c r="B1016" s="4" t="s">
        <v>103</v>
      </c>
      <c r="C1016" s="3">
        <v>3</v>
      </c>
      <c r="D1016" s="5">
        <v>9182</v>
      </c>
      <c r="E1016" s="5">
        <v>856616</v>
      </c>
      <c r="F1016" s="5">
        <v>61989</v>
      </c>
      <c r="G1016" s="11">
        <v>0</v>
      </c>
      <c r="H1016" s="11">
        <v>0</v>
      </c>
      <c r="I1016" s="12">
        <v>1499.51</v>
      </c>
    </row>
    <row r="1017" spans="1:9" x14ac:dyDescent="0.25">
      <c r="A1017" s="10">
        <v>1016</v>
      </c>
      <c r="B1017" s="4" t="s">
        <v>103</v>
      </c>
      <c r="C1017" s="3">
        <v>4</v>
      </c>
      <c r="D1017" s="5">
        <v>10094</v>
      </c>
      <c r="E1017" s="5">
        <v>353826</v>
      </c>
      <c r="F1017" s="5">
        <v>128827</v>
      </c>
      <c r="G1017" s="11">
        <v>96.1</v>
      </c>
      <c r="H1017" s="11">
        <v>1</v>
      </c>
      <c r="I1017" s="12">
        <v>219.9</v>
      </c>
    </row>
    <row r="1018" spans="1:9" x14ac:dyDescent="0.25">
      <c r="A1018" s="10">
        <v>1017</v>
      </c>
      <c r="B1018" s="4" t="s">
        <v>103</v>
      </c>
      <c r="C1018" s="3">
        <v>5</v>
      </c>
      <c r="D1018" s="5">
        <v>8569</v>
      </c>
      <c r="E1018" s="5">
        <v>470102</v>
      </c>
      <c r="F1018" s="5">
        <v>37604</v>
      </c>
      <c r="G1018" s="11">
        <v>1</v>
      </c>
      <c r="H1018" s="11">
        <v>0</v>
      </c>
      <c r="I1018" s="12">
        <v>393</v>
      </c>
    </row>
    <row r="1019" spans="1:9" x14ac:dyDescent="0.25">
      <c r="A1019" s="10">
        <v>1018</v>
      </c>
      <c r="B1019" s="4" t="s">
        <v>103</v>
      </c>
      <c r="C1019" s="3">
        <v>6</v>
      </c>
      <c r="D1019" s="5">
        <v>8496</v>
      </c>
      <c r="E1019" s="5">
        <v>753601</v>
      </c>
      <c r="F1019" s="5">
        <v>48871</v>
      </c>
      <c r="G1019" s="11">
        <v>34.5</v>
      </c>
      <c r="H1019" s="11">
        <v>0</v>
      </c>
      <c r="I1019" s="13">
        <v>591.29999999999995</v>
      </c>
    </row>
    <row r="1020" spans="1:9" x14ac:dyDescent="0.25">
      <c r="A1020" s="10">
        <v>1019</v>
      </c>
      <c r="B1020" s="4" t="s">
        <v>103</v>
      </c>
      <c r="C1020" s="3">
        <v>7</v>
      </c>
      <c r="D1020" s="5">
        <v>9751</v>
      </c>
      <c r="E1020" s="5">
        <v>188060</v>
      </c>
      <c r="F1020" s="5">
        <v>397</v>
      </c>
      <c r="G1020" s="11">
        <v>0</v>
      </c>
      <c r="H1020" s="11">
        <v>0</v>
      </c>
      <c r="I1020" s="13">
        <v>30.2</v>
      </c>
    </row>
    <row r="1021" spans="1:9" x14ac:dyDescent="0.25">
      <c r="A1021" s="10">
        <v>1020</v>
      </c>
      <c r="B1021" s="4" t="s">
        <v>103</v>
      </c>
      <c r="C1021" s="3">
        <v>8</v>
      </c>
      <c r="D1021" s="5">
        <v>10967</v>
      </c>
      <c r="E1021" s="5">
        <v>5294</v>
      </c>
      <c r="F1021" s="5">
        <v>494</v>
      </c>
      <c r="G1021" s="11">
        <v>160</v>
      </c>
      <c r="H1021" s="11">
        <v>0</v>
      </c>
      <c r="I1021" s="13">
        <v>20.5</v>
      </c>
    </row>
    <row r="1022" spans="1:9" x14ac:dyDescent="0.25">
      <c r="A1022" s="10">
        <v>1021</v>
      </c>
      <c r="B1022" s="4" t="s">
        <v>103</v>
      </c>
      <c r="C1022" s="3">
        <v>9</v>
      </c>
      <c r="D1022" s="5">
        <v>11600</v>
      </c>
      <c r="E1022" s="5">
        <v>122988</v>
      </c>
      <c r="F1022" s="5">
        <v>13054</v>
      </c>
      <c r="G1022" s="11">
        <v>17.2</v>
      </c>
      <c r="H1022" s="11">
        <v>0</v>
      </c>
      <c r="I1022" s="13">
        <v>9</v>
      </c>
    </row>
    <row r="1023" spans="1:9" x14ac:dyDescent="0.25">
      <c r="A1023" s="10">
        <v>1022</v>
      </c>
      <c r="B1023" s="4" t="s">
        <v>103</v>
      </c>
      <c r="C1023" s="3">
        <v>10</v>
      </c>
      <c r="D1023" s="5">
        <v>11424</v>
      </c>
      <c r="E1023" s="5">
        <v>7855</v>
      </c>
      <c r="F1023" s="5">
        <v>292</v>
      </c>
      <c r="G1023" s="11">
        <v>0.1</v>
      </c>
      <c r="H1023" s="11">
        <v>0</v>
      </c>
      <c r="I1023" s="13">
        <v>25</v>
      </c>
    </row>
    <row r="1024" spans="1:9" x14ac:dyDescent="0.25">
      <c r="A1024" s="10">
        <v>1023</v>
      </c>
      <c r="B1024" s="4" t="s">
        <v>103</v>
      </c>
      <c r="C1024" s="3">
        <v>11</v>
      </c>
      <c r="D1024" s="5">
        <v>9493</v>
      </c>
      <c r="E1024" s="5">
        <v>51216</v>
      </c>
      <c r="F1024" s="5">
        <v>11238</v>
      </c>
      <c r="G1024" s="11">
        <v>0</v>
      </c>
      <c r="H1024" s="11">
        <v>0</v>
      </c>
      <c r="I1024" s="13">
        <v>296.25</v>
      </c>
    </row>
    <row r="1025" spans="1:9" x14ac:dyDescent="0.25">
      <c r="A1025" s="10">
        <v>1024</v>
      </c>
      <c r="B1025" s="4" t="s">
        <v>104</v>
      </c>
      <c r="C1025" s="3">
        <v>1</v>
      </c>
      <c r="D1025" s="3">
        <v>8836</v>
      </c>
      <c r="E1025" s="3">
        <v>657793</v>
      </c>
      <c r="F1025" s="5">
        <v>41005</v>
      </c>
      <c r="G1025" s="11">
        <v>34.5</v>
      </c>
      <c r="H1025" s="11">
        <v>1</v>
      </c>
      <c r="I1025" s="12">
        <v>3149</v>
      </c>
    </row>
    <row r="1026" spans="1:9" x14ac:dyDescent="0.25">
      <c r="A1026" s="10">
        <v>1025</v>
      </c>
      <c r="B1026" s="4" t="s">
        <v>104</v>
      </c>
      <c r="C1026" s="3">
        <v>2</v>
      </c>
      <c r="D1026" s="5">
        <v>9375</v>
      </c>
      <c r="E1026" s="5">
        <v>449295</v>
      </c>
      <c r="F1026" s="5">
        <v>46539</v>
      </c>
      <c r="G1026" s="11">
        <v>0</v>
      </c>
      <c r="H1026" s="11">
        <v>0</v>
      </c>
      <c r="I1026" s="12">
        <v>1280.7</v>
      </c>
    </row>
    <row r="1027" spans="1:9" x14ac:dyDescent="0.25">
      <c r="A1027" s="10">
        <v>1026</v>
      </c>
      <c r="B1027" s="4" t="s">
        <v>104</v>
      </c>
      <c r="C1027" s="3">
        <v>3</v>
      </c>
      <c r="D1027" s="5">
        <v>9270</v>
      </c>
      <c r="E1027" s="5">
        <v>438636</v>
      </c>
      <c r="F1027" s="5">
        <v>34457</v>
      </c>
      <c r="G1027" s="11">
        <v>0</v>
      </c>
      <c r="H1027" s="11">
        <v>0</v>
      </c>
      <c r="I1027" s="12">
        <v>956.35</v>
      </c>
    </row>
    <row r="1028" spans="1:9" x14ac:dyDescent="0.25">
      <c r="A1028" s="10">
        <v>1027</v>
      </c>
      <c r="B1028" s="4" t="s">
        <v>104</v>
      </c>
      <c r="C1028" s="3">
        <v>4</v>
      </c>
      <c r="D1028" s="5">
        <v>10124</v>
      </c>
      <c r="E1028" s="5">
        <v>379320</v>
      </c>
      <c r="F1028" s="5">
        <v>71384</v>
      </c>
      <c r="G1028" s="11">
        <v>219</v>
      </c>
      <c r="H1028" s="11">
        <v>1</v>
      </c>
      <c r="I1028" s="12">
        <v>273.5</v>
      </c>
    </row>
    <row r="1029" spans="1:9" x14ac:dyDescent="0.25">
      <c r="A1029" s="10">
        <v>1028</v>
      </c>
      <c r="B1029" s="4" t="s">
        <v>104</v>
      </c>
      <c r="C1029" s="3">
        <v>5</v>
      </c>
      <c r="D1029" s="5">
        <v>8522</v>
      </c>
      <c r="E1029" s="5">
        <v>398278</v>
      </c>
      <c r="F1029" s="5">
        <v>36812</v>
      </c>
      <c r="G1029" s="11">
        <v>2.1</v>
      </c>
      <c r="H1029" s="11">
        <v>0</v>
      </c>
      <c r="I1029" s="12">
        <v>95.5</v>
      </c>
    </row>
    <row r="1030" spans="1:9" x14ac:dyDescent="0.25">
      <c r="A1030" s="10">
        <v>1029</v>
      </c>
      <c r="B1030" s="4" t="s">
        <v>104</v>
      </c>
      <c r="C1030" s="3">
        <v>6</v>
      </c>
      <c r="D1030" s="5">
        <v>8566</v>
      </c>
      <c r="E1030" s="5">
        <v>339181</v>
      </c>
      <c r="F1030" s="5">
        <v>6316</v>
      </c>
      <c r="G1030" s="11">
        <v>165.5</v>
      </c>
      <c r="H1030" s="11">
        <v>0</v>
      </c>
      <c r="I1030" s="13">
        <v>714.5</v>
      </c>
    </row>
    <row r="1031" spans="1:9" x14ac:dyDescent="0.25">
      <c r="A1031" s="10">
        <v>1030</v>
      </c>
      <c r="B1031" s="4" t="s">
        <v>104</v>
      </c>
      <c r="C1031" s="3">
        <v>7</v>
      </c>
      <c r="D1031" s="5">
        <v>9822</v>
      </c>
      <c r="E1031" s="5">
        <v>181049</v>
      </c>
      <c r="F1031" s="5">
        <v>841</v>
      </c>
      <c r="G1031" s="11">
        <v>4</v>
      </c>
      <c r="H1031" s="11">
        <v>0</v>
      </c>
      <c r="I1031" s="13">
        <v>19.600000000000001</v>
      </c>
    </row>
    <row r="1032" spans="1:9" x14ac:dyDescent="0.25">
      <c r="A1032" s="10">
        <v>1031</v>
      </c>
      <c r="B1032" s="4" t="s">
        <v>104</v>
      </c>
      <c r="C1032" s="3">
        <v>8</v>
      </c>
      <c r="D1032" s="5">
        <v>11077</v>
      </c>
      <c r="E1032" s="5">
        <v>21526</v>
      </c>
      <c r="F1032" s="5">
        <v>346</v>
      </c>
      <c r="G1032" s="11">
        <v>84.2</v>
      </c>
      <c r="H1032" s="11">
        <v>0</v>
      </c>
      <c r="I1032" s="13">
        <v>14.26</v>
      </c>
    </row>
    <row r="1033" spans="1:9" x14ac:dyDescent="0.25">
      <c r="A1033" s="10">
        <v>1032</v>
      </c>
      <c r="B1033" s="4" t="s">
        <v>104</v>
      </c>
      <c r="C1033" s="3">
        <v>9</v>
      </c>
      <c r="D1033" s="5">
        <v>11642</v>
      </c>
      <c r="E1033" s="5">
        <v>94950</v>
      </c>
      <c r="F1033" s="5">
        <v>32745</v>
      </c>
      <c r="G1033" s="11">
        <v>32.5</v>
      </c>
      <c r="H1033" s="11">
        <v>0</v>
      </c>
      <c r="I1033" s="13">
        <v>10</v>
      </c>
    </row>
    <row r="1034" spans="1:9" x14ac:dyDescent="0.25">
      <c r="A1034" s="10">
        <v>1033</v>
      </c>
      <c r="B1034" s="4" t="s">
        <v>104</v>
      </c>
      <c r="C1034" s="3">
        <v>10</v>
      </c>
      <c r="D1034" s="5">
        <v>11450</v>
      </c>
      <c r="E1034" s="5">
        <v>19506</v>
      </c>
      <c r="F1034" s="5">
        <v>1008</v>
      </c>
      <c r="G1034" s="11">
        <v>2</v>
      </c>
      <c r="H1034" s="11">
        <v>0</v>
      </c>
      <c r="I1034" s="13">
        <v>0.5</v>
      </c>
    </row>
    <row r="1035" spans="1:9" x14ac:dyDescent="0.25">
      <c r="A1035" s="10">
        <v>1034</v>
      </c>
      <c r="B1035" s="4" t="s">
        <v>104</v>
      </c>
      <c r="C1035" s="3">
        <v>11</v>
      </c>
      <c r="D1035" s="5">
        <v>9555</v>
      </c>
      <c r="E1035" s="5">
        <v>70383</v>
      </c>
      <c r="F1035" s="5">
        <v>5035</v>
      </c>
      <c r="G1035" s="11">
        <v>1.4</v>
      </c>
      <c r="H1035" s="11">
        <v>0</v>
      </c>
      <c r="I1035" s="13">
        <v>175.95</v>
      </c>
    </row>
    <row r="1036" spans="1:9" x14ac:dyDescent="0.25">
      <c r="A1036" s="10">
        <v>1035</v>
      </c>
      <c r="B1036" s="4" t="s">
        <v>105</v>
      </c>
      <c r="C1036" s="3">
        <v>1</v>
      </c>
      <c r="D1036" s="3">
        <v>8866</v>
      </c>
      <c r="E1036" s="3">
        <v>408528</v>
      </c>
      <c r="F1036" s="5">
        <v>87356</v>
      </c>
      <c r="G1036" s="11">
        <v>419.4</v>
      </c>
      <c r="H1036" s="11">
        <v>1</v>
      </c>
      <c r="I1036" s="12">
        <v>2730</v>
      </c>
    </row>
    <row r="1037" spans="1:9" x14ac:dyDescent="0.25">
      <c r="A1037" s="10">
        <v>1036</v>
      </c>
      <c r="B1037" s="4" t="s">
        <v>105</v>
      </c>
      <c r="C1037" s="3">
        <v>2</v>
      </c>
      <c r="D1037" s="5">
        <v>9412</v>
      </c>
      <c r="E1037" s="5">
        <v>265451</v>
      </c>
      <c r="F1037" s="5">
        <v>151953</v>
      </c>
      <c r="G1037" s="11">
        <v>215.5</v>
      </c>
      <c r="H1037" s="11">
        <v>0</v>
      </c>
      <c r="I1037" s="12">
        <v>1603.5</v>
      </c>
    </row>
    <row r="1038" spans="1:9" x14ac:dyDescent="0.25">
      <c r="A1038" s="10">
        <v>1037</v>
      </c>
      <c r="B1038" s="4" t="s">
        <v>105</v>
      </c>
      <c r="C1038" s="3">
        <v>3</v>
      </c>
      <c r="D1038" s="5">
        <v>9305</v>
      </c>
      <c r="E1038" s="5">
        <v>452855</v>
      </c>
      <c r="F1038" s="5">
        <v>102726</v>
      </c>
      <c r="G1038" s="11">
        <v>52.6</v>
      </c>
      <c r="H1038" s="11">
        <v>0</v>
      </c>
      <c r="I1038" s="12">
        <v>1157.3399999999999</v>
      </c>
    </row>
    <row r="1039" spans="1:9" x14ac:dyDescent="0.25">
      <c r="A1039" s="10">
        <v>1038</v>
      </c>
      <c r="B1039" s="4" t="s">
        <v>105</v>
      </c>
      <c r="C1039" s="3">
        <v>4</v>
      </c>
      <c r="D1039" s="5">
        <v>10320</v>
      </c>
      <c r="E1039" s="5">
        <v>275753</v>
      </c>
      <c r="F1039" s="5">
        <v>81817</v>
      </c>
      <c r="G1039" s="11">
        <v>589.1</v>
      </c>
      <c r="H1039" s="11">
        <v>1</v>
      </c>
      <c r="I1039" s="12">
        <v>562.20000000000005</v>
      </c>
    </row>
    <row r="1040" spans="1:9" x14ac:dyDescent="0.25">
      <c r="A1040" s="10">
        <v>1039</v>
      </c>
      <c r="B1040" s="4" t="s">
        <v>105</v>
      </c>
      <c r="C1040" s="3">
        <v>5</v>
      </c>
      <c r="D1040" s="5">
        <v>8630</v>
      </c>
      <c r="E1040" s="5">
        <v>72110</v>
      </c>
      <c r="F1040" s="5">
        <v>157886</v>
      </c>
      <c r="G1040" s="11">
        <v>173.8</v>
      </c>
      <c r="H1040" s="11">
        <v>0</v>
      </c>
      <c r="I1040" s="12">
        <v>348.63</v>
      </c>
    </row>
    <row r="1041" spans="1:9" x14ac:dyDescent="0.25">
      <c r="A1041" s="10">
        <v>1040</v>
      </c>
      <c r="B1041" s="4" t="s">
        <v>105</v>
      </c>
      <c r="C1041" s="3">
        <v>6</v>
      </c>
      <c r="D1041" s="5">
        <v>8606</v>
      </c>
      <c r="E1041" s="5">
        <v>82754</v>
      </c>
      <c r="F1041" s="5">
        <v>14322</v>
      </c>
      <c r="G1041" s="11">
        <v>279.5</v>
      </c>
      <c r="H1041" s="11">
        <v>0</v>
      </c>
      <c r="I1041" s="13">
        <v>569.6</v>
      </c>
    </row>
    <row r="1042" spans="1:9" x14ac:dyDescent="0.25">
      <c r="A1042" s="10">
        <v>1041</v>
      </c>
      <c r="B1042" s="4" t="s">
        <v>105</v>
      </c>
      <c r="C1042" s="3">
        <v>7</v>
      </c>
      <c r="D1042" s="5">
        <v>9798</v>
      </c>
      <c r="E1042" s="5">
        <v>209200</v>
      </c>
      <c r="F1042" s="5">
        <v>28035</v>
      </c>
      <c r="G1042" s="11">
        <v>135.19999999999999</v>
      </c>
      <c r="H1042" s="11">
        <v>0</v>
      </c>
      <c r="I1042" s="13">
        <v>47.7</v>
      </c>
    </row>
    <row r="1043" spans="1:9" x14ac:dyDescent="0.25">
      <c r="A1043" s="10">
        <v>1042</v>
      </c>
      <c r="B1043" s="4" t="s">
        <v>105</v>
      </c>
      <c r="C1043" s="3">
        <v>8</v>
      </c>
      <c r="D1043" s="5">
        <v>11200</v>
      </c>
      <c r="E1043" s="5">
        <v>2307</v>
      </c>
      <c r="F1043" s="5">
        <v>1015</v>
      </c>
      <c r="G1043" s="11">
        <v>536.79999999999995</v>
      </c>
      <c r="H1043" s="11">
        <v>0</v>
      </c>
      <c r="I1043" s="13">
        <v>28.5</v>
      </c>
    </row>
    <row r="1044" spans="1:9" x14ac:dyDescent="0.25">
      <c r="A1044" s="10">
        <v>1043</v>
      </c>
      <c r="B1044" s="4" t="s">
        <v>105</v>
      </c>
      <c r="C1044" s="3">
        <v>9</v>
      </c>
      <c r="D1044" s="5">
        <v>11702</v>
      </c>
      <c r="E1044" s="5">
        <v>13559</v>
      </c>
      <c r="F1044" s="5">
        <v>55970</v>
      </c>
      <c r="G1044" s="11">
        <v>168.6</v>
      </c>
      <c r="H1044" s="11">
        <v>0</v>
      </c>
      <c r="I1044" s="13">
        <v>42</v>
      </c>
    </row>
    <row r="1045" spans="1:9" x14ac:dyDescent="0.25">
      <c r="A1045" s="10">
        <v>1044</v>
      </c>
      <c r="B1045" s="4" t="s">
        <v>105</v>
      </c>
      <c r="C1045" s="3">
        <v>10</v>
      </c>
      <c r="D1045" s="5">
        <v>11445</v>
      </c>
      <c r="E1045" s="5">
        <v>1246</v>
      </c>
      <c r="F1045" s="5">
        <v>535</v>
      </c>
      <c r="G1045" s="11">
        <v>87.5</v>
      </c>
      <c r="H1045" s="11">
        <v>0</v>
      </c>
      <c r="I1045" s="13">
        <v>65</v>
      </c>
    </row>
    <row r="1046" spans="1:9" x14ac:dyDescent="0.25">
      <c r="A1046" s="10">
        <v>1045</v>
      </c>
      <c r="B1046" s="4" t="s">
        <v>105</v>
      </c>
      <c r="C1046" s="3">
        <v>11</v>
      </c>
      <c r="D1046" s="5">
        <v>9548</v>
      </c>
      <c r="E1046" s="5">
        <v>63215</v>
      </c>
      <c r="F1046" s="5">
        <v>12506</v>
      </c>
      <c r="G1046" s="11">
        <v>305.5</v>
      </c>
      <c r="H1046" s="11">
        <v>0</v>
      </c>
      <c r="I1046" s="13">
        <v>117.25</v>
      </c>
    </row>
    <row r="1047" spans="1:9" x14ac:dyDescent="0.25">
      <c r="A1047" s="10">
        <v>1046</v>
      </c>
      <c r="B1047" s="4" t="s">
        <v>106</v>
      </c>
      <c r="C1047" s="3">
        <v>1</v>
      </c>
      <c r="D1047" s="3">
        <v>8891</v>
      </c>
      <c r="E1047" s="3">
        <v>366475</v>
      </c>
      <c r="F1047" s="5">
        <v>348383</v>
      </c>
      <c r="G1047" s="11">
        <v>307.39999999999998</v>
      </c>
      <c r="H1047" s="11">
        <v>0</v>
      </c>
      <c r="I1047" s="12">
        <v>2813</v>
      </c>
    </row>
    <row r="1048" spans="1:9" x14ac:dyDescent="0.25">
      <c r="A1048" s="10">
        <v>1047</v>
      </c>
      <c r="B1048" s="4" t="s">
        <v>106</v>
      </c>
      <c r="C1048" s="3">
        <v>2</v>
      </c>
      <c r="D1048" s="5">
        <v>9463</v>
      </c>
      <c r="E1048" s="5">
        <v>227960</v>
      </c>
      <c r="F1048" s="5">
        <v>395973</v>
      </c>
      <c r="G1048" s="11">
        <v>194.1</v>
      </c>
      <c r="H1048" s="11">
        <v>1</v>
      </c>
      <c r="I1048" s="12">
        <v>2708.38</v>
      </c>
    </row>
    <row r="1049" spans="1:9" x14ac:dyDescent="0.25">
      <c r="A1049" s="10">
        <v>1048</v>
      </c>
      <c r="B1049" s="4" t="s">
        <v>106</v>
      </c>
      <c r="C1049" s="3">
        <v>3</v>
      </c>
      <c r="D1049" s="5">
        <v>9392</v>
      </c>
      <c r="E1049" s="5">
        <v>451754</v>
      </c>
      <c r="F1049" s="5">
        <v>534797</v>
      </c>
      <c r="G1049" s="11">
        <v>132.19999999999999</v>
      </c>
      <c r="H1049" s="11">
        <v>1</v>
      </c>
      <c r="I1049" s="12">
        <v>1618.04</v>
      </c>
    </row>
    <row r="1050" spans="1:9" x14ac:dyDescent="0.25">
      <c r="A1050" s="10">
        <v>1049</v>
      </c>
      <c r="B1050" s="4" t="s">
        <v>106</v>
      </c>
      <c r="C1050" s="3">
        <v>4</v>
      </c>
      <c r="D1050" s="5">
        <v>10487</v>
      </c>
      <c r="E1050" s="5">
        <v>288948</v>
      </c>
      <c r="F1050" s="5">
        <v>88064</v>
      </c>
      <c r="G1050" s="11">
        <v>208.3</v>
      </c>
      <c r="H1050" s="11">
        <v>1</v>
      </c>
      <c r="I1050" s="12">
        <v>482.8</v>
      </c>
    </row>
    <row r="1051" spans="1:9" x14ac:dyDescent="0.25">
      <c r="A1051" s="10">
        <v>1050</v>
      </c>
      <c r="B1051" s="4" t="s">
        <v>106</v>
      </c>
      <c r="C1051" s="3">
        <v>5</v>
      </c>
      <c r="D1051" s="5">
        <v>8706</v>
      </c>
      <c r="E1051" s="5">
        <v>30777</v>
      </c>
      <c r="F1051" s="5">
        <v>165534</v>
      </c>
      <c r="G1051" s="11">
        <v>192.1</v>
      </c>
      <c r="H1051" s="11">
        <v>0</v>
      </c>
      <c r="I1051" s="12">
        <v>5080.3</v>
      </c>
    </row>
    <row r="1052" spans="1:9" x14ac:dyDescent="0.25">
      <c r="A1052" s="10">
        <v>1051</v>
      </c>
      <c r="B1052" s="4" t="s">
        <v>106</v>
      </c>
      <c r="C1052" s="3">
        <v>6</v>
      </c>
      <c r="D1052" s="5">
        <v>8680</v>
      </c>
      <c r="E1052" s="5">
        <v>101289</v>
      </c>
      <c r="F1052" s="5">
        <v>123254</v>
      </c>
      <c r="G1052" s="11">
        <v>398.6</v>
      </c>
      <c r="H1052" s="11">
        <v>0</v>
      </c>
      <c r="I1052" s="13">
        <v>456.45</v>
      </c>
    </row>
    <row r="1053" spans="1:9" x14ac:dyDescent="0.25">
      <c r="A1053" s="10">
        <v>1052</v>
      </c>
      <c r="B1053" s="4" t="s">
        <v>106</v>
      </c>
      <c r="C1053" s="3">
        <v>7</v>
      </c>
      <c r="D1053" s="5">
        <v>9861</v>
      </c>
      <c r="E1053" s="5">
        <v>74523</v>
      </c>
      <c r="F1053" s="5">
        <v>80333</v>
      </c>
      <c r="G1053" s="11">
        <v>286.3</v>
      </c>
      <c r="H1053" s="11">
        <v>0</v>
      </c>
      <c r="I1053" s="13">
        <v>75.900000000000006</v>
      </c>
    </row>
    <row r="1054" spans="1:9" x14ac:dyDescent="0.25">
      <c r="A1054" s="10">
        <v>1053</v>
      </c>
      <c r="B1054" s="4" t="s">
        <v>106</v>
      </c>
      <c r="C1054" s="3">
        <v>8</v>
      </c>
      <c r="D1054" s="5">
        <v>11312</v>
      </c>
      <c r="E1054" s="5">
        <v>5029</v>
      </c>
      <c r="F1054" s="5">
        <v>1908</v>
      </c>
      <c r="G1054" s="11">
        <v>226.7</v>
      </c>
      <c r="H1054" s="11">
        <v>0</v>
      </c>
      <c r="I1054" s="13">
        <v>1.25</v>
      </c>
    </row>
    <row r="1055" spans="1:9" x14ac:dyDescent="0.25">
      <c r="A1055" s="10">
        <v>1054</v>
      </c>
      <c r="B1055" s="4" t="s">
        <v>106</v>
      </c>
      <c r="C1055" s="3">
        <v>9</v>
      </c>
      <c r="D1055" s="5">
        <v>11618</v>
      </c>
      <c r="E1055" s="5">
        <v>2033</v>
      </c>
      <c r="F1055" s="5">
        <v>36566</v>
      </c>
      <c r="G1055" s="11">
        <v>489.5</v>
      </c>
      <c r="H1055" s="11">
        <v>0</v>
      </c>
      <c r="I1055" s="13">
        <v>0</v>
      </c>
    </row>
    <row r="1056" spans="1:9" x14ac:dyDescent="0.25">
      <c r="A1056" s="10">
        <v>1055</v>
      </c>
      <c r="B1056" s="4" t="s">
        <v>106</v>
      </c>
      <c r="C1056" s="3">
        <v>10</v>
      </c>
      <c r="D1056" s="5">
        <v>11505</v>
      </c>
      <c r="E1056" s="5">
        <v>78</v>
      </c>
      <c r="F1056" s="5">
        <v>2336</v>
      </c>
      <c r="G1056" s="11">
        <v>131.4</v>
      </c>
      <c r="H1056" s="11">
        <v>0</v>
      </c>
      <c r="I1056" s="13">
        <v>15.6</v>
      </c>
    </row>
    <row r="1057" spans="1:9" x14ac:dyDescent="0.25">
      <c r="A1057" s="10">
        <v>1056</v>
      </c>
      <c r="B1057" s="4" t="s">
        <v>106</v>
      </c>
      <c r="C1057" s="3">
        <v>11</v>
      </c>
      <c r="D1057" s="5">
        <v>9467</v>
      </c>
      <c r="E1057" s="5">
        <v>55596</v>
      </c>
      <c r="F1057" s="5">
        <v>13950</v>
      </c>
      <c r="G1057" s="11">
        <v>244.5</v>
      </c>
      <c r="H1057" s="11">
        <v>0</v>
      </c>
      <c r="I1057" s="13">
        <v>67.599999999999994</v>
      </c>
    </row>
    <row r="1058" spans="1:9" x14ac:dyDescent="0.25">
      <c r="A1058" s="10">
        <v>1057</v>
      </c>
      <c r="B1058" s="4" t="s">
        <v>107</v>
      </c>
      <c r="C1058" s="3">
        <v>1</v>
      </c>
      <c r="D1058" s="3">
        <v>9009</v>
      </c>
      <c r="E1058" s="3">
        <v>919944</v>
      </c>
      <c r="F1058" s="5">
        <v>121226</v>
      </c>
      <c r="G1058" s="11">
        <v>391.5</v>
      </c>
      <c r="H1058" s="11">
        <v>1</v>
      </c>
      <c r="I1058" s="12">
        <v>4798</v>
      </c>
    </row>
    <row r="1059" spans="1:9" x14ac:dyDescent="0.25">
      <c r="A1059" s="10">
        <v>1058</v>
      </c>
      <c r="B1059" s="4" t="s">
        <v>107</v>
      </c>
      <c r="C1059" s="3">
        <v>2</v>
      </c>
      <c r="D1059" s="5">
        <v>9521</v>
      </c>
      <c r="E1059" s="5">
        <v>240175</v>
      </c>
      <c r="F1059" s="5">
        <v>244532</v>
      </c>
      <c r="G1059" s="11">
        <v>275.8</v>
      </c>
      <c r="H1059" s="11">
        <v>1</v>
      </c>
      <c r="I1059" s="12">
        <v>7614.34</v>
      </c>
    </row>
    <row r="1060" spans="1:9" x14ac:dyDescent="0.25">
      <c r="A1060" s="10">
        <v>1059</v>
      </c>
      <c r="B1060" s="4" t="s">
        <v>107</v>
      </c>
      <c r="C1060" s="3">
        <v>3</v>
      </c>
      <c r="D1060" s="5">
        <v>9392</v>
      </c>
      <c r="E1060" s="5">
        <v>473745</v>
      </c>
      <c r="F1060" s="5">
        <v>343901</v>
      </c>
      <c r="G1060" s="11">
        <v>167.7</v>
      </c>
      <c r="H1060" s="11">
        <v>1</v>
      </c>
      <c r="I1060" s="12">
        <v>5091.32</v>
      </c>
    </row>
    <row r="1061" spans="1:9" x14ac:dyDescent="0.25">
      <c r="A1061" s="10">
        <v>1060</v>
      </c>
      <c r="B1061" s="4" t="s">
        <v>107</v>
      </c>
      <c r="C1061" s="3">
        <v>4</v>
      </c>
      <c r="D1061" s="5">
        <v>10487</v>
      </c>
      <c r="E1061" s="5">
        <v>321899</v>
      </c>
      <c r="F1061" s="5">
        <v>3194</v>
      </c>
      <c r="G1061" s="11">
        <v>82.3</v>
      </c>
      <c r="H1061" s="11">
        <v>0</v>
      </c>
      <c r="I1061" s="12">
        <v>477.1</v>
      </c>
    </row>
    <row r="1062" spans="1:9" x14ac:dyDescent="0.25">
      <c r="A1062" s="10">
        <v>1061</v>
      </c>
      <c r="B1062" s="4" t="s">
        <v>107</v>
      </c>
      <c r="C1062" s="3">
        <v>5</v>
      </c>
      <c r="D1062" s="5">
        <v>8854</v>
      </c>
      <c r="E1062" s="5">
        <v>618540</v>
      </c>
      <c r="F1062" s="5">
        <v>66201</v>
      </c>
      <c r="G1062" s="11">
        <v>217.5</v>
      </c>
      <c r="H1062" s="11">
        <v>1</v>
      </c>
      <c r="I1062" s="12">
        <v>8314.52</v>
      </c>
    </row>
    <row r="1063" spans="1:9" x14ac:dyDescent="0.25">
      <c r="A1063" s="10">
        <v>1062</v>
      </c>
      <c r="B1063" s="4" t="s">
        <v>107</v>
      </c>
      <c r="C1063" s="3">
        <v>6</v>
      </c>
      <c r="D1063" s="5">
        <v>8751</v>
      </c>
      <c r="E1063" s="5">
        <v>709452</v>
      </c>
      <c r="F1063" s="5">
        <v>184294</v>
      </c>
      <c r="G1063" s="11">
        <v>366</v>
      </c>
      <c r="H1063" s="11">
        <v>0</v>
      </c>
      <c r="I1063" s="13">
        <v>912.4</v>
      </c>
    </row>
    <row r="1064" spans="1:9" x14ac:dyDescent="0.25">
      <c r="A1064" s="10">
        <v>1063</v>
      </c>
      <c r="B1064" s="4" t="s">
        <v>107</v>
      </c>
      <c r="C1064" s="3">
        <v>7</v>
      </c>
      <c r="D1064" s="5">
        <v>9935</v>
      </c>
      <c r="E1064" s="5">
        <v>149850</v>
      </c>
      <c r="F1064" s="5">
        <v>77859</v>
      </c>
      <c r="G1064" s="11">
        <v>120.6</v>
      </c>
      <c r="H1064" s="11">
        <v>0</v>
      </c>
      <c r="I1064" s="13">
        <v>301</v>
      </c>
    </row>
    <row r="1065" spans="1:9" x14ac:dyDescent="0.25">
      <c r="A1065" s="10">
        <v>1064</v>
      </c>
      <c r="B1065" s="4" t="s">
        <v>107</v>
      </c>
      <c r="C1065" s="3">
        <v>8</v>
      </c>
      <c r="D1065" s="5">
        <v>11312</v>
      </c>
      <c r="E1065" s="5">
        <v>3002</v>
      </c>
      <c r="F1065" s="5">
        <v>7814</v>
      </c>
      <c r="G1065" s="11">
        <v>262.5</v>
      </c>
      <c r="H1065" s="11">
        <v>0</v>
      </c>
      <c r="I1065" s="13">
        <v>62.25</v>
      </c>
    </row>
    <row r="1066" spans="1:9" x14ac:dyDescent="0.25">
      <c r="A1066" s="10">
        <v>1065</v>
      </c>
      <c r="B1066" s="4" t="s">
        <v>107</v>
      </c>
      <c r="C1066" s="3">
        <v>9</v>
      </c>
      <c r="D1066" s="5">
        <v>11882</v>
      </c>
      <c r="E1066" s="5">
        <v>88802</v>
      </c>
      <c r="F1066" s="5">
        <v>14843</v>
      </c>
      <c r="G1066" s="11">
        <v>296.39999999999998</v>
      </c>
      <c r="H1066" s="11">
        <v>1</v>
      </c>
      <c r="I1066" s="13">
        <v>418.25</v>
      </c>
    </row>
    <row r="1067" spans="1:9" x14ac:dyDescent="0.25">
      <c r="A1067" s="10">
        <v>1066</v>
      </c>
      <c r="B1067" s="4" t="s">
        <v>107</v>
      </c>
      <c r="C1067" s="3">
        <v>10</v>
      </c>
      <c r="D1067" s="5">
        <v>11540</v>
      </c>
      <c r="E1067" s="5">
        <v>1514</v>
      </c>
      <c r="F1067" s="5">
        <v>7142</v>
      </c>
      <c r="G1067" s="11">
        <v>183.8</v>
      </c>
      <c r="H1067" s="11">
        <v>0</v>
      </c>
      <c r="I1067" s="13">
        <v>50.5</v>
      </c>
    </row>
    <row r="1068" spans="1:9" x14ac:dyDescent="0.25">
      <c r="A1068" s="10">
        <v>1067</v>
      </c>
      <c r="B1068" s="4" t="s">
        <v>107</v>
      </c>
      <c r="C1068" s="3">
        <v>11</v>
      </c>
      <c r="D1068" s="5">
        <v>9602</v>
      </c>
      <c r="E1068" s="5">
        <v>48170</v>
      </c>
      <c r="F1068" s="5">
        <v>13309</v>
      </c>
      <c r="G1068" s="11">
        <v>220.1</v>
      </c>
      <c r="H1068" s="11">
        <v>1</v>
      </c>
      <c r="I1068" s="13">
        <v>73.95</v>
      </c>
    </row>
    <row r="1069" spans="1:9" x14ac:dyDescent="0.25">
      <c r="A1069" s="10">
        <v>1068</v>
      </c>
      <c r="B1069" s="4" t="s">
        <v>108</v>
      </c>
      <c r="C1069" s="3">
        <v>1</v>
      </c>
      <c r="D1069" s="3">
        <v>9096</v>
      </c>
      <c r="E1069" s="3">
        <v>567773</v>
      </c>
      <c r="F1069" s="5">
        <v>101740</v>
      </c>
      <c r="G1069" s="11">
        <v>194.3</v>
      </c>
      <c r="H1069" s="11">
        <v>1</v>
      </c>
      <c r="I1069" s="12">
        <v>11567</v>
      </c>
    </row>
    <row r="1070" spans="1:9" x14ac:dyDescent="0.25">
      <c r="A1070" s="10">
        <v>1069</v>
      </c>
      <c r="B1070" s="4" t="s">
        <v>108</v>
      </c>
      <c r="C1070" s="3">
        <v>2</v>
      </c>
      <c r="D1070" s="5">
        <v>9435</v>
      </c>
      <c r="E1070" s="5">
        <v>336900</v>
      </c>
      <c r="F1070" s="5">
        <v>105692</v>
      </c>
      <c r="G1070" s="11">
        <v>246.3</v>
      </c>
      <c r="H1070" s="11">
        <v>1</v>
      </c>
      <c r="I1070" s="12">
        <v>14450.26</v>
      </c>
    </row>
    <row r="1071" spans="1:9" x14ac:dyDescent="0.25">
      <c r="A1071" s="10">
        <v>1070</v>
      </c>
      <c r="B1071" s="4" t="s">
        <v>108</v>
      </c>
      <c r="C1071" s="3">
        <v>3</v>
      </c>
      <c r="D1071" s="5">
        <v>9364</v>
      </c>
      <c r="E1071" s="5">
        <v>537438</v>
      </c>
      <c r="F1071" s="5">
        <v>83635</v>
      </c>
      <c r="G1071" s="11">
        <v>589.6</v>
      </c>
      <c r="H1071" s="11">
        <v>1</v>
      </c>
      <c r="I1071" s="12">
        <v>8884.49</v>
      </c>
    </row>
    <row r="1072" spans="1:9" x14ac:dyDescent="0.25">
      <c r="A1072" s="10">
        <v>1071</v>
      </c>
      <c r="B1072" s="4" t="s">
        <v>108</v>
      </c>
      <c r="C1072" s="3">
        <v>4</v>
      </c>
      <c r="D1072" s="5">
        <v>10401</v>
      </c>
      <c r="E1072" s="5">
        <v>201368</v>
      </c>
      <c r="F1072" s="5">
        <v>36007</v>
      </c>
      <c r="G1072" s="11">
        <v>136.69999999999999</v>
      </c>
      <c r="H1072" s="11">
        <v>1</v>
      </c>
      <c r="I1072" s="12">
        <v>296.5</v>
      </c>
    </row>
    <row r="1073" spans="1:9" x14ac:dyDescent="0.25">
      <c r="A1073" s="10">
        <v>1072</v>
      </c>
      <c r="B1073" s="4" t="s">
        <v>108</v>
      </c>
      <c r="C1073" s="3">
        <v>5</v>
      </c>
      <c r="D1073" s="5">
        <v>9012</v>
      </c>
      <c r="E1073" s="5">
        <v>88949</v>
      </c>
      <c r="F1073" s="5">
        <v>15973</v>
      </c>
      <c r="G1073" s="11">
        <v>261</v>
      </c>
      <c r="H1073" s="11">
        <v>1</v>
      </c>
      <c r="I1073" s="12">
        <v>9425.56</v>
      </c>
    </row>
    <row r="1074" spans="1:9" x14ac:dyDescent="0.25">
      <c r="A1074" s="10">
        <v>1073</v>
      </c>
      <c r="B1074" s="4" t="s">
        <v>108</v>
      </c>
      <c r="C1074" s="3">
        <v>6</v>
      </c>
      <c r="D1074" s="5">
        <v>8941</v>
      </c>
      <c r="E1074" s="5">
        <v>202037</v>
      </c>
      <c r="F1074" s="5">
        <v>83781</v>
      </c>
      <c r="G1074" s="11">
        <v>501.6</v>
      </c>
      <c r="H1074" s="11">
        <v>1</v>
      </c>
      <c r="I1074" s="13">
        <v>2318.0500000000002</v>
      </c>
    </row>
    <row r="1075" spans="1:9" x14ac:dyDescent="0.25">
      <c r="A1075" s="10">
        <v>1074</v>
      </c>
      <c r="B1075" s="4" t="s">
        <v>108</v>
      </c>
      <c r="C1075" s="3">
        <v>7</v>
      </c>
      <c r="D1075" s="5">
        <v>9905</v>
      </c>
      <c r="E1075" s="5">
        <v>135935</v>
      </c>
      <c r="F1075" s="5">
        <v>63080</v>
      </c>
      <c r="G1075" s="11">
        <v>148.9</v>
      </c>
      <c r="H1075" s="11">
        <v>1</v>
      </c>
      <c r="I1075" s="13">
        <v>523.63</v>
      </c>
    </row>
    <row r="1076" spans="1:9" x14ac:dyDescent="0.25">
      <c r="A1076" s="10">
        <v>1075</v>
      </c>
      <c r="B1076" s="4" t="s">
        <v>108</v>
      </c>
      <c r="C1076" s="3">
        <v>8</v>
      </c>
      <c r="D1076" s="5">
        <v>11441</v>
      </c>
      <c r="E1076" s="5">
        <v>2533</v>
      </c>
      <c r="F1076" s="5">
        <v>10678</v>
      </c>
      <c r="G1076" s="11">
        <v>446</v>
      </c>
      <c r="H1076" s="11">
        <v>0</v>
      </c>
      <c r="I1076" s="13">
        <v>155.5</v>
      </c>
    </row>
    <row r="1077" spans="1:9" x14ac:dyDescent="0.25">
      <c r="A1077" s="10">
        <v>1076</v>
      </c>
      <c r="B1077" s="4" t="s">
        <v>108</v>
      </c>
      <c r="C1077" s="3">
        <v>9</v>
      </c>
      <c r="D1077" s="5">
        <v>11876</v>
      </c>
      <c r="E1077" s="5">
        <v>40233</v>
      </c>
      <c r="F1077" s="5">
        <v>12041</v>
      </c>
      <c r="G1077" s="11">
        <v>292</v>
      </c>
      <c r="H1077" s="11">
        <v>0</v>
      </c>
      <c r="I1077" s="13">
        <v>480.9</v>
      </c>
    </row>
    <row r="1078" spans="1:9" x14ac:dyDescent="0.25">
      <c r="A1078" s="10">
        <v>1077</v>
      </c>
      <c r="B1078" s="4" t="s">
        <v>108</v>
      </c>
      <c r="C1078" s="3">
        <v>10</v>
      </c>
      <c r="D1078" s="5">
        <v>11604</v>
      </c>
      <c r="E1078" s="5">
        <v>2450</v>
      </c>
      <c r="F1078" s="5">
        <v>781</v>
      </c>
      <c r="G1078" s="11">
        <v>262.2</v>
      </c>
      <c r="H1078" s="11">
        <v>0</v>
      </c>
      <c r="I1078" s="13">
        <v>1129.5</v>
      </c>
    </row>
    <row r="1079" spans="1:9" x14ac:dyDescent="0.25">
      <c r="A1079" s="10">
        <v>1078</v>
      </c>
      <c r="B1079" s="4" t="s">
        <v>108</v>
      </c>
      <c r="C1079" s="3">
        <v>11</v>
      </c>
      <c r="D1079" s="5">
        <v>9845</v>
      </c>
      <c r="E1079" s="5">
        <v>50168</v>
      </c>
      <c r="F1079" s="5">
        <v>11817</v>
      </c>
      <c r="G1079" s="11">
        <v>152.19999999999999</v>
      </c>
      <c r="H1079" s="11">
        <v>0</v>
      </c>
      <c r="I1079" s="13">
        <v>47</v>
      </c>
    </row>
    <row r="1080" spans="1:9" x14ac:dyDescent="0.25">
      <c r="A1080" s="10">
        <v>1079</v>
      </c>
      <c r="B1080" s="4" t="s">
        <v>109</v>
      </c>
      <c r="C1080" s="3">
        <v>1</v>
      </c>
      <c r="D1080" s="3">
        <v>9142</v>
      </c>
      <c r="E1080" s="3">
        <v>461190</v>
      </c>
      <c r="F1080" s="5">
        <v>191464</v>
      </c>
      <c r="G1080" s="11">
        <v>376.2</v>
      </c>
      <c r="H1080" s="11">
        <v>1</v>
      </c>
      <c r="I1080" s="12">
        <v>11673</v>
      </c>
    </row>
    <row r="1081" spans="1:9" x14ac:dyDescent="0.25">
      <c r="A1081" s="10">
        <v>1080</v>
      </c>
      <c r="B1081" s="4" t="s">
        <v>109</v>
      </c>
      <c r="C1081" s="3">
        <v>2</v>
      </c>
      <c r="D1081" s="5">
        <v>9289</v>
      </c>
      <c r="E1081" s="5">
        <v>529225</v>
      </c>
      <c r="F1081" s="5">
        <v>258756</v>
      </c>
      <c r="G1081" s="11">
        <v>133.9</v>
      </c>
      <c r="H1081" s="11">
        <v>1</v>
      </c>
      <c r="I1081" s="12">
        <v>10851.62</v>
      </c>
    </row>
    <row r="1082" spans="1:9" x14ac:dyDescent="0.25">
      <c r="A1082" s="10">
        <v>1081</v>
      </c>
      <c r="B1082" s="4" t="s">
        <v>109</v>
      </c>
      <c r="C1082" s="3">
        <v>3</v>
      </c>
      <c r="D1082" s="5">
        <v>9140</v>
      </c>
      <c r="E1082" s="5">
        <v>498546</v>
      </c>
      <c r="F1082" s="5">
        <v>232506</v>
      </c>
      <c r="G1082" s="11">
        <v>251.6</v>
      </c>
      <c r="H1082" s="11">
        <v>1</v>
      </c>
      <c r="I1082" s="12">
        <v>4514.2700000000004</v>
      </c>
    </row>
    <row r="1083" spans="1:9" x14ac:dyDescent="0.25">
      <c r="A1083" s="10">
        <v>1082</v>
      </c>
      <c r="B1083" s="4" t="s">
        <v>109</v>
      </c>
      <c r="C1083" s="3">
        <v>4</v>
      </c>
      <c r="D1083" s="5">
        <v>10240</v>
      </c>
      <c r="E1083" s="5">
        <v>502194</v>
      </c>
      <c r="F1083" s="5">
        <v>50890</v>
      </c>
      <c r="G1083" s="11">
        <v>157.30000000000001</v>
      </c>
      <c r="H1083" s="11">
        <v>1</v>
      </c>
      <c r="I1083" s="12">
        <v>472.4</v>
      </c>
    </row>
    <row r="1084" spans="1:9" x14ac:dyDescent="0.25">
      <c r="A1084" s="10">
        <v>1083</v>
      </c>
      <c r="B1084" s="4" t="s">
        <v>109</v>
      </c>
      <c r="C1084" s="3">
        <v>5</v>
      </c>
      <c r="D1084" s="5">
        <v>8889</v>
      </c>
      <c r="E1084" s="5">
        <v>152999</v>
      </c>
      <c r="F1084" s="5">
        <v>28048</v>
      </c>
      <c r="G1084" s="11">
        <v>321.7</v>
      </c>
      <c r="H1084" s="11">
        <v>1</v>
      </c>
      <c r="I1084" s="12">
        <v>5481.26</v>
      </c>
    </row>
    <row r="1085" spans="1:9" x14ac:dyDescent="0.25">
      <c r="A1085" s="10">
        <v>1084</v>
      </c>
      <c r="B1085" s="4" t="s">
        <v>109</v>
      </c>
      <c r="C1085" s="3">
        <v>6</v>
      </c>
      <c r="D1085" s="5">
        <v>9023</v>
      </c>
      <c r="E1085" s="5">
        <v>216878</v>
      </c>
      <c r="F1085" s="5">
        <v>61167</v>
      </c>
      <c r="G1085" s="11">
        <v>282.89999999999998</v>
      </c>
      <c r="H1085" s="11">
        <v>1</v>
      </c>
      <c r="I1085" s="13">
        <v>2502.15</v>
      </c>
    </row>
    <row r="1086" spans="1:9" x14ac:dyDescent="0.25">
      <c r="A1086" s="10">
        <v>1085</v>
      </c>
      <c r="B1086" s="4" t="s">
        <v>109</v>
      </c>
      <c r="C1086" s="3">
        <v>7</v>
      </c>
      <c r="D1086" s="5">
        <v>9968</v>
      </c>
      <c r="E1086" s="5">
        <v>96609</v>
      </c>
      <c r="F1086" s="5">
        <v>81057</v>
      </c>
      <c r="G1086" s="11">
        <v>340.9</v>
      </c>
      <c r="H1086" s="11">
        <v>1</v>
      </c>
      <c r="I1086" s="13">
        <v>304.31</v>
      </c>
    </row>
    <row r="1087" spans="1:9" x14ac:dyDescent="0.25">
      <c r="A1087" s="10">
        <v>1086</v>
      </c>
      <c r="B1087" s="4" t="s">
        <v>109</v>
      </c>
      <c r="C1087" s="3">
        <v>8</v>
      </c>
      <c r="D1087" s="5">
        <v>11496</v>
      </c>
      <c r="E1087" s="5">
        <v>4652</v>
      </c>
      <c r="F1087" s="5">
        <v>4390</v>
      </c>
      <c r="G1087" s="11">
        <v>480.5</v>
      </c>
      <c r="H1087" s="11">
        <v>1</v>
      </c>
      <c r="I1087" s="13">
        <v>558.25</v>
      </c>
    </row>
    <row r="1088" spans="1:9" x14ac:dyDescent="0.25">
      <c r="A1088" s="10">
        <v>1087</v>
      </c>
      <c r="B1088" s="4" t="s">
        <v>109</v>
      </c>
      <c r="C1088" s="3">
        <v>9</v>
      </c>
      <c r="D1088" s="5">
        <v>11987</v>
      </c>
      <c r="E1088" s="5">
        <v>146087</v>
      </c>
      <c r="F1088" s="5">
        <v>39433</v>
      </c>
      <c r="G1088" s="11">
        <v>487.8</v>
      </c>
      <c r="H1088" s="11">
        <v>1</v>
      </c>
      <c r="I1088" s="13">
        <v>211.9</v>
      </c>
    </row>
    <row r="1089" spans="1:9" x14ac:dyDescent="0.25">
      <c r="A1089" s="10">
        <v>1088</v>
      </c>
      <c r="B1089" s="4" t="s">
        <v>109</v>
      </c>
      <c r="C1089" s="3">
        <v>10</v>
      </c>
      <c r="D1089" s="5">
        <v>11650</v>
      </c>
      <c r="E1089" s="5">
        <v>1275</v>
      </c>
      <c r="F1089" s="5">
        <v>368</v>
      </c>
      <c r="G1089" s="11">
        <v>343.6</v>
      </c>
      <c r="H1089" s="11">
        <v>0</v>
      </c>
      <c r="I1089" s="13">
        <v>409.5</v>
      </c>
    </row>
    <row r="1090" spans="1:9" x14ac:dyDescent="0.25">
      <c r="A1090" s="10">
        <v>1089</v>
      </c>
      <c r="B1090" s="4" t="s">
        <v>109</v>
      </c>
      <c r="C1090" s="3">
        <v>11</v>
      </c>
      <c r="D1090" s="5">
        <v>9840</v>
      </c>
      <c r="E1090" s="5">
        <v>48615</v>
      </c>
      <c r="F1090" s="5">
        <v>8827</v>
      </c>
      <c r="G1090" s="11">
        <v>25.7</v>
      </c>
      <c r="H1090" s="11">
        <v>0</v>
      </c>
      <c r="I1090" s="13">
        <v>51.25</v>
      </c>
    </row>
    <row r="1091" spans="1:9" x14ac:dyDescent="0.25">
      <c r="A1091" s="10">
        <v>1090</v>
      </c>
      <c r="B1091" s="4" t="s">
        <v>110</v>
      </c>
      <c r="C1091" s="3">
        <v>1</v>
      </c>
      <c r="D1091" s="3">
        <v>8935</v>
      </c>
      <c r="E1091" s="3">
        <v>1436800</v>
      </c>
      <c r="F1091" s="5">
        <v>245142</v>
      </c>
      <c r="G1091" s="11">
        <v>523</v>
      </c>
      <c r="H1091" s="11">
        <v>1</v>
      </c>
      <c r="I1091" s="12">
        <v>8072.25</v>
      </c>
    </row>
    <row r="1092" spans="1:9" x14ac:dyDescent="0.25">
      <c r="A1092" s="10">
        <v>1091</v>
      </c>
      <c r="B1092" s="4" t="s">
        <v>110</v>
      </c>
      <c r="C1092" s="3">
        <v>2</v>
      </c>
      <c r="D1092" s="5">
        <v>9054</v>
      </c>
      <c r="E1092" s="5">
        <v>177023</v>
      </c>
      <c r="F1092" s="5">
        <v>193711</v>
      </c>
      <c r="G1092" s="11">
        <v>240.7</v>
      </c>
      <c r="H1092" s="11">
        <v>1</v>
      </c>
      <c r="I1092" s="12">
        <v>5757.32</v>
      </c>
    </row>
    <row r="1093" spans="1:9" x14ac:dyDescent="0.25">
      <c r="A1093" s="10">
        <v>1092</v>
      </c>
      <c r="B1093" s="4" t="s">
        <v>110</v>
      </c>
      <c r="C1093" s="3">
        <v>3</v>
      </c>
      <c r="D1093" s="5">
        <v>8982</v>
      </c>
      <c r="E1093" s="5">
        <v>313450</v>
      </c>
      <c r="F1093" s="5">
        <v>285559</v>
      </c>
      <c r="G1093" s="11">
        <v>235.1</v>
      </c>
      <c r="H1093" s="11">
        <v>1</v>
      </c>
      <c r="I1093" s="12">
        <v>2907.84</v>
      </c>
    </row>
    <row r="1094" spans="1:9" x14ac:dyDescent="0.25">
      <c r="A1094" s="10">
        <v>1093</v>
      </c>
      <c r="B1094" s="4" t="s">
        <v>110</v>
      </c>
      <c r="C1094" s="3">
        <v>4</v>
      </c>
      <c r="D1094" s="5">
        <v>10295</v>
      </c>
      <c r="E1094" s="5">
        <v>327623</v>
      </c>
      <c r="F1094" s="5">
        <v>47723</v>
      </c>
      <c r="G1094" s="11">
        <v>192.7</v>
      </c>
      <c r="H1094" s="11">
        <v>0</v>
      </c>
      <c r="I1094" s="12">
        <v>562.6</v>
      </c>
    </row>
    <row r="1095" spans="1:9" x14ac:dyDescent="0.25">
      <c r="A1095" s="10">
        <v>1094</v>
      </c>
      <c r="B1095" s="4" t="s">
        <v>110</v>
      </c>
      <c r="C1095" s="3">
        <v>5</v>
      </c>
      <c r="D1095" s="5">
        <v>8564</v>
      </c>
      <c r="E1095" s="5">
        <v>700563</v>
      </c>
      <c r="F1095" s="5">
        <v>49574</v>
      </c>
      <c r="G1095" s="11">
        <v>227.3</v>
      </c>
      <c r="H1095" s="11">
        <v>1</v>
      </c>
      <c r="I1095" s="12">
        <v>1194.25</v>
      </c>
    </row>
    <row r="1096" spans="1:9" x14ac:dyDescent="0.25">
      <c r="A1096" s="10">
        <v>1095</v>
      </c>
      <c r="B1096" s="4" t="s">
        <v>110</v>
      </c>
      <c r="C1096" s="3">
        <v>6</v>
      </c>
      <c r="D1096" s="5">
        <v>8676</v>
      </c>
      <c r="E1096" s="5">
        <v>423808</v>
      </c>
      <c r="F1096" s="5">
        <v>48012</v>
      </c>
      <c r="G1096" s="11">
        <v>716.5</v>
      </c>
      <c r="H1096" s="11">
        <v>1</v>
      </c>
      <c r="I1096" s="13">
        <v>1578.5</v>
      </c>
    </row>
    <row r="1097" spans="1:9" x14ac:dyDescent="0.25">
      <c r="A1097" s="10">
        <v>1096</v>
      </c>
      <c r="B1097" s="4" t="s">
        <v>110</v>
      </c>
      <c r="C1097" s="3">
        <v>7</v>
      </c>
      <c r="D1097" s="5">
        <v>9892</v>
      </c>
      <c r="E1097" s="5">
        <v>285350</v>
      </c>
      <c r="F1097" s="5">
        <v>85260</v>
      </c>
      <c r="G1097" s="11">
        <v>177.8</v>
      </c>
      <c r="H1097" s="11">
        <v>1</v>
      </c>
      <c r="I1097" s="13">
        <v>208.8</v>
      </c>
    </row>
    <row r="1098" spans="1:9" x14ac:dyDescent="0.25">
      <c r="A1098" s="10">
        <v>1097</v>
      </c>
      <c r="B1098" s="4" t="s">
        <v>110</v>
      </c>
      <c r="C1098" s="3">
        <v>8</v>
      </c>
      <c r="D1098" s="5">
        <v>11543</v>
      </c>
      <c r="E1098" s="5">
        <v>7481</v>
      </c>
      <c r="F1098" s="5">
        <v>113</v>
      </c>
      <c r="G1098" s="11">
        <v>613.79999999999995</v>
      </c>
      <c r="H1098" s="11">
        <v>0</v>
      </c>
      <c r="I1098" s="13">
        <v>812</v>
      </c>
    </row>
    <row r="1099" spans="1:9" x14ac:dyDescent="0.25">
      <c r="A1099" s="10">
        <v>1098</v>
      </c>
      <c r="B1099" s="4" t="s">
        <v>110</v>
      </c>
      <c r="C1099" s="3">
        <v>9</v>
      </c>
      <c r="D1099" s="5">
        <v>12008</v>
      </c>
      <c r="E1099" s="5">
        <v>98226</v>
      </c>
      <c r="F1099" s="5">
        <v>34733</v>
      </c>
      <c r="G1099" s="11">
        <v>217.2</v>
      </c>
      <c r="H1099" s="11">
        <v>1</v>
      </c>
      <c r="I1099" s="13">
        <v>0</v>
      </c>
    </row>
    <row r="1100" spans="1:9" x14ac:dyDescent="0.25">
      <c r="A1100" s="10">
        <v>1099</v>
      </c>
      <c r="B1100" s="4" t="s">
        <v>110</v>
      </c>
      <c r="C1100" s="3">
        <v>10</v>
      </c>
      <c r="D1100" s="5">
        <v>11660</v>
      </c>
      <c r="E1100" s="5">
        <v>2424</v>
      </c>
      <c r="F1100" s="5">
        <v>0</v>
      </c>
      <c r="G1100" s="11">
        <v>487.3</v>
      </c>
      <c r="H1100" s="11">
        <v>0</v>
      </c>
      <c r="I1100" s="13">
        <v>103.75</v>
      </c>
    </row>
    <row r="1101" spans="1:9" x14ac:dyDescent="0.25">
      <c r="A1101" s="10">
        <v>1100</v>
      </c>
      <c r="B1101" s="4" t="s">
        <v>110</v>
      </c>
      <c r="C1101" s="3">
        <v>11</v>
      </c>
      <c r="D1101" s="5">
        <v>9818</v>
      </c>
      <c r="E1101" s="5">
        <v>48090</v>
      </c>
      <c r="F1101" s="5">
        <v>8110</v>
      </c>
      <c r="G1101" s="11">
        <v>221.5</v>
      </c>
      <c r="H1101" s="11">
        <v>0</v>
      </c>
      <c r="I1101" s="13">
        <v>61.7</v>
      </c>
    </row>
    <row r="1102" spans="1:9" x14ac:dyDescent="0.25">
      <c r="A1102" s="10">
        <v>1101</v>
      </c>
      <c r="B1102" s="4" t="s">
        <v>111</v>
      </c>
      <c r="C1102" s="3">
        <v>1</v>
      </c>
      <c r="D1102" s="3">
        <v>8865</v>
      </c>
      <c r="E1102" s="3">
        <v>575726</v>
      </c>
      <c r="F1102" s="5">
        <v>152457</v>
      </c>
      <c r="G1102" s="11">
        <v>317.8</v>
      </c>
      <c r="H1102" s="11">
        <v>1</v>
      </c>
      <c r="I1102" s="12">
        <v>4723</v>
      </c>
    </row>
    <row r="1103" spans="1:9" x14ac:dyDescent="0.25">
      <c r="A1103" s="10">
        <v>1102</v>
      </c>
      <c r="B1103" s="4" t="s">
        <v>111</v>
      </c>
      <c r="C1103" s="3">
        <v>2</v>
      </c>
      <c r="D1103" s="5">
        <v>9038</v>
      </c>
      <c r="E1103" s="5">
        <v>231935</v>
      </c>
      <c r="F1103" s="5">
        <v>204200</v>
      </c>
      <c r="G1103" s="11">
        <v>160.1</v>
      </c>
      <c r="H1103" s="11">
        <v>1</v>
      </c>
      <c r="I1103" s="12">
        <v>6006.77</v>
      </c>
    </row>
    <row r="1104" spans="1:9" x14ac:dyDescent="0.25">
      <c r="A1104" s="10">
        <v>1103</v>
      </c>
      <c r="B1104" s="4" t="s">
        <v>111</v>
      </c>
      <c r="C1104" s="3">
        <v>3</v>
      </c>
      <c r="D1104" s="5">
        <v>8988</v>
      </c>
      <c r="E1104" s="5">
        <v>161873</v>
      </c>
      <c r="F1104" s="5">
        <v>178214</v>
      </c>
      <c r="G1104" s="11">
        <v>390.2</v>
      </c>
      <c r="H1104" s="11">
        <v>1</v>
      </c>
      <c r="I1104" s="12">
        <v>4302.38</v>
      </c>
    </row>
    <row r="1105" spans="1:9" x14ac:dyDescent="0.25">
      <c r="A1105" s="10">
        <v>1104</v>
      </c>
      <c r="B1105" s="4" t="s">
        <v>111</v>
      </c>
      <c r="C1105" s="3">
        <v>4</v>
      </c>
      <c r="D1105" s="5">
        <v>10369</v>
      </c>
      <c r="E1105" s="5">
        <v>359329</v>
      </c>
      <c r="F1105" s="5">
        <v>59828</v>
      </c>
      <c r="G1105" s="11">
        <v>160.4</v>
      </c>
      <c r="H1105" s="11">
        <v>1</v>
      </c>
      <c r="I1105" s="12">
        <v>574.1</v>
      </c>
    </row>
    <row r="1106" spans="1:9" x14ac:dyDescent="0.25">
      <c r="A1106" s="10">
        <v>1105</v>
      </c>
      <c r="B1106" s="4" t="s">
        <v>111</v>
      </c>
      <c r="C1106" s="3">
        <v>5</v>
      </c>
      <c r="D1106" s="5">
        <v>8275</v>
      </c>
      <c r="E1106" s="5">
        <v>168034</v>
      </c>
      <c r="F1106" s="5">
        <v>170047</v>
      </c>
      <c r="G1106" s="11">
        <v>200.2</v>
      </c>
      <c r="H1106" s="11">
        <v>0</v>
      </c>
      <c r="I1106" s="12">
        <v>904.66</v>
      </c>
    </row>
    <row r="1107" spans="1:9" x14ac:dyDescent="0.25">
      <c r="A1107" s="10">
        <v>1106</v>
      </c>
      <c r="B1107" s="4" t="s">
        <v>111</v>
      </c>
      <c r="C1107" s="3">
        <v>6</v>
      </c>
      <c r="D1107" s="5">
        <v>8677</v>
      </c>
      <c r="E1107" s="5">
        <v>307452</v>
      </c>
      <c r="F1107" s="5">
        <v>279200</v>
      </c>
      <c r="G1107" s="11">
        <v>335.2</v>
      </c>
      <c r="H1107" s="11">
        <v>1</v>
      </c>
      <c r="I1107" s="13">
        <v>2611.8000000000002</v>
      </c>
    </row>
    <row r="1108" spans="1:9" x14ac:dyDescent="0.25">
      <c r="A1108" s="10">
        <v>1107</v>
      </c>
      <c r="B1108" s="4" t="s">
        <v>111</v>
      </c>
      <c r="C1108" s="3">
        <v>7</v>
      </c>
      <c r="D1108" s="5">
        <v>9892</v>
      </c>
      <c r="E1108" s="5">
        <v>154997</v>
      </c>
      <c r="F1108" s="5">
        <v>37153</v>
      </c>
      <c r="G1108" s="11">
        <v>130.80000000000001</v>
      </c>
      <c r="H1108" s="11">
        <v>1</v>
      </c>
      <c r="I1108" s="13">
        <v>0</v>
      </c>
    </row>
    <row r="1109" spans="1:9" x14ac:dyDescent="0.25">
      <c r="A1109" s="10">
        <v>1108</v>
      </c>
      <c r="B1109" s="4" t="s">
        <v>111</v>
      </c>
      <c r="C1109" s="3">
        <v>8</v>
      </c>
      <c r="D1109" s="5">
        <v>11612</v>
      </c>
      <c r="E1109" s="5">
        <v>29310</v>
      </c>
      <c r="F1109" s="5">
        <v>2574</v>
      </c>
      <c r="G1109" s="11">
        <v>728.8</v>
      </c>
      <c r="H1109" s="11">
        <v>0</v>
      </c>
      <c r="I1109" s="13">
        <v>26.5</v>
      </c>
    </row>
    <row r="1110" spans="1:9" x14ac:dyDescent="0.25">
      <c r="A1110" s="10">
        <v>1109</v>
      </c>
      <c r="B1110" s="4" t="s">
        <v>111</v>
      </c>
      <c r="C1110" s="3">
        <v>9</v>
      </c>
      <c r="D1110" s="5">
        <v>12196</v>
      </c>
      <c r="E1110" s="5">
        <v>104047</v>
      </c>
      <c r="F1110" s="5">
        <v>19328</v>
      </c>
      <c r="G1110" s="11">
        <v>426.2</v>
      </c>
      <c r="H1110" s="11">
        <v>0</v>
      </c>
      <c r="I1110" s="13">
        <v>654.20000000000005</v>
      </c>
    </row>
    <row r="1111" spans="1:9" x14ac:dyDescent="0.25">
      <c r="A1111" s="10">
        <v>1110</v>
      </c>
      <c r="B1111" s="4" t="s">
        <v>111</v>
      </c>
      <c r="C1111" s="3">
        <v>10</v>
      </c>
      <c r="D1111" s="5">
        <v>11620</v>
      </c>
      <c r="E1111" s="5">
        <v>17590</v>
      </c>
      <c r="F1111" s="5">
        <v>2581</v>
      </c>
      <c r="G1111" s="11">
        <v>227.1</v>
      </c>
      <c r="H1111" s="11">
        <v>1</v>
      </c>
      <c r="I1111" s="13">
        <v>74.75</v>
      </c>
    </row>
    <row r="1112" spans="1:9" x14ac:dyDescent="0.25">
      <c r="A1112" s="10">
        <v>1111</v>
      </c>
      <c r="B1112" s="4" t="s">
        <v>111</v>
      </c>
      <c r="C1112" s="3">
        <v>11</v>
      </c>
      <c r="D1112" s="5">
        <v>9748</v>
      </c>
      <c r="E1112" s="5">
        <v>52267</v>
      </c>
      <c r="F1112" s="5">
        <v>10153</v>
      </c>
      <c r="G1112" s="11">
        <v>346.5</v>
      </c>
      <c r="H1112" s="11">
        <v>0</v>
      </c>
      <c r="I1112" s="13">
        <v>37.799999999999997</v>
      </c>
    </row>
    <row r="1113" spans="1:9" x14ac:dyDescent="0.25">
      <c r="A1113" s="10">
        <v>1112</v>
      </c>
      <c r="B1113" s="4" t="s">
        <v>112</v>
      </c>
      <c r="C1113" s="3">
        <v>1</v>
      </c>
      <c r="D1113" s="3">
        <v>8866</v>
      </c>
      <c r="E1113" s="3">
        <v>1166513</v>
      </c>
      <c r="F1113" s="5">
        <v>93894</v>
      </c>
      <c r="G1113" s="11">
        <v>139.30000000000001</v>
      </c>
      <c r="H1113" s="11">
        <v>1</v>
      </c>
      <c r="I1113" s="12">
        <v>5565.5</v>
      </c>
    </row>
    <row r="1114" spans="1:9" x14ac:dyDescent="0.25">
      <c r="A1114" s="10">
        <v>1113</v>
      </c>
      <c r="B1114" s="4" t="s">
        <v>112</v>
      </c>
      <c r="C1114" s="3">
        <v>2</v>
      </c>
      <c r="D1114" s="5">
        <v>9133</v>
      </c>
      <c r="E1114" s="5">
        <v>826759</v>
      </c>
      <c r="F1114" s="5">
        <v>107379</v>
      </c>
      <c r="G1114" s="11">
        <v>107.1</v>
      </c>
      <c r="H1114" s="11">
        <v>1</v>
      </c>
      <c r="I1114" s="12">
        <v>5017.4799999999996</v>
      </c>
    </row>
    <row r="1115" spans="1:9" x14ac:dyDescent="0.25">
      <c r="A1115" s="10">
        <v>1114</v>
      </c>
      <c r="B1115" s="4" t="s">
        <v>112</v>
      </c>
      <c r="C1115" s="3">
        <v>3</v>
      </c>
      <c r="D1115" s="5">
        <v>9066</v>
      </c>
      <c r="E1115" s="5">
        <v>537727</v>
      </c>
      <c r="F1115" s="5">
        <v>91325</v>
      </c>
      <c r="G1115" s="11">
        <v>173.7</v>
      </c>
      <c r="H1115" s="11">
        <v>1</v>
      </c>
      <c r="I1115" s="12">
        <v>3266.02</v>
      </c>
    </row>
    <row r="1116" spans="1:9" x14ac:dyDescent="0.25">
      <c r="A1116" s="10">
        <v>1115</v>
      </c>
      <c r="B1116" s="4" t="s">
        <v>112</v>
      </c>
      <c r="C1116" s="3">
        <v>4</v>
      </c>
      <c r="D1116" s="5">
        <v>10431</v>
      </c>
      <c r="E1116" s="5">
        <v>212525</v>
      </c>
      <c r="F1116" s="5">
        <v>63680</v>
      </c>
      <c r="G1116" s="11">
        <v>19.8</v>
      </c>
      <c r="H1116" s="11">
        <v>0</v>
      </c>
      <c r="I1116" s="12">
        <v>634.5</v>
      </c>
    </row>
    <row r="1117" spans="1:9" x14ac:dyDescent="0.25">
      <c r="A1117" s="10">
        <v>1116</v>
      </c>
      <c r="B1117" s="4" t="s">
        <v>112</v>
      </c>
      <c r="C1117" s="3">
        <v>5</v>
      </c>
      <c r="D1117" s="5">
        <v>8321</v>
      </c>
      <c r="E1117" s="5">
        <v>659801</v>
      </c>
      <c r="F1117" s="5">
        <v>147520</v>
      </c>
      <c r="G1117" s="11">
        <v>111.8</v>
      </c>
      <c r="H1117" s="11">
        <v>0</v>
      </c>
      <c r="I1117" s="12">
        <v>7261.66</v>
      </c>
    </row>
    <row r="1118" spans="1:9" x14ac:dyDescent="0.25">
      <c r="A1118" s="10">
        <v>1117</v>
      </c>
      <c r="B1118" s="4" t="s">
        <v>112</v>
      </c>
      <c r="C1118" s="3">
        <v>6</v>
      </c>
      <c r="D1118" s="5">
        <v>8623</v>
      </c>
      <c r="E1118" s="5">
        <v>698051</v>
      </c>
      <c r="F1118" s="5">
        <v>128186</v>
      </c>
      <c r="G1118" s="11">
        <v>562.9</v>
      </c>
      <c r="H1118" s="11">
        <v>0</v>
      </c>
      <c r="I1118" s="13">
        <v>2743.86</v>
      </c>
    </row>
    <row r="1119" spans="1:9" x14ac:dyDescent="0.25">
      <c r="A1119" s="10">
        <v>1118</v>
      </c>
      <c r="B1119" s="4" t="s">
        <v>112</v>
      </c>
      <c r="C1119" s="3">
        <v>7</v>
      </c>
      <c r="D1119" s="5">
        <v>9826</v>
      </c>
      <c r="E1119" s="5">
        <v>301368</v>
      </c>
      <c r="F1119" s="5">
        <v>35759</v>
      </c>
      <c r="G1119" s="11">
        <v>158.30000000000001</v>
      </c>
      <c r="H1119" s="11">
        <v>0</v>
      </c>
      <c r="I1119" s="13">
        <v>61.01</v>
      </c>
    </row>
    <row r="1120" spans="1:9" x14ac:dyDescent="0.25">
      <c r="A1120" s="10">
        <v>1119</v>
      </c>
      <c r="B1120" s="4" t="s">
        <v>112</v>
      </c>
      <c r="C1120" s="3">
        <v>8</v>
      </c>
      <c r="D1120" s="5">
        <v>11683</v>
      </c>
      <c r="E1120" s="5">
        <v>26415</v>
      </c>
      <c r="F1120" s="5">
        <v>10809</v>
      </c>
      <c r="G1120" s="11">
        <v>355.5</v>
      </c>
      <c r="H1120" s="11">
        <v>0</v>
      </c>
      <c r="I1120" s="13">
        <v>127.75</v>
      </c>
    </row>
    <row r="1121" spans="1:9" x14ac:dyDescent="0.25">
      <c r="A1121" s="10">
        <v>1120</v>
      </c>
      <c r="B1121" s="4" t="s">
        <v>112</v>
      </c>
      <c r="C1121" s="3">
        <v>9</v>
      </c>
      <c r="D1121" s="5">
        <v>12203</v>
      </c>
      <c r="E1121" s="5">
        <v>35514</v>
      </c>
      <c r="F1121" s="5">
        <v>15287</v>
      </c>
      <c r="G1121" s="11">
        <v>169.6</v>
      </c>
      <c r="H1121" s="11">
        <v>1</v>
      </c>
      <c r="I1121" s="13">
        <v>368.95</v>
      </c>
    </row>
    <row r="1122" spans="1:9" x14ac:dyDescent="0.25">
      <c r="A1122" s="10">
        <v>1121</v>
      </c>
      <c r="B1122" s="4" t="s">
        <v>112</v>
      </c>
      <c r="C1122" s="3">
        <v>10</v>
      </c>
      <c r="D1122" s="5">
        <v>11603</v>
      </c>
      <c r="E1122" s="5">
        <v>4273</v>
      </c>
      <c r="F1122" s="5">
        <v>6580</v>
      </c>
      <c r="G1122" s="11">
        <v>255</v>
      </c>
      <c r="H1122" s="11">
        <v>0</v>
      </c>
      <c r="I1122" s="13">
        <v>123.35</v>
      </c>
    </row>
    <row r="1123" spans="1:9" x14ac:dyDescent="0.25">
      <c r="A1123" s="10">
        <v>1122</v>
      </c>
      <c r="B1123" s="4" t="s">
        <v>112</v>
      </c>
      <c r="C1123" s="3">
        <v>11</v>
      </c>
      <c r="D1123" s="5">
        <v>9768</v>
      </c>
      <c r="E1123" s="5">
        <v>47656</v>
      </c>
      <c r="F1123" s="5">
        <v>14211</v>
      </c>
      <c r="G1123" s="11">
        <v>374.8</v>
      </c>
      <c r="H1123" s="11">
        <v>1</v>
      </c>
      <c r="I1123" s="13">
        <v>72.3</v>
      </c>
    </row>
    <row r="1124" spans="1:9" x14ac:dyDescent="0.25">
      <c r="A1124" s="10">
        <v>1123</v>
      </c>
      <c r="B1124" s="4" t="s">
        <v>113</v>
      </c>
      <c r="C1124" s="3">
        <v>1</v>
      </c>
      <c r="D1124" s="3">
        <v>8820</v>
      </c>
      <c r="E1124" s="3">
        <v>646413</v>
      </c>
      <c r="F1124" s="5">
        <v>83590</v>
      </c>
      <c r="G1124" s="11">
        <v>182.3</v>
      </c>
      <c r="H1124" s="11">
        <v>1</v>
      </c>
      <c r="I1124" s="12">
        <v>6090</v>
      </c>
    </row>
    <row r="1125" spans="1:9" x14ac:dyDescent="0.25">
      <c r="A1125" s="10">
        <v>1124</v>
      </c>
      <c r="B1125" s="4" t="s">
        <v>113</v>
      </c>
      <c r="C1125" s="3">
        <v>2</v>
      </c>
      <c r="D1125" s="5">
        <v>9206</v>
      </c>
      <c r="E1125" s="5">
        <v>1010765</v>
      </c>
      <c r="F1125" s="5">
        <v>63287</v>
      </c>
      <c r="G1125" s="11">
        <v>168.3</v>
      </c>
      <c r="H1125" s="11">
        <v>1</v>
      </c>
      <c r="I1125" s="12">
        <v>9761.2800000000007</v>
      </c>
    </row>
    <row r="1126" spans="1:9" x14ac:dyDescent="0.25">
      <c r="A1126" s="10">
        <v>1125</v>
      </c>
      <c r="B1126" s="4" t="s">
        <v>113</v>
      </c>
      <c r="C1126" s="3">
        <v>3</v>
      </c>
      <c r="D1126" s="5">
        <v>9109</v>
      </c>
      <c r="E1126" s="5">
        <v>1530786</v>
      </c>
      <c r="F1126" s="5">
        <v>90381</v>
      </c>
      <c r="G1126" s="11">
        <v>209.5</v>
      </c>
      <c r="H1126" s="11">
        <v>1</v>
      </c>
      <c r="I1126" s="12">
        <v>2839.16</v>
      </c>
    </row>
    <row r="1127" spans="1:9" x14ac:dyDescent="0.25">
      <c r="A1127" s="10">
        <v>1126</v>
      </c>
      <c r="B1127" s="4" t="s">
        <v>113</v>
      </c>
      <c r="C1127" s="3">
        <v>4</v>
      </c>
      <c r="D1127" s="5">
        <v>10432</v>
      </c>
      <c r="E1127" s="5">
        <v>236598</v>
      </c>
      <c r="F1127" s="5">
        <v>46547</v>
      </c>
      <c r="G1127" s="11">
        <v>62.9</v>
      </c>
      <c r="H1127" s="11">
        <v>0</v>
      </c>
      <c r="I1127" s="12">
        <v>84.4</v>
      </c>
    </row>
    <row r="1128" spans="1:9" x14ac:dyDescent="0.25">
      <c r="A1128" s="10">
        <v>1127</v>
      </c>
      <c r="B1128" s="4" t="s">
        <v>113</v>
      </c>
      <c r="C1128" s="3">
        <v>5</v>
      </c>
      <c r="D1128" s="5">
        <v>8250</v>
      </c>
      <c r="E1128" s="5">
        <v>171251</v>
      </c>
      <c r="F1128" s="5">
        <v>26072</v>
      </c>
      <c r="G1128" s="11">
        <v>106.3</v>
      </c>
      <c r="H1128" s="11">
        <v>0</v>
      </c>
      <c r="I1128" s="12">
        <v>8738.41</v>
      </c>
    </row>
    <row r="1129" spans="1:9" x14ac:dyDescent="0.25">
      <c r="A1129" s="10">
        <v>1128</v>
      </c>
      <c r="B1129" s="4" t="s">
        <v>113</v>
      </c>
      <c r="C1129" s="3">
        <v>6</v>
      </c>
      <c r="D1129" s="5">
        <v>8534</v>
      </c>
      <c r="E1129" s="5">
        <v>275948</v>
      </c>
      <c r="F1129" s="5">
        <v>31350</v>
      </c>
      <c r="G1129" s="11">
        <v>154.5</v>
      </c>
      <c r="H1129" s="11">
        <v>1</v>
      </c>
      <c r="I1129" s="13">
        <v>3476.62</v>
      </c>
    </row>
    <row r="1130" spans="1:9" x14ac:dyDescent="0.25">
      <c r="A1130" s="10">
        <v>1129</v>
      </c>
      <c r="B1130" s="4" t="s">
        <v>113</v>
      </c>
      <c r="C1130" s="3">
        <v>7</v>
      </c>
      <c r="D1130" s="5">
        <v>9790</v>
      </c>
      <c r="E1130" s="5">
        <v>280156</v>
      </c>
      <c r="F1130" s="5">
        <v>41033</v>
      </c>
      <c r="G1130" s="11">
        <v>66.900000000000006</v>
      </c>
      <c r="H1130" s="11">
        <v>0</v>
      </c>
      <c r="I1130" s="13">
        <v>31.3</v>
      </c>
    </row>
    <row r="1131" spans="1:9" x14ac:dyDescent="0.25">
      <c r="A1131" s="10">
        <v>1130</v>
      </c>
      <c r="B1131" s="4" t="s">
        <v>113</v>
      </c>
      <c r="C1131" s="3">
        <v>8</v>
      </c>
      <c r="D1131" s="5">
        <v>11748</v>
      </c>
      <c r="E1131" s="5">
        <v>13151</v>
      </c>
      <c r="F1131" s="5">
        <v>4078</v>
      </c>
      <c r="G1131" s="11">
        <v>789.8</v>
      </c>
      <c r="H1131" s="11">
        <v>1</v>
      </c>
      <c r="I1131" s="13">
        <v>297.25</v>
      </c>
    </row>
    <row r="1132" spans="1:9" x14ac:dyDescent="0.25">
      <c r="A1132" s="10">
        <v>1131</v>
      </c>
      <c r="B1132" s="4" t="s">
        <v>113</v>
      </c>
      <c r="C1132" s="3">
        <v>9</v>
      </c>
      <c r="D1132" s="5">
        <v>12273</v>
      </c>
      <c r="E1132" s="5">
        <v>21112</v>
      </c>
      <c r="F1132" s="5">
        <v>2312</v>
      </c>
      <c r="G1132" s="11">
        <v>108.2</v>
      </c>
      <c r="H1132" s="11">
        <v>0</v>
      </c>
      <c r="I1132" s="13">
        <v>198.4</v>
      </c>
    </row>
    <row r="1133" spans="1:9" x14ac:dyDescent="0.25">
      <c r="A1133" s="10">
        <v>1132</v>
      </c>
      <c r="B1133" s="4" t="s">
        <v>113</v>
      </c>
      <c r="C1133" s="3">
        <v>10</v>
      </c>
      <c r="D1133" s="5">
        <v>11684</v>
      </c>
      <c r="E1133" s="5">
        <v>4962</v>
      </c>
      <c r="F1133" s="5">
        <v>522</v>
      </c>
      <c r="G1133" s="11">
        <v>248.4</v>
      </c>
      <c r="H1133" s="11">
        <v>1</v>
      </c>
      <c r="I1133" s="13">
        <v>214.2</v>
      </c>
    </row>
    <row r="1134" spans="1:9" x14ac:dyDescent="0.25">
      <c r="A1134" s="10">
        <v>1133</v>
      </c>
      <c r="B1134" s="4" t="s">
        <v>113</v>
      </c>
      <c r="C1134" s="3">
        <v>11</v>
      </c>
      <c r="D1134" s="5">
        <v>9790</v>
      </c>
      <c r="E1134" s="5">
        <v>50154</v>
      </c>
      <c r="F1134" s="5">
        <v>13608</v>
      </c>
      <c r="G1134" s="11">
        <v>270</v>
      </c>
      <c r="H1134" s="11">
        <v>1</v>
      </c>
      <c r="I1134" s="13">
        <v>99.45</v>
      </c>
    </row>
    <row r="1135" spans="1:9" x14ac:dyDescent="0.25">
      <c r="A1135" s="10">
        <v>1134</v>
      </c>
      <c r="B1135" s="4" t="s">
        <v>114</v>
      </c>
      <c r="C1135" s="3">
        <v>1</v>
      </c>
      <c r="D1135" s="3">
        <v>8747</v>
      </c>
      <c r="E1135" s="3">
        <v>150588</v>
      </c>
      <c r="F1135" s="5">
        <v>68699</v>
      </c>
      <c r="G1135" s="11">
        <v>128.69999999999999</v>
      </c>
      <c r="H1135" s="11">
        <v>1</v>
      </c>
      <c r="I1135" s="12">
        <v>7020</v>
      </c>
    </row>
    <row r="1136" spans="1:9" x14ac:dyDescent="0.25">
      <c r="A1136" s="10">
        <v>1135</v>
      </c>
      <c r="B1136" s="4" t="s">
        <v>114</v>
      </c>
      <c r="C1136" s="3">
        <v>2</v>
      </c>
      <c r="D1136" s="5">
        <v>9147</v>
      </c>
      <c r="E1136" s="5">
        <v>1152255</v>
      </c>
      <c r="F1136" s="5">
        <v>51213</v>
      </c>
      <c r="G1136" s="11">
        <v>122.3</v>
      </c>
      <c r="H1136" s="11">
        <v>1</v>
      </c>
      <c r="I1136" s="12">
        <v>5315.12</v>
      </c>
    </row>
    <row r="1137" spans="1:9" x14ac:dyDescent="0.25">
      <c r="A1137" s="10">
        <v>1136</v>
      </c>
      <c r="B1137" s="4" t="s">
        <v>114</v>
      </c>
      <c r="C1137" s="3">
        <v>3</v>
      </c>
      <c r="D1137" s="5">
        <v>9104</v>
      </c>
      <c r="E1137" s="5">
        <v>2916488</v>
      </c>
      <c r="F1137" s="5">
        <v>91985</v>
      </c>
      <c r="G1137" s="11">
        <v>100.7</v>
      </c>
      <c r="H1137" s="11">
        <v>1</v>
      </c>
      <c r="I1137" s="12">
        <v>5686.4</v>
      </c>
    </row>
    <row r="1138" spans="1:9" x14ac:dyDescent="0.25">
      <c r="A1138" s="10">
        <v>1137</v>
      </c>
      <c r="B1138" s="4" t="s">
        <v>114</v>
      </c>
      <c r="C1138" s="3">
        <v>4</v>
      </c>
      <c r="D1138" s="5">
        <v>10432</v>
      </c>
      <c r="E1138" s="5">
        <v>271016</v>
      </c>
      <c r="F1138" s="5">
        <v>49279</v>
      </c>
      <c r="G1138" s="11">
        <v>25.6</v>
      </c>
      <c r="H1138" s="11">
        <v>0</v>
      </c>
      <c r="I1138" s="12">
        <v>168.9</v>
      </c>
    </row>
    <row r="1139" spans="1:9" x14ac:dyDescent="0.25">
      <c r="A1139" s="10">
        <v>1138</v>
      </c>
      <c r="B1139" s="4" t="s">
        <v>114</v>
      </c>
      <c r="C1139" s="3">
        <v>5</v>
      </c>
      <c r="D1139" s="5">
        <v>8373</v>
      </c>
      <c r="E1139" s="5">
        <v>690865</v>
      </c>
      <c r="F1139" s="5">
        <v>10508</v>
      </c>
      <c r="G1139" s="11">
        <v>214.5</v>
      </c>
      <c r="H1139" s="11">
        <v>0</v>
      </c>
      <c r="I1139" s="12">
        <v>3246.54</v>
      </c>
    </row>
    <row r="1140" spans="1:9" x14ac:dyDescent="0.25">
      <c r="A1140" s="10">
        <v>1139</v>
      </c>
      <c r="B1140" s="4" t="s">
        <v>114</v>
      </c>
      <c r="C1140" s="3">
        <v>6</v>
      </c>
      <c r="D1140" s="5">
        <v>8576</v>
      </c>
      <c r="E1140" s="5">
        <v>34460</v>
      </c>
      <c r="F1140" s="5">
        <v>36090</v>
      </c>
      <c r="G1140" s="11">
        <v>110.4</v>
      </c>
      <c r="H1140" s="11">
        <v>1</v>
      </c>
      <c r="I1140" s="13">
        <v>3204.84</v>
      </c>
    </row>
    <row r="1141" spans="1:9" x14ac:dyDescent="0.25">
      <c r="A1141" s="10">
        <v>1140</v>
      </c>
      <c r="B1141" s="4" t="s">
        <v>114</v>
      </c>
      <c r="C1141" s="3">
        <v>7</v>
      </c>
      <c r="D1141" s="5">
        <v>9766</v>
      </c>
      <c r="E1141" s="5">
        <v>125498</v>
      </c>
      <c r="F1141" s="5">
        <v>13705</v>
      </c>
      <c r="G1141" s="11">
        <v>101.9</v>
      </c>
      <c r="H1141" s="11">
        <v>1</v>
      </c>
      <c r="I1141" s="13">
        <v>49.72</v>
      </c>
    </row>
    <row r="1142" spans="1:9" x14ac:dyDescent="0.25">
      <c r="A1142" s="10">
        <v>1141</v>
      </c>
      <c r="B1142" s="4" t="s">
        <v>114</v>
      </c>
      <c r="C1142" s="3">
        <v>8</v>
      </c>
      <c r="D1142" s="5">
        <v>11931</v>
      </c>
      <c r="E1142" s="5">
        <v>11592</v>
      </c>
      <c r="F1142" s="5">
        <v>290</v>
      </c>
      <c r="G1142" s="11">
        <v>656.8</v>
      </c>
      <c r="H1142" s="11">
        <v>0</v>
      </c>
      <c r="I1142" s="13">
        <v>124</v>
      </c>
    </row>
    <row r="1143" spans="1:9" x14ac:dyDescent="0.25">
      <c r="A1143" s="10">
        <v>1142</v>
      </c>
      <c r="B1143" s="4" t="s">
        <v>114</v>
      </c>
      <c r="C1143" s="3">
        <v>9</v>
      </c>
      <c r="D1143" s="5">
        <v>12205</v>
      </c>
      <c r="E1143" s="5">
        <v>23580</v>
      </c>
      <c r="F1143" s="5">
        <v>83</v>
      </c>
      <c r="G1143" s="11">
        <v>63.2</v>
      </c>
      <c r="H1143" s="11">
        <v>0</v>
      </c>
      <c r="I1143" s="13">
        <v>93.1</v>
      </c>
    </row>
    <row r="1144" spans="1:9" x14ac:dyDescent="0.25">
      <c r="A1144" s="10">
        <v>1143</v>
      </c>
      <c r="B1144" s="4" t="s">
        <v>114</v>
      </c>
      <c r="C1144" s="3">
        <v>10</v>
      </c>
      <c r="D1144" s="5">
        <v>11685</v>
      </c>
      <c r="E1144" s="5">
        <v>2145</v>
      </c>
      <c r="F1144" s="5">
        <v>0</v>
      </c>
      <c r="G1144" s="11">
        <v>44.1</v>
      </c>
      <c r="H1144" s="11">
        <v>0</v>
      </c>
      <c r="I1144" s="13">
        <v>106.75</v>
      </c>
    </row>
    <row r="1145" spans="1:9" x14ac:dyDescent="0.25">
      <c r="A1145" s="10">
        <v>1144</v>
      </c>
      <c r="B1145" s="4" t="s">
        <v>114</v>
      </c>
      <c r="C1145" s="3">
        <v>11</v>
      </c>
      <c r="D1145" s="5">
        <v>9803</v>
      </c>
      <c r="E1145" s="5">
        <v>45555</v>
      </c>
      <c r="F1145" s="5">
        <v>10974</v>
      </c>
      <c r="G1145" s="11">
        <v>63</v>
      </c>
      <c r="H1145" s="11">
        <v>0</v>
      </c>
      <c r="I1145" s="13">
        <v>125.25</v>
      </c>
    </row>
    <row r="1146" spans="1:9" x14ac:dyDescent="0.25">
      <c r="A1146" s="10">
        <v>1145</v>
      </c>
      <c r="B1146" s="4" t="s">
        <v>115</v>
      </c>
      <c r="C1146" s="3">
        <v>1</v>
      </c>
      <c r="D1146" s="3">
        <v>8725</v>
      </c>
      <c r="E1146" s="3">
        <v>335396</v>
      </c>
      <c r="F1146" s="5">
        <v>34712</v>
      </c>
      <c r="G1146" s="11">
        <v>286.2</v>
      </c>
      <c r="H1146" s="11">
        <v>1</v>
      </c>
      <c r="I1146" s="12">
        <v>4833</v>
      </c>
    </row>
    <row r="1147" spans="1:9" x14ac:dyDescent="0.25">
      <c r="A1147" s="10">
        <v>1146</v>
      </c>
      <c r="B1147" s="4" t="s">
        <v>115</v>
      </c>
      <c r="C1147" s="3">
        <v>2</v>
      </c>
      <c r="D1147" s="5">
        <v>9157</v>
      </c>
      <c r="E1147" s="5">
        <v>1208132</v>
      </c>
      <c r="F1147" s="5">
        <v>49594</v>
      </c>
      <c r="G1147" s="11">
        <v>378.7</v>
      </c>
      <c r="H1147" s="11">
        <v>1</v>
      </c>
      <c r="I1147" s="12">
        <v>1640.21</v>
      </c>
    </row>
    <row r="1148" spans="1:9" x14ac:dyDescent="0.25">
      <c r="A1148" s="10">
        <v>1147</v>
      </c>
      <c r="B1148" s="4" t="s">
        <v>115</v>
      </c>
      <c r="C1148" s="3">
        <v>3</v>
      </c>
      <c r="D1148" s="5">
        <v>9139</v>
      </c>
      <c r="E1148" s="5">
        <v>876207</v>
      </c>
      <c r="F1148" s="5">
        <v>59609</v>
      </c>
      <c r="G1148" s="11">
        <v>142.19999999999999</v>
      </c>
      <c r="H1148" s="11">
        <v>1</v>
      </c>
      <c r="I1148" s="12">
        <v>1482.92</v>
      </c>
    </row>
    <row r="1149" spans="1:9" x14ac:dyDescent="0.25">
      <c r="A1149" s="10">
        <v>1148</v>
      </c>
      <c r="B1149" s="4" t="s">
        <v>115</v>
      </c>
      <c r="C1149" s="3">
        <v>4</v>
      </c>
      <c r="D1149" s="5">
        <v>10390</v>
      </c>
      <c r="E1149" s="5">
        <v>378314</v>
      </c>
      <c r="F1149" s="5">
        <v>129880</v>
      </c>
      <c r="G1149" s="11">
        <v>31.5</v>
      </c>
      <c r="H1149" s="11">
        <v>1</v>
      </c>
      <c r="I1149" s="12">
        <v>162.9</v>
      </c>
    </row>
    <row r="1150" spans="1:9" x14ac:dyDescent="0.25">
      <c r="A1150" s="10">
        <v>1149</v>
      </c>
      <c r="B1150" s="4" t="s">
        <v>115</v>
      </c>
      <c r="C1150" s="3">
        <v>5</v>
      </c>
      <c r="D1150" s="5">
        <v>8469</v>
      </c>
      <c r="E1150" s="5">
        <v>243923</v>
      </c>
      <c r="F1150" s="5">
        <v>37348</v>
      </c>
      <c r="G1150" s="11">
        <v>229.9</v>
      </c>
      <c r="H1150" s="11">
        <v>0</v>
      </c>
      <c r="I1150" s="12">
        <v>1259.2</v>
      </c>
    </row>
    <row r="1151" spans="1:9" x14ac:dyDescent="0.25">
      <c r="A1151" s="10">
        <v>1150</v>
      </c>
      <c r="B1151" s="4" t="s">
        <v>115</v>
      </c>
      <c r="C1151" s="3">
        <v>6</v>
      </c>
      <c r="D1151" s="5">
        <v>8577</v>
      </c>
      <c r="E1151" s="5">
        <v>79892</v>
      </c>
      <c r="F1151" s="5">
        <v>48520</v>
      </c>
      <c r="G1151" s="11">
        <v>340.2</v>
      </c>
      <c r="H1151" s="11">
        <v>0</v>
      </c>
      <c r="I1151" s="13">
        <v>1477.34</v>
      </c>
    </row>
    <row r="1152" spans="1:9" x14ac:dyDescent="0.25">
      <c r="A1152" s="10">
        <v>1151</v>
      </c>
      <c r="B1152" s="4" t="s">
        <v>115</v>
      </c>
      <c r="C1152" s="3">
        <v>7</v>
      </c>
      <c r="D1152" s="5">
        <v>9743</v>
      </c>
      <c r="E1152" s="5">
        <v>42676</v>
      </c>
      <c r="F1152" s="5">
        <v>5751</v>
      </c>
      <c r="G1152" s="11">
        <v>182.2</v>
      </c>
      <c r="H1152" s="11">
        <v>0</v>
      </c>
      <c r="I1152" s="13">
        <v>0</v>
      </c>
    </row>
    <row r="1153" spans="1:9" x14ac:dyDescent="0.25">
      <c r="A1153" s="10">
        <v>1152</v>
      </c>
      <c r="B1153" s="4" t="s">
        <v>115</v>
      </c>
      <c r="C1153" s="3">
        <v>8</v>
      </c>
      <c r="D1153" s="5">
        <v>11887</v>
      </c>
      <c r="E1153" s="5">
        <v>27472</v>
      </c>
      <c r="F1153" s="5">
        <v>15</v>
      </c>
      <c r="G1153" s="11">
        <v>430.5</v>
      </c>
      <c r="H1153" s="11">
        <v>1</v>
      </c>
      <c r="I1153" s="13">
        <v>19.559999999999999</v>
      </c>
    </row>
    <row r="1154" spans="1:9" x14ac:dyDescent="0.25">
      <c r="A1154" s="10">
        <v>1153</v>
      </c>
      <c r="B1154" s="4" t="s">
        <v>115</v>
      </c>
      <c r="C1154" s="3">
        <v>9</v>
      </c>
      <c r="D1154" s="5">
        <v>12190</v>
      </c>
      <c r="E1154" s="5">
        <v>82669</v>
      </c>
      <c r="F1154" s="5">
        <v>11209</v>
      </c>
      <c r="G1154" s="11">
        <v>152.9</v>
      </c>
      <c r="H1154" s="11">
        <v>0</v>
      </c>
      <c r="I1154" s="13">
        <v>23</v>
      </c>
    </row>
    <row r="1155" spans="1:9" x14ac:dyDescent="0.25">
      <c r="A1155" s="10">
        <v>1154</v>
      </c>
      <c r="B1155" s="4" t="s">
        <v>115</v>
      </c>
      <c r="C1155" s="3">
        <v>10</v>
      </c>
      <c r="D1155" s="5">
        <v>11616</v>
      </c>
      <c r="E1155" s="5">
        <v>9389</v>
      </c>
      <c r="F1155" s="5">
        <v>174</v>
      </c>
      <c r="G1155" s="11">
        <v>156.30000000000001</v>
      </c>
      <c r="H1155" s="11">
        <v>0</v>
      </c>
      <c r="I1155" s="13">
        <v>83.8</v>
      </c>
    </row>
    <row r="1156" spans="1:9" x14ac:dyDescent="0.25">
      <c r="A1156" s="10">
        <v>1155</v>
      </c>
      <c r="B1156" s="4" t="s">
        <v>115</v>
      </c>
      <c r="C1156" s="3">
        <v>11</v>
      </c>
      <c r="D1156" s="5">
        <v>9814</v>
      </c>
      <c r="E1156" s="5">
        <v>51030</v>
      </c>
      <c r="F1156" s="5">
        <v>11109</v>
      </c>
      <c r="G1156" s="11">
        <v>340.6</v>
      </c>
      <c r="H1156" s="11">
        <v>1</v>
      </c>
      <c r="I1156" s="13">
        <v>63.95</v>
      </c>
    </row>
    <row r="1157" spans="1:9" x14ac:dyDescent="0.25">
      <c r="A1157" s="10">
        <v>1156</v>
      </c>
      <c r="B1157" s="4" t="s">
        <v>116</v>
      </c>
      <c r="C1157" s="3">
        <v>1</v>
      </c>
      <c r="D1157" s="3">
        <v>8769</v>
      </c>
      <c r="E1157" s="3">
        <v>2149952</v>
      </c>
      <c r="F1157" s="5">
        <v>79631</v>
      </c>
      <c r="G1157" s="11">
        <v>362.3</v>
      </c>
      <c r="H1157" s="11">
        <v>1</v>
      </c>
      <c r="I1157" s="12">
        <v>5590</v>
      </c>
    </row>
    <row r="1158" spans="1:9" x14ac:dyDescent="0.25">
      <c r="A1158" s="10">
        <v>1157</v>
      </c>
      <c r="B1158" s="4" t="s">
        <v>116</v>
      </c>
      <c r="C1158" s="3">
        <v>2</v>
      </c>
      <c r="D1158" s="5">
        <v>9152</v>
      </c>
      <c r="E1158" s="5">
        <v>1311643</v>
      </c>
      <c r="F1158" s="5">
        <v>36762</v>
      </c>
      <c r="G1158" s="11">
        <v>210.8</v>
      </c>
      <c r="H1158" s="11">
        <v>1</v>
      </c>
      <c r="I1158" s="12">
        <v>3134.26</v>
      </c>
    </row>
    <row r="1159" spans="1:9" x14ac:dyDescent="0.25">
      <c r="A1159" s="10">
        <v>1158</v>
      </c>
      <c r="B1159" s="4" t="s">
        <v>116</v>
      </c>
      <c r="C1159" s="3">
        <v>3</v>
      </c>
      <c r="D1159" s="5">
        <v>9128</v>
      </c>
      <c r="E1159" s="5">
        <v>1101395</v>
      </c>
      <c r="F1159" s="5">
        <v>25129</v>
      </c>
      <c r="G1159" s="11">
        <v>465.7</v>
      </c>
      <c r="H1159" s="11">
        <v>1</v>
      </c>
      <c r="I1159" s="12">
        <v>2394.23</v>
      </c>
    </row>
    <row r="1160" spans="1:9" x14ac:dyDescent="0.25">
      <c r="A1160" s="10">
        <v>1159</v>
      </c>
      <c r="B1160" s="4" t="s">
        <v>116</v>
      </c>
      <c r="C1160" s="3">
        <v>4</v>
      </c>
      <c r="D1160" s="5">
        <v>10478</v>
      </c>
      <c r="E1160" s="5">
        <v>298352</v>
      </c>
      <c r="F1160" s="5">
        <v>74441</v>
      </c>
      <c r="G1160" s="11">
        <v>47.1</v>
      </c>
      <c r="H1160" s="11">
        <v>1</v>
      </c>
      <c r="I1160" s="12">
        <v>465.1</v>
      </c>
    </row>
    <row r="1161" spans="1:9" x14ac:dyDescent="0.25">
      <c r="A1161" s="10">
        <v>1160</v>
      </c>
      <c r="B1161" s="4" t="s">
        <v>116</v>
      </c>
      <c r="C1161" s="3">
        <v>5</v>
      </c>
      <c r="D1161" s="5">
        <v>8452</v>
      </c>
      <c r="E1161" s="5">
        <v>151146</v>
      </c>
      <c r="F1161" s="5">
        <v>37507</v>
      </c>
      <c r="G1161" s="11">
        <v>234</v>
      </c>
      <c r="H1161" s="11">
        <v>0</v>
      </c>
      <c r="I1161" s="12">
        <v>885.75</v>
      </c>
    </row>
    <row r="1162" spans="1:9" x14ac:dyDescent="0.25">
      <c r="A1162" s="10">
        <v>1161</v>
      </c>
      <c r="B1162" s="4" t="s">
        <v>116</v>
      </c>
      <c r="C1162" s="3">
        <v>6</v>
      </c>
      <c r="D1162" s="5">
        <v>8638</v>
      </c>
      <c r="E1162" s="5">
        <v>947074</v>
      </c>
      <c r="F1162" s="5">
        <v>5985</v>
      </c>
      <c r="G1162" s="11">
        <v>249.4</v>
      </c>
      <c r="H1162" s="11">
        <v>1</v>
      </c>
      <c r="I1162" s="13">
        <v>2146.73</v>
      </c>
    </row>
    <row r="1163" spans="1:9" x14ac:dyDescent="0.25">
      <c r="A1163" s="10">
        <v>1162</v>
      </c>
      <c r="B1163" s="4" t="s">
        <v>116</v>
      </c>
      <c r="C1163" s="3">
        <v>7</v>
      </c>
      <c r="D1163" s="5">
        <v>9731</v>
      </c>
      <c r="E1163" s="5">
        <v>41324</v>
      </c>
      <c r="F1163" s="5">
        <v>4359</v>
      </c>
      <c r="G1163" s="11">
        <v>237.3</v>
      </c>
      <c r="H1163" s="11">
        <v>0</v>
      </c>
      <c r="I1163" s="13">
        <v>36.25</v>
      </c>
    </row>
    <row r="1164" spans="1:9" x14ac:dyDescent="0.25">
      <c r="A1164" s="10">
        <v>1163</v>
      </c>
      <c r="B1164" s="4" t="s">
        <v>116</v>
      </c>
      <c r="C1164" s="3">
        <v>8</v>
      </c>
      <c r="D1164" s="5">
        <v>11797</v>
      </c>
      <c r="E1164" s="5">
        <v>8192</v>
      </c>
      <c r="F1164" s="5">
        <v>2282</v>
      </c>
      <c r="G1164" s="11">
        <v>645</v>
      </c>
      <c r="H1164" s="11">
        <v>1</v>
      </c>
      <c r="I1164" s="13">
        <v>40.4</v>
      </c>
    </row>
    <row r="1165" spans="1:9" x14ac:dyDescent="0.25">
      <c r="A1165" s="10">
        <v>1164</v>
      </c>
      <c r="B1165" s="4" t="s">
        <v>116</v>
      </c>
      <c r="C1165" s="3">
        <v>9</v>
      </c>
      <c r="D1165" s="5">
        <v>12200</v>
      </c>
      <c r="E1165" s="5">
        <v>77366</v>
      </c>
      <c r="F1165" s="5">
        <v>31109</v>
      </c>
      <c r="G1165" s="11">
        <v>366.4</v>
      </c>
      <c r="H1165" s="11">
        <v>1</v>
      </c>
      <c r="I1165" s="13">
        <v>16.600000000000001</v>
      </c>
    </row>
    <row r="1166" spans="1:9" x14ac:dyDescent="0.25">
      <c r="A1166" s="10">
        <v>1165</v>
      </c>
      <c r="B1166" s="4" t="s">
        <v>116</v>
      </c>
      <c r="C1166" s="3">
        <v>10</v>
      </c>
      <c r="D1166" s="5">
        <v>11633</v>
      </c>
      <c r="E1166" s="5">
        <v>3632</v>
      </c>
      <c r="F1166" s="5">
        <v>956</v>
      </c>
      <c r="G1166" s="11">
        <v>119.5</v>
      </c>
      <c r="H1166" s="11">
        <v>0</v>
      </c>
      <c r="I1166" s="13">
        <v>36.5</v>
      </c>
    </row>
    <row r="1167" spans="1:9" x14ac:dyDescent="0.25">
      <c r="A1167" s="10">
        <v>1166</v>
      </c>
      <c r="B1167" s="4" t="s">
        <v>116</v>
      </c>
      <c r="C1167" s="3">
        <v>11</v>
      </c>
      <c r="D1167" s="5">
        <v>9843</v>
      </c>
      <c r="E1167" s="5">
        <v>46594</v>
      </c>
      <c r="F1167" s="5">
        <v>4861</v>
      </c>
      <c r="G1167" s="11">
        <v>156.69999999999999</v>
      </c>
      <c r="H1167" s="11">
        <v>0</v>
      </c>
      <c r="I1167" s="13">
        <v>61.55</v>
      </c>
    </row>
    <row r="1168" spans="1:9" x14ac:dyDescent="0.25">
      <c r="A1168" s="10">
        <v>1167</v>
      </c>
      <c r="B1168" s="4" t="s">
        <v>117</v>
      </c>
      <c r="C1168" s="3">
        <v>1</v>
      </c>
      <c r="D1168" s="3">
        <v>8752</v>
      </c>
      <c r="E1168" s="3">
        <v>452081</v>
      </c>
      <c r="F1168" s="5">
        <v>348189</v>
      </c>
      <c r="G1168" s="11">
        <v>442.5</v>
      </c>
      <c r="H1168" s="11">
        <v>1</v>
      </c>
      <c r="I1168" s="12">
        <v>6069.5</v>
      </c>
    </row>
    <row r="1169" spans="1:9" x14ac:dyDescent="0.25">
      <c r="A1169" s="10">
        <v>1168</v>
      </c>
      <c r="B1169" s="4" t="s">
        <v>117</v>
      </c>
      <c r="C1169" s="3">
        <v>2</v>
      </c>
      <c r="D1169" s="5">
        <v>9149</v>
      </c>
      <c r="E1169" s="5">
        <v>550912</v>
      </c>
      <c r="F1169" s="5">
        <v>146296</v>
      </c>
      <c r="G1169" s="11">
        <v>222</v>
      </c>
      <c r="H1169" s="11">
        <v>1</v>
      </c>
      <c r="I1169" s="12">
        <v>2553.6799999999998</v>
      </c>
    </row>
    <row r="1170" spans="1:9" x14ac:dyDescent="0.25">
      <c r="A1170" s="10">
        <v>1169</v>
      </c>
      <c r="B1170" s="4" t="s">
        <v>117</v>
      </c>
      <c r="C1170" s="3">
        <v>3</v>
      </c>
      <c r="D1170" s="5">
        <v>9128</v>
      </c>
      <c r="E1170" s="5">
        <v>1612727</v>
      </c>
      <c r="F1170" s="5">
        <v>97608</v>
      </c>
      <c r="G1170" s="11">
        <v>108.4</v>
      </c>
      <c r="H1170" s="11">
        <v>1</v>
      </c>
      <c r="I1170" s="12">
        <v>1431.6</v>
      </c>
    </row>
    <row r="1171" spans="1:9" x14ac:dyDescent="0.25">
      <c r="A1171" s="10">
        <v>1170</v>
      </c>
      <c r="B1171" s="4" t="s">
        <v>117</v>
      </c>
      <c r="C1171" s="3">
        <v>4</v>
      </c>
      <c r="D1171" s="5">
        <v>10500</v>
      </c>
      <c r="E1171" s="5">
        <v>246523</v>
      </c>
      <c r="F1171" s="5">
        <v>82801</v>
      </c>
      <c r="G1171" s="11">
        <v>169.1</v>
      </c>
      <c r="H1171" s="11">
        <v>1</v>
      </c>
      <c r="I1171" s="12">
        <v>518.20000000000005</v>
      </c>
    </row>
    <row r="1172" spans="1:9" x14ac:dyDescent="0.25">
      <c r="A1172" s="10">
        <v>1171</v>
      </c>
      <c r="B1172" s="4" t="s">
        <v>117</v>
      </c>
      <c r="C1172" s="3">
        <v>5</v>
      </c>
      <c r="D1172" s="5">
        <v>8397</v>
      </c>
      <c r="E1172" s="5">
        <v>104742</v>
      </c>
      <c r="F1172" s="5">
        <v>157800</v>
      </c>
      <c r="G1172" s="11">
        <v>256.60000000000002</v>
      </c>
      <c r="H1172" s="11">
        <v>1</v>
      </c>
      <c r="I1172" s="12">
        <v>2359.1</v>
      </c>
    </row>
    <row r="1173" spans="1:9" x14ac:dyDescent="0.25">
      <c r="A1173" s="10">
        <v>1172</v>
      </c>
      <c r="B1173" s="4" t="s">
        <v>117</v>
      </c>
      <c r="C1173" s="3">
        <v>6</v>
      </c>
      <c r="D1173" s="5">
        <v>8717</v>
      </c>
      <c r="E1173" s="5">
        <v>314045</v>
      </c>
      <c r="F1173" s="5">
        <v>8627</v>
      </c>
      <c r="G1173" s="11">
        <v>328.5</v>
      </c>
      <c r="H1173" s="11">
        <v>1</v>
      </c>
      <c r="I1173" s="13">
        <v>1593.26</v>
      </c>
    </row>
    <row r="1174" spans="1:9" x14ac:dyDescent="0.25">
      <c r="A1174" s="10">
        <v>1173</v>
      </c>
      <c r="B1174" s="4" t="s">
        <v>117</v>
      </c>
      <c r="C1174" s="3">
        <v>7</v>
      </c>
      <c r="D1174" s="5">
        <v>9776</v>
      </c>
      <c r="E1174" s="5">
        <v>284777</v>
      </c>
      <c r="F1174" s="5">
        <v>27145</v>
      </c>
      <c r="G1174" s="11">
        <v>192.6</v>
      </c>
      <c r="H1174" s="11">
        <v>1</v>
      </c>
      <c r="I1174" s="13">
        <v>0.15</v>
      </c>
    </row>
    <row r="1175" spans="1:9" x14ac:dyDescent="0.25">
      <c r="A1175" s="10">
        <v>1174</v>
      </c>
      <c r="B1175" s="4" t="s">
        <v>117</v>
      </c>
      <c r="C1175" s="3">
        <v>8</v>
      </c>
      <c r="D1175" s="5">
        <v>11848</v>
      </c>
      <c r="E1175" s="5">
        <v>17049</v>
      </c>
      <c r="F1175" s="5">
        <v>926</v>
      </c>
      <c r="G1175" s="11">
        <v>354.8</v>
      </c>
      <c r="H1175" s="11">
        <v>0</v>
      </c>
      <c r="I1175" s="13">
        <v>6.75</v>
      </c>
    </row>
    <row r="1176" spans="1:9" x14ac:dyDescent="0.25">
      <c r="A1176" s="10">
        <v>1175</v>
      </c>
      <c r="B1176" s="4" t="s">
        <v>117</v>
      </c>
      <c r="C1176" s="3">
        <v>9</v>
      </c>
      <c r="D1176" s="5">
        <v>12045</v>
      </c>
      <c r="E1176" s="5">
        <v>40342</v>
      </c>
      <c r="F1176" s="5">
        <v>55949</v>
      </c>
      <c r="G1176" s="11">
        <v>251.5</v>
      </c>
      <c r="H1176" s="11">
        <v>1</v>
      </c>
      <c r="I1176" s="13">
        <v>176.9</v>
      </c>
    </row>
    <row r="1177" spans="1:9" x14ac:dyDescent="0.25">
      <c r="A1177" s="10">
        <v>1176</v>
      </c>
      <c r="B1177" s="4" t="s">
        <v>117</v>
      </c>
      <c r="C1177" s="3">
        <v>10</v>
      </c>
      <c r="D1177" s="5">
        <v>11675</v>
      </c>
      <c r="E1177" s="5">
        <v>9016</v>
      </c>
      <c r="F1177" s="5">
        <v>514</v>
      </c>
      <c r="G1177" s="11">
        <v>88.1</v>
      </c>
      <c r="H1177" s="11">
        <v>0</v>
      </c>
      <c r="I1177" s="13">
        <v>60</v>
      </c>
    </row>
    <row r="1178" spans="1:9" x14ac:dyDescent="0.25">
      <c r="A1178" s="10">
        <v>1177</v>
      </c>
      <c r="B1178" s="4" t="s">
        <v>117</v>
      </c>
      <c r="C1178" s="3">
        <v>11</v>
      </c>
      <c r="D1178" s="5">
        <v>9719</v>
      </c>
      <c r="E1178" s="5">
        <v>50086</v>
      </c>
      <c r="F1178" s="5">
        <v>12392</v>
      </c>
      <c r="G1178" s="11">
        <v>399.6</v>
      </c>
      <c r="H1178" s="11">
        <v>0</v>
      </c>
      <c r="I1178" s="13">
        <v>78.349999999999994</v>
      </c>
    </row>
    <row r="1179" spans="1:9" x14ac:dyDescent="0.25">
      <c r="A1179" s="10">
        <v>1178</v>
      </c>
      <c r="B1179" s="4" t="s">
        <v>118</v>
      </c>
      <c r="C1179" s="3">
        <v>1</v>
      </c>
      <c r="D1179" s="3">
        <v>8785</v>
      </c>
      <c r="E1179" s="3">
        <v>1576554</v>
      </c>
      <c r="F1179" s="5">
        <v>129427</v>
      </c>
      <c r="G1179" s="11">
        <v>62.1</v>
      </c>
      <c r="H1179" s="11">
        <v>1</v>
      </c>
      <c r="I1179" s="12">
        <v>6163</v>
      </c>
    </row>
    <row r="1180" spans="1:9" x14ac:dyDescent="0.25">
      <c r="A1180" s="10">
        <v>1179</v>
      </c>
      <c r="B1180" s="4" t="s">
        <v>118</v>
      </c>
      <c r="C1180" s="3">
        <v>2</v>
      </c>
      <c r="D1180" s="5">
        <v>9138</v>
      </c>
      <c r="E1180" s="5">
        <v>2330817</v>
      </c>
      <c r="F1180" s="5">
        <v>398799</v>
      </c>
      <c r="G1180" s="11">
        <v>115.1</v>
      </c>
      <c r="H1180" s="11">
        <v>1</v>
      </c>
      <c r="I1180" s="12">
        <v>9125.09</v>
      </c>
    </row>
    <row r="1181" spans="1:9" x14ac:dyDescent="0.25">
      <c r="A1181" s="10">
        <v>1180</v>
      </c>
      <c r="B1181" s="4" t="s">
        <v>118</v>
      </c>
      <c r="C1181" s="3">
        <v>3</v>
      </c>
      <c r="D1181" s="5">
        <v>9127</v>
      </c>
      <c r="E1181" s="5">
        <v>488032</v>
      </c>
      <c r="F1181" s="5">
        <v>538215</v>
      </c>
      <c r="G1181" s="11">
        <v>256</v>
      </c>
      <c r="H1181" s="11">
        <v>1</v>
      </c>
      <c r="I1181" s="12">
        <v>1805.02</v>
      </c>
    </row>
    <row r="1182" spans="1:9" x14ac:dyDescent="0.25">
      <c r="A1182" s="10">
        <v>1181</v>
      </c>
      <c r="B1182" s="4" t="s">
        <v>118</v>
      </c>
      <c r="C1182" s="3">
        <v>4</v>
      </c>
      <c r="D1182" s="5">
        <v>10582</v>
      </c>
      <c r="E1182" s="5">
        <v>252006</v>
      </c>
      <c r="F1182" s="5">
        <v>88157</v>
      </c>
      <c r="G1182" s="11">
        <v>153.30000000000001</v>
      </c>
      <c r="H1182" s="11">
        <v>1</v>
      </c>
      <c r="I1182" s="12">
        <v>363.7</v>
      </c>
    </row>
    <row r="1183" spans="1:9" x14ac:dyDescent="0.25">
      <c r="A1183" s="10">
        <v>1182</v>
      </c>
      <c r="B1183" s="4" t="s">
        <v>118</v>
      </c>
      <c r="C1183" s="3">
        <v>5</v>
      </c>
      <c r="D1183" s="5">
        <v>8392</v>
      </c>
      <c r="E1183" s="5">
        <v>299095</v>
      </c>
      <c r="F1183" s="5">
        <v>169139</v>
      </c>
      <c r="G1183" s="11">
        <v>204.6</v>
      </c>
      <c r="H1183" s="11">
        <v>1</v>
      </c>
      <c r="I1183" s="12">
        <v>3479.4</v>
      </c>
    </row>
    <row r="1184" spans="1:9" x14ac:dyDescent="0.25">
      <c r="A1184" s="10">
        <v>1183</v>
      </c>
      <c r="B1184" s="4" t="s">
        <v>118</v>
      </c>
      <c r="C1184" s="3">
        <v>6</v>
      </c>
      <c r="D1184" s="5">
        <v>8727</v>
      </c>
      <c r="E1184" s="5">
        <v>1531240</v>
      </c>
      <c r="F1184" s="5">
        <v>121482</v>
      </c>
      <c r="G1184" s="11">
        <v>312.10000000000002</v>
      </c>
      <c r="H1184" s="11">
        <v>1</v>
      </c>
      <c r="I1184" s="13">
        <v>1994.4</v>
      </c>
    </row>
    <row r="1185" spans="1:9" x14ac:dyDescent="0.25">
      <c r="A1185" s="10">
        <v>1184</v>
      </c>
      <c r="B1185" s="4" t="s">
        <v>118</v>
      </c>
      <c r="C1185" s="3">
        <v>7</v>
      </c>
      <c r="D1185" s="5">
        <v>9807</v>
      </c>
      <c r="E1185" s="5">
        <v>225884</v>
      </c>
      <c r="F1185" s="5">
        <v>80842</v>
      </c>
      <c r="G1185" s="11">
        <v>201</v>
      </c>
      <c r="H1185" s="11">
        <v>1</v>
      </c>
      <c r="I1185" s="13">
        <v>56.52</v>
      </c>
    </row>
    <row r="1186" spans="1:9" x14ac:dyDescent="0.25">
      <c r="A1186" s="10">
        <v>1185</v>
      </c>
      <c r="B1186" s="4" t="s">
        <v>118</v>
      </c>
      <c r="C1186" s="3">
        <v>8</v>
      </c>
      <c r="D1186" s="5">
        <v>11943</v>
      </c>
      <c r="E1186" s="5">
        <v>9632</v>
      </c>
      <c r="F1186" s="5">
        <v>1890</v>
      </c>
      <c r="G1186" s="11">
        <v>415.3</v>
      </c>
      <c r="H1186" s="11">
        <v>0</v>
      </c>
      <c r="I1186" s="13">
        <v>14</v>
      </c>
    </row>
    <row r="1187" spans="1:9" x14ac:dyDescent="0.25">
      <c r="A1187" s="10">
        <v>1186</v>
      </c>
      <c r="B1187" s="4" t="s">
        <v>118</v>
      </c>
      <c r="C1187" s="3">
        <v>9</v>
      </c>
      <c r="D1187" s="5">
        <v>12083</v>
      </c>
      <c r="E1187" s="5">
        <v>37733</v>
      </c>
      <c r="F1187" s="5">
        <v>37126</v>
      </c>
      <c r="G1187" s="11">
        <v>361.2</v>
      </c>
      <c r="H1187" s="11">
        <v>0</v>
      </c>
      <c r="I1187" s="13">
        <v>172.3</v>
      </c>
    </row>
    <row r="1188" spans="1:9" x14ac:dyDescent="0.25">
      <c r="A1188" s="10">
        <v>1187</v>
      </c>
      <c r="B1188" s="4" t="s">
        <v>118</v>
      </c>
      <c r="C1188" s="3">
        <v>10</v>
      </c>
      <c r="D1188" s="5">
        <v>11675</v>
      </c>
      <c r="E1188" s="5">
        <v>21734</v>
      </c>
      <c r="F1188" s="5">
        <v>2304</v>
      </c>
      <c r="G1188" s="11">
        <v>273.8</v>
      </c>
      <c r="H1188" s="11">
        <v>0</v>
      </c>
      <c r="I1188" s="13">
        <v>130.75</v>
      </c>
    </row>
    <row r="1189" spans="1:9" x14ac:dyDescent="0.25">
      <c r="A1189" s="10">
        <v>1188</v>
      </c>
      <c r="B1189" s="4" t="s">
        <v>118</v>
      </c>
      <c r="C1189" s="3">
        <v>11</v>
      </c>
      <c r="D1189" s="5">
        <v>9637</v>
      </c>
      <c r="E1189" s="5">
        <v>38801</v>
      </c>
      <c r="F1189" s="5">
        <v>14126</v>
      </c>
      <c r="G1189" s="11">
        <v>657</v>
      </c>
      <c r="H1189" s="11">
        <v>1</v>
      </c>
      <c r="I1189" s="13">
        <v>38.299999999999997</v>
      </c>
    </row>
    <row r="1190" spans="1:9" x14ac:dyDescent="0.25">
      <c r="A1190" s="10">
        <v>1189</v>
      </c>
      <c r="B1190" s="4" t="s">
        <v>119</v>
      </c>
      <c r="C1190" s="3">
        <v>1</v>
      </c>
      <c r="D1190" s="3" t="s">
        <v>9</v>
      </c>
      <c r="E1190" s="3" t="s">
        <v>9</v>
      </c>
      <c r="F1190" s="3" t="s">
        <v>9</v>
      </c>
      <c r="G1190" s="12" t="s">
        <v>9</v>
      </c>
      <c r="H1190" s="11">
        <v>1</v>
      </c>
      <c r="I1190" s="12">
        <v>10552.5</v>
      </c>
    </row>
    <row r="1191" spans="1:9" x14ac:dyDescent="0.25">
      <c r="A1191" s="10">
        <v>1190</v>
      </c>
      <c r="B1191" s="4" t="s">
        <v>119</v>
      </c>
      <c r="C1191" s="3">
        <v>2</v>
      </c>
      <c r="D1191" s="3" t="s">
        <v>9</v>
      </c>
      <c r="E1191" s="3" t="s">
        <v>9</v>
      </c>
      <c r="F1191" s="3" t="s">
        <v>9</v>
      </c>
      <c r="G1191" s="12" t="s">
        <v>9</v>
      </c>
      <c r="H1191" s="11">
        <v>1</v>
      </c>
      <c r="I1191" s="12">
        <v>13138.15</v>
      </c>
    </row>
    <row r="1192" spans="1:9" x14ac:dyDescent="0.25">
      <c r="A1192" s="10">
        <v>1191</v>
      </c>
      <c r="B1192" s="4" t="s">
        <v>119</v>
      </c>
      <c r="C1192" s="3">
        <v>3</v>
      </c>
      <c r="D1192" s="3" t="s">
        <v>9</v>
      </c>
      <c r="E1192" s="3" t="s">
        <v>9</v>
      </c>
      <c r="F1192" s="3" t="s">
        <v>9</v>
      </c>
      <c r="G1192" s="12" t="s">
        <v>9</v>
      </c>
      <c r="H1192" s="11">
        <v>1</v>
      </c>
      <c r="I1192" s="12">
        <v>11065.75</v>
      </c>
    </row>
    <row r="1193" spans="1:9" x14ac:dyDescent="0.25">
      <c r="A1193" s="10">
        <v>1192</v>
      </c>
      <c r="B1193" s="4" t="s">
        <v>119</v>
      </c>
      <c r="C1193" s="3">
        <v>4</v>
      </c>
      <c r="D1193" s="3" t="s">
        <v>9</v>
      </c>
      <c r="E1193" s="3" t="s">
        <v>9</v>
      </c>
      <c r="F1193" s="3" t="s">
        <v>9</v>
      </c>
      <c r="G1193" s="12" t="s">
        <v>9</v>
      </c>
      <c r="H1193" s="11">
        <v>0</v>
      </c>
      <c r="I1193" s="12">
        <v>639.5</v>
      </c>
    </row>
    <row r="1194" spans="1:9" x14ac:dyDescent="0.25">
      <c r="A1194" s="10">
        <v>1193</v>
      </c>
      <c r="B1194" s="4" t="s">
        <v>119</v>
      </c>
      <c r="C1194" s="3">
        <v>5</v>
      </c>
      <c r="D1194" s="3" t="s">
        <v>9</v>
      </c>
      <c r="E1194" s="3" t="s">
        <v>9</v>
      </c>
      <c r="F1194" s="3" t="s">
        <v>9</v>
      </c>
      <c r="G1194" s="12" t="s">
        <v>9</v>
      </c>
      <c r="H1194" s="11">
        <v>0</v>
      </c>
      <c r="I1194" s="12">
        <v>7678.05</v>
      </c>
    </row>
    <row r="1195" spans="1:9" x14ac:dyDescent="0.25">
      <c r="A1195" s="10">
        <v>1194</v>
      </c>
      <c r="B1195" s="4" t="s">
        <v>119</v>
      </c>
      <c r="C1195" s="3">
        <v>6</v>
      </c>
      <c r="D1195" s="3" t="s">
        <v>9</v>
      </c>
      <c r="E1195" s="3" t="s">
        <v>9</v>
      </c>
      <c r="F1195" s="3" t="s">
        <v>9</v>
      </c>
      <c r="G1195" s="12" t="s">
        <v>9</v>
      </c>
      <c r="H1195" s="11">
        <v>1</v>
      </c>
      <c r="I1195" s="13">
        <v>2045.9</v>
      </c>
    </row>
    <row r="1196" spans="1:9" x14ac:dyDescent="0.25">
      <c r="A1196" s="10">
        <v>1195</v>
      </c>
      <c r="B1196" s="4" t="s">
        <v>119</v>
      </c>
      <c r="C1196" s="3">
        <v>7</v>
      </c>
      <c r="D1196" s="3" t="s">
        <v>9</v>
      </c>
      <c r="E1196" s="3" t="s">
        <v>9</v>
      </c>
      <c r="F1196" s="3" t="s">
        <v>9</v>
      </c>
      <c r="G1196" s="12" t="s">
        <v>9</v>
      </c>
      <c r="H1196" s="11">
        <v>1</v>
      </c>
      <c r="I1196" s="13">
        <v>148.12</v>
      </c>
    </row>
    <row r="1197" spans="1:9" x14ac:dyDescent="0.25">
      <c r="A1197" s="10">
        <v>1196</v>
      </c>
      <c r="B1197" s="4" t="s">
        <v>119</v>
      </c>
      <c r="C1197" s="3">
        <v>8</v>
      </c>
      <c r="D1197" s="3" t="s">
        <v>9</v>
      </c>
      <c r="E1197" s="3" t="s">
        <v>9</v>
      </c>
      <c r="F1197" s="3" t="s">
        <v>9</v>
      </c>
      <c r="G1197" s="12" t="s">
        <v>9</v>
      </c>
      <c r="H1197" s="11">
        <v>1</v>
      </c>
      <c r="I1197" s="13">
        <v>337.3</v>
      </c>
    </row>
    <row r="1198" spans="1:9" x14ac:dyDescent="0.25">
      <c r="A1198" s="10">
        <v>1197</v>
      </c>
      <c r="B1198" s="4" t="s">
        <v>119</v>
      </c>
      <c r="C1198" s="3">
        <v>9</v>
      </c>
      <c r="D1198" s="3" t="s">
        <v>9</v>
      </c>
      <c r="E1198" s="3" t="s">
        <v>9</v>
      </c>
      <c r="F1198" s="3" t="s">
        <v>9</v>
      </c>
      <c r="G1198" s="12" t="s">
        <v>9</v>
      </c>
      <c r="H1198" s="11">
        <v>0</v>
      </c>
      <c r="I1198" s="13">
        <v>244.7</v>
      </c>
    </row>
    <row r="1199" spans="1:9" x14ac:dyDescent="0.25">
      <c r="A1199" s="10">
        <v>1198</v>
      </c>
      <c r="B1199" s="4" t="s">
        <v>119</v>
      </c>
      <c r="C1199" s="3">
        <v>10</v>
      </c>
      <c r="D1199" s="3" t="s">
        <v>9</v>
      </c>
      <c r="E1199" s="3" t="s">
        <v>9</v>
      </c>
      <c r="F1199" s="3" t="s">
        <v>9</v>
      </c>
      <c r="G1199" s="12" t="s">
        <v>9</v>
      </c>
      <c r="H1199" s="11">
        <v>1</v>
      </c>
      <c r="I1199" s="13">
        <v>86.63</v>
      </c>
    </row>
    <row r="1200" spans="1:9" x14ac:dyDescent="0.25">
      <c r="A1200" s="10">
        <v>1199</v>
      </c>
      <c r="B1200" s="4" t="s">
        <v>119</v>
      </c>
      <c r="C1200" s="3">
        <v>11</v>
      </c>
      <c r="D1200" s="3" t="s">
        <v>9</v>
      </c>
      <c r="E1200" s="3" t="s">
        <v>9</v>
      </c>
      <c r="F1200" s="3" t="s">
        <v>9</v>
      </c>
      <c r="G1200" s="12" t="s">
        <v>9</v>
      </c>
      <c r="H1200" s="11">
        <v>1</v>
      </c>
      <c r="I1200" s="13">
        <v>76.349999999999994</v>
      </c>
    </row>
    <row r="1201" spans="1:9" x14ac:dyDescent="0.25">
      <c r="A1201" s="10">
        <v>1200</v>
      </c>
      <c r="B1201" s="4" t="s">
        <v>120</v>
      </c>
      <c r="C1201" s="3">
        <v>1</v>
      </c>
      <c r="D1201" s="3" t="s">
        <v>9</v>
      </c>
      <c r="E1201" s="3" t="s">
        <v>9</v>
      </c>
      <c r="F1201" s="3" t="s">
        <v>9</v>
      </c>
      <c r="G1201" s="12" t="s">
        <v>9</v>
      </c>
      <c r="H1201" s="11">
        <v>1</v>
      </c>
      <c r="I1201" s="12">
        <v>11723</v>
      </c>
    </row>
    <row r="1202" spans="1:9" x14ac:dyDescent="0.25">
      <c r="A1202" s="10">
        <v>1201</v>
      </c>
      <c r="B1202" s="4" t="s">
        <v>120</v>
      </c>
      <c r="C1202" s="3">
        <v>2</v>
      </c>
      <c r="D1202" s="3" t="s">
        <v>9</v>
      </c>
      <c r="E1202" s="3" t="s">
        <v>9</v>
      </c>
      <c r="F1202" s="3" t="s">
        <v>9</v>
      </c>
      <c r="G1202" s="12" t="s">
        <v>9</v>
      </c>
      <c r="H1202" s="11">
        <v>1</v>
      </c>
      <c r="I1202" s="12">
        <v>11635.17</v>
      </c>
    </row>
    <row r="1203" spans="1:9" x14ac:dyDescent="0.25">
      <c r="A1203" s="10">
        <v>1202</v>
      </c>
      <c r="B1203" s="4" t="s">
        <v>120</v>
      </c>
      <c r="C1203" s="3">
        <v>3</v>
      </c>
      <c r="D1203" s="3" t="s">
        <v>9</v>
      </c>
      <c r="E1203" s="3" t="s">
        <v>9</v>
      </c>
      <c r="F1203" s="3" t="s">
        <v>9</v>
      </c>
      <c r="G1203" s="12" t="s">
        <v>9</v>
      </c>
      <c r="H1203" s="11">
        <v>1</v>
      </c>
      <c r="I1203" s="12">
        <v>8907.4500000000007</v>
      </c>
    </row>
    <row r="1204" spans="1:9" x14ac:dyDescent="0.25">
      <c r="A1204" s="10">
        <v>1203</v>
      </c>
      <c r="B1204" s="4" t="s">
        <v>120</v>
      </c>
      <c r="C1204" s="3">
        <v>4</v>
      </c>
      <c r="D1204" s="3" t="s">
        <v>9</v>
      </c>
      <c r="E1204" s="3" t="s">
        <v>9</v>
      </c>
      <c r="F1204" s="3" t="s">
        <v>9</v>
      </c>
      <c r="G1204" s="12" t="s">
        <v>9</v>
      </c>
      <c r="H1204" s="11">
        <v>1</v>
      </c>
      <c r="I1204" s="12">
        <v>561</v>
      </c>
    </row>
    <row r="1205" spans="1:9" x14ac:dyDescent="0.25">
      <c r="A1205" s="10">
        <v>1204</v>
      </c>
      <c r="B1205" s="4" t="s">
        <v>120</v>
      </c>
      <c r="C1205" s="3">
        <v>5</v>
      </c>
      <c r="D1205" s="3" t="s">
        <v>9</v>
      </c>
      <c r="E1205" s="3" t="s">
        <v>9</v>
      </c>
      <c r="F1205" s="3" t="s">
        <v>9</v>
      </c>
      <c r="G1205" s="12" t="s">
        <v>9</v>
      </c>
      <c r="H1205" s="11">
        <v>1</v>
      </c>
      <c r="I1205" s="12">
        <v>3480.8</v>
      </c>
    </row>
    <row r="1206" spans="1:9" x14ac:dyDescent="0.25">
      <c r="A1206" s="10">
        <v>1205</v>
      </c>
      <c r="B1206" s="4" t="s">
        <v>120</v>
      </c>
      <c r="C1206" s="3">
        <v>6</v>
      </c>
      <c r="D1206" s="3" t="s">
        <v>9</v>
      </c>
      <c r="E1206" s="3" t="s">
        <v>9</v>
      </c>
      <c r="F1206" s="3" t="s">
        <v>9</v>
      </c>
      <c r="G1206" s="12" t="s">
        <v>9</v>
      </c>
      <c r="H1206" s="11">
        <v>1</v>
      </c>
      <c r="I1206" s="13">
        <v>2570.15</v>
      </c>
    </row>
    <row r="1207" spans="1:9" x14ac:dyDescent="0.25">
      <c r="A1207" s="10">
        <v>1206</v>
      </c>
      <c r="B1207" s="4" t="s">
        <v>120</v>
      </c>
      <c r="C1207" s="3">
        <v>7</v>
      </c>
      <c r="D1207" s="3" t="s">
        <v>9</v>
      </c>
      <c r="E1207" s="3" t="s">
        <v>9</v>
      </c>
      <c r="F1207" s="3" t="s">
        <v>9</v>
      </c>
      <c r="G1207" s="12" t="s">
        <v>9</v>
      </c>
      <c r="H1207" s="11">
        <v>1</v>
      </c>
      <c r="I1207" s="13">
        <v>161.4</v>
      </c>
    </row>
    <row r="1208" spans="1:9" x14ac:dyDescent="0.25">
      <c r="A1208" s="10">
        <v>1207</v>
      </c>
      <c r="B1208" s="4" t="s">
        <v>120</v>
      </c>
      <c r="C1208" s="3">
        <v>8</v>
      </c>
      <c r="D1208" s="3" t="s">
        <v>9</v>
      </c>
      <c r="E1208" s="3" t="s">
        <v>9</v>
      </c>
      <c r="F1208" s="3" t="s">
        <v>9</v>
      </c>
      <c r="G1208" s="12" t="s">
        <v>9</v>
      </c>
      <c r="H1208" s="11">
        <v>0</v>
      </c>
      <c r="I1208" s="13">
        <v>315.5</v>
      </c>
    </row>
    <row r="1209" spans="1:9" x14ac:dyDescent="0.25">
      <c r="A1209" s="10">
        <v>1208</v>
      </c>
      <c r="B1209" s="4" t="s">
        <v>120</v>
      </c>
      <c r="C1209" s="3">
        <v>9</v>
      </c>
      <c r="D1209" s="3" t="s">
        <v>9</v>
      </c>
      <c r="E1209" s="3" t="s">
        <v>9</v>
      </c>
      <c r="F1209" s="3" t="s">
        <v>9</v>
      </c>
      <c r="G1209" s="12" t="s">
        <v>9</v>
      </c>
      <c r="H1209" s="11">
        <v>1</v>
      </c>
      <c r="I1209" s="13">
        <v>188.75</v>
      </c>
    </row>
    <row r="1210" spans="1:9" x14ac:dyDescent="0.25">
      <c r="A1210" s="10">
        <v>1209</v>
      </c>
      <c r="B1210" s="4" t="s">
        <v>120</v>
      </c>
      <c r="C1210" s="3">
        <v>10</v>
      </c>
      <c r="D1210" s="3" t="s">
        <v>9</v>
      </c>
      <c r="E1210" s="3" t="s">
        <v>9</v>
      </c>
      <c r="F1210" s="3" t="s">
        <v>9</v>
      </c>
      <c r="G1210" s="12" t="s">
        <v>9</v>
      </c>
      <c r="H1210" s="11">
        <v>1</v>
      </c>
      <c r="I1210" s="13">
        <v>77.25</v>
      </c>
    </row>
    <row r="1211" spans="1:9" x14ac:dyDescent="0.25">
      <c r="A1211" s="10">
        <v>1210</v>
      </c>
      <c r="B1211" s="4" t="s">
        <v>120</v>
      </c>
      <c r="C1211" s="3">
        <v>11</v>
      </c>
      <c r="D1211" s="3" t="s">
        <v>9</v>
      </c>
      <c r="E1211" s="3" t="s">
        <v>9</v>
      </c>
      <c r="F1211" s="3" t="s">
        <v>9</v>
      </c>
      <c r="G1211" s="12" t="s">
        <v>9</v>
      </c>
      <c r="H1211" s="11">
        <v>1</v>
      </c>
      <c r="I1211" s="13">
        <v>100.2</v>
      </c>
    </row>
    <row r="1212" spans="1:9" x14ac:dyDescent="0.25">
      <c r="A1212" s="10">
        <v>1211</v>
      </c>
      <c r="B1212" s="4" t="s">
        <v>121</v>
      </c>
      <c r="C1212" s="3">
        <v>1</v>
      </c>
      <c r="D1212" s="3" t="s">
        <v>9</v>
      </c>
      <c r="E1212" s="3" t="s">
        <v>9</v>
      </c>
      <c r="F1212" s="3" t="s">
        <v>9</v>
      </c>
      <c r="G1212" s="12" t="s">
        <v>9</v>
      </c>
      <c r="H1212" s="11">
        <v>1</v>
      </c>
      <c r="I1212" s="12">
        <v>8122</v>
      </c>
    </row>
    <row r="1213" spans="1:9" x14ac:dyDescent="0.25">
      <c r="A1213" s="10">
        <v>1212</v>
      </c>
      <c r="B1213" s="4" t="s">
        <v>121</v>
      </c>
      <c r="C1213" s="3">
        <v>2</v>
      </c>
      <c r="D1213" s="3" t="s">
        <v>9</v>
      </c>
      <c r="E1213" s="3" t="s">
        <v>9</v>
      </c>
      <c r="F1213" s="3" t="s">
        <v>9</v>
      </c>
      <c r="G1213" s="12" t="s">
        <v>9</v>
      </c>
      <c r="H1213" s="11">
        <v>1</v>
      </c>
      <c r="I1213" s="12">
        <v>5953.04</v>
      </c>
    </row>
    <row r="1214" spans="1:9" x14ac:dyDescent="0.25">
      <c r="A1214" s="10">
        <v>1213</v>
      </c>
      <c r="B1214" s="4" t="s">
        <v>121</v>
      </c>
      <c r="C1214" s="3">
        <v>3</v>
      </c>
      <c r="D1214" s="3" t="s">
        <v>9</v>
      </c>
      <c r="E1214" s="3" t="s">
        <v>9</v>
      </c>
      <c r="F1214" s="3" t="s">
        <v>9</v>
      </c>
      <c r="G1214" s="12" t="s">
        <v>9</v>
      </c>
      <c r="H1214" s="11">
        <v>1</v>
      </c>
      <c r="I1214" s="12">
        <v>4415.7700000000004</v>
      </c>
    </row>
    <row r="1215" spans="1:9" x14ac:dyDescent="0.25">
      <c r="A1215" s="10">
        <v>1214</v>
      </c>
      <c r="B1215" s="4" t="s">
        <v>121</v>
      </c>
      <c r="C1215" s="3">
        <v>4</v>
      </c>
      <c r="D1215" s="3" t="s">
        <v>9</v>
      </c>
      <c r="E1215" s="3" t="s">
        <v>9</v>
      </c>
      <c r="F1215" s="3" t="s">
        <v>9</v>
      </c>
      <c r="G1215" s="12" t="s">
        <v>9</v>
      </c>
      <c r="H1215" s="11">
        <v>1</v>
      </c>
      <c r="I1215" s="12">
        <v>0</v>
      </c>
    </row>
    <row r="1216" spans="1:9" x14ac:dyDescent="0.25">
      <c r="A1216" s="10">
        <v>1215</v>
      </c>
      <c r="B1216" s="4" t="s">
        <v>121</v>
      </c>
      <c r="C1216" s="3">
        <v>5</v>
      </c>
      <c r="D1216" s="3" t="s">
        <v>9</v>
      </c>
      <c r="E1216" s="3" t="s">
        <v>9</v>
      </c>
      <c r="F1216" s="3" t="s">
        <v>9</v>
      </c>
      <c r="G1216" s="12" t="s">
        <v>9</v>
      </c>
      <c r="H1216" s="11">
        <v>1</v>
      </c>
      <c r="I1216" s="12">
        <v>2952.62</v>
      </c>
    </row>
    <row r="1217" spans="1:9" x14ac:dyDescent="0.25">
      <c r="A1217" s="10">
        <v>1216</v>
      </c>
      <c r="B1217" s="4" t="s">
        <v>121</v>
      </c>
      <c r="C1217" s="3">
        <v>6</v>
      </c>
      <c r="D1217" s="3" t="s">
        <v>9</v>
      </c>
      <c r="E1217" s="3" t="s">
        <v>9</v>
      </c>
      <c r="F1217" s="3" t="s">
        <v>9</v>
      </c>
      <c r="G1217" s="12" t="s">
        <v>9</v>
      </c>
      <c r="H1217" s="11">
        <v>1</v>
      </c>
      <c r="I1217" s="13">
        <v>1886.3</v>
      </c>
    </row>
    <row r="1218" spans="1:9" x14ac:dyDescent="0.25">
      <c r="A1218" s="10">
        <v>1217</v>
      </c>
      <c r="B1218" s="4" t="s">
        <v>121</v>
      </c>
      <c r="C1218" s="3">
        <v>7</v>
      </c>
      <c r="D1218" s="3" t="s">
        <v>9</v>
      </c>
      <c r="E1218" s="3" t="s">
        <v>9</v>
      </c>
      <c r="F1218" s="3" t="s">
        <v>9</v>
      </c>
      <c r="G1218" s="12" t="s">
        <v>9</v>
      </c>
      <c r="H1218" s="11">
        <v>1</v>
      </c>
      <c r="I1218" s="13">
        <v>288.04000000000002</v>
      </c>
    </row>
    <row r="1219" spans="1:9" x14ac:dyDescent="0.25">
      <c r="A1219" s="10">
        <v>1218</v>
      </c>
      <c r="B1219" s="4" t="s">
        <v>121</v>
      </c>
      <c r="C1219" s="3">
        <v>8</v>
      </c>
      <c r="D1219" s="3" t="s">
        <v>9</v>
      </c>
      <c r="E1219" s="3" t="s">
        <v>9</v>
      </c>
      <c r="F1219" s="3" t="s">
        <v>9</v>
      </c>
      <c r="G1219" s="12" t="s">
        <v>9</v>
      </c>
      <c r="H1219" s="11">
        <v>0</v>
      </c>
      <c r="I1219" s="13">
        <v>393</v>
      </c>
    </row>
    <row r="1220" spans="1:9" x14ac:dyDescent="0.25">
      <c r="A1220" s="10">
        <v>1219</v>
      </c>
      <c r="B1220" s="4" t="s">
        <v>121</v>
      </c>
      <c r="C1220" s="3">
        <v>9</v>
      </c>
      <c r="D1220" s="3" t="s">
        <v>9</v>
      </c>
      <c r="E1220" s="3" t="s">
        <v>9</v>
      </c>
      <c r="F1220" s="3" t="s">
        <v>9</v>
      </c>
      <c r="G1220" s="12" t="s">
        <v>9</v>
      </c>
      <c r="H1220" s="11">
        <v>0</v>
      </c>
      <c r="I1220" s="13">
        <v>0</v>
      </c>
    </row>
    <row r="1221" spans="1:9" x14ac:dyDescent="0.25">
      <c r="A1221" s="10">
        <v>1220</v>
      </c>
      <c r="B1221" s="4" t="s">
        <v>121</v>
      </c>
      <c r="C1221" s="3">
        <v>10</v>
      </c>
      <c r="D1221" s="3" t="s">
        <v>9</v>
      </c>
      <c r="E1221" s="3" t="s">
        <v>9</v>
      </c>
      <c r="F1221" s="3" t="s">
        <v>9</v>
      </c>
      <c r="G1221" s="12" t="s">
        <v>9</v>
      </c>
      <c r="H1221" s="11">
        <v>1</v>
      </c>
      <c r="I1221" s="13">
        <v>77.2</v>
      </c>
    </row>
    <row r="1222" spans="1:9" x14ac:dyDescent="0.25">
      <c r="A1222" s="10">
        <v>1221</v>
      </c>
      <c r="B1222" s="4" t="s">
        <v>121</v>
      </c>
      <c r="C1222" s="3">
        <v>11</v>
      </c>
      <c r="D1222" s="3" t="s">
        <v>9</v>
      </c>
      <c r="E1222" s="3" t="s">
        <v>9</v>
      </c>
      <c r="F1222" s="3" t="s">
        <v>9</v>
      </c>
      <c r="G1222" s="12" t="s">
        <v>9</v>
      </c>
      <c r="H1222" s="11">
        <v>1</v>
      </c>
      <c r="I1222" s="13">
        <v>117.15</v>
      </c>
    </row>
    <row r="1223" spans="1:9" x14ac:dyDescent="0.25">
      <c r="A1223" s="10">
        <v>1222</v>
      </c>
      <c r="B1223" s="4" t="s">
        <v>122</v>
      </c>
      <c r="C1223" s="3">
        <v>1</v>
      </c>
      <c r="D1223" s="3" t="s">
        <v>9</v>
      </c>
      <c r="E1223" s="3" t="s">
        <v>9</v>
      </c>
      <c r="F1223" s="3" t="s">
        <v>9</v>
      </c>
      <c r="G1223" s="12" t="s">
        <v>9</v>
      </c>
      <c r="H1223" s="11">
        <v>1</v>
      </c>
      <c r="I1223" s="12">
        <v>7685</v>
      </c>
    </row>
    <row r="1224" spans="1:9" x14ac:dyDescent="0.25">
      <c r="A1224" s="10">
        <v>1223</v>
      </c>
      <c r="B1224" s="4" t="s">
        <v>122</v>
      </c>
      <c r="C1224" s="3">
        <v>2</v>
      </c>
      <c r="D1224" s="3" t="s">
        <v>9</v>
      </c>
      <c r="E1224" s="3" t="s">
        <v>9</v>
      </c>
      <c r="F1224" s="3" t="s">
        <v>9</v>
      </c>
      <c r="G1224" s="12" t="s">
        <v>9</v>
      </c>
      <c r="H1224" s="11">
        <v>1</v>
      </c>
      <c r="I1224" s="12">
        <v>6662.3</v>
      </c>
    </row>
    <row r="1225" spans="1:9" x14ac:dyDescent="0.25">
      <c r="A1225" s="10">
        <v>1224</v>
      </c>
      <c r="B1225" s="4" t="s">
        <v>122</v>
      </c>
      <c r="C1225" s="3">
        <v>3</v>
      </c>
      <c r="D1225" s="3" t="s">
        <v>9</v>
      </c>
      <c r="E1225" s="3" t="s">
        <v>9</v>
      </c>
      <c r="F1225" s="3" t="s">
        <v>9</v>
      </c>
      <c r="G1225" s="12" t="s">
        <v>9</v>
      </c>
      <c r="H1225" s="11">
        <v>1</v>
      </c>
      <c r="I1225" s="12">
        <v>4406.13</v>
      </c>
    </row>
    <row r="1226" spans="1:9" x14ac:dyDescent="0.25">
      <c r="A1226" s="10">
        <v>1225</v>
      </c>
      <c r="B1226" s="4" t="s">
        <v>122</v>
      </c>
      <c r="C1226" s="3">
        <v>4</v>
      </c>
      <c r="D1226" s="3" t="s">
        <v>9</v>
      </c>
      <c r="E1226" s="3" t="s">
        <v>9</v>
      </c>
      <c r="F1226" s="3" t="s">
        <v>9</v>
      </c>
      <c r="G1226" s="12" t="s">
        <v>9</v>
      </c>
      <c r="H1226" s="11">
        <v>1</v>
      </c>
      <c r="I1226" s="12">
        <v>776.7</v>
      </c>
    </row>
    <row r="1227" spans="1:9" x14ac:dyDescent="0.25">
      <c r="A1227" s="10">
        <v>1226</v>
      </c>
      <c r="B1227" s="4" t="s">
        <v>122</v>
      </c>
      <c r="C1227" s="3">
        <v>5</v>
      </c>
      <c r="D1227" s="3" t="s">
        <v>9</v>
      </c>
      <c r="E1227" s="3" t="s">
        <v>9</v>
      </c>
      <c r="F1227" s="3" t="s">
        <v>9</v>
      </c>
      <c r="G1227" s="12" t="s">
        <v>9</v>
      </c>
      <c r="H1227" s="11">
        <v>0</v>
      </c>
      <c r="I1227" s="12">
        <v>2046.1</v>
      </c>
    </row>
    <row r="1228" spans="1:9" x14ac:dyDescent="0.25">
      <c r="A1228" s="10">
        <v>1227</v>
      </c>
      <c r="B1228" s="4" t="s">
        <v>122</v>
      </c>
      <c r="C1228" s="3">
        <v>6</v>
      </c>
      <c r="D1228" s="3" t="s">
        <v>9</v>
      </c>
      <c r="E1228" s="3" t="s">
        <v>9</v>
      </c>
      <c r="F1228" s="3" t="s">
        <v>9</v>
      </c>
      <c r="G1228" s="12" t="s">
        <v>9</v>
      </c>
      <c r="H1228" s="11">
        <v>1</v>
      </c>
      <c r="I1228" s="13">
        <v>483.75</v>
      </c>
    </row>
    <row r="1229" spans="1:9" x14ac:dyDescent="0.25">
      <c r="A1229" s="10">
        <v>1228</v>
      </c>
      <c r="B1229" s="4" t="s">
        <v>122</v>
      </c>
      <c r="C1229" s="3">
        <v>7</v>
      </c>
      <c r="D1229" s="3" t="s">
        <v>9</v>
      </c>
      <c r="E1229" s="3" t="s">
        <v>9</v>
      </c>
      <c r="F1229" s="3" t="s">
        <v>9</v>
      </c>
      <c r="G1229" s="12" t="s">
        <v>9</v>
      </c>
      <c r="H1229" s="11">
        <v>1</v>
      </c>
      <c r="I1229" s="13">
        <v>44.35</v>
      </c>
    </row>
    <row r="1230" spans="1:9" x14ac:dyDescent="0.25">
      <c r="A1230" s="10">
        <v>1229</v>
      </c>
      <c r="B1230" s="4" t="s">
        <v>122</v>
      </c>
      <c r="C1230" s="3">
        <v>8</v>
      </c>
      <c r="D1230" s="3" t="s">
        <v>9</v>
      </c>
      <c r="E1230" s="3" t="s">
        <v>9</v>
      </c>
      <c r="F1230" s="3" t="s">
        <v>9</v>
      </c>
      <c r="G1230" s="12" t="s">
        <v>9</v>
      </c>
      <c r="H1230" s="11">
        <v>1</v>
      </c>
      <c r="I1230" s="13">
        <v>129</v>
      </c>
    </row>
    <row r="1231" spans="1:9" x14ac:dyDescent="0.25">
      <c r="A1231" s="10">
        <v>1230</v>
      </c>
      <c r="B1231" s="4" t="s">
        <v>122</v>
      </c>
      <c r="C1231" s="3">
        <v>9</v>
      </c>
      <c r="D1231" s="3" t="s">
        <v>9</v>
      </c>
      <c r="E1231" s="3" t="s">
        <v>9</v>
      </c>
      <c r="F1231" s="3" t="s">
        <v>9</v>
      </c>
      <c r="G1231" s="12" t="s">
        <v>9</v>
      </c>
      <c r="H1231" s="11">
        <v>1</v>
      </c>
      <c r="I1231" s="13">
        <v>60.45</v>
      </c>
    </row>
    <row r="1232" spans="1:9" x14ac:dyDescent="0.25">
      <c r="A1232" s="10">
        <v>1231</v>
      </c>
      <c r="B1232" s="4" t="s">
        <v>122</v>
      </c>
      <c r="C1232" s="3">
        <v>10</v>
      </c>
      <c r="D1232" s="3" t="s">
        <v>9</v>
      </c>
      <c r="E1232" s="3" t="s">
        <v>9</v>
      </c>
      <c r="F1232" s="3" t="s">
        <v>9</v>
      </c>
      <c r="G1232" s="12" t="s">
        <v>9</v>
      </c>
      <c r="H1232" s="11">
        <v>0</v>
      </c>
      <c r="I1232" s="13">
        <v>377.1</v>
      </c>
    </row>
    <row r="1233" spans="1:9" x14ac:dyDescent="0.25">
      <c r="A1233" s="10">
        <v>1232</v>
      </c>
      <c r="B1233" s="4" t="s">
        <v>122</v>
      </c>
      <c r="C1233" s="3">
        <v>11</v>
      </c>
      <c r="D1233" s="3" t="s">
        <v>9</v>
      </c>
      <c r="E1233" s="3" t="s">
        <v>9</v>
      </c>
      <c r="F1233" s="3" t="s">
        <v>9</v>
      </c>
      <c r="G1233" s="12" t="s">
        <v>9</v>
      </c>
      <c r="H1233" s="11">
        <v>0</v>
      </c>
      <c r="I1233" s="13">
        <v>0</v>
      </c>
    </row>
    <row r="1234" spans="1:9" x14ac:dyDescent="0.25">
      <c r="A1234" s="10">
        <v>1233</v>
      </c>
      <c r="B1234" s="4" t="s">
        <v>123</v>
      </c>
      <c r="C1234" s="3">
        <v>1</v>
      </c>
      <c r="D1234" s="3" t="s">
        <v>9</v>
      </c>
      <c r="E1234" s="3" t="s">
        <v>9</v>
      </c>
      <c r="F1234" s="3" t="s">
        <v>9</v>
      </c>
      <c r="G1234" s="12" t="s">
        <v>9</v>
      </c>
      <c r="H1234" s="11">
        <v>1</v>
      </c>
      <c r="I1234" s="12">
        <v>8469</v>
      </c>
    </row>
    <row r="1235" spans="1:9" x14ac:dyDescent="0.25">
      <c r="A1235" s="10">
        <v>1234</v>
      </c>
      <c r="B1235" s="4" t="s">
        <v>123</v>
      </c>
      <c r="C1235" s="3">
        <v>2</v>
      </c>
      <c r="D1235" s="3" t="s">
        <v>9</v>
      </c>
      <c r="E1235" s="3" t="s">
        <v>9</v>
      </c>
      <c r="F1235" s="3" t="s">
        <v>9</v>
      </c>
      <c r="G1235" s="12" t="s">
        <v>9</v>
      </c>
      <c r="H1235" s="11">
        <v>0</v>
      </c>
      <c r="I1235" s="12">
        <v>9728.48</v>
      </c>
    </row>
    <row r="1236" spans="1:9" x14ac:dyDescent="0.25">
      <c r="A1236" s="10">
        <v>1235</v>
      </c>
      <c r="B1236" s="4" t="s">
        <v>123</v>
      </c>
      <c r="C1236" s="3">
        <v>3</v>
      </c>
      <c r="D1236" s="3" t="s">
        <v>9</v>
      </c>
      <c r="E1236" s="3" t="s">
        <v>9</v>
      </c>
      <c r="F1236" s="3" t="s">
        <v>9</v>
      </c>
      <c r="G1236" s="12" t="s">
        <v>9</v>
      </c>
      <c r="H1236" s="11">
        <v>1</v>
      </c>
      <c r="I1236" s="12">
        <v>6181.57</v>
      </c>
    </row>
    <row r="1237" spans="1:9" x14ac:dyDescent="0.25">
      <c r="A1237" s="10">
        <v>1236</v>
      </c>
      <c r="B1237" s="4" t="s">
        <v>123</v>
      </c>
      <c r="C1237" s="3">
        <v>4</v>
      </c>
      <c r="D1237" s="3" t="s">
        <v>9</v>
      </c>
      <c r="E1237" s="3" t="s">
        <v>9</v>
      </c>
      <c r="F1237" s="3" t="s">
        <v>9</v>
      </c>
      <c r="G1237" s="12" t="s">
        <v>9</v>
      </c>
      <c r="H1237" s="11">
        <v>1</v>
      </c>
      <c r="I1237" s="12">
        <v>957.5</v>
      </c>
    </row>
    <row r="1238" spans="1:9" x14ac:dyDescent="0.25">
      <c r="A1238" s="10">
        <v>1237</v>
      </c>
      <c r="B1238" s="4" t="s">
        <v>123</v>
      </c>
      <c r="C1238" s="3">
        <v>5</v>
      </c>
      <c r="D1238" s="3" t="s">
        <v>9</v>
      </c>
      <c r="E1238" s="3" t="s">
        <v>9</v>
      </c>
      <c r="F1238" s="3" t="s">
        <v>9</v>
      </c>
      <c r="G1238" s="12" t="s">
        <v>9</v>
      </c>
      <c r="H1238" s="11">
        <v>0</v>
      </c>
      <c r="I1238" s="12">
        <v>2266.27</v>
      </c>
    </row>
    <row r="1239" spans="1:9" x14ac:dyDescent="0.25">
      <c r="A1239" s="10">
        <v>1238</v>
      </c>
      <c r="B1239" s="4" t="s">
        <v>123</v>
      </c>
      <c r="C1239" s="3">
        <v>6</v>
      </c>
      <c r="D1239" s="3" t="s">
        <v>9</v>
      </c>
      <c r="E1239" s="3" t="s">
        <v>9</v>
      </c>
      <c r="F1239" s="3" t="s">
        <v>9</v>
      </c>
      <c r="G1239" s="12" t="s">
        <v>9</v>
      </c>
      <c r="H1239" s="11">
        <v>1</v>
      </c>
      <c r="I1239" s="13">
        <v>999.9</v>
      </c>
    </row>
    <row r="1240" spans="1:9" x14ac:dyDescent="0.25">
      <c r="A1240" s="10">
        <v>1239</v>
      </c>
      <c r="B1240" s="4" t="s">
        <v>123</v>
      </c>
      <c r="C1240" s="3">
        <v>7</v>
      </c>
      <c r="D1240" s="3" t="s">
        <v>9</v>
      </c>
      <c r="E1240" s="3" t="s">
        <v>9</v>
      </c>
      <c r="F1240" s="3" t="s">
        <v>9</v>
      </c>
      <c r="G1240" s="12" t="s">
        <v>9</v>
      </c>
      <c r="H1240" s="11">
        <v>1</v>
      </c>
      <c r="I1240" s="13">
        <v>314.45</v>
      </c>
    </row>
    <row r="1241" spans="1:9" x14ac:dyDescent="0.25">
      <c r="A1241" s="10">
        <v>1240</v>
      </c>
      <c r="B1241" s="4" t="s">
        <v>123</v>
      </c>
      <c r="C1241" s="3">
        <v>8</v>
      </c>
      <c r="D1241" s="3" t="s">
        <v>9</v>
      </c>
      <c r="E1241" s="3" t="s">
        <v>9</v>
      </c>
      <c r="F1241" s="3" t="s">
        <v>9</v>
      </c>
      <c r="G1241" s="12" t="s">
        <v>9</v>
      </c>
      <c r="H1241" s="11">
        <v>0</v>
      </c>
      <c r="I1241" s="13">
        <v>42.5</v>
      </c>
    </row>
    <row r="1242" spans="1:9" x14ac:dyDescent="0.25">
      <c r="A1242" s="10">
        <v>1241</v>
      </c>
      <c r="B1242" s="4" t="s">
        <v>123</v>
      </c>
      <c r="C1242" s="3">
        <v>9</v>
      </c>
      <c r="D1242" s="3" t="s">
        <v>9</v>
      </c>
      <c r="E1242" s="3" t="s">
        <v>9</v>
      </c>
      <c r="F1242" s="3" t="s">
        <v>9</v>
      </c>
      <c r="G1242" s="12" t="s">
        <v>9</v>
      </c>
      <c r="H1242" s="11">
        <v>1</v>
      </c>
      <c r="I1242" s="13">
        <v>14.85</v>
      </c>
    </row>
    <row r="1243" spans="1:9" x14ac:dyDescent="0.25">
      <c r="A1243" s="10">
        <v>1242</v>
      </c>
      <c r="B1243" s="4" t="s">
        <v>123</v>
      </c>
      <c r="C1243" s="3">
        <v>10</v>
      </c>
      <c r="D1243" s="3" t="s">
        <v>9</v>
      </c>
      <c r="E1243" s="3" t="s">
        <v>9</v>
      </c>
      <c r="F1243" s="3" t="s">
        <v>9</v>
      </c>
      <c r="G1243" s="12" t="s">
        <v>9</v>
      </c>
      <c r="H1243" s="11">
        <v>1</v>
      </c>
      <c r="I1243" s="13">
        <v>285</v>
      </c>
    </row>
    <row r="1244" spans="1:9" x14ac:dyDescent="0.25">
      <c r="A1244" s="10">
        <v>1243</v>
      </c>
      <c r="B1244" s="4" t="s">
        <v>123</v>
      </c>
      <c r="C1244" s="3">
        <v>11</v>
      </c>
      <c r="D1244" s="3" t="s">
        <v>9</v>
      </c>
      <c r="E1244" s="3" t="s">
        <v>9</v>
      </c>
      <c r="F1244" s="3" t="s">
        <v>9</v>
      </c>
      <c r="G1244" s="12" t="s">
        <v>9</v>
      </c>
      <c r="H1244" s="11">
        <v>0</v>
      </c>
      <c r="I1244" s="13">
        <v>147.6</v>
      </c>
    </row>
    <row r="1245" spans="1:9" x14ac:dyDescent="0.25">
      <c r="A1245" s="10">
        <v>1244</v>
      </c>
      <c r="B1245" s="4" t="s">
        <v>124</v>
      </c>
      <c r="C1245" s="3">
        <v>1</v>
      </c>
      <c r="D1245" s="3" t="s">
        <v>9</v>
      </c>
      <c r="E1245" s="3" t="s">
        <v>9</v>
      </c>
      <c r="F1245" s="3" t="s">
        <v>9</v>
      </c>
      <c r="G1245" s="12" t="s">
        <v>9</v>
      </c>
      <c r="H1245" s="11">
        <v>1</v>
      </c>
      <c r="I1245" s="12">
        <v>6816.75</v>
      </c>
    </row>
    <row r="1246" spans="1:9" x14ac:dyDescent="0.25">
      <c r="A1246" s="10">
        <v>1245</v>
      </c>
      <c r="B1246" s="4" t="s">
        <v>124</v>
      </c>
      <c r="C1246" s="3">
        <v>2</v>
      </c>
      <c r="D1246" s="3" t="s">
        <v>9</v>
      </c>
      <c r="E1246" s="3" t="s">
        <v>9</v>
      </c>
      <c r="F1246" s="3" t="s">
        <v>9</v>
      </c>
      <c r="G1246" s="12" t="s">
        <v>9</v>
      </c>
      <c r="H1246" s="11">
        <v>1</v>
      </c>
      <c r="I1246" s="12">
        <v>10437.99</v>
      </c>
    </row>
    <row r="1247" spans="1:9" x14ac:dyDescent="0.25">
      <c r="A1247" s="10">
        <v>1246</v>
      </c>
      <c r="B1247" s="4" t="s">
        <v>124</v>
      </c>
      <c r="C1247" s="3">
        <v>3</v>
      </c>
      <c r="D1247" s="3" t="s">
        <v>9</v>
      </c>
      <c r="E1247" s="3" t="s">
        <v>9</v>
      </c>
      <c r="F1247" s="3" t="s">
        <v>9</v>
      </c>
      <c r="G1247" s="12" t="s">
        <v>9</v>
      </c>
      <c r="H1247" s="11">
        <v>1</v>
      </c>
      <c r="I1247" s="12">
        <v>4332.92</v>
      </c>
    </row>
    <row r="1248" spans="1:9" x14ac:dyDescent="0.25">
      <c r="A1248" s="10">
        <v>1247</v>
      </c>
      <c r="B1248" s="4" t="s">
        <v>124</v>
      </c>
      <c r="C1248" s="3">
        <v>4</v>
      </c>
      <c r="D1248" s="3" t="s">
        <v>9</v>
      </c>
      <c r="E1248" s="3" t="s">
        <v>9</v>
      </c>
      <c r="F1248" s="3" t="s">
        <v>9</v>
      </c>
      <c r="G1248" s="12" t="s">
        <v>9</v>
      </c>
      <c r="H1248" s="11">
        <v>1</v>
      </c>
      <c r="I1248" s="12">
        <v>594.9</v>
      </c>
    </row>
    <row r="1249" spans="1:9" x14ac:dyDescent="0.25">
      <c r="A1249" s="10">
        <v>1248</v>
      </c>
      <c r="B1249" s="4" t="s">
        <v>124</v>
      </c>
      <c r="C1249" s="3">
        <v>5</v>
      </c>
      <c r="D1249" s="3" t="s">
        <v>9</v>
      </c>
      <c r="E1249" s="3" t="s">
        <v>9</v>
      </c>
      <c r="F1249" s="3" t="s">
        <v>9</v>
      </c>
      <c r="G1249" s="12" t="s">
        <v>9</v>
      </c>
      <c r="H1249" s="11">
        <v>1</v>
      </c>
      <c r="I1249" s="12">
        <v>4083.78</v>
      </c>
    </row>
    <row r="1250" spans="1:9" x14ac:dyDescent="0.25">
      <c r="A1250" s="10">
        <v>1249</v>
      </c>
      <c r="B1250" s="4" t="s">
        <v>124</v>
      </c>
      <c r="C1250" s="3">
        <v>6</v>
      </c>
      <c r="D1250" s="3" t="s">
        <v>9</v>
      </c>
      <c r="E1250" s="3" t="s">
        <v>9</v>
      </c>
      <c r="F1250" s="3" t="s">
        <v>9</v>
      </c>
      <c r="G1250" s="12" t="s">
        <v>9</v>
      </c>
      <c r="H1250" s="11">
        <v>1</v>
      </c>
      <c r="I1250" s="13">
        <v>1357.75</v>
      </c>
    </row>
    <row r="1251" spans="1:9" x14ac:dyDescent="0.25">
      <c r="A1251" s="10">
        <v>1250</v>
      </c>
      <c r="B1251" s="4" t="s">
        <v>124</v>
      </c>
      <c r="C1251" s="3">
        <v>7</v>
      </c>
      <c r="D1251" s="3" t="s">
        <v>9</v>
      </c>
      <c r="E1251" s="3" t="s">
        <v>9</v>
      </c>
      <c r="F1251" s="3" t="s">
        <v>9</v>
      </c>
      <c r="G1251" s="12" t="s">
        <v>9</v>
      </c>
      <c r="H1251" s="11">
        <v>1</v>
      </c>
      <c r="I1251" s="13">
        <v>108.39</v>
      </c>
    </row>
    <row r="1252" spans="1:9" x14ac:dyDescent="0.25">
      <c r="A1252" s="10">
        <v>1251</v>
      </c>
      <c r="B1252" s="4" t="s">
        <v>124</v>
      </c>
      <c r="C1252" s="3">
        <v>8</v>
      </c>
      <c r="D1252" s="3" t="s">
        <v>9</v>
      </c>
      <c r="E1252" s="3" t="s">
        <v>9</v>
      </c>
      <c r="F1252" s="3" t="s">
        <v>9</v>
      </c>
      <c r="G1252" s="12" t="s">
        <v>9</v>
      </c>
      <c r="H1252" s="11">
        <v>1</v>
      </c>
      <c r="I1252" s="13">
        <v>19.5</v>
      </c>
    </row>
    <row r="1253" spans="1:9" x14ac:dyDescent="0.25">
      <c r="A1253" s="10">
        <v>1252</v>
      </c>
      <c r="B1253" s="4" t="s">
        <v>124</v>
      </c>
      <c r="C1253" s="3">
        <v>9</v>
      </c>
      <c r="D1253" s="3" t="s">
        <v>9</v>
      </c>
      <c r="E1253" s="3" t="s">
        <v>9</v>
      </c>
      <c r="F1253" s="3" t="s">
        <v>9</v>
      </c>
      <c r="G1253" s="12" t="s">
        <v>9</v>
      </c>
      <c r="H1253" s="11">
        <v>0</v>
      </c>
      <c r="I1253" s="13">
        <v>158.19999999999999</v>
      </c>
    </row>
    <row r="1254" spans="1:9" x14ac:dyDescent="0.25">
      <c r="A1254" s="10">
        <v>1253</v>
      </c>
      <c r="B1254" s="4" t="s">
        <v>124</v>
      </c>
      <c r="C1254" s="3">
        <v>10</v>
      </c>
      <c r="D1254" s="3" t="s">
        <v>9</v>
      </c>
      <c r="E1254" s="3" t="s">
        <v>9</v>
      </c>
      <c r="F1254" s="3" t="s">
        <v>9</v>
      </c>
      <c r="G1254" s="12" t="s">
        <v>9</v>
      </c>
      <c r="H1254" s="11">
        <v>1</v>
      </c>
      <c r="I1254" s="13">
        <v>243</v>
      </c>
    </row>
    <row r="1255" spans="1:9" x14ac:dyDescent="0.25">
      <c r="A1255" s="10">
        <v>1254</v>
      </c>
      <c r="B1255" s="4" t="s">
        <v>124</v>
      </c>
      <c r="C1255" s="3">
        <v>11</v>
      </c>
      <c r="D1255" s="3" t="s">
        <v>9</v>
      </c>
      <c r="E1255" s="3" t="s">
        <v>9</v>
      </c>
      <c r="F1255" s="3" t="s">
        <v>9</v>
      </c>
      <c r="G1255" s="12" t="s">
        <v>9</v>
      </c>
      <c r="H1255" s="11">
        <v>1</v>
      </c>
      <c r="I1255" s="13">
        <v>263.14999999999998</v>
      </c>
    </row>
    <row r="1256" spans="1:9" x14ac:dyDescent="0.25">
      <c r="A1256" s="10">
        <v>1255</v>
      </c>
      <c r="B1256" s="4" t="s">
        <v>125</v>
      </c>
      <c r="C1256" s="3">
        <v>1</v>
      </c>
      <c r="D1256" s="3" t="s">
        <v>9</v>
      </c>
      <c r="E1256" s="3" t="s">
        <v>9</v>
      </c>
      <c r="F1256" s="3" t="s">
        <v>9</v>
      </c>
      <c r="G1256" s="12" t="s">
        <v>9</v>
      </c>
      <c r="H1256" s="11">
        <v>1</v>
      </c>
      <c r="I1256" s="12">
        <v>6967</v>
      </c>
    </row>
    <row r="1257" spans="1:9" x14ac:dyDescent="0.25">
      <c r="A1257" s="10">
        <v>1256</v>
      </c>
      <c r="B1257" s="4" t="s">
        <v>125</v>
      </c>
      <c r="C1257" s="3">
        <v>2</v>
      </c>
      <c r="D1257" s="3" t="s">
        <v>9</v>
      </c>
      <c r="E1257" s="3" t="s">
        <v>9</v>
      </c>
      <c r="F1257" s="3" t="s">
        <v>9</v>
      </c>
      <c r="G1257" s="12" t="s">
        <v>9</v>
      </c>
      <c r="H1257" s="11">
        <v>0</v>
      </c>
      <c r="I1257" s="12">
        <v>10958.29</v>
      </c>
    </row>
    <row r="1258" spans="1:9" x14ac:dyDescent="0.25">
      <c r="A1258" s="10">
        <v>1257</v>
      </c>
      <c r="B1258" s="4" t="s">
        <v>125</v>
      </c>
      <c r="C1258" s="3">
        <v>3</v>
      </c>
      <c r="D1258" s="3" t="s">
        <v>9</v>
      </c>
      <c r="E1258" s="3" t="s">
        <v>9</v>
      </c>
      <c r="F1258" s="3" t="s">
        <v>9</v>
      </c>
      <c r="G1258" s="12" t="s">
        <v>9</v>
      </c>
      <c r="H1258" s="11">
        <v>0</v>
      </c>
      <c r="I1258" s="12">
        <v>4299.68</v>
      </c>
    </row>
    <row r="1259" spans="1:9" x14ac:dyDescent="0.25">
      <c r="A1259" s="10">
        <v>1258</v>
      </c>
      <c r="B1259" s="4" t="s">
        <v>125</v>
      </c>
      <c r="C1259" s="3">
        <v>4</v>
      </c>
      <c r="D1259" s="3" t="s">
        <v>9</v>
      </c>
      <c r="E1259" s="3" t="s">
        <v>9</v>
      </c>
      <c r="F1259" s="3" t="s">
        <v>9</v>
      </c>
      <c r="G1259" s="12" t="s">
        <v>9</v>
      </c>
      <c r="H1259" s="11">
        <v>0</v>
      </c>
      <c r="I1259" s="12">
        <v>845.3</v>
      </c>
    </row>
    <row r="1260" spans="1:9" x14ac:dyDescent="0.25">
      <c r="A1260" s="10">
        <v>1259</v>
      </c>
      <c r="B1260" s="4" t="s">
        <v>125</v>
      </c>
      <c r="C1260" s="3">
        <v>5</v>
      </c>
      <c r="D1260" s="3" t="s">
        <v>9</v>
      </c>
      <c r="E1260" s="3" t="s">
        <v>9</v>
      </c>
      <c r="F1260" s="3" t="s">
        <v>9</v>
      </c>
      <c r="G1260" s="12" t="s">
        <v>9</v>
      </c>
      <c r="H1260" s="11">
        <v>0</v>
      </c>
      <c r="I1260" s="12">
        <v>3436.91</v>
      </c>
    </row>
    <row r="1261" spans="1:9" x14ac:dyDescent="0.25">
      <c r="A1261" s="10">
        <v>1260</v>
      </c>
      <c r="B1261" s="4" t="s">
        <v>125</v>
      </c>
      <c r="C1261" s="3">
        <v>6</v>
      </c>
      <c r="D1261" s="3" t="s">
        <v>9</v>
      </c>
      <c r="E1261" s="3" t="s">
        <v>9</v>
      </c>
      <c r="F1261" s="3" t="s">
        <v>9</v>
      </c>
      <c r="G1261" s="12" t="s">
        <v>9</v>
      </c>
      <c r="H1261" s="11">
        <v>1</v>
      </c>
      <c r="I1261" s="13">
        <v>1207.75</v>
      </c>
    </row>
    <row r="1262" spans="1:9" x14ac:dyDescent="0.25">
      <c r="A1262" s="10">
        <v>1261</v>
      </c>
      <c r="B1262" s="4" t="s">
        <v>125</v>
      </c>
      <c r="C1262" s="3">
        <v>7</v>
      </c>
      <c r="D1262" s="3" t="s">
        <v>9</v>
      </c>
      <c r="E1262" s="3" t="s">
        <v>9</v>
      </c>
      <c r="F1262" s="3" t="s">
        <v>9</v>
      </c>
      <c r="G1262" s="12" t="s">
        <v>9</v>
      </c>
      <c r="H1262" s="11">
        <v>0</v>
      </c>
      <c r="I1262" s="13">
        <v>68.599999999999994</v>
      </c>
    </row>
    <row r="1263" spans="1:9" x14ac:dyDescent="0.25">
      <c r="A1263" s="10">
        <v>1262</v>
      </c>
      <c r="B1263" s="4" t="s">
        <v>125</v>
      </c>
      <c r="C1263" s="3">
        <v>8</v>
      </c>
      <c r="D1263" s="3" t="s">
        <v>9</v>
      </c>
      <c r="E1263" s="3" t="s">
        <v>9</v>
      </c>
      <c r="F1263" s="3" t="s">
        <v>9</v>
      </c>
      <c r="G1263" s="12" t="s">
        <v>9</v>
      </c>
      <c r="H1263" s="11">
        <v>1</v>
      </c>
      <c r="I1263" s="13">
        <v>0</v>
      </c>
    </row>
    <row r="1264" spans="1:9" x14ac:dyDescent="0.25">
      <c r="A1264" s="10">
        <v>1263</v>
      </c>
      <c r="B1264" s="4" t="s">
        <v>125</v>
      </c>
      <c r="C1264" s="3">
        <v>9</v>
      </c>
      <c r="D1264" s="3" t="s">
        <v>9</v>
      </c>
      <c r="E1264" s="3" t="s">
        <v>9</v>
      </c>
      <c r="F1264" s="3" t="s">
        <v>9</v>
      </c>
      <c r="G1264" s="12" t="s">
        <v>9</v>
      </c>
      <c r="H1264" s="11">
        <v>1</v>
      </c>
      <c r="I1264" s="13">
        <v>78.5</v>
      </c>
    </row>
    <row r="1265" spans="1:9" x14ac:dyDescent="0.25">
      <c r="A1265" s="10">
        <v>1264</v>
      </c>
      <c r="B1265" s="4" t="s">
        <v>125</v>
      </c>
      <c r="C1265" s="3">
        <v>10</v>
      </c>
      <c r="D1265" s="3" t="s">
        <v>9</v>
      </c>
      <c r="E1265" s="3" t="s">
        <v>9</v>
      </c>
      <c r="F1265" s="3" t="s">
        <v>9</v>
      </c>
      <c r="G1265" s="12" t="s">
        <v>9</v>
      </c>
      <c r="H1265" s="11">
        <v>1</v>
      </c>
      <c r="I1265" s="13">
        <v>0</v>
      </c>
    </row>
    <row r="1266" spans="1:9" x14ac:dyDescent="0.25">
      <c r="A1266" s="10">
        <v>1265</v>
      </c>
      <c r="B1266" s="4" t="s">
        <v>125</v>
      </c>
      <c r="C1266" s="3">
        <v>11</v>
      </c>
      <c r="D1266" s="3" t="s">
        <v>9</v>
      </c>
      <c r="E1266" s="3" t="s">
        <v>9</v>
      </c>
      <c r="F1266" s="3" t="s">
        <v>9</v>
      </c>
      <c r="G1266" s="12" t="s">
        <v>9</v>
      </c>
      <c r="H1266" s="11">
        <v>1</v>
      </c>
      <c r="I1266" s="13">
        <v>250.7</v>
      </c>
    </row>
    <row r="1267" spans="1:9" x14ac:dyDescent="0.25">
      <c r="A1267" s="10">
        <v>1266</v>
      </c>
      <c r="B1267" s="4" t="s">
        <v>126</v>
      </c>
      <c r="C1267" s="3">
        <v>1</v>
      </c>
      <c r="D1267" s="3" t="s">
        <v>9</v>
      </c>
      <c r="E1267" s="3" t="s">
        <v>9</v>
      </c>
      <c r="F1267" s="3" t="s">
        <v>9</v>
      </c>
      <c r="G1267" s="12" t="s">
        <v>9</v>
      </c>
      <c r="H1267" s="11">
        <v>1</v>
      </c>
      <c r="I1267" s="12">
        <v>5862</v>
      </c>
    </row>
    <row r="1268" spans="1:9" x14ac:dyDescent="0.25">
      <c r="A1268" s="10">
        <v>1267</v>
      </c>
      <c r="B1268" s="4" t="s">
        <v>126</v>
      </c>
      <c r="C1268" s="3">
        <v>2</v>
      </c>
      <c r="D1268" s="3" t="s">
        <v>9</v>
      </c>
      <c r="E1268" s="3" t="s">
        <v>9</v>
      </c>
      <c r="F1268" s="3" t="s">
        <v>9</v>
      </c>
      <c r="G1268" s="12" t="s">
        <v>9</v>
      </c>
      <c r="H1268" s="11">
        <v>0</v>
      </c>
      <c r="I1268" s="12">
        <v>4057.82</v>
      </c>
    </row>
    <row r="1269" spans="1:9" x14ac:dyDescent="0.25">
      <c r="A1269" s="10">
        <v>1268</v>
      </c>
      <c r="B1269" s="4" t="s">
        <v>126</v>
      </c>
      <c r="C1269" s="3">
        <v>3</v>
      </c>
      <c r="D1269" s="3" t="s">
        <v>9</v>
      </c>
      <c r="E1269" s="3" t="s">
        <v>9</v>
      </c>
      <c r="F1269" s="3" t="s">
        <v>9</v>
      </c>
      <c r="G1269" s="12" t="s">
        <v>9</v>
      </c>
      <c r="H1269" s="11">
        <v>0</v>
      </c>
      <c r="I1269" s="12">
        <v>1871.08</v>
      </c>
    </row>
    <row r="1270" spans="1:9" x14ac:dyDescent="0.25">
      <c r="A1270" s="10">
        <v>1269</v>
      </c>
      <c r="B1270" s="4" t="s">
        <v>126</v>
      </c>
      <c r="C1270" s="3">
        <v>4</v>
      </c>
      <c r="D1270" s="3" t="s">
        <v>9</v>
      </c>
      <c r="E1270" s="3" t="s">
        <v>9</v>
      </c>
      <c r="F1270" s="3" t="s">
        <v>9</v>
      </c>
      <c r="G1270" s="12" t="s">
        <v>9</v>
      </c>
      <c r="H1270" s="11">
        <v>0</v>
      </c>
      <c r="I1270" s="12">
        <v>323.5</v>
      </c>
    </row>
    <row r="1271" spans="1:9" x14ac:dyDescent="0.25">
      <c r="A1271" s="10">
        <v>1270</v>
      </c>
      <c r="B1271" s="4" t="s">
        <v>126</v>
      </c>
      <c r="C1271" s="3">
        <v>5</v>
      </c>
      <c r="D1271" s="3" t="s">
        <v>9</v>
      </c>
      <c r="E1271" s="3" t="s">
        <v>9</v>
      </c>
      <c r="F1271" s="3" t="s">
        <v>9</v>
      </c>
      <c r="G1271" s="12" t="s">
        <v>9</v>
      </c>
      <c r="H1271" s="11">
        <v>1</v>
      </c>
      <c r="I1271" s="12">
        <v>2078.7399999999998</v>
      </c>
    </row>
    <row r="1272" spans="1:9" x14ac:dyDescent="0.25">
      <c r="A1272" s="10">
        <v>1271</v>
      </c>
      <c r="B1272" s="4" t="s">
        <v>126</v>
      </c>
      <c r="C1272" s="3">
        <v>6</v>
      </c>
      <c r="D1272" s="3" t="s">
        <v>9</v>
      </c>
      <c r="E1272" s="3" t="s">
        <v>9</v>
      </c>
      <c r="F1272" s="3" t="s">
        <v>9</v>
      </c>
      <c r="G1272" s="12" t="s">
        <v>9</v>
      </c>
      <c r="H1272" s="11">
        <v>1</v>
      </c>
      <c r="I1272" s="13">
        <v>838.65</v>
      </c>
    </row>
    <row r="1273" spans="1:9" x14ac:dyDescent="0.25">
      <c r="A1273" s="10">
        <v>1272</v>
      </c>
      <c r="B1273" s="4" t="s">
        <v>126</v>
      </c>
      <c r="C1273" s="3">
        <v>7</v>
      </c>
      <c r="D1273" s="3" t="s">
        <v>9</v>
      </c>
      <c r="E1273" s="3" t="s">
        <v>9</v>
      </c>
      <c r="F1273" s="3" t="s">
        <v>9</v>
      </c>
      <c r="G1273" s="12" t="s">
        <v>9</v>
      </c>
      <c r="H1273" s="11">
        <v>1</v>
      </c>
      <c r="I1273" s="13">
        <v>0</v>
      </c>
    </row>
    <row r="1274" spans="1:9" x14ac:dyDescent="0.25">
      <c r="A1274" s="10">
        <v>1273</v>
      </c>
      <c r="B1274" s="4" t="s">
        <v>126</v>
      </c>
      <c r="C1274" s="3">
        <v>8</v>
      </c>
      <c r="D1274" s="3" t="s">
        <v>9</v>
      </c>
      <c r="E1274" s="3" t="s">
        <v>9</v>
      </c>
      <c r="F1274" s="3" t="s">
        <v>9</v>
      </c>
      <c r="G1274" s="12" t="s">
        <v>9</v>
      </c>
      <c r="H1274" s="11">
        <v>1</v>
      </c>
      <c r="I1274" s="13">
        <v>0</v>
      </c>
    </row>
    <row r="1275" spans="1:9" x14ac:dyDescent="0.25">
      <c r="A1275" s="10">
        <v>1274</v>
      </c>
      <c r="B1275" s="4" t="s">
        <v>126</v>
      </c>
      <c r="C1275" s="3">
        <v>9</v>
      </c>
      <c r="D1275" s="3" t="s">
        <v>9</v>
      </c>
      <c r="E1275" s="3" t="s">
        <v>9</v>
      </c>
      <c r="F1275" s="3" t="s">
        <v>9</v>
      </c>
      <c r="G1275" s="12" t="s">
        <v>9</v>
      </c>
      <c r="H1275" s="11">
        <v>1</v>
      </c>
      <c r="I1275" s="13">
        <v>50.4</v>
      </c>
    </row>
    <row r="1276" spans="1:9" x14ac:dyDescent="0.25">
      <c r="A1276" s="10">
        <v>1275</v>
      </c>
      <c r="B1276" s="4" t="s">
        <v>126</v>
      </c>
      <c r="C1276" s="3">
        <v>10</v>
      </c>
      <c r="D1276" s="3" t="s">
        <v>9</v>
      </c>
      <c r="E1276" s="3" t="s">
        <v>9</v>
      </c>
      <c r="F1276" s="3" t="s">
        <v>9</v>
      </c>
      <c r="G1276" s="12" t="s">
        <v>9</v>
      </c>
      <c r="H1276" s="11">
        <v>0</v>
      </c>
      <c r="I1276" s="13">
        <v>0</v>
      </c>
    </row>
    <row r="1277" spans="1:9" x14ac:dyDescent="0.25">
      <c r="A1277" s="10">
        <v>1276</v>
      </c>
      <c r="B1277" s="4" t="s">
        <v>126</v>
      </c>
      <c r="C1277" s="3">
        <v>11</v>
      </c>
      <c r="D1277" s="3" t="s">
        <v>9</v>
      </c>
      <c r="E1277" s="3" t="s">
        <v>9</v>
      </c>
      <c r="F1277" s="3" t="s">
        <v>9</v>
      </c>
      <c r="G1277" s="12" t="s">
        <v>9</v>
      </c>
      <c r="H1277" s="11">
        <v>1</v>
      </c>
      <c r="I1277" s="13">
        <v>107.25</v>
      </c>
    </row>
    <row r="1278" spans="1:9" x14ac:dyDescent="0.25">
      <c r="A1278" s="10">
        <v>1277</v>
      </c>
      <c r="B1278" s="4" t="s">
        <v>127</v>
      </c>
      <c r="C1278" s="3">
        <v>1</v>
      </c>
      <c r="D1278" s="3" t="s">
        <v>9</v>
      </c>
      <c r="E1278" s="3" t="s">
        <v>9</v>
      </c>
      <c r="F1278" s="3" t="s">
        <v>9</v>
      </c>
      <c r="G1278" s="12" t="s">
        <v>9</v>
      </c>
      <c r="H1278" s="11">
        <v>1</v>
      </c>
      <c r="I1278" s="12">
        <v>3833</v>
      </c>
    </row>
    <row r="1279" spans="1:9" x14ac:dyDescent="0.25">
      <c r="A1279" s="10">
        <v>1278</v>
      </c>
      <c r="B1279" s="4" t="s">
        <v>127</v>
      </c>
      <c r="C1279" s="3">
        <v>2</v>
      </c>
      <c r="D1279" s="3" t="s">
        <v>9</v>
      </c>
      <c r="E1279" s="3" t="s">
        <v>9</v>
      </c>
      <c r="F1279" s="3" t="s">
        <v>9</v>
      </c>
      <c r="G1279" s="12" t="s">
        <v>9</v>
      </c>
      <c r="H1279" s="11">
        <v>0</v>
      </c>
      <c r="I1279" s="12">
        <v>2201.48</v>
      </c>
    </row>
    <row r="1280" spans="1:9" x14ac:dyDescent="0.25">
      <c r="A1280" s="10">
        <v>1279</v>
      </c>
      <c r="B1280" s="4" t="s">
        <v>127</v>
      </c>
      <c r="C1280" s="3">
        <v>3</v>
      </c>
      <c r="D1280" s="3" t="s">
        <v>9</v>
      </c>
      <c r="E1280" s="3" t="s">
        <v>9</v>
      </c>
      <c r="F1280" s="3" t="s">
        <v>9</v>
      </c>
      <c r="G1280" s="12" t="s">
        <v>9</v>
      </c>
      <c r="H1280" s="11">
        <v>1</v>
      </c>
      <c r="I1280" s="12">
        <v>1145.99</v>
      </c>
    </row>
    <row r="1281" spans="1:9" x14ac:dyDescent="0.25">
      <c r="A1281" s="10">
        <v>1280</v>
      </c>
      <c r="B1281" s="4" t="s">
        <v>127</v>
      </c>
      <c r="C1281" s="3">
        <v>4</v>
      </c>
      <c r="D1281" s="3" t="s">
        <v>9</v>
      </c>
      <c r="E1281" s="3" t="s">
        <v>9</v>
      </c>
      <c r="F1281" s="3" t="s">
        <v>9</v>
      </c>
      <c r="G1281" s="12" t="s">
        <v>9</v>
      </c>
      <c r="H1281" s="11">
        <v>1</v>
      </c>
      <c r="I1281" s="12">
        <v>402.1</v>
      </c>
    </row>
    <row r="1282" spans="1:9" x14ac:dyDescent="0.25">
      <c r="A1282" s="10">
        <v>1281</v>
      </c>
      <c r="B1282" s="4" t="s">
        <v>127</v>
      </c>
      <c r="C1282" s="3">
        <v>5</v>
      </c>
      <c r="D1282" s="3" t="s">
        <v>9</v>
      </c>
      <c r="E1282" s="3" t="s">
        <v>9</v>
      </c>
      <c r="F1282" s="3" t="s">
        <v>9</v>
      </c>
      <c r="G1282" s="12" t="s">
        <v>9</v>
      </c>
      <c r="H1282" s="11">
        <v>0</v>
      </c>
      <c r="I1282" s="12">
        <v>869.36</v>
      </c>
    </row>
    <row r="1283" spans="1:9" x14ac:dyDescent="0.25">
      <c r="A1283" s="10">
        <v>1282</v>
      </c>
      <c r="B1283" s="4" t="s">
        <v>127</v>
      </c>
      <c r="C1283" s="3">
        <v>6</v>
      </c>
      <c r="D1283" s="3" t="s">
        <v>9</v>
      </c>
      <c r="E1283" s="3" t="s">
        <v>9</v>
      </c>
      <c r="F1283" s="3" t="s">
        <v>9</v>
      </c>
      <c r="G1283" s="12" t="s">
        <v>9</v>
      </c>
      <c r="H1283" s="11">
        <v>1</v>
      </c>
      <c r="I1283" s="13">
        <v>365.9</v>
      </c>
    </row>
    <row r="1284" spans="1:9" x14ac:dyDescent="0.25">
      <c r="A1284" s="10">
        <v>1283</v>
      </c>
      <c r="B1284" s="4" t="s">
        <v>127</v>
      </c>
      <c r="C1284" s="3">
        <v>7</v>
      </c>
      <c r="D1284" s="3" t="s">
        <v>9</v>
      </c>
      <c r="E1284" s="3" t="s">
        <v>9</v>
      </c>
      <c r="F1284" s="3" t="s">
        <v>9</v>
      </c>
      <c r="G1284" s="12" t="s">
        <v>9</v>
      </c>
      <c r="H1284" s="11">
        <v>0</v>
      </c>
      <c r="I1284" s="13">
        <v>73.81</v>
      </c>
    </row>
    <row r="1285" spans="1:9" x14ac:dyDescent="0.25">
      <c r="A1285" s="10">
        <v>1284</v>
      </c>
      <c r="B1285" s="4" t="s">
        <v>127</v>
      </c>
      <c r="C1285" s="3">
        <v>8</v>
      </c>
      <c r="D1285" s="3" t="s">
        <v>9</v>
      </c>
      <c r="E1285" s="3" t="s">
        <v>9</v>
      </c>
      <c r="F1285" s="3" t="s">
        <v>9</v>
      </c>
      <c r="G1285" s="12" t="s">
        <v>9</v>
      </c>
      <c r="H1285" s="11">
        <v>1</v>
      </c>
      <c r="I1285" s="13">
        <v>0</v>
      </c>
    </row>
    <row r="1286" spans="1:9" x14ac:dyDescent="0.25">
      <c r="A1286" s="10">
        <v>1285</v>
      </c>
      <c r="B1286" s="4" t="s">
        <v>127</v>
      </c>
      <c r="C1286" s="3">
        <v>9</v>
      </c>
      <c r="D1286" s="3" t="s">
        <v>9</v>
      </c>
      <c r="E1286" s="3" t="s">
        <v>9</v>
      </c>
      <c r="F1286" s="3" t="s">
        <v>9</v>
      </c>
      <c r="G1286" s="12" t="s">
        <v>9</v>
      </c>
      <c r="H1286" s="11">
        <v>0</v>
      </c>
      <c r="I1286" s="13">
        <v>0</v>
      </c>
    </row>
    <row r="1287" spans="1:9" x14ac:dyDescent="0.25">
      <c r="A1287" s="10">
        <v>1286</v>
      </c>
      <c r="B1287" s="4" t="s">
        <v>127</v>
      </c>
      <c r="C1287" s="3">
        <v>10</v>
      </c>
      <c r="D1287" s="3" t="s">
        <v>9</v>
      </c>
      <c r="E1287" s="3" t="s">
        <v>9</v>
      </c>
      <c r="F1287" s="3" t="s">
        <v>9</v>
      </c>
      <c r="G1287" s="12" t="s">
        <v>9</v>
      </c>
      <c r="H1287" s="11">
        <v>1</v>
      </c>
      <c r="I1287" s="13">
        <v>0</v>
      </c>
    </row>
    <row r="1288" spans="1:9" x14ac:dyDescent="0.25">
      <c r="A1288" s="10">
        <v>1287</v>
      </c>
      <c r="B1288" s="4" t="s">
        <v>127</v>
      </c>
      <c r="C1288" s="3">
        <v>11</v>
      </c>
      <c r="D1288" s="3" t="s">
        <v>9</v>
      </c>
      <c r="E1288" s="3" t="s">
        <v>9</v>
      </c>
      <c r="F1288" s="3" t="s">
        <v>9</v>
      </c>
      <c r="G1288" s="12" t="s">
        <v>9</v>
      </c>
      <c r="H1288" s="11">
        <v>1</v>
      </c>
      <c r="I1288" s="13">
        <v>195.1</v>
      </c>
    </row>
    <row r="1289" spans="1:9" x14ac:dyDescent="0.25">
      <c r="A1289" s="10">
        <v>1288</v>
      </c>
      <c r="B1289" s="4" t="s">
        <v>128</v>
      </c>
      <c r="C1289" s="3">
        <v>1</v>
      </c>
      <c r="D1289" s="3" t="s">
        <v>9</v>
      </c>
      <c r="E1289" s="3" t="s">
        <v>9</v>
      </c>
      <c r="F1289" s="3" t="s">
        <v>9</v>
      </c>
      <c r="G1289" s="12" t="s">
        <v>9</v>
      </c>
      <c r="H1289" s="11">
        <v>1</v>
      </c>
      <c r="I1289" s="12">
        <v>3920.5</v>
      </c>
    </row>
    <row r="1290" spans="1:9" x14ac:dyDescent="0.25">
      <c r="A1290" s="10">
        <v>1289</v>
      </c>
      <c r="B1290" s="4" t="s">
        <v>128</v>
      </c>
      <c r="C1290" s="3">
        <v>2</v>
      </c>
      <c r="D1290" s="3" t="s">
        <v>9</v>
      </c>
      <c r="E1290" s="3" t="s">
        <v>9</v>
      </c>
      <c r="F1290" s="3" t="s">
        <v>9</v>
      </c>
      <c r="G1290" s="12" t="s">
        <v>9</v>
      </c>
      <c r="H1290" s="11">
        <v>1</v>
      </c>
      <c r="I1290" s="12">
        <v>3125.35</v>
      </c>
    </row>
    <row r="1291" spans="1:9" x14ac:dyDescent="0.25">
      <c r="A1291" s="10">
        <v>1290</v>
      </c>
      <c r="B1291" s="4" t="s">
        <v>128</v>
      </c>
      <c r="C1291" s="3">
        <v>3</v>
      </c>
      <c r="D1291" s="3" t="s">
        <v>9</v>
      </c>
      <c r="E1291" s="3" t="s">
        <v>9</v>
      </c>
      <c r="F1291" s="3" t="s">
        <v>9</v>
      </c>
      <c r="G1291" s="12" t="s">
        <v>9</v>
      </c>
      <c r="H1291" s="11">
        <v>1</v>
      </c>
      <c r="I1291" s="12">
        <v>1606.07</v>
      </c>
    </row>
    <row r="1292" spans="1:9" x14ac:dyDescent="0.25">
      <c r="A1292" s="10">
        <v>1291</v>
      </c>
      <c r="B1292" s="4" t="s">
        <v>128</v>
      </c>
      <c r="C1292" s="3">
        <v>4</v>
      </c>
      <c r="D1292" s="3" t="s">
        <v>9</v>
      </c>
      <c r="E1292" s="3" t="s">
        <v>9</v>
      </c>
      <c r="F1292" s="3" t="s">
        <v>9</v>
      </c>
      <c r="G1292" s="12" t="s">
        <v>9</v>
      </c>
      <c r="H1292" s="11">
        <v>1</v>
      </c>
      <c r="I1292" s="12">
        <v>701.5</v>
      </c>
    </row>
    <row r="1293" spans="1:9" x14ac:dyDescent="0.25">
      <c r="A1293" s="10">
        <v>1292</v>
      </c>
      <c r="B1293" s="4" t="s">
        <v>128</v>
      </c>
      <c r="C1293" s="3">
        <v>5</v>
      </c>
      <c r="D1293" s="3" t="s">
        <v>9</v>
      </c>
      <c r="E1293" s="3" t="s">
        <v>9</v>
      </c>
      <c r="F1293" s="3" t="s">
        <v>9</v>
      </c>
      <c r="G1293" s="12" t="s">
        <v>9</v>
      </c>
      <c r="H1293" s="11">
        <v>0</v>
      </c>
      <c r="I1293" s="12">
        <v>666.91</v>
      </c>
    </row>
    <row r="1294" spans="1:9" x14ac:dyDescent="0.25">
      <c r="A1294" s="10">
        <v>1293</v>
      </c>
      <c r="B1294" s="4" t="s">
        <v>128</v>
      </c>
      <c r="C1294" s="3">
        <v>6</v>
      </c>
      <c r="D1294" s="3" t="s">
        <v>9</v>
      </c>
      <c r="E1294" s="3" t="s">
        <v>9</v>
      </c>
      <c r="F1294" s="3" t="s">
        <v>9</v>
      </c>
      <c r="G1294" s="12" t="s">
        <v>9</v>
      </c>
      <c r="H1294" s="11">
        <v>1</v>
      </c>
      <c r="I1294" s="13">
        <v>528.45000000000005</v>
      </c>
    </row>
    <row r="1295" spans="1:9" x14ac:dyDescent="0.25">
      <c r="A1295" s="10">
        <v>1294</v>
      </c>
      <c r="B1295" s="4" t="s">
        <v>128</v>
      </c>
      <c r="C1295" s="3">
        <v>7</v>
      </c>
      <c r="D1295" s="3" t="s">
        <v>9</v>
      </c>
      <c r="E1295" s="3" t="s">
        <v>9</v>
      </c>
      <c r="F1295" s="3" t="s">
        <v>9</v>
      </c>
      <c r="G1295" s="12" t="s">
        <v>9</v>
      </c>
      <c r="H1295" s="11">
        <v>0</v>
      </c>
      <c r="I1295" s="13">
        <v>31.04</v>
      </c>
    </row>
    <row r="1296" spans="1:9" x14ac:dyDescent="0.25">
      <c r="A1296" s="10">
        <v>1295</v>
      </c>
      <c r="B1296" s="4" t="s">
        <v>128</v>
      </c>
      <c r="C1296" s="3">
        <v>8</v>
      </c>
      <c r="D1296" s="3" t="s">
        <v>9</v>
      </c>
      <c r="E1296" s="3" t="s">
        <v>9</v>
      </c>
      <c r="F1296" s="3" t="s">
        <v>9</v>
      </c>
      <c r="G1296" s="12" t="s">
        <v>9</v>
      </c>
      <c r="H1296" s="11">
        <v>0</v>
      </c>
      <c r="I1296" s="13">
        <v>0</v>
      </c>
    </row>
    <row r="1297" spans="1:9" x14ac:dyDescent="0.25">
      <c r="A1297" s="10">
        <v>1296</v>
      </c>
      <c r="B1297" s="4" t="s">
        <v>128</v>
      </c>
      <c r="C1297" s="3">
        <v>9</v>
      </c>
      <c r="D1297" s="3" t="s">
        <v>9</v>
      </c>
      <c r="E1297" s="3" t="s">
        <v>9</v>
      </c>
      <c r="F1297" s="3" t="s">
        <v>9</v>
      </c>
      <c r="G1297" s="12" t="s">
        <v>9</v>
      </c>
      <c r="H1297" s="11">
        <v>0</v>
      </c>
      <c r="I1297" s="13">
        <v>0</v>
      </c>
    </row>
    <row r="1298" spans="1:9" x14ac:dyDescent="0.25">
      <c r="A1298" s="10">
        <v>1297</v>
      </c>
      <c r="B1298" s="4" t="s">
        <v>128</v>
      </c>
      <c r="C1298" s="3">
        <v>10</v>
      </c>
      <c r="D1298" s="3" t="s">
        <v>9</v>
      </c>
      <c r="E1298" s="3" t="s">
        <v>9</v>
      </c>
      <c r="F1298" s="3" t="s">
        <v>9</v>
      </c>
      <c r="G1298" s="12" t="s">
        <v>9</v>
      </c>
      <c r="H1298" s="11">
        <v>0</v>
      </c>
      <c r="I1298" s="13">
        <v>0</v>
      </c>
    </row>
    <row r="1299" spans="1:9" x14ac:dyDescent="0.25">
      <c r="A1299" s="10">
        <v>1298</v>
      </c>
      <c r="B1299" s="4" t="s">
        <v>128</v>
      </c>
      <c r="C1299" s="3">
        <v>11</v>
      </c>
      <c r="D1299" s="3" t="s">
        <v>9</v>
      </c>
      <c r="E1299" s="3" t="s">
        <v>9</v>
      </c>
      <c r="F1299" s="3" t="s">
        <v>9</v>
      </c>
      <c r="G1299" s="12" t="s">
        <v>9</v>
      </c>
      <c r="H1299" s="11">
        <v>0</v>
      </c>
      <c r="I1299" s="13">
        <v>168.2</v>
      </c>
    </row>
    <row r="1300" spans="1:9" x14ac:dyDescent="0.25">
      <c r="A1300" s="10">
        <v>1299</v>
      </c>
      <c r="B1300" s="4" t="s">
        <v>129</v>
      </c>
      <c r="C1300" s="3">
        <v>1</v>
      </c>
      <c r="D1300" s="3" t="s">
        <v>9</v>
      </c>
      <c r="E1300" s="3" t="s">
        <v>9</v>
      </c>
      <c r="F1300" s="3" t="s">
        <v>9</v>
      </c>
      <c r="G1300" s="12" t="s">
        <v>9</v>
      </c>
      <c r="H1300" s="11">
        <v>1</v>
      </c>
      <c r="I1300" s="12">
        <v>6334</v>
      </c>
    </row>
    <row r="1301" spans="1:9" x14ac:dyDescent="0.25">
      <c r="A1301" s="10">
        <v>1300</v>
      </c>
      <c r="B1301" s="4" t="s">
        <v>129</v>
      </c>
      <c r="C1301" s="3">
        <v>2</v>
      </c>
      <c r="D1301" s="3" t="s">
        <v>9</v>
      </c>
      <c r="E1301" s="3" t="s">
        <v>9</v>
      </c>
      <c r="F1301" s="3" t="s">
        <v>9</v>
      </c>
      <c r="G1301" s="12" t="s">
        <v>9</v>
      </c>
      <c r="H1301" s="11">
        <v>1</v>
      </c>
      <c r="I1301" s="12">
        <v>2031.93</v>
      </c>
    </row>
    <row r="1302" spans="1:9" x14ac:dyDescent="0.25">
      <c r="A1302" s="10">
        <v>1301</v>
      </c>
      <c r="B1302" s="4" t="s">
        <v>129</v>
      </c>
      <c r="C1302" s="3">
        <v>3</v>
      </c>
      <c r="D1302" s="3" t="s">
        <v>9</v>
      </c>
      <c r="E1302" s="3" t="s">
        <v>9</v>
      </c>
      <c r="F1302" s="3" t="s">
        <v>9</v>
      </c>
      <c r="G1302" s="12" t="s">
        <v>9</v>
      </c>
      <c r="H1302" s="11">
        <v>1</v>
      </c>
      <c r="I1302" s="12">
        <v>2083.3200000000002</v>
      </c>
    </row>
    <row r="1303" spans="1:9" x14ac:dyDescent="0.25">
      <c r="A1303" s="10">
        <v>1302</v>
      </c>
      <c r="B1303" s="4" t="s">
        <v>129</v>
      </c>
      <c r="C1303" s="3">
        <v>4</v>
      </c>
      <c r="D1303" s="3" t="s">
        <v>9</v>
      </c>
      <c r="E1303" s="3" t="s">
        <v>9</v>
      </c>
      <c r="F1303" s="3" t="s">
        <v>9</v>
      </c>
      <c r="G1303" s="12" t="s">
        <v>9</v>
      </c>
      <c r="H1303" s="11">
        <v>1</v>
      </c>
      <c r="I1303" s="12">
        <v>567.5</v>
      </c>
    </row>
    <row r="1304" spans="1:9" x14ac:dyDescent="0.25">
      <c r="A1304" s="10">
        <v>1303</v>
      </c>
      <c r="B1304" s="4" t="s">
        <v>129</v>
      </c>
      <c r="C1304" s="3">
        <v>5</v>
      </c>
      <c r="D1304" s="3" t="s">
        <v>9</v>
      </c>
      <c r="E1304" s="3" t="s">
        <v>9</v>
      </c>
      <c r="F1304" s="3" t="s">
        <v>9</v>
      </c>
      <c r="G1304" s="12" t="s">
        <v>9</v>
      </c>
      <c r="H1304" s="11">
        <v>1</v>
      </c>
      <c r="I1304" s="12">
        <v>1387.13</v>
      </c>
    </row>
    <row r="1305" spans="1:9" x14ac:dyDescent="0.25">
      <c r="A1305" s="10">
        <v>1304</v>
      </c>
      <c r="B1305" s="4" t="s">
        <v>129</v>
      </c>
      <c r="C1305" s="3">
        <v>6</v>
      </c>
      <c r="D1305" s="3" t="s">
        <v>9</v>
      </c>
      <c r="E1305" s="3" t="s">
        <v>9</v>
      </c>
      <c r="F1305" s="3" t="s">
        <v>9</v>
      </c>
      <c r="G1305" s="12" t="s">
        <v>9</v>
      </c>
      <c r="H1305" s="11">
        <v>0</v>
      </c>
      <c r="I1305" s="13">
        <v>457.65</v>
      </c>
    </row>
    <row r="1306" spans="1:9" x14ac:dyDescent="0.25">
      <c r="A1306" s="10">
        <v>1305</v>
      </c>
      <c r="B1306" s="4" t="s">
        <v>129</v>
      </c>
      <c r="C1306" s="3">
        <v>7</v>
      </c>
      <c r="D1306" s="3" t="s">
        <v>9</v>
      </c>
      <c r="E1306" s="3" t="s">
        <v>9</v>
      </c>
      <c r="F1306" s="3" t="s">
        <v>9</v>
      </c>
      <c r="G1306" s="12" t="s">
        <v>9</v>
      </c>
      <c r="H1306" s="11">
        <v>1</v>
      </c>
      <c r="I1306" s="13">
        <v>34.75</v>
      </c>
    </row>
    <row r="1307" spans="1:9" x14ac:dyDescent="0.25">
      <c r="A1307" s="10">
        <v>1306</v>
      </c>
      <c r="B1307" s="4" t="s">
        <v>129</v>
      </c>
      <c r="C1307" s="3">
        <v>8</v>
      </c>
      <c r="D1307" s="3" t="s">
        <v>9</v>
      </c>
      <c r="E1307" s="3" t="s">
        <v>9</v>
      </c>
      <c r="F1307" s="3" t="s">
        <v>9</v>
      </c>
      <c r="G1307" s="12" t="s">
        <v>9</v>
      </c>
      <c r="H1307" s="11">
        <v>0</v>
      </c>
      <c r="I1307" s="13">
        <v>0</v>
      </c>
    </row>
    <row r="1308" spans="1:9" x14ac:dyDescent="0.25">
      <c r="A1308" s="10">
        <v>1307</v>
      </c>
      <c r="B1308" s="4" t="s">
        <v>129</v>
      </c>
      <c r="C1308" s="3">
        <v>9</v>
      </c>
      <c r="D1308" s="3" t="s">
        <v>9</v>
      </c>
      <c r="E1308" s="3" t="s">
        <v>9</v>
      </c>
      <c r="F1308" s="3" t="s">
        <v>9</v>
      </c>
      <c r="G1308" s="12" t="s">
        <v>9</v>
      </c>
      <c r="H1308" s="11">
        <v>1</v>
      </c>
      <c r="I1308" s="13">
        <v>87.76</v>
      </c>
    </row>
    <row r="1309" spans="1:9" x14ac:dyDescent="0.25">
      <c r="A1309" s="10">
        <v>1308</v>
      </c>
      <c r="B1309" s="4" t="s">
        <v>129</v>
      </c>
      <c r="C1309" s="3">
        <v>10</v>
      </c>
      <c r="D1309" s="3" t="s">
        <v>9</v>
      </c>
      <c r="E1309" s="3" t="s">
        <v>9</v>
      </c>
      <c r="F1309" s="3" t="s">
        <v>9</v>
      </c>
      <c r="G1309" s="12" t="s">
        <v>9</v>
      </c>
      <c r="H1309" s="11">
        <v>0</v>
      </c>
      <c r="I1309" s="13">
        <v>45.25</v>
      </c>
    </row>
    <row r="1310" spans="1:9" x14ac:dyDescent="0.25">
      <c r="A1310" s="10">
        <v>1309</v>
      </c>
      <c r="B1310" s="4" t="s">
        <v>129</v>
      </c>
      <c r="C1310" s="3">
        <v>11</v>
      </c>
      <c r="D1310" s="3" t="s">
        <v>9</v>
      </c>
      <c r="E1310" s="3" t="s">
        <v>9</v>
      </c>
      <c r="F1310" s="3" t="s">
        <v>9</v>
      </c>
      <c r="G1310" s="12" t="s">
        <v>9</v>
      </c>
      <c r="H1310" s="11">
        <v>1</v>
      </c>
      <c r="I1310" s="13">
        <v>108.35</v>
      </c>
    </row>
    <row r="1311" spans="1:9" x14ac:dyDescent="0.25">
      <c r="A1311" s="10">
        <v>1310</v>
      </c>
      <c r="B1311" s="4" t="s">
        <v>130</v>
      </c>
      <c r="C1311" s="3">
        <v>1</v>
      </c>
      <c r="D1311" s="3" t="s">
        <v>9</v>
      </c>
      <c r="E1311" s="3" t="s">
        <v>9</v>
      </c>
      <c r="F1311" s="3" t="s">
        <v>9</v>
      </c>
      <c r="G1311" s="12" t="s">
        <v>9</v>
      </c>
      <c r="H1311" s="11">
        <v>0</v>
      </c>
      <c r="I1311" s="12">
        <v>5131</v>
      </c>
    </row>
    <row r="1312" spans="1:9" x14ac:dyDescent="0.25">
      <c r="A1312" s="10">
        <v>1311</v>
      </c>
      <c r="B1312" s="4" t="s">
        <v>130</v>
      </c>
      <c r="C1312" s="3">
        <v>2</v>
      </c>
      <c r="D1312" s="3" t="s">
        <v>9</v>
      </c>
      <c r="E1312" s="3" t="s">
        <v>9</v>
      </c>
      <c r="F1312" s="3" t="s">
        <v>9</v>
      </c>
      <c r="G1312" s="12" t="s">
        <v>9</v>
      </c>
      <c r="H1312" s="11">
        <v>1</v>
      </c>
      <c r="I1312" s="12">
        <v>3945.52</v>
      </c>
    </row>
    <row r="1313" spans="1:9" x14ac:dyDescent="0.25">
      <c r="A1313" s="10">
        <v>1312</v>
      </c>
      <c r="B1313" s="4" t="s">
        <v>130</v>
      </c>
      <c r="C1313" s="3">
        <v>3</v>
      </c>
      <c r="D1313" s="3" t="s">
        <v>9</v>
      </c>
      <c r="E1313" s="3" t="s">
        <v>9</v>
      </c>
      <c r="F1313" s="3" t="s">
        <v>9</v>
      </c>
      <c r="G1313" s="12" t="s">
        <v>9</v>
      </c>
      <c r="H1313" s="11">
        <v>1</v>
      </c>
      <c r="I1313" s="12">
        <v>4090</v>
      </c>
    </row>
    <row r="1314" spans="1:9" x14ac:dyDescent="0.25">
      <c r="A1314" s="10">
        <v>1313</v>
      </c>
      <c r="B1314" s="4" t="s">
        <v>130</v>
      </c>
      <c r="C1314" s="3">
        <v>4</v>
      </c>
      <c r="D1314" s="3" t="s">
        <v>9</v>
      </c>
      <c r="E1314" s="3" t="s">
        <v>9</v>
      </c>
      <c r="F1314" s="3" t="s">
        <v>9</v>
      </c>
      <c r="G1314" s="12" t="s">
        <v>9</v>
      </c>
      <c r="H1314" s="11">
        <v>1</v>
      </c>
      <c r="I1314" s="12">
        <v>768.1</v>
      </c>
    </row>
    <row r="1315" spans="1:9" x14ac:dyDescent="0.25">
      <c r="A1315" s="10">
        <v>1314</v>
      </c>
      <c r="B1315" s="4" t="s">
        <v>130</v>
      </c>
      <c r="C1315" s="3">
        <v>5</v>
      </c>
      <c r="D1315" s="3" t="s">
        <v>9</v>
      </c>
      <c r="E1315" s="3" t="s">
        <v>9</v>
      </c>
      <c r="F1315" s="3" t="s">
        <v>9</v>
      </c>
      <c r="G1315" s="12" t="s">
        <v>9</v>
      </c>
      <c r="H1315" s="11">
        <v>1</v>
      </c>
      <c r="I1315" s="12">
        <v>2148.0100000000002</v>
      </c>
    </row>
    <row r="1316" spans="1:9" x14ac:dyDescent="0.25">
      <c r="A1316" s="10">
        <v>1315</v>
      </c>
      <c r="B1316" s="4" t="s">
        <v>130</v>
      </c>
      <c r="C1316" s="3">
        <v>6</v>
      </c>
      <c r="D1316" s="3" t="s">
        <v>9</v>
      </c>
      <c r="E1316" s="3" t="s">
        <v>9</v>
      </c>
      <c r="F1316" s="3" t="s">
        <v>9</v>
      </c>
      <c r="G1316" s="12" t="s">
        <v>9</v>
      </c>
      <c r="H1316" s="11">
        <v>1</v>
      </c>
      <c r="I1316" s="13">
        <v>412.8</v>
      </c>
    </row>
    <row r="1317" spans="1:9" x14ac:dyDescent="0.25">
      <c r="A1317" s="10">
        <v>1316</v>
      </c>
      <c r="B1317" s="4" t="s">
        <v>130</v>
      </c>
      <c r="C1317" s="3">
        <v>7</v>
      </c>
      <c r="D1317" s="3" t="s">
        <v>9</v>
      </c>
      <c r="E1317" s="3" t="s">
        <v>9</v>
      </c>
      <c r="F1317" s="3" t="s">
        <v>9</v>
      </c>
      <c r="G1317" s="12" t="s">
        <v>9</v>
      </c>
      <c r="H1317" s="11">
        <v>1</v>
      </c>
      <c r="I1317" s="13">
        <v>40.31</v>
      </c>
    </row>
    <row r="1318" spans="1:9" x14ac:dyDescent="0.25">
      <c r="A1318" s="10">
        <v>1317</v>
      </c>
      <c r="B1318" s="4" t="s">
        <v>130</v>
      </c>
      <c r="C1318" s="3">
        <v>8</v>
      </c>
      <c r="D1318" s="3" t="s">
        <v>9</v>
      </c>
      <c r="E1318" s="3" t="s">
        <v>9</v>
      </c>
      <c r="F1318" s="3" t="s">
        <v>9</v>
      </c>
      <c r="G1318" s="12" t="s">
        <v>9</v>
      </c>
      <c r="H1318" s="11">
        <v>0</v>
      </c>
      <c r="I1318" s="13">
        <v>0</v>
      </c>
    </row>
    <row r="1319" spans="1:9" x14ac:dyDescent="0.25">
      <c r="A1319" s="10">
        <v>1318</v>
      </c>
      <c r="B1319" s="4" t="s">
        <v>130</v>
      </c>
      <c r="C1319" s="3">
        <v>9</v>
      </c>
      <c r="D1319" s="3" t="s">
        <v>9</v>
      </c>
      <c r="E1319" s="3" t="s">
        <v>9</v>
      </c>
      <c r="F1319" s="3" t="s">
        <v>9</v>
      </c>
      <c r="G1319" s="12" t="s">
        <v>9</v>
      </c>
      <c r="H1319" s="11">
        <v>1</v>
      </c>
      <c r="I1319" s="13">
        <v>82.15</v>
      </c>
    </row>
    <row r="1320" spans="1:9" x14ac:dyDescent="0.25">
      <c r="A1320" s="10">
        <v>1319</v>
      </c>
      <c r="B1320" s="4" t="s">
        <v>130</v>
      </c>
      <c r="C1320" s="3">
        <v>10</v>
      </c>
      <c r="D1320" s="3" t="s">
        <v>9</v>
      </c>
      <c r="E1320" s="3" t="s">
        <v>9</v>
      </c>
      <c r="F1320" s="3" t="s">
        <v>9</v>
      </c>
      <c r="G1320" s="12" t="s">
        <v>9</v>
      </c>
      <c r="H1320" s="11">
        <v>0</v>
      </c>
      <c r="I1320" s="13">
        <v>0</v>
      </c>
    </row>
    <row r="1321" spans="1:9" x14ac:dyDescent="0.25">
      <c r="A1321" s="10">
        <v>1320</v>
      </c>
      <c r="B1321" s="4" t="s">
        <v>130</v>
      </c>
      <c r="C1321" s="3">
        <v>11</v>
      </c>
      <c r="D1321" s="3" t="s">
        <v>9</v>
      </c>
      <c r="E1321" s="3" t="s">
        <v>9</v>
      </c>
      <c r="F1321" s="3" t="s">
        <v>9</v>
      </c>
      <c r="G1321" s="12" t="s">
        <v>9</v>
      </c>
      <c r="H1321" s="11">
        <v>0</v>
      </c>
      <c r="I1321" s="13">
        <v>254.05</v>
      </c>
    </row>
  </sheetData>
  <autoFilter ref="A1:I1321" xr:uid="{4715EB5A-2D1D-4495-8E8A-F35A43DB713F}">
    <sortState ref="A2:I1321">
      <sortCondition ref="B1:B132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4A1B-B99F-4A10-B8AE-1FF5F54A6C47}">
  <dimension ref="A1:P1165"/>
  <sheetViews>
    <sheetView topLeftCell="F87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9</v>
      </c>
      <c r="D2" s="5">
        <v>5930</v>
      </c>
      <c r="E2" s="5">
        <v>15912</v>
      </c>
      <c r="F2" s="5">
        <v>4177</v>
      </c>
      <c r="G2" s="5">
        <v>156.19999999999999</v>
      </c>
      <c r="H2" s="5">
        <v>0</v>
      </c>
      <c r="I2" s="5" t="s">
        <v>9</v>
      </c>
      <c r="K2" s="7" t="str">
        <f>IF(D2&gt;9950,"Tidak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9</v>
      </c>
      <c r="D3" s="5">
        <v>5930</v>
      </c>
      <c r="E3" s="5">
        <v>93221</v>
      </c>
      <c r="F3" s="5">
        <v>5473</v>
      </c>
      <c r="G3" s="5">
        <v>294.8</v>
      </c>
      <c r="H3" s="5">
        <v>0</v>
      </c>
      <c r="I3" s="5" t="s">
        <v>9</v>
      </c>
      <c r="K3" s="7" t="str">
        <f t="shared" ref="K3:K66" si="0">IF(D3&gt;9950,"Tidak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9</v>
      </c>
      <c r="D4" s="5">
        <v>5920</v>
      </c>
      <c r="E4" s="5">
        <v>82513</v>
      </c>
      <c r="F4" s="5">
        <v>32072</v>
      </c>
      <c r="G4" s="5">
        <v>294.8</v>
      </c>
      <c r="H4" s="5">
        <v>0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Tidak Ada 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9</v>
      </c>
      <c r="D5" s="5">
        <v>5930</v>
      </c>
      <c r="E5" s="5">
        <v>35466</v>
      </c>
      <c r="F5" s="5">
        <v>38542</v>
      </c>
      <c r="G5" s="5">
        <v>252.9</v>
      </c>
      <c r="H5" s="5">
        <v>1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9</v>
      </c>
      <c r="D6" s="5">
        <v>6040</v>
      </c>
      <c r="E6" s="5">
        <v>9927</v>
      </c>
      <c r="F6" s="5">
        <v>16619</v>
      </c>
      <c r="G6" s="5">
        <v>123.6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Kemarau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9</v>
      </c>
      <c r="D7" s="5">
        <v>6146</v>
      </c>
      <c r="E7" s="5">
        <v>13007</v>
      </c>
      <c r="F7" s="5">
        <v>4751</v>
      </c>
      <c r="G7" s="5">
        <v>350.4</v>
      </c>
      <c r="H7" s="5">
        <v>0</v>
      </c>
      <c r="I7" s="5" t="s">
        <v>9</v>
      </c>
      <c r="K7" s="7" t="str">
        <f t="shared" si="0"/>
        <v>Stabil</v>
      </c>
      <c r="L7" s="7" t="str">
        <f t="shared" si="1"/>
        <v>Penghujan</v>
      </c>
      <c r="M7" s="7" t="str">
        <f t="shared" si="2"/>
        <v>Tidak Ada 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9</v>
      </c>
      <c r="D8" s="5">
        <v>6367</v>
      </c>
      <c r="E8" s="5">
        <v>76224</v>
      </c>
      <c r="F8" s="5">
        <v>984</v>
      </c>
      <c r="G8" s="5">
        <v>136.80000000000001</v>
      </c>
      <c r="H8" s="5">
        <v>0</v>
      </c>
      <c r="I8" s="5" t="s">
        <v>9</v>
      </c>
      <c r="K8" s="7" t="str">
        <f t="shared" si="0"/>
        <v>Stabil</v>
      </c>
      <c r="L8" s="7" t="str">
        <f t="shared" si="1"/>
        <v>Kemarau</v>
      </c>
      <c r="M8" s="7" t="str">
        <f t="shared" si="2"/>
        <v>Tidak Ada 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9</v>
      </c>
      <c r="D9" s="5">
        <v>6396</v>
      </c>
      <c r="E9" s="5">
        <v>91601</v>
      </c>
      <c r="F9" s="5">
        <v>104</v>
      </c>
      <c r="G9" s="5">
        <v>332.5</v>
      </c>
      <c r="H9" s="5">
        <v>1</v>
      </c>
      <c r="I9" s="5" t="s">
        <v>9</v>
      </c>
      <c r="K9" s="7" t="str">
        <f t="shared" si="0"/>
        <v>Stabil</v>
      </c>
      <c r="L9" s="7" t="str">
        <f t="shared" si="1"/>
        <v>Penghujan</v>
      </c>
      <c r="M9" s="7" t="str">
        <f t="shared" si="2"/>
        <v>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9</v>
      </c>
      <c r="D10" s="5">
        <v>6438</v>
      </c>
      <c r="E10" s="5">
        <v>77463</v>
      </c>
      <c r="F10" s="5">
        <v>7508</v>
      </c>
      <c r="G10" s="5">
        <v>202.3</v>
      </c>
      <c r="H10" s="5">
        <v>1</v>
      </c>
      <c r="I10" s="5" t="s">
        <v>9</v>
      </c>
      <c r="K10" s="7" t="str">
        <f t="shared" si="0"/>
        <v>Stabil</v>
      </c>
      <c r="L10" s="7" t="str">
        <f t="shared" si="1"/>
        <v>Penghujan</v>
      </c>
      <c r="M10" s="7" t="str">
        <f t="shared" si="2"/>
        <v>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9</v>
      </c>
      <c r="D11" s="5">
        <v>6458</v>
      </c>
      <c r="E11" s="5">
        <v>22145</v>
      </c>
      <c r="F11" s="5">
        <v>43987</v>
      </c>
      <c r="G11" s="5">
        <v>301</v>
      </c>
      <c r="H11" s="5">
        <v>0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Tidak Ada 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9</v>
      </c>
      <c r="D12" s="5">
        <v>6533</v>
      </c>
      <c r="E12" s="5">
        <v>4587</v>
      </c>
      <c r="F12" s="5">
        <v>38934</v>
      </c>
      <c r="G12" s="5">
        <v>350.9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9</v>
      </c>
      <c r="D13" s="5">
        <v>6567</v>
      </c>
      <c r="E13" s="5">
        <v>485</v>
      </c>
      <c r="F13" s="5">
        <v>16735</v>
      </c>
      <c r="G13" s="5">
        <v>347.3</v>
      </c>
      <c r="H13" s="5">
        <v>0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Tidak Ada 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9</v>
      </c>
      <c r="D14" s="5">
        <v>6288</v>
      </c>
      <c r="E14" s="5">
        <v>16278</v>
      </c>
      <c r="F14" s="5">
        <v>8819</v>
      </c>
      <c r="G14" s="5">
        <v>135.80000000000001</v>
      </c>
      <c r="H14" s="5">
        <v>0</v>
      </c>
      <c r="I14" s="5" t="s">
        <v>9</v>
      </c>
      <c r="K14" s="7" t="str">
        <f t="shared" si="0"/>
        <v>Stabil</v>
      </c>
      <c r="L14" s="7" t="str">
        <f t="shared" si="1"/>
        <v>Kemarau</v>
      </c>
      <c r="M14" s="7" t="str">
        <f t="shared" si="2"/>
        <v>Tidak Ada 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9</v>
      </c>
      <c r="D15" s="5">
        <v>6352</v>
      </c>
      <c r="E15" s="5">
        <v>95371</v>
      </c>
      <c r="F15" s="5">
        <v>7260</v>
      </c>
      <c r="G15" s="5">
        <v>131.80000000000001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Kemarau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9</v>
      </c>
      <c r="D16" s="5">
        <v>6384</v>
      </c>
      <c r="E16" s="5">
        <v>84415</v>
      </c>
      <c r="F16" s="5">
        <v>25611</v>
      </c>
      <c r="G16" s="5">
        <v>372.2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9</v>
      </c>
      <c r="D17" s="5">
        <v>6384</v>
      </c>
      <c r="E17" s="5">
        <v>36284</v>
      </c>
      <c r="F17" s="5">
        <v>35936</v>
      </c>
      <c r="G17" s="5">
        <v>310.10000000000002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9</v>
      </c>
      <c r="D18" s="5">
        <v>6350</v>
      </c>
      <c r="E18" s="5">
        <v>25145</v>
      </c>
      <c r="F18" s="5">
        <v>26612</v>
      </c>
      <c r="G18" s="5">
        <v>110.2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Kemarau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9</v>
      </c>
      <c r="D19" s="5">
        <v>6310</v>
      </c>
      <c r="E19" s="5">
        <v>20700</v>
      </c>
      <c r="F19" s="5">
        <v>9070</v>
      </c>
      <c r="G19" s="5">
        <v>65.8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Kemarau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9</v>
      </c>
      <c r="D20" s="5">
        <v>6270</v>
      </c>
      <c r="E20" s="5">
        <v>73024</v>
      </c>
      <c r="F20" s="5">
        <v>2296</v>
      </c>
      <c r="G20" s="5">
        <v>219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Penghujan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9</v>
      </c>
      <c r="D21" s="5">
        <v>6246</v>
      </c>
      <c r="E21" s="5">
        <v>102464</v>
      </c>
      <c r="F21" s="5">
        <v>263</v>
      </c>
      <c r="G21" s="5">
        <v>94.5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9</v>
      </c>
      <c r="D22" s="5">
        <v>6280</v>
      </c>
      <c r="E22" s="5">
        <v>87043</v>
      </c>
      <c r="F22" s="5">
        <v>19223</v>
      </c>
      <c r="G22" s="5">
        <v>15.6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9</v>
      </c>
      <c r="D23" s="5">
        <v>6272</v>
      </c>
      <c r="E23" s="5">
        <v>29666</v>
      </c>
      <c r="F23" s="5">
        <v>64860</v>
      </c>
      <c r="G23" s="5">
        <v>222.5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Penghujan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9</v>
      </c>
      <c r="D24" s="5">
        <v>6296</v>
      </c>
      <c r="E24" s="5">
        <v>7510</v>
      </c>
      <c r="F24" s="5">
        <v>36046</v>
      </c>
      <c r="G24" s="5">
        <v>238.1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9</v>
      </c>
      <c r="D25" s="5">
        <v>6436</v>
      </c>
      <c r="E25" s="5">
        <v>860</v>
      </c>
      <c r="F25" s="5">
        <v>17664</v>
      </c>
      <c r="G25" s="5">
        <v>413.8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9</v>
      </c>
      <c r="D26" s="5">
        <v>6599</v>
      </c>
      <c r="E26" s="5">
        <v>43139</v>
      </c>
      <c r="F26" s="5">
        <v>6629</v>
      </c>
      <c r="G26" s="5">
        <v>299.10000000000002</v>
      </c>
      <c r="H26" s="5">
        <v>1</v>
      </c>
      <c r="I26" s="9">
        <v>1055</v>
      </c>
      <c r="K26" s="7" t="str">
        <f t="shared" si="0"/>
        <v>Stabil</v>
      </c>
      <c r="L26" s="7" t="str">
        <f t="shared" si="1"/>
        <v>Penghujan</v>
      </c>
      <c r="M26" s="7" t="str">
        <f>IF(H26=1,"Ada Bencana","Tidak Ada Bencana")</f>
        <v>Ada Bencana</v>
      </c>
      <c r="N26" s="7">
        <f>I26/F22*100</f>
        <v>5.4882172397648654</v>
      </c>
      <c r="O26" s="7" t="str">
        <f t="shared" si="6"/>
        <v>Tidak 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R3</v>
      </c>
    </row>
    <row r="27" spans="1:16" x14ac:dyDescent="0.25">
      <c r="A27" s="3">
        <v>26</v>
      </c>
      <c r="B27" s="4">
        <v>40210</v>
      </c>
      <c r="C27" s="3">
        <v>9</v>
      </c>
      <c r="D27" s="5">
        <v>6617</v>
      </c>
      <c r="E27" s="5">
        <v>145555</v>
      </c>
      <c r="F27" s="5">
        <v>12037</v>
      </c>
      <c r="G27" s="5">
        <v>386</v>
      </c>
      <c r="H27" s="5">
        <v>0</v>
      </c>
      <c r="I27" s="9">
        <v>681</v>
      </c>
      <c r="K27" s="7" t="str">
        <f t="shared" si="0"/>
        <v>Stabil</v>
      </c>
      <c r="L27" s="7" t="str">
        <f t="shared" si="1"/>
        <v>Penghujan</v>
      </c>
      <c r="M27" s="7" t="str">
        <f t="shared" ref="M27:M90" si="7">IF(H27=1,"Ada Bencana","Tidak Ada Bencana")</f>
        <v>Tidak Ada Bencana</v>
      </c>
      <c r="N27" s="7">
        <f t="shared" ref="N27:N90" si="8">I27/F23*100</f>
        <v>1.0499537465309898</v>
      </c>
      <c r="O27" s="7" t="str">
        <f t="shared" si="6"/>
        <v>Tidak Ada Hama</v>
      </c>
      <c r="P27" s="6" t="str">
        <f t="shared" ref="P27:P90" si="9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R1</v>
      </c>
    </row>
    <row r="28" spans="1:16" x14ac:dyDescent="0.25">
      <c r="A28" s="3">
        <v>27</v>
      </c>
      <c r="B28" s="4">
        <v>40238</v>
      </c>
      <c r="C28" s="3">
        <v>9</v>
      </c>
      <c r="D28" s="5">
        <v>6771</v>
      </c>
      <c r="E28" s="5">
        <v>80893</v>
      </c>
      <c r="F28" s="5">
        <v>43808</v>
      </c>
      <c r="G28" s="5">
        <v>430.5</v>
      </c>
      <c r="H28" s="5">
        <v>0</v>
      </c>
      <c r="I28" s="9">
        <v>337</v>
      </c>
      <c r="K28" s="7" t="str">
        <f t="shared" si="0"/>
        <v>Stabil</v>
      </c>
      <c r="L28" s="7" t="str">
        <f t="shared" si="1"/>
        <v>Penghujan</v>
      </c>
      <c r="M28" s="7" t="str">
        <f t="shared" si="7"/>
        <v>Tidak Ada Bencana</v>
      </c>
      <c r="N28" s="7">
        <f t="shared" si="8"/>
        <v>0.93491649558896972</v>
      </c>
      <c r="O28" s="7" t="str">
        <f t="shared" si="6"/>
        <v>Tidak Ada Hama</v>
      </c>
      <c r="P28" s="6" t="str">
        <f t="shared" si="9"/>
        <v>R1</v>
      </c>
    </row>
    <row r="29" spans="1:16" x14ac:dyDescent="0.25">
      <c r="A29" s="3">
        <v>28</v>
      </c>
      <c r="B29" s="4">
        <v>40269</v>
      </c>
      <c r="C29" s="3">
        <v>9</v>
      </c>
      <c r="D29" s="5">
        <v>6863</v>
      </c>
      <c r="E29" s="5">
        <v>39641</v>
      </c>
      <c r="F29" s="5">
        <v>24448</v>
      </c>
      <c r="G29" s="5">
        <v>267.60000000000002</v>
      </c>
      <c r="H29" s="5">
        <v>0</v>
      </c>
      <c r="I29" s="9">
        <v>165.4</v>
      </c>
      <c r="K29" s="7" t="str">
        <f t="shared" si="0"/>
        <v>Stabil</v>
      </c>
      <c r="L29" s="7" t="str">
        <f t="shared" si="1"/>
        <v>Penghujan</v>
      </c>
      <c r="M29" s="7" t="str">
        <f t="shared" si="7"/>
        <v>Tidak Ada Bencana</v>
      </c>
      <c r="N29" s="7">
        <f t="shared" si="8"/>
        <v>0.93636775362318847</v>
      </c>
      <c r="O29" s="7" t="str">
        <f t="shared" si="6"/>
        <v>Tidak Ada Hama</v>
      </c>
      <c r="P29" s="6" t="str">
        <f t="shared" si="9"/>
        <v>R1</v>
      </c>
    </row>
    <row r="30" spans="1:16" x14ac:dyDescent="0.25">
      <c r="A30" s="3">
        <v>29</v>
      </c>
      <c r="B30" s="4">
        <v>40299</v>
      </c>
      <c r="C30" s="3">
        <v>9</v>
      </c>
      <c r="D30" s="5">
        <v>7469</v>
      </c>
      <c r="E30" s="5">
        <v>11029</v>
      </c>
      <c r="F30" s="5">
        <v>17207</v>
      </c>
      <c r="G30" s="5">
        <v>375.2</v>
      </c>
      <c r="H30" s="5">
        <v>0</v>
      </c>
      <c r="I30" s="9">
        <v>198</v>
      </c>
      <c r="K30" s="7" t="str">
        <f t="shared" si="0"/>
        <v>Stabil</v>
      </c>
      <c r="L30" s="7" t="str">
        <f t="shared" si="1"/>
        <v>Penghujan</v>
      </c>
      <c r="M30" s="7" t="str">
        <f t="shared" si="7"/>
        <v>Tidak Ada Bencana</v>
      </c>
      <c r="N30" s="7">
        <f t="shared" si="8"/>
        <v>2.9868758485442752</v>
      </c>
      <c r="O30" s="7" t="str">
        <f t="shared" si="6"/>
        <v>Tidak Ada Hama</v>
      </c>
      <c r="P30" s="6" t="str">
        <f t="shared" si="9"/>
        <v>R1</v>
      </c>
    </row>
    <row r="31" spans="1:16" x14ac:dyDescent="0.25">
      <c r="A31" s="3">
        <v>30</v>
      </c>
      <c r="B31" s="4">
        <v>40330</v>
      </c>
      <c r="C31" s="3">
        <v>9</v>
      </c>
      <c r="D31" s="5">
        <v>7526</v>
      </c>
      <c r="E31" s="5">
        <v>20026</v>
      </c>
      <c r="F31" s="5">
        <v>8414</v>
      </c>
      <c r="G31" s="5">
        <v>291.60000000000002</v>
      </c>
      <c r="H31" s="5">
        <v>0</v>
      </c>
      <c r="I31" s="9">
        <v>21</v>
      </c>
      <c r="K31" s="7" t="str">
        <f t="shared" si="0"/>
        <v>Stabil</v>
      </c>
      <c r="L31" s="7" t="str">
        <f t="shared" si="1"/>
        <v>Penghujan</v>
      </c>
      <c r="M31" s="7" t="str">
        <f t="shared" si="7"/>
        <v>Tidak Ada Bencana</v>
      </c>
      <c r="N31" s="7">
        <f t="shared" si="8"/>
        <v>0.1744620752679239</v>
      </c>
      <c r="O31" s="7" t="str">
        <f t="shared" si="6"/>
        <v>Tidak Ada Hama</v>
      </c>
      <c r="P31" s="6" t="str">
        <f t="shared" si="9"/>
        <v>R1</v>
      </c>
    </row>
    <row r="32" spans="1:16" x14ac:dyDescent="0.25">
      <c r="A32" s="3">
        <v>31</v>
      </c>
      <c r="B32" s="4">
        <v>40360</v>
      </c>
      <c r="C32" s="3">
        <v>9</v>
      </c>
      <c r="D32" s="5">
        <v>7840</v>
      </c>
      <c r="E32" s="5">
        <v>72882</v>
      </c>
      <c r="F32" s="5">
        <v>3106</v>
      </c>
      <c r="G32" s="5">
        <v>391.9</v>
      </c>
      <c r="H32" s="5">
        <v>1</v>
      </c>
      <c r="I32" s="9">
        <v>199</v>
      </c>
      <c r="K32" s="7" t="str">
        <f t="shared" si="0"/>
        <v>Stabil</v>
      </c>
      <c r="L32" s="7" t="str">
        <f t="shared" si="1"/>
        <v>Penghujan</v>
      </c>
      <c r="M32" s="7" t="str">
        <f t="shared" si="7"/>
        <v>Ada Bencana</v>
      </c>
      <c r="N32" s="7">
        <f t="shared" si="8"/>
        <v>0.45425493060628197</v>
      </c>
      <c r="O32" s="7" t="str">
        <f t="shared" si="6"/>
        <v>Tidak Ada Hama</v>
      </c>
      <c r="P32" s="6" t="str">
        <f t="shared" si="9"/>
        <v>R3</v>
      </c>
    </row>
    <row r="33" spans="1:16" x14ac:dyDescent="0.25">
      <c r="A33" s="3">
        <v>32</v>
      </c>
      <c r="B33" s="4">
        <v>40391</v>
      </c>
      <c r="C33" s="3">
        <v>9</v>
      </c>
      <c r="D33" s="5">
        <v>8124</v>
      </c>
      <c r="E33" s="5">
        <v>40674</v>
      </c>
      <c r="F33" s="5">
        <v>3603</v>
      </c>
      <c r="G33" s="5">
        <v>216.7</v>
      </c>
      <c r="H33" s="5">
        <v>1</v>
      </c>
      <c r="I33" s="9">
        <v>81</v>
      </c>
      <c r="K33" s="7" t="str">
        <f t="shared" si="0"/>
        <v>Stabil</v>
      </c>
      <c r="L33" s="7" t="str">
        <f t="shared" si="1"/>
        <v>Penghujan</v>
      </c>
      <c r="M33" s="7" t="str">
        <f t="shared" si="7"/>
        <v>Ada Bencana</v>
      </c>
      <c r="N33" s="7">
        <f t="shared" si="8"/>
        <v>0.33131544502617799</v>
      </c>
      <c r="O33" s="7" t="str">
        <f t="shared" si="6"/>
        <v>Tidak Ada Hama</v>
      </c>
      <c r="P33" s="6" t="str">
        <f t="shared" si="9"/>
        <v>R3</v>
      </c>
    </row>
    <row r="34" spans="1:16" x14ac:dyDescent="0.25">
      <c r="A34" s="3">
        <v>33</v>
      </c>
      <c r="B34" s="4">
        <v>40422</v>
      </c>
      <c r="C34" s="3">
        <v>9</v>
      </c>
      <c r="D34" s="5">
        <v>8051</v>
      </c>
      <c r="E34" s="5">
        <v>104625</v>
      </c>
      <c r="F34" s="5">
        <v>10614</v>
      </c>
      <c r="G34" s="5">
        <v>380</v>
      </c>
      <c r="H34" s="5">
        <v>0</v>
      </c>
      <c r="I34" s="9">
        <v>79</v>
      </c>
      <c r="K34" s="7" t="str">
        <f t="shared" si="0"/>
        <v>Stabil</v>
      </c>
      <c r="L34" s="7" t="str">
        <f t="shared" si="1"/>
        <v>Penghujan</v>
      </c>
      <c r="M34" s="7" t="str">
        <f t="shared" si="7"/>
        <v>Tidak Ada Bencana</v>
      </c>
      <c r="N34" s="7">
        <f t="shared" si="8"/>
        <v>0.45911547625966176</v>
      </c>
      <c r="O34" s="7" t="str">
        <f t="shared" si="6"/>
        <v>Tidak Ada Hama</v>
      </c>
      <c r="P34" s="6" t="str">
        <f t="shared" si="9"/>
        <v>R1</v>
      </c>
    </row>
    <row r="35" spans="1:16" x14ac:dyDescent="0.25">
      <c r="A35" s="3">
        <v>34</v>
      </c>
      <c r="B35" s="4">
        <v>40452</v>
      </c>
      <c r="C35" s="3">
        <v>9</v>
      </c>
      <c r="D35" s="5">
        <v>8227</v>
      </c>
      <c r="E35" s="5">
        <v>51160</v>
      </c>
      <c r="F35" s="5">
        <v>28893</v>
      </c>
      <c r="G35" s="5">
        <v>220.5</v>
      </c>
      <c r="H35" s="5">
        <v>0</v>
      </c>
      <c r="I35" s="9">
        <v>73.95</v>
      </c>
      <c r="K35" s="7" t="str">
        <f t="shared" si="0"/>
        <v>Stabil</v>
      </c>
      <c r="L35" s="7" t="str">
        <f t="shared" si="1"/>
        <v>Penghujan</v>
      </c>
      <c r="M35" s="7" t="str">
        <f t="shared" si="7"/>
        <v>Tidak Ada Bencana</v>
      </c>
      <c r="N35" s="7">
        <f t="shared" si="8"/>
        <v>0.87889232231994296</v>
      </c>
      <c r="O35" s="7" t="str">
        <f t="shared" si="6"/>
        <v>Tidak Ada Hama</v>
      </c>
      <c r="P35" s="6" t="str">
        <f t="shared" si="9"/>
        <v>R1</v>
      </c>
    </row>
    <row r="36" spans="1:16" x14ac:dyDescent="0.25">
      <c r="A36" s="3">
        <v>35</v>
      </c>
      <c r="B36" s="4">
        <v>40483</v>
      </c>
      <c r="C36" s="3">
        <v>9</v>
      </c>
      <c r="D36" s="5">
        <v>8445</v>
      </c>
      <c r="E36" s="5">
        <v>18886</v>
      </c>
      <c r="F36" s="5">
        <v>35063</v>
      </c>
      <c r="G36" s="5">
        <v>418</v>
      </c>
      <c r="H36" s="5">
        <v>0</v>
      </c>
      <c r="I36" s="9">
        <v>216.69</v>
      </c>
      <c r="K36" s="7" t="str">
        <f t="shared" si="0"/>
        <v>Stabil</v>
      </c>
      <c r="L36" s="7" t="str">
        <f t="shared" si="1"/>
        <v>Penghujan</v>
      </c>
      <c r="M36" s="7" t="str">
        <f t="shared" si="7"/>
        <v>Tidak Ada Bencana</v>
      </c>
      <c r="N36" s="7">
        <f t="shared" si="8"/>
        <v>6.9764971023824858</v>
      </c>
      <c r="O36" s="7" t="str">
        <f t="shared" si="6"/>
        <v>Tidak Ada Hama</v>
      </c>
      <c r="P36" s="6" t="str">
        <f t="shared" si="9"/>
        <v>R1</v>
      </c>
    </row>
    <row r="37" spans="1:16" x14ac:dyDescent="0.25">
      <c r="A37" s="3">
        <v>36</v>
      </c>
      <c r="B37" s="4">
        <v>40513</v>
      </c>
      <c r="C37" s="3">
        <v>9</v>
      </c>
      <c r="D37" s="5">
        <v>8904</v>
      </c>
      <c r="E37" s="5">
        <v>21908</v>
      </c>
      <c r="F37" s="5">
        <v>14362</v>
      </c>
      <c r="G37" s="5">
        <v>155.4</v>
      </c>
      <c r="H37" s="5">
        <v>0</v>
      </c>
      <c r="I37" s="9">
        <v>401.51</v>
      </c>
      <c r="K37" s="7" t="str">
        <f t="shared" si="0"/>
        <v>Stabil</v>
      </c>
      <c r="L37" s="7" t="str">
        <f t="shared" si="1"/>
        <v>Penghujan</v>
      </c>
      <c r="M37" s="7" t="str">
        <f t="shared" si="7"/>
        <v>Tidak Ada Bencana</v>
      </c>
      <c r="N37" s="7">
        <f t="shared" si="8"/>
        <v>11.143769081321121</v>
      </c>
      <c r="O37" s="7" t="str">
        <f t="shared" si="6"/>
        <v>Ada Hama</v>
      </c>
      <c r="P37" s="6" t="str">
        <f t="shared" si="9"/>
        <v>R2</v>
      </c>
    </row>
    <row r="38" spans="1:16" x14ac:dyDescent="0.25">
      <c r="A38" s="3">
        <v>37</v>
      </c>
      <c r="B38" s="4">
        <v>40544</v>
      </c>
      <c r="C38" s="3">
        <v>9</v>
      </c>
      <c r="D38" s="5">
        <v>9301</v>
      </c>
      <c r="E38" s="5">
        <v>25131</v>
      </c>
      <c r="F38" s="5">
        <v>15398</v>
      </c>
      <c r="G38" s="5">
        <v>151.19999999999999</v>
      </c>
      <c r="H38" s="5">
        <v>0</v>
      </c>
      <c r="I38" s="9">
        <v>269.60000000000002</v>
      </c>
      <c r="K38" s="7" t="str">
        <f t="shared" si="0"/>
        <v>Stabil</v>
      </c>
      <c r="L38" s="7" t="str">
        <f t="shared" si="1"/>
        <v>Penghujan</v>
      </c>
      <c r="M38" s="7" t="str">
        <f t="shared" si="7"/>
        <v>Tidak Ada Bencana</v>
      </c>
      <c r="N38" s="7">
        <f t="shared" si="8"/>
        <v>2.5400414546824948</v>
      </c>
      <c r="O38" s="7" t="str">
        <f t="shared" si="6"/>
        <v>Tidak Ada Hama</v>
      </c>
      <c r="P38" s="6" t="str">
        <f t="shared" si="9"/>
        <v>R1</v>
      </c>
    </row>
    <row r="39" spans="1:16" x14ac:dyDescent="0.25">
      <c r="A39" s="3">
        <v>38</v>
      </c>
      <c r="B39" s="4">
        <v>40575</v>
      </c>
      <c r="C39" s="3">
        <v>9</v>
      </c>
      <c r="D39" s="5">
        <v>9196</v>
      </c>
      <c r="E39" s="5">
        <v>68412</v>
      </c>
      <c r="F39" s="5">
        <v>10852</v>
      </c>
      <c r="G39" s="5">
        <v>77</v>
      </c>
      <c r="H39" s="5">
        <v>0</v>
      </c>
      <c r="I39" s="9">
        <v>296.75</v>
      </c>
      <c r="K39" s="7" t="str">
        <f t="shared" si="0"/>
        <v>Stabil</v>
      </c>
      <c r="L39" s="7" t="str">
        <f t="shared" si="1"/>
        <v>Kemarau</v>
      </c>
      <c r="M39" s="7" t="str">
        <f t="shared" si="7"/>
        <v>Tidak Ada Bencana</v>
      </c>
      <c r="N39" s="7">
        <f t="shared" si="8"/>
        <v>1.0270653791575814</v>
      </c>
      <c r="O39" s="7" t="str">
        <f t="shared" si="6"/>
        <v>Tidak Ada Hama</v>
      </c>
      <c r="P39" s="6" t="str">
        <f t="shared" si="9"/>
        <v>R5</v>
      </c>
    </row>
    <row r="40" spans="1:16" x14ac:dyDescent="0.25">
      <c r="A40" s="3">
        <v>39</v>
      </c>
      <c r="B40" s="4">
        <v>40603</v>
      </c>
      <c r="C40" s="3">
        <v>9</v>
      </c>
      <c r="D40" s="5">
        <v>9090</v>
      </c>
      <c r="E40" s="5">
        <v>83021</v>
      </c>
      <c r="F40" s="5">
        <v>28048</v>
      </c>
      <c r="G40" s="5">
        <v>254.4</v>
      </c>
      <c r="H40" s="5">
        <v>1</v>
      </c>
      <c r="I40" s="9">
        <v>499.3</v>
      </c>
      <c r="K40" s="7" t="str">
        <f t="shared" si="0"/>
        <v>Stabil</v>
      </c>
      <c r="L40" s="7" t="str">
        <f t="shared" si="1"/>
        <v>Penghujan</v>
      </c>
      <c r="M40" s="7" t="str">
        <f t="shared" si="7"/>
        <v>Ada Bencana</v>
      </c>
      <c r="N40" s="7">
        <f t="shared" si="8"/>
        <v>1.4240082137866128</v>
      </c>
      <c r="O40" s="7" t="str">
        <f t="shared" si="6"/>
        <v>Tidak Ada Hama</v>
      </c>
      <c r="P40" s="6" t="str">
        <f t="shared" si="9"/>
        <v>R3</v>
      </c>
    </row>
    <row r="41" spans="1:16" x14ac:dyDescent="0.25">
      <c r="A41" s="3">
        <v>40</v>
      </c>
      <c r="B41" s="4">
        <v>40634</v>
      </c>
      <c r="C41" s="3">
        <v>9</v>
      </c>
      <c r="D41" s="5">
        <v>9101</v>
      </c>
      <c r="E41" s="5">
        <v>34006</v>
      </c>
      <c r="F41" s="5">
        <v>37983</v>
      </c>
      <c r="G41" s="5">
        <v>305.89999999999998</v>
      </c>
      <c r="H41" s="5">
        <v>0</v>
      </c>
      <c r="I41" s="9">
        <v>215.15</v>
      </c>
      <c r="K41" s="7" t="str">
        <f t="shared" si="0"/>
        <v>Stabil</v>
      </c>
      <c r="L41" s="7" t="str">
        <f t="shared" si="1"/>
        <v>Penghujan</v>
      </c>
      <c r="M41" s="7" t="str">
        <f t="shared" si="7"/>
        <v>Tidak Ada Bencana</v>
      </c>
      <c r="N41" s="7">
        <f t="shared" si="8"/>
        <v>1.4980504108062944</v>
      </c>
      <c r="O41" s="7" t="str">
        <f t="shared" si="6"/>
        <v>Tidak Ada Hama</v>
      </c>
      <c r="P41" s="6" t="str">
        <f t="shared" si="9"/>
        <v>R1</v>
      </c>
    </row>
    <row r="42" spans="1:16" x14ac:dyDescent="0.25">
      <c r="A42" s="3">
        <v>41</v>
      </c>
      <c r="B42" s="4">
        <v>40664</v>
      </c>
      <c r="C42" s="3">
        <v>9</v>
      </c>
      <c r="D42" s="5">
        <v>9101</v>
      </c>
      <c r="E42" s="5">
        <v>93631</v>
      </c>
      <c r="F42" s="5">
        <v>24561</v>
      </c>
      <c r="G42" s="5">
        <v>127.7</v>
      </c>
      <c r="H42" s="5">
        <v>0</v>
      </c>
      <c r="I42" s="9">
        <v>206.95</v>
      </c>
      <c r="K42" s="7" t="str">
        <f t="shared" si="0"/>
        <v>Stabil</v>
      </c>
      <c r="L42" s="7" t="str">
        <f t="shared" si="1"/>
        <v>Kemarau</v>
      </c>
      <c r="M42" s="7" t="str">
        <f t="shared" si="7"/>
        <v>Tidak Ada Bencana</v>
      </c>
      <c r="N42" s="7">
        <f t="shared" si="8"/>
        <v>1.3440057150279257</v>
      </c>
      <c r="O42" s="7" t="str">
        <f t="shared" si="6"/>
        <v>Tidak Ada Hama</v>
      </c>
      <c r="P42" s="6" t="str">
        <f t="shared" si="9"/>
        <v>R5</v>
      </c>
    </row>
    <row r="43" spans="1:16" x14ac:dyDescent="0.25">
      <c r="A43" s="3">
        <v>42</v>
      </c>
      <c r="B43" s="4">
        <v>40695</v>
      </c>
      <c r="C43" s="3">
        <v>9</v>
      </c>
      <c r="D43" s="5">
        <v>9101</v>
      </c>
      <c r="E43" s="5">
        <v>65988</v>
      </c>
      <c r="F43" s="5">
        <v>4700</v>
      </c>
      <c r="G43" s="5">
        <v>15.7</v>
      </c>
      <c r="H43" s="5">
        <v>0</v>
      </c>
      <c r="I43" s="9">
        <v>503.22</v>
      </c>
      <c r="K43" s="7" t="str">
        <f t="shared" si="0"/>
        <v>Stabil</v>
      </c>
      <c r="L43" s="7" t="str">
        <f t="shared" si="1"/>
        <v>Kemarau</v>
      </c>
      <c r="M43" s="7" t="str">
        <f t="shared" si="7"/>
        <v>Tidak Ada Bencana</v>
      </c>
      <c r="N43" s="7">
        <f t="shared" si="8"/>
        <v>4.6371175820125323</v>
      </c>
      <c r="O43" s="7" t="str">
        <f t="shared" si="6"/>
        <v>Tidak Ada Hama</v>
      </c>
      <c r="P43" s="6" t="str">
        <f t="shared" si="9"/>
        <v>R5</v>
      </c>
    </row>
    <row r="44" spans="1:16" x14ac:dyDescent="0.25">
      <c r="A44" s="3">
        <v>43</v>
      </c>
      <c r="B44" s="4">
        <v>40725</v>
      </c>
      <c r="C44" s="3">
        <v>9</v>
      </c>
      <c r="D44" s="5">
        <v>9135</v>
      </c>
      <c r="E44" s="5">
        <v>170552</v>
      </c>
      <c r="F44" s="5">
        <v>1559</v>
      </c>
      <c r="G44" s="5">
        <v>78.900000000000006</v>
      </c>
      <c r="H44" s="5">
        <v>0</v>
      </c>
      <c r="I44" s="9">
        <v>107.45</v>
      </c>
      <c r="K44" s="7" t="str">
        <f t="shared" si="0"/>
        <v>Stabil</v>
      </c>
      <c r="L44" s="7" t="str">
        <f t="shared" si="1"/>
        <v>Kemarau</v>
      </c>
      <c r="M44" s="7" t="str">
        <f t="shared" si="7"/>
        <v>Tidak Ada Bencana</v>
      </c>
      <c r="N44" s="7">
        <f t="shared" si="8"/>
        <v>0.38309326868225901</v>
      </c>
      <c r="O44" s="7" t="str">
        <f t="shared" si="6"/>
        <v>Tidak Ada Hama</v>
      </c>
      <c r="P44" s="6" t="str">
        <f t="shared" si="9"/>
        <v>R5</v>
      </c>
    </row>
    <row r="45" spans="1:16" x14ac:dyDescent="0.25">
      <c r="A45" s="3">
        <v>44</v>
      </c>
      <c r="B45" s="4">
        <v>40756</v>
      </c>
      <c r="C45" s="3">
        <v>9</v>
      </c>
      <c r="D45" s="5">
        <v>9142</v>
      </c>
      <c r="E45" s="5">
        <v>230964</v>
      </c>
      <c r="F45" s="5">
        <v>1863</v>
      </c>
      <c r="G45" s="5">
        <v>40.799999999999997</v>
      </c>
      <c r="H45" s="5">
        <v>0</v>
      </c>
      <c r="I45" s="9">
        <v>141.19999999999999</v>
      </c>
      <c r="K45" s="7" t="str">
        <f t="shared" si="0"/>
        <v>Stabil</v>
      </c>
      <c r="L45" s="7" t="str">
        <f t="shared" si="1"/>
        <v>Kemarau</v>
      </c>
      <c r="M45" s="7" t="str">
        <f t="shared" si="7"/>
        <v>Tidak Ada Bencana</v>
      </c>
      <c r="N45" s="7">
        <f t="shared" si="8"/>
        <v>0.37174525445594081</v>
      </c>
      <c r="O45" s="7" t="str">
        <f t="shared" si="6"/>
        <v>Tidak Ada Hama</v>
      </c>
      <c r="P45" s="6" t="str">
        <f t="shared" si="9"/>
        <v>R5</v>
      </c>
    </row>
    <row r="46" spans="1:16" x14ac:dyDescent="0.25">
      <c r="A46" s="3">
        <v>45</v>
      </c>
      <c r="B46" s="4">
        <v>40787</v>
      </c>
      <c r="C46" s="3">
        <v>9</v>
      </c>
      <c r="D46" s="5">
        <v>9040</v>
      </c>
      <c r="E46" s="5">
        <v>69160</v>
      </c>
      <c r="F46" s="5">
        <v>21476</v>
      </c>
      <c r="G46" s="5">
        <v>117</v>
      </c>
      <c r="H46" s="5">
        <v>0</v>
      </c>
      <c r="I46" s="9">
        <v>265.95</v>
      </c>
      <c r="K46" s="7" t="str">
        <f t="shared" si="0"/>
        <v>Stabil</v>
      </c>
      <c r="L46" s="7" t="str">
        <f t="shared" si="1"/>
        <v>Kemarau</v>
      </c>
      <c r="M46" s="7" t="str">
        <f t="shared" si="7"/>
        <v>Tidak Ada Bencana</v>
      </c>
      <c r="N46" s="7">
        <f t="shared" si="8"/>
        <v>1.0828142176621474</v>
      </c>
      <c r="O46" s="7" t="str">
        <f t="shared" si="6"/>
        <v>Tidak Ada Hama</v>
      </c>
      <c r="P46" s="6" t="str">
        <f t="shared" si="9"/>
        <v>R5</v>
      </c>
    </row>
    <row r="47" spans="1:16" x14ac:dyDescent="0.25">
      <c r="A47" s="3">
        <v>46</v>
      </c>
      <c r="B47" s="4">
        <v>40817</v>
      </c>
      <c r="C47" s="3">
        <v>9</v>
      </c>
      <c r="D47" s="5">
        <v>8972</v>
      </c>
      <c r="E47" s="5">
        <v>13234</v>
      </c>
      <c r="F47" s="5">
        <v>49223</v>
      </c>
      <c r="G47" s="5">
        <v>177.6</v>
      </c>
      <c r="H47" s="5">
        <v>0</v>
      </c>
      <c r="I47" s="9">
        <v>28.5</v>
      </c>
      <c r="K47" s="7" t="str">
        <f t="shared" si="0"/>
        <v>Stabil</v>
      </c>
      <c r="L47" s="7" t="str">
        <f t="shared" si="1"/>
        <v>Penghujan</v>
      </c>
      <c r="M47" s="7" t="str">
        <f t="shared" si="7"/>
        <v>Tidak Ada Bencana</v>
      </c>
      <c r="N47" s="7">
        <f t="shared" si="8"/>
        <v>0.6063829787234043</v>
      </c>
      <c r="O47" s="7" t="str">
        <f t="shared" si="6"/>
        <v>Tidak Ada Hama</v>
      </c>
      <c r="P47" s="6" t="str">
        <f t="shared" si="9"/>
        <v>R1</v>
      </c>
    </row>
    <row r="48" spans="1:16" x14ac:dyDescent="0.25">
      <c r="A48" s="3">
        <v>47</v>
      </c>
      <c r="B48" s="4">
        <v>40848</v>
      </c>
      <c r="C48" s="3">
        <v>9</v>
      </c>
      <c r="D48" s="5">
        <v>8905</v>
      </c>
      <c r="E48" s="5">
        <v>4390</v>
      </c>
      <c r="F48" s="5">
        <v>35396</v>
      </c>
      <c r="G48" s="5">
        <v>252.6</v>
      </c>
      <c r="H48" s="5">
        <v>0</v>
      </c>
      <c r="I48" s="9">
        <v>278.14999999999998</v>
      </c>
      <c r="K48" s="7" t="str">
        <f t="shared" si="0"/>
        <v>Stabil</v>
      </c>
      <c r="L48" s="7" t="str">
        <f t="shared" si="1"/>
        <v>Penghujan</v>
      </c>
      <c r="M48" s="7" t="str">
        <f t="shared" si="7"/>
        <v>Tidak Ada Bencana</v>
      </c>
      <c r="N48" s="7">
        <f t="shared" si="8"/>
        <v>17.841565105837073</v>
      </c>
      <c r="O48" s="7" t="str">
        <f t="shared" si="6"/>
        <v>Ada Hama</v>
      </c>
      <c r="P48" s="6" t="str">
        <f t="shared" si="9"/>
        <v>R2</v>
      </c>
    </row>
    <row r="49" spans="1:16" x14ac:dyDescent="0.25">
      <c r="A49" s="3">
        <v>48</v>
      </c>
      <c r="B49" s="4">
        <v>40878</v>
      </c>
      <c r="C49" s="3">
        <v>9</v>
      </c>
      <c r="D49" s="5">
        <v>8952</v>
      </c>
      <c r="E49" s="5">
        <v>5246</v>
      </c>
      <c r="F49" s="5">
        <v>14374</v>
      </c>
      <c r="G49" s="5">
        <v>487.1</v>
      </c>
      <c r="H49" s="5">
        <v>0</v>
      </c>
      <c r="I49" s="9">
        <v>492.07</v>
      </c>
      <c r="K49" s="7" t="str">
        <f t="shared" si="0"/>
        <v>Stabil</v>
      </c>
      <c r="L49" s="7" t="str">
        <f t="shared" si="1"/>
        <v>Penghujan</v>
      </c>
      <c r="M49" s="7" t="str">
        <f t="shared" si="7"/>
        <v>Tidak Ada Bencana</v>
      </c>
      <c r="N49" s="7">
        <f t="shared" si="8"/>
        <v>26.412775093934513</v>
      </c>
      <c r="O49" s="7" t="str">
        <f t="shared" si="6"/>
        <v>Ada Hama</v>
      </c>
      <c r="P49" s="6" t="str">
        <f t="shared" si="9"/>
        <v>R2</v>
      </c>
    </row>
    <row r="50" spans="1:16" x14ac:dyDescent="0.25">
      <c r="A50" s="3">
        <v>49</v>
      </c>
      <c r="B50" s="4">
        <v>40909</v>
      </c>
      <c r="C50" s="3">
        <v>9</v>
      </c>
      <c r="D50" s="5">
        <v>8985</v>
      </c>
      <c r="E50" s="5">
        <v>51723</v>
      </c>
      <c r="F50" s="5">
        <v>7515</v>
      </c>
      <c r="G50" s="5">
        <v>227.4</v>
      </c>
      <c r="H50" s="5">
        <v>0</v>
      </c>
      <c r="I50" s="9">
        <v>492.07</v>
      </c>
      <c r="K50" s="7" t="str">
        <f t="shared" si="0"/>
        <v>Stabil</v>
      </c>
      <c r="L50" s="7" t="str">
        <f t="shared" si="1"/>
        <v>Penghujan</v>
      </c>
      <c r="M50" s="7" t="str">
        <f t="shared" si="7"/>
        <v>Tidak Ada Bencana</v>
      </c>
      <c r="N50" s="7">
        <f t="shared" si="8"/>
        <v>2.2912553548146768</v>
      </c>
      <c r="O50" s="7" t="str">
        <f t="shared" si="6"/>
        <v>Tidak Ada Hama</v>
      </c>
      <c r="P50" s="6" t="str">
        <f t="shared" si="9"/>
        <v>R1</v>
      </c>
    </row>
    <row r="51" spans="1:16" x14ac:dyDescent="0.25">
      <c r="A51" s="3">
        <v>50</v>
      </c>
      <c r="B51" s="4">
        <v>40940</v>
      </c>
      <c r="C51" s="3">
        <v>9</v>
      </c>
      <c r="D51" s="5">
        <v>8977</v>
      </c>
      <c r="E51" s="5">
        <v>118548</v>
      </c>
      <c r="F51" s="5">
        <v>11117</v>
      </c>
      <c r="G51" s="5">
        <v>202.3</v>
      </c>
      <c r="H51" s="5">
        <v>0</v>
      </c>
      <c r="I51" s="9">
        <v>771.05</v>
      </c>
      <c r="K51" s="7" t="str">
        <f t="shared" si="0"/>
        <v>Stabil</v>
      </c>
      <c r="L51" s="7" t="str">
        <f t="shared" si="1"/>
        <v>Penghujan</v>
      </c>
      <c r="M51" s="7" t="str">
        <f t="shared" si="7"/>
        <v>Tidak Ada Bencana</v>
      </c>
      <c r="N51" s="7">
        <f t="shared" si="8"/>
        <v>1.5664425167096683</v>
      </c>
      <c r="O51" s="7" t="str">
        <f t="shared" si="6"/>
        <v>Tidak Ada Hama</v>
      </c>
      <c r="P51" s="6" t="str">
        <f t="shared" si="9"/>
        <v>R1</v>
      </c>
    </row>
    <row r="52" spans="1:16" x14ac:dyDescent="0.25">
      <c r="A52" s="3">
        <v>51</v>
      </c>
      <c r="B52" s="4">
        <v>40969</v>
      </c>
      <c r="C52" s="3">
        <v>9</v>
      </c>
      <c r="D52" s="5">
        <v>8850</v>
      </c>
      <c r="E52" s="5">
        <v>85247</v>
      </c>
      <c r="F52" s="5">
        <v>28586</v>
      </c>
      <c r="G52" s="5">
        <v>164.3</v>
      </c>
      <c r="H52" s="5">
        <v>0</v>
      </c>
      <c r="I52" s="9">
        <v>154.53</v>
      </c>
      <c r="K52" s="7" t="str">
        <f t="shared" si="0"/>
        <v>Stabil</v>
      </c>
      <c r="L52" s="7" t="str">
        <f t="shared" si="1"/>
        <v>Penghujan</v>
      </c>
      <c r="M52" s="7" t="str">
        <f t="shared" si="7"/>
        <v>Tidak Ada Bencana</v>
      </c>
      <c r="N52" s="7">
        <f t="shared" si="8"/>
        <v>0.43657475420951525</v>
      </c>
      <c r="O52" s="7" t="str">
        <f t="shared" si="6"/>
        <v>Tidak Ada Hama</v>
      </c>
      <c r="P52" s="6" t="str">
        <f t="shared" si="9"/>
        <v>R1</v>
      </c>
    </row>
    <row r="53" spans="1:16" x14ac:dyDescent="0.25">
      <c r="A53" s="3">
        <v>52</v>
      </c>
      <c r="B53" s="4">
        <v>41000</v>
      </c>
      <c r="C53" s="3">
        <v>9</v>
      </c>
      <c r="D53" s="5">
        <v>8879</v>
      </c>
      <c r="E53" s="5">
        <v>34618</v>
      </c>
      <c r="F53" s="5">
        <v>57988</v>
      </c>
      <c r="G53" s="5">
        <v>362.6</v>
      </c>
      <c r="H53" s="5">
        <v>0</v>
      </c>
      <c r="I53" s="9">
        <v>291.5</v>
      </c>
      <c r="K53" s="7" t="str">
        <f t="shared" si="0"/>
        <v>Stabil</v>
      </c>
      <c r="L53" s="7" t="str">
        <f t="shared" si="1"/>
        <v>Penghujan</v>
      </c>
      <c r="M53" s="7" t="str">
        <f t="shared" si="7"/>
        <v>Tidak Ada Bencana</v>
      </c>
      <c r="N53" s="7">
        <f t="shared" si="8"/>
        <v>2.0279671629330736</v>
      </c>
      <c r="O53" s="7" t="str">
        <f t="shared" si="6"/>
        <v>Tidak Ada Hama</v>
      </c>
      <c r="P53" s="6" t="str">
        <f t="shared" si="9"/>
        <v>R1</v>
      </c>
    </row>
    <row r="54" spans="1:16" x14ac:dyDescent="0.25">
      <c r="A54" s="3">
        <v>53</v>
      </c>
      <c r="B54" s="4">
        <v>41030</v>
      </c>
      <c r="C54" s="3">
        <v>9</v>
      </c>
      <c r="D54" s="5">
        <v>8791</v>
      </c>
      <c r="E54" s="5">
        <v>25545</v>
      </c>
      <c r="F54" s="5">
        <v>25385</v>
      </c>
      <c r="G54" s="5">
        <v>123</v>
      </c>
      <c r="H54" s="5">
        <v>0</v>
      </c>
      <c r="I54" s="9">
        <v>548.79999999999995</v>
      </c>
      <c r="K54" s="7" t="str">
        <f t="shared" si="0"/>
        <v>Stabil</v>
      </c>
      <c r="L54" s="7" t="str">
        <f t="shared" si="1"/>
        <v>Kemarau</v>
      </c>
      <c r="M54" s="7" t="str">
        <f t="shared" si="7"/>
        <v>Tidak Ada Bencana</v>
      </c>
      <c r="N54" s="7">
        <f t="shared" si="8"/>
        <v>7.3027278775781763</v>
      </c>
      <c r="O54" s="7" t="str">
        <f t="shared" si="6"/>
        <v>Tidak Ada Hama</v>
      </c>
      <c r="P54" s="6" t="str">
        <f t="shared" si="9"/>
        <v>R5</v>
      </c>
    </row>
    <row r="55" spans="1:16" x14ac:dyDescent="0.25">
      <c r="A55" s="3">
        <v>54</v>
      </c>
      <c r="B55" s="4">
        <v>41061</v>
      </c>
      <c r="C55" s="3">
        <v>9</v>
      </c>
      <c r="D55" s="5">
        <v>8791</v>
      </c>
      <c r="E55" s="5">
        <v>37789</v>
      </c>
      <c r="F55" s="5">
        <v>3633</v>
      </c>
      <c r="G55" s="5">
        <v>68.5</v>
      </c>
      <c r="H55" s="5">
        <v>0</v>
      </c>
      <c r="I55" s="9">
        <v>246.66</v>
      </c>
      <c r="K55" s="7" t="str">
        <f t="shared" si="0"/>
        <v>Stabil</v>
      </c>
      <c r="L55" s="7" t="str">
        <f t="shared" si="1"/>
        <v>Kemarau</v>
      </c>
      <c r="M55" s="7" t="str">
        <f t="shared" si="7"/>
        <v>Tidak Ada Bencana</v>
      </c>
      <c r="N55" s="7">
        <f t="shared" si="8"/>
        <v>2.2187640550508232</v>
      </c>
      <c r="O55" s="7" t="str">
        <f t="shared" si="6"/>
        <v>Tidak Ada Hama</v>
      </c>
      <c r="P55" s="6" t="str">
        <f t="shared" si="9"/>
        <v>R5</v>
      </c>
    </row>
    <row r="56" spans="1:16" x14ac:dyDescent="0.25">
      <c r="A56" s="3">
        <v>55</v>
      </c>
      <c r="B56" s="4">
        <v>41091</v>
      </c>
      <c r="C56" s="3">
        <v>9</v>
      </c>
      <c r="D56" s="5">
        <v>8754</v>
      </c>
      <c r="E56" s="5">
        <v>97170</v>
      </c>
      <c r="F56" s="5">
        <v>2441</v>
      </c>
      <c r="G56" s="5">
        <v>68.599999999999994</v>
      </c>
      <c r="H56" s="5">
        <v>0</v>
      </c>
      <c r="I56" s="9">
        <v>501.9</v>
      </c>
      <c r="K56" s="7" t="str">
        <f t="shared" si="0"/>
        <v>Stabil</v>
      </c>
      <c r="L56" s="7" t="str">
        <f t="shared" si="1"/>
        <v>Kemarau</v>
      </c>
      <c r="M56" s="7" t="str">
        <f t="shared" si="7"/>
        <v>Tidak Ada Bencana</v>
      </c>
      <c r="N56" s="7">
        <f t="shared" si="8"/>
        <v>1.7557545651717621</v>
      </c>
      <c r="O56" s="7" t="str">
        <f t="shared" si="6"/>
        <v>Tidak Ada Hama</v>
      </c>
      <c r="P56" s="6" t="str">
        <f t="shared" si="9"/>
        <v>R5</v>
      </c>
    </row>
    <row r="57" spans="1:16" x14ac:dyDescent="0.25">
      <c r="A57" s="3">
        <v>56</v>
      </c>
      <c r="B57" s="4">
        <v>41122</v>
      </c>
      <c r="C57" s="3">
        <v>9</v>
      </c>
      <c r="D57" s="5">
        <v>8783</v>
      </c>
      <c r="E57" s="5">
        <v>197114</v>
      </c>
      <c r="F57" s="5">
        <v>1175</v>
      </c>
      <c r="G57" s="5">
        <v>81.3</v>
      </c>
      <c r="H57" s="5">
        <v>0</v>
      </c>
      <c r="I57" s="9">
        <v>541.35</v>
      </c>
      <c r="K57" s="7" t="str">
        <f t="shared" si="0"/>
        <v>Stabil</v>
      </c>
      <c r="L57" s="7" t="str">
        <f t="shared" si="1"/>
        <v>Kemarau</v>
      </c>
      <c r="M57" s="7" t="str">
        <f t="shared" si="7"/>
        <v>Tidak Ada Bencana</v>
      </c>
      <c r="N57" s="7">
        <f t="shared" si="8"/>
        <v>0.93355521832103205</v>
      </c>
      <c r="O57" s="7" t="str">
        <f t="shared" si="6"/>
        <v>Tidak Ada Hama</v>
      </c>
      <c r="P57" s="6" t="str">
        <f t="shared" si="9"/>
        <v>R5</v>
      </c>
    </row>
    <row r="58" spans="1:16" x14ac:dyDescent="0.25">
      <c r="A58" s="3">
        <v>57</v>
      </c>
      <c r="B58" s="4">
        <v>41153</v>
      </c>
      <c r="C58" s="3">
        <v>9</v>
      </c>
      <c r="D58" s="5">
        <v>8783</v>
      </c>
      <c r="E58" s="5">
        <v>83818</v>
      </c>
      <c r="F58" s="5">
        <v>15206</v>
      </c>
      <c r="G58" s="5">
        <v>4</v>
      </c>
      <c r="H58" s="5">
        <v>0</v>
      </c>
      <c r="I58" s="9">
        <v>34.909999999999997</v>
      </c>
      <c r="K58" s="7" t="str">
        <f t="shared" si="0"/>
        <v>Stabil</v>
      </c>
      <c r="L58" s="7" t="str">
        <f t="shared" si="1"/>
        <v>Kemarau</v>
      </c>
      <c r="M58" s="7" t="str">
        <f t="shared" si="7"/>
        <v>Tidak Ada Bencana</v>
      </c>
      <c r="N58" s="7">
        <f t="shared" si="8"/>
        <v>0.13752215875517038</v>
      </c>
      <c r="O58" s="7" t="str">
        <f t="shared" si="6"/>
        <v>Tidak Ada Hama</v>
      </c>
      <c r="P58" s="6" t="str">
        <f t="shared" si="9"/>
        <v>R5</v>
      </c>
    </row>
    <row r="59" spans="1:16" x14ac:dyDescent="0.25">
      <c r="A59" s="3">
        <v>58</v>
      </c>
      <c r="B59" s="4">
        <v>41183</v>
      </c>
      <c r="C59" s="3">
        <v>9</v>
      </c>
      <c r="D59" s="5">
        <v>8744</v>
      </c>
      <c r="E59" s="5">
        <v>11996</v>
      </c>
      <c r="F59" s="5">
        <v>66127</v>
      </c>
      <c r="G59" s="5">
        <v>181.2</v>
      </c>
      <c r="H59" s="5">
        <v>0</v>
      </c>
      <c r="I59" s="9">
        <v>0</v>
      </c>
      <c r="K59" s="7" t="str">
        <f t="shared" si="0"/>
        <v>Stabil</v>
      </c>
      <c r="L59" s="7" t="str">
        <f t="shared" si="1"/>
        <v>Penghujan</v>
      </c>
      <c r="M59" s="7" t="str">
        <f t="shared" si="7"/>
        <v>Tidak Ada Bencana</v>
      </c>
      <c r="N59" s="7">
        <f t="shared" si="8"/>
        <v>0</v>
      </c>
      <c r="O59" s="7" t="str">
        <f t="shared" si="6"/>
        <v>Tidak Ada Hama</v>
      </c>
      <c r="P59" s="6" t="str">
        <f t="shared" si="9"/>
        <v>R1</v>
      </c>
    </row>
    <row r="60" spans="1:16" x14ac:dyDescent="0.25">
      <c r="A60" s="3">
        <v>59</v>
      </c>
      <c r="B60" s="4">
        <v>41214</v>
      </c>
      <c r="C60" s="3">
        <v>9</v>
      </c>
      <c r="D60" s="5">
        <v>8737</v>
      </c>
      <c r="E60" s="5">
        <v>8060</v>
      </c>
      <c r="F60" s="5">
        <v>49790</v>
      </c>
      <c r="G60" s="5">
        <v>231.8</v>
      </c>
      <c r="H60" s="5">
        <v>0</v>
      </c>
      <c r="I60" s="9">
        <v>0</v>
      </c>
      <c r="K60" s="7" t="str">
        <f t="shared" si="0"/>
        <v>Stabil</v>
      </c>
      <c r="L60" s="7" t="str">
        <f t="shared" si="1"/>
        <v>Penghujan</v>
      </c>
      <c r="M60" s="7" t="str">
        <f t="shared" si="7"/>
        <v>Tidak Ada Bencana</v>
      </c>
      <c r="N60" s="7">
        <f t="shared" si="8"/>
        <v>0</v>
      </c>
      <c r="O60" s="7" t="str">
        <f t="shared" si="6"/>
        <v>Tidak Ada Hama</v>
      </c>
      <c r="P60" s="6" t="str">
        <f t="shared" si="9"/>
        <v>R1</v>
      </c>
    </row>
    <row r="61" spans="1:16" x14ac:dyDescent="0.25">
      <c r="A61" s="3">
        <v>60</v>
      </c>
      <c r="B61" s="4">
        <v>41244</v>
      </c>
      <c r="C61" s="3">
        <v>9</v>
      </c>
      <c r="D61" s="5">
        <v>8692</v>
      </c>
      <c r="E61" s="5">
        <v>3880</v>
      </c>
      <c r="F61" s="5">
        <v>17154</v>
      </c>
      <c r="G61" s="5">
        <v>351.8</v>
      </c>
      <c r="H61" s="5">
        <v>1</v>
      </c>
      <c r="I61" s="9">
        <v>0</v>
      </c>
      <c r="K61" s="7" t="str">
        <f t="shared" si="0"/>
        <v>Stabil</v>
      </c>
      <c r="L61" s="7" t="str">
        <f t="shared" si="1"/>
        <v>Penghujan</v>
      </c>
      <c r="M61" s="7" t="str">
        <f t="shared" si="7"/>
        <v>Ada Bencana</v>
      </c>
      <c r="N61" s="7">
        <f t="shared" si="8"/>
        <v>0</v>
      </c>
      <c r="O61" s="7" t="str">
        <f t="shared" si="6"/>
        <v>Tidak Ada Hama</v>
      </c>
      <c r="P61" s="6" t="str">
        <f t="shared" si="9"/>
        <v>R3</v>
      </c>
    </row>
    <row r="62" spans="1:16" x14ac:dyDescent="0.25">
      <c r="A62" s="3">
        <v>61</v>
      </c>
      <c r="B62" s="4">
        <v>41275</v>
      </c>
      <c r="C62" s="3">
        <v>9</v>
      </c>
      <c r="D62" s="5">
        <v>8692</v>
      </c>
      <c r="E62" s="5">
        <v>32168</v>
      </c>
      <c r="F62" s="5">
        <v>6600</v>
      </c>
      <c r="G62" s="5">
        <v>152.5</v>
      </c>
      <c r="H62" s="5">
        <v>0</v>
      </c>
      <c r="I62" s="9">
        <v>305.75</v>
      </c>
      <c r="K62" s="7" t="str">
        <f t="shared" si="0"/>
        <v>Stabil</v>
      </c>
      <c r="L62" s="7" t="str">
        <f t="shared" si="1"/>
        <v>Penghujan</v>
      </c>
      <c r="M62" s="7" t="str">
        <f t="shared" si="7"/>
        <v>Tidak Ada Bencana</v>
      </c>
      <c r="N62" s="7">
        <f t="shared" si="8"/>
        <v>2.0107194528475603</v>
      </c>
      <c r="O62" s="7" t="str">
        <f t="shared" si="6"/>
        <v>Tidak Ada Hama</v>
      </c>
      <c r="P62" s="6" t="str">
        <f t="shared" si="9"/>
        <v>R1</v>
      </c>
    </row>
    <row r="63" spans="1:16" x14ac:dyDescent="0.25">
      <c r="A63" s="3">
        <v>62</v>
      </c>
      <c r="B63" s="4">
        <v>41306</v>
      </c>
      <c r="C63" s="3">
        <v>9</v>
      </c>
      <c r="D63" s="5">
        <v>8772</v>
      </c>
      <c r="E63" s="5">
        <v>139891</v>
      </c>
      <c r="F63" s="5">
        <v>15761</v>
      </c>
      <c r="G63" s="5">
        <v>181.2</v>
      </c>
      <c r="H63" s="5">
        <v>0</v>
      </c>
      <c r="I63" s="9">
        <v>165.3</v>
      </c>
      <c r="K63" s="7" t="str">
        <f t="shared" si="0"/>
        <v>Stabil</v>
      </c>
      <c r="L63" s="7" t="str">
        <f t="shared" si="1"/>
        <v>Penghujan</v>
      </c>
      <c r="M63" s="7" t="str">
        <f t="shared" si="7"/>
        <v>Tidak Ada Bencana</v>
      </c>
      <c r="N63" s="7">
        <f t="shared" si="8"/>
        <v>0.24997353577207496</v>
      </c>
      <c r="O63" s="7" t="str">
        <f t="shared" si="6"/>
        <v>Tidak Ada Hama</v>
      </c>
      <c r="P63" s="6" t="str">
        <f t="shared" si="9"/>
        <v>R1</v>
      </c>
    </row>
    <row r="64" spans="1:16" x14ac:dyDescent="0.25">
      <c r="A64" s="3">
        <v>63</v>
      </c>
      <c r="B64" s="4">
        <v>41334</v>
      </c>
      <c r="C64" s="3">
        <v>9</v>
      </c>
      <c r="D64" s="5">
        <v>8800</v>
      </c>
      <c r="E64" s="5">
        <v>105330</v>
      </c>
      <c r="F64" s="5">
        <v>32679</v>
      </c>
      <c r="G64" s="5">
        <v>235</v>
      </c>
      <c r="H64" s="5">
        <v>0</v>
      </c>
      <c r="I64" s="9">
        <v>169.95</v>
      </c>
      <c r="K64" s="7" t="str">
        <f t="shared" si="0"/>
        <v>Stabil</v>
      </c>
      <c r="L64" s="7" t="str">
        <f t="shared" si="1"/>
        <v>Penghujan</v>
      </c>
      <c r="M64" s="7" t="str">
        <f t="shared" si="7"/>
        <v>Tidak Ada Bencana</v>
      </c>
      <c r="N64" s="7">
        <f t="shared" si="8"/>
        <v>0.34133360112472383</v>
      </c>
      <c r="O64" s="7" t="str">
        <f t="shared" si="6"/>
        <v>Tidak Ada Hama</v>
      </c>
      <c r="P64" s="6" t="str">
        <f t="shared" si="9"/>
        <v>R1</v>
      </c>
    </row>
    <row r="65" spans="1:16" x14ac:dyDescent="0.25">
      <c r="A65" s="3">
        <v>64</v>
      </c>
      <c r="B65" s="4">
        <v>41365</v>
      </c>
      <c r="C65" s="3">
        <v>9</v>
      </c>
      <c r="D65" s="5">
        <v>8813</v>
      </c>
      <c r="E65" s="5">
        <v>36289</v>
      </c>
      <c r="F65" s="5">
        <v>35333</v>
      </c>
      <c r="G65" s="5">
        <v>328.1</v>
      </c>
      <c r="H65" s="5">
        <v>0</v>
      </c>
      <c r="I65" s="9">
        <v>140.19999999999999</v>
      </c>
      <c r="K65" s="7" t="str">
        <f t="shared" si="0"/>
        <v>Stabil</v>
      </c>
      <c r="L65" s="7" t="str">
        <f t="shared" si="1"/>
        <v>Penghujan</v>
      </c>
      <c r="M65" s="7" t="str">
        <f t="shared" si="7"/>
        <v>Tidak Ada Bencana</v>
      </c>
      <c r="N65" s="7">
        <f t="shared" si="8"/>
        <v>0.81730208697679829</v>
      </c>
      <c r="O65" s="7" t="str">
        <f t="shared" si="6"/>
        <v>Tidak Ada Hama</v>
      </c>
      <c r="P65" s="6" t="str">
        <f t="shared" si="9"/>
        <v>R1</v>
      </c>
    </row>
    <row r="66" spans="1:16" x14ac:dyDescent="0.25">
      <c r="A66" s="3">
        <v>65</v>
      </c>
      <c r="B66" s="4">
        <v>41395</v>
      </c>
      <c r="C66" s="3">
        <v>9</v>
      </c>
      <c r="D66" s="5">
        <v>8870</v>
      </c>
      <c r="E66" s="5">
        <v>18268</v>
      </c>
      <c r="F66" s="5">
        <v>23303</v>
      </c>
      <c r="G66" s="5">
        <v>236.2</v>
      </c>
      <c r="H66" s="5">
        <v>0</v>
      </c>
      <c r="I66" s="9">
        <v>220.3</v>
      </c>
      <c r="K66" s="7" t="str">
        <f t="shared" si="0"/>
        <v>Stabil</v>
      </c>
      <c r="L66" s="7" t="str">
        <f t="shared" si="1"/>
        <v>Penghujan</v>
      </c>
      <c r="M66" s="7" t="str">
        <f t="shared" si="7"/>
        <v>Tidak Ada Bencana</v>
      </c>
      <c r="N66" s="7">
        <f t="shared" si="8"/>
        <v>3.3378787878787883</v>
      </c>
      <c r="O66" s="7" t="str">
        <f t="shared" si="6"/>
        <v>Tidak Ada Hama</v>
      </c>
      <c r="P66" s="6" t="str">
        <f t="shared" si="9"/>
        <v>R1</v>
      </c>
    </row>
    <row r="67" spans="1:16" x14ac:dyDescent="0.25">
      <c r="A67" s="3">
        <v>66</v>
      </c>
      <c r="B67" s="4">
        <v>41426</v>
      </c>
      <c r="C67" s="3">
        <v>9</v>
      </c>
      <c r="D67" s="5">
        <v>8841</v>
      </c>
      <c r="E67" s="5">
        <v>43624</v>
      </c>
      <c r="F67" s="5">
        <v>6787</v>
      </c>
      <c r="G67" s="5">
        <v>230.3</v>
      </c>
      <c r="H67" s="5">
        <v>0</v>
      </c>
      <c r="I67" s="9">
        <v>494.91</v>
      </c>
      <c r="K67" s="7" t="str">
        <f t="shared" ref="K67:K109" si="10">IF(D67&gt;9950,"Tidak Stabil","Stabil")</f>
        <v>Stabil</v>
      </c>
      <c r="L67" s="7" t="str">
        <f t="shared" ref="L67:L109" si="11">IF(G67&gt;150,"Penghujan","Kemarau")</f>
        <v>Penghujan</v>
      </c>
      <c r="M67" s="7" t="str">
        <f t="shared" si="7"/>
        <v>Tidak Ada Bencana</v>
      </c>
      <c r="N67" s="7">
        <f t="shared" si="8"/>
        <v>3.1400926337161348</v>
      </c>
      <c r="O67" s="7" t="str">
        <f t="shared" si="6"/>
        <v>Tidak Ada Hama</v>
      </c>
      <c r="P67" s="6" t="str">
        <f t="shared" si="9"/>
        <v>R1</v>
      </c>
    </row>
    <row r="68" spans="1:16" x14ac:dyDescent="0.25">
      <c r="A68" s="3">
        <v>67</v>
      </c>
      <c r="B68" s="4">
        <v>41456</v>
      </c>
      <c r="C68" s="3">
        <v>9</v>
      </c>
      <c r="D68" s="5">
        <v>8892</v>
      </c>
      <c r="E68" s="5">
        <v>90450</v>
      </c>
      <c r="F68" s="5">
        <v>801</v>
      </c>
      <c r="G68" s="5">
        <v>223.8</v>
      </c>
      <c r="H68" s="5">
        <v>0</v>
      </c>
      <c r="I68" s="9">
        <v>254.05</v>
      </c>
      <c r="K68" s="7" t="str">
        <f t="shared" si="10"/>
        <v>Stabil</v>
      </c>
      <c r="L68" s="7" t="str">
        <f t="shared" si="11"/>
        <v>Penghujan</v>
      </c>
      <c r="M68" s="7" t="str">
        <f t="shared" si="7"/>
        <v>Tidak Ada Bencana</v>
      </c>
      <c r="N68" s="7">
        <f t="shared" si="8"/>
        <v>0.77741056947887022</v>
      </c>
      <c r="O68" s="7" t="str">
        <f t="shared" si="6"/>
        <v>Tidak Ada Hama</v>
      </c>
      <c r="P68" s="6" t="str">
        <f t="shared" si="9"/>
        <v>R1</v>
      </c>
    </row>
    <row r="69" spans="1:16" x14ac:dyDescent="0.25">
      <c r="A69" s="3">
        <v>68</v>
      </c>
      <c r="B69" s="4">
        <v>41487</v>
      </c>
      <c r="C69" s="3">
        <v>9</v>
      </c>
      <c r="D69" s="5">
        <v>9022</v>
      </c>
      <c r="E69" s="5">
        <v>97796</v>
      </c>
      <c r="F69" s="5">
        <v>2866</v>
      </c>
      <c r="G69" s="5">
        <v>202.2</v>
      </c>
      <c r="H69" s="5">
        <v>0</v>
      </c>
      <c r="I69" s="9">
        <v>227.15</v>
      </c>
      <c r="K69" s="7" t="str">
        <f t="shared" si="10"/>
        <v>Stabil</v>
      </c>
      <c r="L69" s="7" t="str">
        <f t="shared" si="11"/>
        <v>Penghujan</v>
      </c>
      <c r="M69" s="7" t="str">
        <f t="shared" si="7"/>
        <v>Tidak Ada Bencana</v>
      </c>
      <c r="N69" s="7">
        <f t="shared" si="8"/>
        <v>0.642883423428523</v>
      </c>
      <c r="O69" s="7" t="str">
        <f t="shared" si="6"/>
        <v>Tidak Ada Hama</v>
      </c>
      <c r="P69" s="6" t="str">
        <f t="shared" si="9"/>
        <v>R1</v>
      </c>
    </row>
    <row r="70" spans="1:16" x14ac:dyDescent="0.25">
      <c r="A70" s="3">
        <v>69</v>
      </c>
      <c r="B70" s="4">
        <v>41518</v>
      </c>
      <c r="C70" s="3">
        <v>9</v>
      </c>
      <c r="D70" s="5">
        <v>9062</v>
      </c>
      <c r="E70" s="5">
        <v>171775</v>
      </c>
      <c r="F70" s="5">
        <v>15279</v>
      </c>
      <c r="G70" s="5">
        <v>146.30000000000001</v>
      </c>
      <c r="H70" s="5">
        <v>1</v>
      </c>
      <c r="I70" s="9">
        <v>62.67</v>
      </c>
      <c r="K70" s="7" t="str">
        <f t="shared" si="10"/>
        <v>Stabil</v>
      </c>
      <c r="L70" s="7" t="str">
        <f t="shared" si="11"/>
        <v>Kemarau</v>
      </c>
      <c r="M70" s="7" t="str">
        <f t="shared" si="7"/>
        <v>Ada Bencana</v>
      </c>
      <c r="N70" s="7">
        <f t="shared" si="8"/>
        <v>0.26893533021499377</v>
      </c>
      <c r="O70" s="7" t="str">
        <f t="shared" si="6"/>
        <v>Tidak Ada Hama</v>
      </c>
      <c r="P70" s="6" t="str">
        <f t="shared" si="9"/>
        <v>R7</v>
      </c>
    </row>
    <row r="71" spans="1:16" x14ac:dyDescent="0.25">
      <c r="A71" s="3">
        <v>70</v>
      </c>
      <c r="B71" s="4">
        <v>41548</v>
      </c>
      <c r="C71" s="3">
        <v>9</v>
      </c>
      <c r="D71" s="5">
        <v>8992</v>
      </c>
      <c r="E71" s="5">
        <v>50029</v>
      </c>
      <c r="F71" s="5">
        <v>47214</v>
      </c>
      <c r="G71" s="5">
        <v>139.6</v>
      </c>
      <c r="H71" s="5">
        <v>0</v>
      </c>
      <c r="I71" s="9">
        <v>33.4</v>
      </c>
      <c r="K71" s="7" t="str">
        <f t="shared" si="10"/>
        <v>Stabil</v>
      </c>
      <c r="L71" s="7" t="str">
        <f t="shared" si="11"/>
        <v>Kemarau</v>
      </c>
      <c r="M71" s="7" t="str">
        <f t="shared" si="7"/>
        <v>Tidak Ada Bencana</v>
      </c>
      <c r="N71" s="7">
        <f t="shared" si="8"/>
        <v>0.49211728304110797</v>
      </c>
      <c r="O71" s="7" t="str">
        <f t="shared" ref="O71:O109" si="12">IF((I71/F67*100)&gt;10,"Ada Hama","Tidak Ada Hama")</f>
        <v>Tidak Ada Hama</v>
      </c>
      <c r="P71" s="6" t="str">
        <f t="shared" si="9"/>
        <v>R5</v>
      </c>
    </row>
    <row r="72" spans="1:16" x14ac:dyDescent="0.25">
      <c r="A72" s="3">
        <v>71</v>
      </c>
      <c r="B72" s="4">
        <v>41579</v>
      </c>
      <c r="C72" s="3">
        <v>9</v>
      </c>
      <c r="D72" s="5">
        <v>9041</v>
      </c>
      <c r="E72" s="5">
        <v>5904</v>
      </c>
      <c r="F72" s="5">
        <v>36440</v>
      </c>
      <c r="G72" s="5">
        <v>329.6</v>
      </c>
      <c r="H72" s="5">
        <v>1</v>
      </c>
      <c r="I72" s="9">
        <v>327.55</v>
      </c>
      <c r="K72" s="7" t="str">
        <f t="shared" si="10"/>
        <v>Stabil</v>
      </c>
      <c r="L72" s="7" t="str">
        <f t="shared" si="11"/>
        <v>Penghujan</v>
      </c>
      <c r="M72" s="7" t="str">
        <f t="shared" si="7"/>
        <v>Ada Bencana</v>
      </c>
      <c r="N72" s="7">
        <f t="shared" si="8"/>
        <v>40.892634207240953</v>
      </c>
      <c r="O72" s="7" t="str">
        <f t="shared" si="12"/>
        <v>Ada Hama</v>
      </c>
      <c r="P72" s="6" t="str">
        <f t="shared" si="9"/>
        <v>R4</v>
      </c>
    </row>
    <row r="73" spans="1:16" x14ac:dyDescent="0.25">
      <c r="A73" s="3">
        <v>72</v>
      </c>
      <c r="B73" s="4">
        <v>41609</v>
      </c>
      <c r="C73" s="3">
        <v>9</v>
      </c>
      <c r="D73" s="5">
        <v>9041</v>
      </c>
      <c r="E73" s="5">
        <v>21126</v>
      </c>
      <c r="F73" s="5">
        <v>23486</v>
      </c>
      <c r="G73" s="5">
        <v>309.8</v>
      </c>
      <c r="H73" s="5">
        <v>1</v>
      </c>
      <c r="I73" s="9">
        <v>187.95</v>
      </c>
      <c r="K73" s="7" t="str">
        <f t="shared" si="10"/>
        <v>Stabil</v>
      </c>
      <c r="L73" s="7" t="str">
        <f t="shared" si="11"/>
        <v>Penghujan</v>
      </c>
      <c r="M73" s="7" t="str">
        <f t="shared" si="7"/>
        <v>Ada Bencana</v>
      </c>
      <c r="N73" s="7">
        <f t="shared" si="8"/>
        <v>6.5579204466154923</v>
      </c>
      <c r="O73" s="7" t="str">
        <f t="shared" si="12"/>
        <v>Tidak Ada Hama</v>
      </c>
      <c r="P73" s="6" t="str">
        <f t="shared" si="9"/>
        <v>R3</v>
      </c>
    </row>
    <row r="74" spans="1:16" x14ac:dyDescent="0.25">
      <c r="A74" s="3">
        <v>73</v>
      </c>
      <c r="B74" s="4">
        <v>41640</v>
      </c>
      <c r="C74" s="3">
        <v>9</v>
      </c>
      <c r="D74" s="5">
        <v>9152</v>
      </c>
      <c r="E74" s="5">
        <v>40598</v>
      </c>
      <c r="F74" s="5">
        <v>7592</v>
      </c>
      <c r="G74" s="5">
        <v>136.80000000000001</v>
      </c>
      <c r="H74" s="5">
        <v>1</v>
      </c>
      <c r="I74" s="9">
        <v>495.27</v>
      </c>
      <c r="K74" s="7" t="str">
        <f t="shared" si="10"/>
        <v>Stabil</v>
      </c>
      <c r="L74" s="7" t="str">
        <f t="shared" si="11"/>
        <v>Kemarau</v>
      </c>
      <c r="M74" s="7" t="str">
        <f t="shared" si="7"/>
        <v>Ada Bencana</v>
      </c>
      <c r="N74" s="7">
        <f t="shared" si="8"/>
        <v>3.241507952091105</v>
      </c>
      <c r="O74" s="7" t="str">
        <f t="shared" si="12"/>
        <v>Tidak Ada Hama</v>
      </c>
      <c r="P74" s="6" t="str">
        <f t="shared" si="9"/>
        <v>R7</v>
      </c>
    </row>
    <row r="75" spans="1:16" x14ac:dyDescent="0.25">
      <c r="A75" s="3">
        <v>74</v>
      </c>
      <c r="B75" s="4">
        <v>41671</v>
      </c>
      <c r="C75" s="3">
        <v>9</v>
      </c>
      <c r="D75" s="5">
        <v>9114</v>
      </c>
      <c r="E75" s="5">
        <v>125453</v>
      </c>
      <c r="F75" s="5">
        <v>11317</v>
      </c>
      <c r="G75" s="5">
        <v>255.4</v>
      </c>
      <c r="H75" s="5">
        <v>0</v>
      </c>
      <c r="I75" s="9">
        <v>224.35</v>
      </c>
      <c r="K75" s="7" t="str">
        <f t="shared" si="10"/>
        <v>Stabil</v>
      </c>
      <c r="L75" s="7" t="str">
        <f t="shared" si="11"/>
        <v>Penghujan</v>
      </c>
      <c r="M75" s="7" t="str">
        <f t="shared" si="7"/>
        <v>Tidak Ada Bencana</v>
      </c>
      <c r="N75" s="7">
        <f t="shared" si="8"/>
        <v>0.47517685432287032</v>
      </c>
      <c r="O75" s="7" t="str">
        <f t="shared" si="12"/>
        <v>Tidak Ada Hama</v>
      </c>
      <c r="P75" s="6" t="str">
        <f t="shared" si="9"/>
        <v>R1</v>
      </c>
    </row>
    <row r="76" spans="1:16" x14ac:dyDescent="0.25">
      <c r="A76" s="3">
        <v>75</v>
      </c>
      <c r="B76" s="4">
        <v>41699</v>
      </c>
      <c r="C76" s="3">
        <v>9</v>
      </c>
      <c r="D76" s="5">
        <v>9117</v>
      </c>
      <c r="E76" s="5">
        <v>96825</v>
      </c>
      <c r="F76" s="5">
        <v>24277</v>
      </c>
      <c r="G76" s="5">
        <v>428.4</v>
      </c>
      <c r="H76" s="5">
        <v>0</v>
      </c>
      <c r="I76" s="9">
        <v>189.25</v>
      </c>
      <c r="K76" s="7" t="str">
        <f t="shared" si="10"/>
        <v>Stabil</v>
      </c>
      <c r="L76" s="7" t="str">
        <f t="shared" si="11"/>
        <v>Penghujan</v>
      </c>
      <c r="M76" s="7" t="str">
        <f t="shared" si="7"/>
        <v>Tidak Ada Bencana</v>
      </c>
      <c r="N76" s="7">
        <f t="shared" si="8"/>
        <v>0.51934687156970361</v>
      </c>
      <c r="O76" s="7" t="str">
        <f t="shared" si="12"/>
        <v>Tidak Ada Hama</v>
      </c>
      <c r="P76" s="6" t="str">
        <f t="shared" si="9"/>
        <v>R1</v>
      </c>
    </row>
    <row r="77" spans="1:16" x14ac:dyDescent="0.25">
      <c r="A77" s="3">
        <v>76</v>
      </c>
      <c r="B77" s="4">
        <v>41730</v>
      </c>
      <c r="C77" s="3">
        <v>9</v>
      </c>
      <c r="D77" s="5">
        <v>9239</v>
      </c>
      <c r="E77" s="5">
        <v>62405</v>
      </c>
      <c r="F77" s="5">
        <v>42293</v>
      </c>
      <c r="G77" s="5">
        <v>158.30000000000001</v>
      </c>
      <c r="H77" s="5">
        <v>1</v>
      </c>
      <c r="I77" s="9">
        <v>48</v>
      </c>
      <c r="K77" s="7" t="str">
        <f t="shared" si="10"/>
        <v>Stabil</v>
      </c>
      <c r="L77" s="7" t="str">
        <f t="shared" si="11"/>
        <v>Penghujan</v>
      </c>
      <c r="M77" s="7" t="str">
        <f t="shared" si="7"/>
        <v>Ada Bencana</v>
      </c>
      <c r="N77" s="7">
        <f t="shared" si="8"/>
        <v>0.20437707570467512</v>
      </c>
      <c r="O77" s="7" t="str">
        <f t="shared" si="12"/>
        <v>Tidak Ada Hama</v>
      </c>
      <c r="P77" s="6" t="str">
        <f t="shared" si="9"/>
        <v>R3</v>
      </c>
    </row>
    <row r="78" spans="1:16" x14ac:dyDescent="0.25">
      <c r="A78" s="3">
        <v>77</v>
      </c>
      <c r="B78" s="4">
        <v>41760</v>
      </c>
      <c r="C78" s="3">
        <v>9</v>
      </c>
      <c r="D78" s="5">
        <v>9399</v>
      </c>
      <c r="E78" s="5">
        <v>27077</v>
      </c>
      <c r="F78" s="5">
        <v>25072</v>
      </c>
      <c r="G78" s="5">
        <v>322.5</v>
      </c>
      <c r="H78" s="5">
        <v>1</v>
      </c>
      <c r="I78" s="9">
        <v>98.9</v>
      </c>
      <c r="K78" s="7" t="str">
        <f t="shared" si="10"/>
        <v>Stabil</v>
      </c>
      <c r="L78" s="7" t="str">
        <f t="shared" si="11"/>
        <v>Penghujan</v>
      </c>
      <c r="M78" s="7" t="str">
        <f t="shared" si="7"/>
        <v>Ada Bencana</v>
      </c>
      <c r="N78" s="7">
        <f t="shared" si="8"/>
        <v>1.3026870389884089</v>
      </c>
      <c r="O78" s="7" t="str">
        <f t="shared" si="12"/>
        <v>Tidak Ada Hama</v>
      </c>
      <c r="P78" s="6" t="str">
        <f t="shared" si="9"/>
        <v>R3</v>
      </c>
    </row>
    <row r="79" spans="1:16" x14ac:dyDescent="0.25">
      <c r="A79" s="3">
        <v>78</v>
      </c>
      <c r="B79" s="4">
        <v>41791</v>
      </c>
      <c r="C79" s="3">
        <v>9</v>
      </c>
      <c r="D79" s="5">
        <v>9465</v>
      </c>
      <c r="E79" s="5">
        <v>40362</v>
      </c>
      <c r="F79" s="5">
        <v>10864</v>
      </c>
      <c r="G79" s="5">
        <v>218.9</v>
      </c>
      <c r="H79" s="5">
        <v>1</v>
      </c>
      <c r="I79" s="9">
        <v>98</v>
      </c>
      <c r="K79" s="7" t="str">
        <f t="shared" si="10"/>
        <v>Stabil</v>
      </c>
      <c r="L79" s="7" t="str">
        <f t="shared" si="11"/>
        <v>Penghujan</v>
      </c>
      <c r="M79" s="7" t="str">
        <f t="shared" si="7"/>
        <v>Ada Bencana</v>
      </c>
      <c r="N79" s="7">
        <f t="shared" si="8"/>
        <v>0.86595387470177609</v>
      </c>
      <c r="O79" s="7" t="str">
        <f t="shared" si="12"/>
        <v>Tidak Ada Hama</v>
      </c>
      <c r="P79" s="6" t="str">
        <f t="shared" si="9"/>
        <v>R3</v>
      </c>
    </row>
    <row r="80" spans="1:16" x14ac:dyDescent="0.25">
      <c r="A80" s="3">
        <v>79</v>
      </c>
      <c r="B80" s="4">
        <v>41821</v>
      </c>
      <c r="C80" s="3">
        <v>9</v>
      </c>
      <c r="D80" s="5">
        <v>9533</v>
      </c>
      <c r="E80" s="5">
        <v>86585</v>
      </c>
      <c r="F80" s="5">
        <v>3173</v>
      </c>
      <c r="G80" s="5">
        <v>48.8</v>
      </c>
      <c r="H80" s="5">
        <v>0</v>
      </c>
      <c r="I80" s="9">
        <v>212.7</v>
      </c>
      <c r="K80" s="7" t="str">
        <f t="shared" si="10"/>
        <v>Stabil</v>
      </c>
      <c r="L80" s="7" t="str">
        <f t="shared" si="11"/>
        <v>Kemarau</v>
      </c>
      <c r="M80" s="7" t="str">
        <f t="shared" si="7"/>
        <v>Tidak Ada Bencana</v>
      </c>
      <c r="N80" s="7">
        <f t="shared" si="8"/>
        <v>0.8761379083082752</v>
      </c>
      <c r="O80" s="7" t="str">
        <f t="shared" si="12"/>
        <v>Tidak Ada Hama</v>
      </c>
      <c r="P80" s="6" t="str">
        <f t="shared" si="9"/>
        <v>R5</v>
      </c>
    </row>
    <row r="81" spans="1:16" x14ac:dyDescent="0.25">
      <c r="A81" s="3">
        <v>80</v>
      </c>
      <c r="B81" s="4">
        <v>41852</v>
      </c>
      <c r="C81" s="3">
        <v>9</v>
      </c>
      <c r="D81" s="5">
        <v>9623</v>
      </c>
      <c r="E81" s="5">
        <v>150840</v>
      </c>
      <c r="F81" s="5">
        <v>915</v>
      </c>
      <c r="G81" s="5">
        <v>132</v>
      </c>
      <c r="H81" s="5">
        <v>0</v>
      </c>
      <c r="I81" s="9">
        <v>103.29</v>
      </c>
      <c r="K81" s="7" t="str">
        <f t="shared" si="10"/>
        <v>Stabil</v>
      </c>
      <c r="L81" s="7" t="str">
        <f t="shared" si="11"/>
        <v>Kemarau</v>
      </c>
      <c r="M81" s="7" t="str">
        <f t="shared" si="7"/>
        <v>Tidak Ada Bencana</v>
      </c>
      <c r="N81" s="7">
        <f t="shared" si="8"/>
        <v>0.24422481261674511</v>
      </c>
      <c r="O81" s="7" t="str">
        <f t="shared" si="12"/>
        <v>Tidak Ada Hama</v>
      </c>
      <c r="P81" s="6" t="str">
        <f t="shared" si="9"/>
        <v>R5</v>
      </c>
    </row>
    <row r="82" spans="1:16" x14ac:dyDescent="0.25">
      <c r="A82" s="3">
        <v>81</v>
      </c>
      <c r="B82" s="4">
        <v>41883</v>
      </c>
      <c r="C82" s="3">
        <v>9</v>
      </c>
      <c r="D82" s="5">
        <v>9657</v>
      </c>
      <c r="E82" s="5">
        <v>150528</v>
      </c>
      <c r="F82" s="5">
        <v>22811</v>
      </c>
      <c r="G82" s="5">
        <v>48.9</v>
      </c>
      <c r="H82" s="5">
        <v>0</v>
      </c>
      <c r="I82" s="9">
        <v>9</v>
      </c>
      <c r="K82" s="7" t="str">
        <f t="shared" si="10"/>
        <v>Stabil</v>
      </c>
      <c r="L82" s="7" t="str">
        <f t="shared" si="11"/>
        <v>Kemarau</v>
      </c>
      <c r="M82" s="7" t="str">
        <f t="shared" si="7"/>
        <v>Tidak Ada Bencana</v>
      </c>
      <c r="N82" s="7">
        <f t="shared" si="8"/>
        <v>3.5896617740906189E-2</v>
      </c>
      <c r="O82" s="7" t="str">
        <f t="shared" si="12"/>
        <v>Tidak Ada Hama</v>
      </c>
      <c r="P82" s="6" t="str">
        <f t="shared" si="9"/>
        <v>R5</v>
      </c>
    </row>
    <row r="83" spans="1:16" x14ac:dyDescent="0.25">
      <c r="A83" s="3">
        <v>82</v>
      </c>
      <c r="B83" s="4">
        <v>41913</v>
      </c>
      <c r="C83" s="3">
        <v>9</v>
      </c>
      <c r="D83" s="5">
        <v>9594</v>
      </c>
      <c r="E83" s="5">
        <v>65226</v>
      </c>
      <c r="F83" s="5">
        <v>39928</v>
      </c>
      <c r="G83" s="5">
        <v>60.3</v>
      </c>
      <c r="H83" s="5">
        <v>0</v>
      </c>
      <c r="I83" s="9">
        <v>32</v>
      </c>
      <c r="K83" s="7" t="str">
        <f t="shared" si="10"/>
        <v>Stabil</v>
      </c>
      <c r="L83" s="7" t="str">
        <f t="shared" si="11"/>
        <v>Kemarau</v>
      </c>
      <c r="M83" s="7" t="str">
        <f t="shared" si="7"/>
        <v>Tidak Ada Bencana</v>
      </c>
      <c r="N83" s="7">
        <f t="shared" si="8"/>
        <v>0.29455081001472755</v>
      </c>
      <c r="O83" s="7" t="str">
        <f t="shared" si="12"/>
        <v>Tidak Ada Hama</v>
      </c>
      <c r="P83" s="6" t="str">
        <f t="shared" si="9"/>
        <v>R5</v>
      </c>
    </row>
    <row r="84" spans="1:16" x14ac:dyDescent="0.25">
      <c r="A84" s="3">
        <v>83</v>
      </c>
      <c r="B84" s="4">
        <v>41944</v>
      </c>
      <c r="C84" s="3">
        <v>9</v>
      </c>
      <c r="D84" s="5">
        <v>9597</v>
      </c>
      <c r="E84" s="5">
        <v>19050</v>
      </c>
      <c r="F84" s="5">
        <v>37085</v>
      </c>
      <c r="G84" s="5">
        <v>262.60000000000002</v>
      </c>
      <c r="H84" s="5">
        <v>0</v>
      </c>
      <c r="I84" s="9">
        <v>111.4</v>
      </c>
      <c r="K84" s="7" t="str">
        <f t="shared" si="10"/>
        <v>Stabil</v>
      </c>
      <c r="L84" s="7" t="str">
        <f t="shared" si="11"/>
        <v>Penghujan</v>
      </c>
      <c r="M84" s="7" t="str">
        <f t="shared" si="7"/>
        <v>Tidak Ada Bencana</v>
      </c>
      <c r="N84" s="7">
        <f t="shared" si="8"/>
        <v>3.5108729908603848</v>
      </c>
      <c r="O84" s="7" t="str">
        <f t="shared" si="12"/>
        <v>Tidak Ada Hama</v>
      </c>
      <c r="P84" s="6" t="str">
        <f t="shared" si="9"/>
        <v>R1</v>
      </c>
    </row>
    <row r="85" spans="1:16" x14ac:dyDescent="0.25">
      <c r="A85" s="3">
        <v>84</v>
      </c>
      <c r="B85" s="4">
        <v>41974</v>
      </c>
      <c r="C85" s="3">
        <v>9</v>
      </c>
      <c r="D85" s="5">
        <v>10117</v>
      </c>
      <c r="E85" s="5">
        <v>5493</v>
      </c>
      <c r="F85" s="5">
        <v>22638</v>
      </c>
      <c r="G85" s="5">
        <v>227.7</v>
      </c>
      <c r="H85" s="5">
        <v>1</v>
      </c>
      <c r="I85" s="9">
        <v>90.6</v>
      </c>
      <c r="K85" s="7" t="str">
        <f t="shared" si="10"/>
        <v>Tidak Stabil</v>
      </c>
      <c r="L85" s="7" t="str">
        <f t="shared" si="11"/>
        <v>Penghujan</v>
      </c>
      <c r="M85" s="7" t="str">
        <f t="shared" si="7"/>
        <v>Ada Bencana</v>
      </c>
      <c r="N85" s="7">
        <f t="shared" si="8"/>
        <v>9.9016393442622945</v>
      </c>
      <c r="O85" s="7" t="str">
        <f t="shared" si="12"/>
        <v>Tidak Ada Hama</v>
      </c>
      <c r="P85" s="6" t="str">
        <f t="shared" si="9"/>
        <v>R11</v>
      </c>
    </row>
    <row r="86" spans="1:16" x14ac:dyDescent="0.25">
      <c r="A86" s="3">
        <v>85</v>
      </c>
      <c r="B86" s="4">
        <v>42005</v>
      </c>
      <c r="C86" s="3">
        <v>9</v>
      </c>
      <c r="D86" s="5">
        <v>11636</v>
      </c>
      <c r="E86" s="5">
        <v>61329</v>
      </c>
      <c r="F86" s="5">
        <v>14377</v>
      </c>
      <c r="G86" s="5">
        <v>244.5</v>
      </c>
      <c r="H86" s="5">
        <v>0</v>
      </c>
      <c r="I86" s="9">
        <v>807.85</v>
      </c>
      <c r="K86" s="7" t="str">
        <f t="shared" si="10"/>
        <v>Tidak Stabil</v>
      </c>
      <c r="L86" s="7" t="str">
        <f t="shared" si="11"/>
        <v>Penghujan</v>
      </c>
      <c r="M86" s="7" t="str">
        <f t="shared" si="7"/>
        <v>Tidak Ada Bencana</v>
      </c>
      <c r="N86" s="7">
        <f t="shared" si="8"/>
        <v>3.5414931392749116</v>
      </c>
      <c r="O86" s="7" t="str">
        <f t="shared" si="12"/>
        <v>Tidak Ada Hama</v>
      </c>
      <c r="P86" s="6" t="str">
        <f t="shared" si="9"/>
        <v>R9</v>
      </c>
    </row>
    <row r="87" spans="1:16" x14ac:dyDescent="0.25">
      <c r="A87" s="3">
        <v>86</v>
      </c>
      <c r="B87" s="4">
        <v>42036</v>
      </c>
      <c r="C87" s="3">
        <v>9</v>
      </c>
      <c r="D87" s="5">
        <v>11624</v>
      </c>
      <c r="E87" s="5">
        <v>107350</v>
      </c>
      <c r="F87" s="5">
        <v>11681</v>
      </c>
      <c r="G87" s="5">
        <v>249</v>
      </c>
      <c r="H87" s="5">
        <v>1</v>
      </c>
      <c r="I87" s="9">
        <v>567.20000000000005</v>
      </c>
      <c r="K87" s="7" t="str">
        <f t="shared" si="10"/>
        <v>Tidak Stabil</v>
      </c>
      <c r="L87" s="7" t="str">
        <f t="shared" si="11"/>
        <v>Penghujan</v>
      </c>
      <c r="M87" s="7" t="str">
        <f t="shared" si="7"/>
        <v>Ada Bencana</v>
      </c>
      <c r="N87" s="7">
        <f t="shared" si="8"/>
        <v>1.4205570026046885</v>
      </c>
      <c r="O87" s="7" t="str">
        <f t="shared" si="12"/>
        <v>Tidak Ada Hama</v>
      </c>
      <c r="P87" s="6" t="str">
        <f t="shared" si="9"/>
        <v>R11</v>
      </c>
    </row>
    <row r="88" spans="1:16" x14ac:dyDescent="0.25">
      <c r="A88" s="3">
        <v>87</v>
      </c>
      <c r="B88" s="4">
        <v>42064</v>
      </c>
      <c r="C88" s="3">
        <v>9</v>
      </c>
      <c r="D88" s="5">
        <v>11873</v>
      </c>
      <c r="E88" s="5">
        <v>99706</v>
      </c>
      <c r="F88" s="5">
        <v>38949</v>
      </c>
      <c r="G88" s="5">
        <v>13</v>
      </c>
      <c r="H88" s="5">
        <v>0</v>
      </c>
      <c r="I88" s="9">
        <v>363.6</v>
      </c>
      <c r="K88" s="7" t="str">
        <f t="shared" si="10"/>
        <v>Tidak Stabil</v>
      </c>
      <c r="L88" s="7" t="str">
        <f t="shared" si="11"/>
        <v>Kemarau</v>
      </c>
      <c r="M88" s="7" t="str">
        <f t="shared" si="7"/>
        <v>Tidak Ada Bencana</v>
      </c>
      <c r="N88" s="7">
        <f t="shared" si="8"/>
        <v>0.98045031683969253</v>
      </c>
      <c r="O88" s="7" t="str">
        <f t="shared" si="12"/>
        <v>Tidak Ada Hama</v>
      </c>
      <c r="P88" s="6" t="str">
        <f t="shared" si="9"/>
        <v>R13</v>
      </c>
    </row>
    <row r="89" spans="1:16" x14ac:dyDescent="0.25">
      <c r="A89" s="3">
        <v>88</v>
      </c>
      <c r="B89" s="4">
        <v>42095</v>
      </c>
      <c r="C89" s="3">
        <v>9</v>
      </c>
      <c r="D89" s="5">
        <v>11434</v>
      </c>
      <c r="E89" s="5">
        <v>60864</v>
      </c>
      <c r="F89" s="5">
        <v>35524</v>
      </c>
      <c r="G89" s="5">
        <v>3.1</v>
      </c>
      <c r="H89" s="5">
        <v>0</v>
      </c>
      <c r="I89" s="9">
        <v>107.4</v>
      </c>
      <c r="K89" s="7" t="str">
        <f t="shared" si="10"/>
        <v>Tidak Stabil</v>
      </c>
      <c r="L89" s="7" t="str">
        <f t="shared" si="11"/>
        <v>Kemarau</v>
      </c>
      <c r="M89" s="7" t="str">
        <f t="shared" si="7"/>
        <v>Tidak Ada Bencana</v>
      </c>
      <c r="N89" s="7">
        <f t="shared" si="8"/>
        <v>0.47442353564802542</v>
      </c>
      <c r="O89" s="7" t="str">
        <f t="shared" si="12"/>
        <v>Tidak Ada Hama</v>
      </c>
      <c r="P89" s="6" t="str">
        <f t="shared" si="9"/>
        <v>R13</v>
      </c>
    </row>
    <row r="90" spans="1:16" x14ac:dyDescent="0.25">
      <c r="A90" s="3">
        <v>89</v>
      </c>
      <c r="B90" s="4">
        <v>42125</v>
      </c>
      <c r="C90" s="3">
        <v>9</v>
      </c>
      <c r="D90" s="5">
        <v>11859</v>
      </c>
      <c r="E90" s="5">
        <v>47254</v>
      </c>
      <c r="F90" s="5">
        <v>19783</v>
      </c>
      <c r="G90" s="5">
        <v>61.4</v>
      </c>
      <c r="H90" s="5">
        <v>0</v>
      </c>
      <c r="I90" s="9">
        <v>61</v>
      </c>
      <c r="K90" s="7" t="str">
        <f t="shared" si="10"/>
        <v>Tidak Stabil</v>
      </c>
      <c r="L90" s="7" t="str">
        <f t="shared" si="11"/>
        <v>Kemarau</v>
      </c>
      <c r="M90" s="7" t="str">
        <f t="shared" si="7"/>
        <v>Tidak Ada Bencana</v>
      </c>
      <c r="N90" s="7">
        <f t="shared" si="8"/>
        <v>0.42428879460249008</v>
      </c>
      <c r="O90" s="7" t="str">
        <f t="shared" si="12"/>
        <v>Tidak Ada Hama</v>
      </c>
      <c r="P90" s="6" t="str">
        <f t="shared" si="9"/>
        <v>R13</v>
      </c>
    </row>
    <row r="91" spans="1:16" x14ac:dyDescent="0.25">
      <c r="A91" s="3">
        <v>90</v>
      </c>
      <c r="B91" s="4">
        <v>42156</v>
      </c>
      <c r="C91" s="3">
        <v>9</v>
      </c>
      <c r="D91" s="5">
        <v>11650</v>
      </c>
      <c r="E91" s="5">
        <v>38393</v>
      </c>
      <c r="F91" s="5">
        <v>15273</v>
      </c>
      <c r="G91" s="5">
        <v>17.7</v>
      </c>
      <c r="H91" s="5">
        <v>0</v>
      </c>
      <c r="I91" s="9">
        <v>142</v>
      </c>
      <c r="K91" s="7" t="str">
        <f t="shared" si="10"/>
        <v>Tidak Stabil</v>
      </c>
      <c r="L91" s="7" t="str">
        <f t="shared" si="11"/>
        <v>Kemarau</v>
      </c>
      <c r="M91" s="7" t="str">
        <f t="shared" ref="M91:M109" si="13">IF(H91=1,"Ada Bencana","Tidak Ada Bencana")</f>
        <v>Tidak Ada Bencana</v>
      </c>
      <c r="N91" s="7">
        <f t="shared" ref="N91:N109" si="14">I91/F87*100</f>
        <v>1.2156493450903176</v>
      </c>
      <c r="O91" s="7" t="str">
        <f t="shared" si="12"/>
        <v>Tidak Ada Hama</v>
      </c>
      <c r="P91" s="6" t="str">
        <f t="shared" ref="P91:P109" si="15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R13</v>
      </c>
    </row>
    <row r="92" spans="1:16" x14ac:dyDescent="0.25">
      <c r="A92" s="3">
        <v>91</v>
      </c>
      <c r="B92" s="4">
        <v>42186</v>
      </c>
      <c r="C92" s="3">
        <v>9</v>
      </c>
      <c r="D92" s="5">
        <v>11878</v>
      </c>
      <c r="E92" s="5">
        <v>128017</v>
      </c>
      <c r="F92" s="5">
        <v>2181</v>
      </c>
      <c r="G92" s="5">
        <v>54.2</v>
      </c>
      <c r="H92" s="5">
        <v>0</v>
      </c>
      <c r="I92" s="9">
        <v>57</v>
      </c>
      <c r="K92" s="7" t="str">
        <f t="shared" si="10"/>
        <v>Tidak Stabil</v>
      </c>
      <c r="L92" s="7" t="str">
        <f t="shared" si="11"/>
        <v>Kemarau</v>
      </c>
      <c r="M92" s="7" t="str">
        <f t="shared" si="13"/>
        <v>Tidak Ada Bencana</v>
      </c>
      <c r="N92" s="7">
        <f t="shared" si="14"/>
        <v>0.146345220673188</v>
      </c>
      <c r="O92" s="7" t="str">
        <f t="shared" si="12"/>
        <v>Tidak Ada Hama</v>
      </c>
      <c r="P92" s="6" t="str">
        <f t="shared" si="15"/>
        <v>R13</v>
      </c>
    </row>
    <row r="93" spans="1:16" x14ac:dyDescent="0.25">
      <c r="A93" s="3">
        <v>92</v>
      </c>
      <c r="B93" s="4">
        <v>42217</v>
      </c>
      <c r="C93" s="3">
        <v>9</v>
      </c>
      <c r="D93" s="5">
        <v>11747</v>
      </c>
      <c r="E93" s="5">
        <v>116759</v>
      </c>
      <c r="F93" s="5">
        <v>327</v>
      </c>
      <c r="G93" s="5">
        <v>14.8</v>
      </c>
      <c r="H93" s="5">
        <v>0</v>
      </c>
      <c r="I93" s="9">
        <v>28</v>
      </c>
      <c r="K93" s="7" t="str">
        <f t="shared" si="10"/>
        <v>Tidak Stabil</v>
      </c>
      <c r="L93" s="7" t="str">
        <f t="shared" si="11"/>
        <v>Kemarau</v>
      </c>
      <c r="M93" s="7" t="str">
        <f t="shared" si="13"/>
        <v>Tidak Ada Bencana</v>
      </c>
      <c r="N93" s="7">
        <f t="shared" si="14"/>
        <v>7.8819952708028385E-2</v>
      </c>
      <c r="O93" s="7" t="str">
        <f t="shared" si="12"/>
        <v>Tidak Ada Hama</v>
      </c>
      <c r="P93" s="6" t="str">
        <f t="shared" si="15"/>
        <v>R13</v>
      </c>
    </row>
    <row r="94" spans="1:16" x14ac:dyDescent="0.25">
      <c r="A94" s="3">
        <v>93</v>
      </c>
      <c r="B94" s="4">
        <v>42248</v>
      </c>
      <c r="C94" s="3">
        <v>9</v>
      </c>
      <c r="D94" s="5">
        <v>11600</v>
      </c>
      <c r="E94" s="5">
        <v>122988</v>
      </c>
      <c r="F94" s="5">
        <v>13054</v>
      </c>
      <c r="G94" s="5">
        <v>17.2</v>
      </c>
      <c r="H94" s="5">
        <v>0</v>
      </c>
      <c r="I94" s="9">
        <v>9</v>
      </c>
      <c r="K94" s="7" t="str">
        <f t="shared" si="10"/>
        <v>Tidak Stabil</v>
      </c>
      <c r="L94" s="7" t="str">
        <f t="shared" si="11"/>
        <v>Kemarau</v>
      </c>
      <c r="M94" s="7" t="str">
        <f t="shared" si="13"/>
        <v>Tidak Ada Bencana</v>
      </c>
      <c r="N94" s="7">
        <f t="shared" si="14"/>
        <v>4.5493605620987719E-2</v>
      </c>
      <c r="O94" s="7" t="str">
        <f t="shared" si="12"/>
        <v>Tidak Ada Hama</v>
      </c>
      <c r="P94" s="6" t="str">
        <f t="shared" si="15"/>
        <v>R13</v>
      </c>
    </row>
    <row r="95" spans="1:16" x14ac:dyDescent="0.25">
      <c r="A95" s="3">
        <v>94</v>
      </c>
      <c r="B95" s="4">
        <v>42278</v>
      </c>
      <c r="C95" s="3">
        <v>9</v>
      </c>
      <c r="D95" s="5">
        <v>11642</v>
      </c>
      <c r="E95" s="5">
        <v>94950</v>
      </c>
      <c r="F95" s="5">
        <v>32745</v>
      </c>
      <c r="G95" s="5">
        <v>32.5</v>
      </c>
      <c r="H95" s="5">
        <v>0</v>
      </c>
      <c r="I95" s="9">
        <v>10</v>
      </c>
      <c r="K95" s="7" t="str">
        <f t="shared" si="10"/>
        <v>Tidak Stabil</v>
      </c>
      <c r="L95" s="7" t="str">
        <f t="shared" si="11"/>
        <v>Kemarau</v>
      </c>
      <c r="M95" s="7" t="str">
        <f t="shared" si="13"/>
        <v>Tidak Ada Bencana</v>
      </c>
      <c r="N95" s="7">
        <f t="shared" si="14"/>
        <v>6.5475021279381915E-2</v>
      </c>
      <c r="O95" s="7" t="str">
        <f t="shared" si="12"/>
        <v>Tidak Ada Hama</v>
      </c>
      <c r="P95" s="6" t="str">
        <f t="shared" si="15"/>
        <v>R13</v>
      </c>
    </row>
    <row r="96" spans="1:16" x14ac:dyDescent="0.25">
      <c r="A96" s="3">
        <v>95</v>
      </c>
      <c r="B96" s="4">
        <v>42309</v>
      </c>
      <c r="C96" s="3">
        <v>9</v>
      </c>
      <c r="D96" s="5">
        <v>11702</v>
      </c>
      <c r="E96" s="5">
        <v>13559</v>
      </c>
      <c r="F96" s="5">
        <v>55970</v>
      </c>
      <c r="G96" s="5">
        <v>168.6</v>
      </c>
      <c r="H96" s="5">
        <v>0</v>
      </c>
      <c r="I96" s="9">
        <v>42</v>
      </c>
      <c r="K96" s="7" t="str">
        <f t="shared" si="10"/>
        <v>Tidak Stabil</v>
      </c>
      <c r="L96" s="7" t="str">
        <f t="shared" si="11"/>
        <v>Penghujan</v>
      </c>
      <c r="M96" s="7" t="str">
        <f t="shared" si="13"/>
        <v>Tidak Ada Bencana</v>
      </c>
      <c r="N96" s="7">
        <f t="shared" si="14"/>
        <v>1.9257221458046769</v>
      </c>
      <c r="O96" s="7" t="str">
        <f t="shared" si="12"/>
        <v>Tidak Ada Hama</v>
      </c>
      <c r="P96" s="6" t="str">
        <f t="shared" si="15"/>
        <v>R9</v>
      </c>
    </row>
    <row r="97" spans="1:16" x14ac:dyDescent="0.25">
      <c r="A97" s="3">
        <v>96</v>
      </c>
      <c r="B97" s="4">
        <v>42339</v>
      </c>
      <c r="C97" s="3">
        <v>9</v>
      </c>
      <c r="D97" s="5">
        <v>11618</v>
      </c>
      <c r="E97" s="5">
        <v>2033</v>
      </c>
      <c r="F97" s="5">
        <v>36566</v>
      </c>
      <c r="G97" s="5">
        <v>489.5</v>
      </c>
      <c r="H97" s="5">
        <v>0</v>
      </c>
      <c r="I97" s="9">
        <v>0</v>
      </c>
      <c r="K97" s="7" t="str">
        <f t="shared" si="10"/>
        <v>Tidak Stabil</v>
      </c>
      <c r="L97" s="7" t="str">
        <f t="shared" si="11"/>
        <v>Penghujan</v>
      </c>
      <c r="M97" s="7" t="str">
        <f t="shared" si="13"/>
        <v>Tidak Ada Bencana</v>
      </c>
      <c r="N97" s="7">
        <f t="shared" si="14"/>
        <v>0</v>
      </c>
      <c r="O97" s="7" t="str">
        <f t="shared" si="12"/>
        <v>Tidak Ada Hama</v>
      </c>
      <c r="P97" s="6" t="str">
        <f t="shared" si="15"/>
        <v>R9</v>
      </c>
    </row>
    <row r="98" spans="1:16" x14ac:dyDescent="0.25">
      <c r="A98" s="3">
        <v>97</v>
      </c>
      <c r="B98" s="4">
        <v>42370</v>
      </c>
      <c r="C98" s="3">
        <v>9</v>
      </c>
      <c r="D98" s="5">
        <v>11882</v>
      </c>
      <c r="E98" s="5">
        <v>88802</v>
      </c>
      <c r="F98" s="5">
        <v>14843</v>
      </c>
      <c r="G98" s="5">
        <v>296.39999999999998</v>
      </c>
      <c r="H98" s="5">
        <v>1</v>
      </c>
      <c r="I98" s="9">
        <v>418.25</v>
      </c>
      <c r="K98" s="7" t="str">
        <f t="shared" si="10"/>
        <v>Tidak Stabil</v>
      </c>
      <c r="L98" s="7" t="str">
        <f t="shared" si="11"/>
        <v>Penghujan</v>
      </c>
      <c r="M98" s="7" t="str">
        <f t="shared" si="13"/>
        <v>Ada Bencana</v>
      </c>
      <c r="N98" s="7">
        <f t="shared" si="14"/>
        <v>3.2039987743220468</v>
      </c>
      <c r="O98" s="7" t="str">
        <f t="shared" si="12"/>
        <v>Tidak Ada Hama</v>
      </c>
      <c r="P98" s="6" t="str">
        <f t="shared" si="15"/>
        <v>R11</v>
      </c>
    </row>
    <row r="99" spans="1:16" x14ac:dyDescent="0.25">
      <c r="A99" s="3">
        <v>98</v>
      </c>
      <c r="B99" s="4">
        <v>42401</v>
      </c>
      <c r="C99" s="3">
        <v>9</v>
      </c>
      <c r="D99" s="5">
        <v>11876</v>
      </c>
      <c r="E99" s="5">
        <v>40233</v>
      </c>
      <c r="F99" s="5">
        <v>12041</v>
      </c>
      <c r="G99" s="5">
        <v>292</v>
      </c>
      <c r="H99" s="5">
        <v>0</v>
      </c>
      <c r="I99" s="9">
        <v>480.9</v>
      </c>
      <c r="K99" s="7" t="str">
        <f t="shared" si="10"/>
        <v>Tidak Stabil</v>
      </c>
      <c r="L99" s="7" t="str">
        <f t="shared" si="11"/>
        <v>Penghujan</v>
      </c>
      <c r="M99" s="7" t="str">
        <f t="shared" si="13"/>
        <v>Tidak Ada Bencana</v>
      </c>
      <c r="N99" s="7">
        <f t="shared" si="14"/>
        <v>1.4686211635364177</v>
      </c>
      <c r="O99" s="7" t="str">
        <f t="shared" si="12"/>
        <v>Tidak Ada Hama</v>
      </c>
      <c r="P99" s="6" t="str">
        <f t="shared" si="15"/>
        <v>R9</v>
      </c>
    </row>
    <row r="100" spans="1:16" x14ac:dyDescent="0.25">
      <c r="A100" s="3">
        <v>99</v>
      </c>
      <c r="B100" s="4">
        <v>42430</v>
      </c>
      <c r="C100" s="3">
        <v>9</v>
      </c>
      <c r="D100" s="5">
        <v>11987</v>
      </c>
      <c r="E100" s="5">
        <v>146087</v>
      </c>
      <c r="F100" s="5">
        <v>39433</v>
      </c>
      <c r="G100" s="5">
        <v>487.8</v>
      </c>
      <c r="H100" s="5">
        <v>1</v>
      </c>
      <c r="I100" s="9">
        <v>211.9</v>
      </c>
      <c r="K100" s="7" t="str">
        <f t="shared" si="10"/>
        <v>Tidak Stabil</v>
      </c>
      <c r="L100" s="7" t="str">
        <f t="shared" si="11"/>
        <v>Penghujan</v>
      </c>
      <c r="M100" s="7" t="str">
        <f t="shared" si="13"/>
        <v>Ada Bencana</v>
      </c>
      <c r="N100" s="7">
        <f t="shared" si="14"/>
        <v>0.37859567625513668</v>
      </c>
      <c r="O100" s="7" t="str">
        <f t="shared" si="12"/>
        <v>Tidak Ada Hama</v>
      </c>
      <c r="P100" s="6" t="str">
        <f t="shared" si="15"/>
        <v>R11</v>
      </c>
    </row>
    <row r="101" spans="1:16" x14ac:dyDescent="0.25">
      <c r="A101" s="3">
        <v>100</v>
      </c>
      <c r="B101" s="4">
        <v>42461</v>
      </c>
      <c r="C101" s="3">
        <v>9</v>
      </c>
      <c r="D101" s="5">
        <v>12008</v>
      </c>
      <c r="E101" s="5">
        <v>98226</v>
      </c>
      <c r="F101" s="5">
        <v>34733</v>
      </c>
      <c r="G101" s="5">
        <v>217.2</v>
      </c>
      <c r="H101" s="5">
        <v>1</v>
      </c>
      <c r="I101" s="9">
        <v>0</v>
      </c>
      <c r="K101" s="7" t="str">
        <f t="shared" si="10"/>
        <v>Tidak Stabil</v>
      </c>
      <c r="L101" s="7" t="str">
        <f t="shared" si="11"/>
        <v>Penghujan</v>
      </c>
      <c r="M101" s="7" t="str">
        <f t="shared" si="13"/>
        <v>Ada Bencana</v>
      </c>
      <c r="N101" s="7">
        <f t="shared" si="14"/>
        <v>0</v>
      </c>
      <c r="O101" s="7" t="str">
        <f t="shared" si="12"/>
        <v>Tidak Ada Hama</v>
      </c>
      <c r="P101" s="6" t="str">
        <f t="shared" si="15"/>
        <v>R11</v>
      </c>
    </row>
    <row r="102" spans="1:16" x14ac:dyDescent="0.25">
      <c r="A102" s="3">
        <v>101</v>
      </c>
      <c r="B102" s="4">
        <v>42491</v>
      </c>
      <c r="C102" s="3">
        <v>9</v>
      </c>
      <c r="D102" s="5">
        <v>12196</v>
      </c>
      <c r="E102" s="5">
        <v>104047</v>
      </c>
      <c r="F102" s="5">
        <v>19328</v>
      </c>
      <c r="G102" s="5">
        <v>426.2</v>
      </c>
      <c r="H102" s="5">
        <v>0</v>
      </c>
      <c r="I102" s="9">
        <v>654.20000000000005</v>
      </c>
      <c r="K102" s="7" t="str">
        <f t="shared" si="10"/>
        <v>Tidak Stabil</v>
      </c>
      <c r="L102" s="7" t="str">
        <f t="shared" si="11"/>
        <v>Penghujan</v>
      </c>
      <c r="M102" s="7" t="str">
        <f t="shared" si="13"/>
        <v>Tidak Ada Bencana</v>
      </c>
      <c r="N102" s="7">
        <f t="shared" si="14"/>
        <v>4.4074647982213842</v>
      </c>
      <c r="O102" s="7" t="str">
        <f t="shared" si="12"/>
        <v>Tidak Ada Hama</v>
      </c>
      <c r="P102" s="6" t="str">
        <f t="shared" si="15"/>
        <v>R9</v>
      </c>
    </row>
    <row r="103" spans="1:16" x14ac:dyDescent="0.25">
      <c r="A103" s="3">
        <v>102</v>
      </c>
      <c r="B103" s="4">
        <v>42522</v>
      </c>
      <c r="C103" s="3">
        <v>9</v>
      </c>
      <c r="D103" s="5">
        <v>12203</v>
      </c>
      <c r="E103" s="5">
        <v>35514</v>
      </c>
      <c r="F103" s="5">
        <v>15287</v>
      </c>
      <c r="G103" s="5">
        <v>169.6</v>
      </c>
      <c r="H103" s="5">
        <v>1</v>
      </c>
      <c r="I103" s="9">
        <v>368.95</v>
      </c>
      <c r="K103" s="7" t="str">
        <f t="shared" si="10"/>
        <v>Tidak Stabil</v>
      </c>
      <c r="L103" s="7" t="str">
        <f t="shared" si="11"/>
        <v>Penghujan</v>
      </c>
      <c r="M103" s="7" t="str">
        <f t="shared" si="13"/>
        <v>Ada Bencana</v>
      </c>
      <c r="N103" s="7">
        <f t="shared" si="14"/>
        <v>3.064114276222905</v>
      </c>
      <c r="O103" s="7" t="str">
        <f t="shared" si="12"/>
        <v>Tidak Ada Hama</v>
      </c>
      <c r="P103" s="6" t="str">
        <f t="shared" si="15"/>
        <v>R11</v>
      </c>
    </row>
    <row r="104" spans="1:16" x14ac:dyDescent="0.25">
      <c r="A104" s="3">
        <v>103</v>
      </c>
      <c r="B104" s="4">
        <v>42552</v>
      </c>
      <c r="C104" s="3">
        <v>9</v>
      </c>
      <c r="D104" s="5">
        <v>12273</v>
      </c>
      <c r="E104" s="5">
        <v>21112</v>
      </c>
      <c r="F104" s="5">
        <v>2312</v>
      </c>
      <c r="G104" s="5">
        <v>108.2</v>
      </c>
      <c r="H104" s="5">
        <v>0</v>
      </c>
      <c r="I104" s="9">
        <v>198.4</v>
      </c>
      <c r="K104" s="7" t="str">
        <f t="shared" si="10"/>
        <v>Tidak Stabil</v>
      </c>
      <c r="L104" s="7" t="str">
        <f t="shared" si="11"/>
        <v>Kemarau</v>
      </c>
      <c r="M104" s="7" t="str">
        <f t="shared" si="13"/>
        <v>Tidak Ada Bencana</v>
      </c>
      <c r="N104" s="7">
        <f t="shared" si="14"/>
        <v>0.50313189460604058</v>
      </c>
      <c r="O104" s="7" t="str">
        <f t="shared" si="12"/>
        <v>Tidak Ada Hama</v>
      </c>
      <c r="P104" s="6" t="str">
        <f t="shared" si="15"/>
        <v>R13</v>
      </c>
    </row>
    <row r="105" spans="1:16" x14ac:dyDescent="0.25">
      <c r="A105" s="3">
        <v>104</v>
      </c>
      <c r="B105" s="4">
        <v>42583</v>
      </c>
      <c r="C105" s="3">
        <v>9</v>
      </c>
      <c r="D105" s="5">
        <v>12205</v>
      </c>
      <c r="E105" s="5">
        <v>23580</v>
      </c>
      <c r="F105" s="5">
        <v>83</v>
      </c>
      <c r="G105" s="5">
        <v>63.2</v>
      </c>
      <c r="H105" s="5">
        <v>0</v>
      </c>
      <c r="I105" s="9">
        <v>93.1</v>
      </c>
      <c r="K105" s="7" t="str">
        <f t="shared" si="10"/>
        <v>Tidak Stabil</v>
      </c>
      <c r="L105" s="7" t="str">
        <f t="shared" si="11"/>
        <v>Kemarau</v>
      </c>
      <c r="M105" s="7" t="str">
        <f t="shared" si="13"/>
        <v>Tidak Ada Bencana</v>
      </c>
      <c r="N105" s="7">
        <f t="shared" si="14"/>
        <v>0.26804479889442318</v>
      </c>
      <c r="O105" s="7" t="str">
        <f t="shared" si="12"/>
        <v>Tidak Ada Hama</v>
      </c>
      <c r="P105" s="6" t="str">
        <f t="shared" si="15"/>
        <v>R13</v>
      </c>
    </row>
    <row r="106" spans="1:16" x14ac:dyDescent="0.25">
      <c r="A106" s="3">
        <v>105</v>
      </c>
      <c r="B106" s="4">
        <v>42614</v>
      </c>
      <c r="C106" s="3">
        <v>9</v>
      </c>
      <c r="D106" s="5">
        <v>12190</v>
      </c>
      <c r="E106" s="5">
        <v>82669</v>
      </c>
      <c r="F106" s="5">
        <v>11209</v>
      </c>
      <c r="G106" s="5">
        <v>152.9</v>
      </c>
      <c r="H106" s="5">
        <v>0</v>
      </c>
      <c r="I106" s="9">
        <v>23</v>
      </c>
      <c r="K106" s="7" t="str">
        <f t="shared" si="10"/>
        <v>Tidak Stabil</v>
      </c>
      <c r="L106" s="7" t="str">
        <f t="shared" si="11"/>
        <v>Penghujan</v>
      </c>
      <c r="M106" s="7" t="str">
        <f t="shared" si="13"/>
        <v>Tidak Ada Bencana</v>
      </c>
      <c r="N106" s="7">
        <f t="shared" si="14"/>
        <v>0.11899834437086093</v>
      </c>
      <c r="O106" s="7" t="str">
        <f t="shared" si="12"/>
        <v>Tidak Ada Hama</v>
      </c>
      <c r="P106" s="6" t="str">
        <f t="shared" si="15"/>
        <v>R9</v>
      </c>
    </row>
    <row r="107" spans="1:16" x14ac:dyDescent="0.25">
      <c r="A107" s="3">
        <v>106</v>
      </c>
      <c r="B107" s="4">
        <v>42644</v>
      </c>
      <c r="C107" s="3">
        <v>9</v>
      </c>
      <c r="D107" s="5">
        <v>12200</v>
      </c>
      <c r="E107" s="5">
        <v>77366</v>
      </c>
      <c r="F107" s="5">
        <v>31109</v>
      </c>
      <c r="G107" s="5">
        <v>366.4</v>
      </c>
      <c r="H107" s="5">
        <v>1</v>
      </c>
      <c r="I107" s="9">
        <v>16.600000000000001</v>
      </c>
      <c r="K107" s="7" t="str">
        <f t="shared" si="10"/>
        <v>Tidak Stabil</v>
      </c>
      <c r="L107" s="7" t="str">
        <f t="shared" si="11"/>
        <v>Penghujan</v>
      </c>
      <c r="M107" s="7" t="str">
        <f t="shared" si="13"/>
        <v>Ada Bencana</v>
      </c>
      <c r="N107" s="7">
        <f t="shared" si="14"/>
        <v>0.10858899718715249</v>
      </c>
      <c r="O107" s="7" t="str">
        <f t="shared" si="12"/>
        <v>Tidak Ada Hama</v>
      </c>
      <c r="P107" s="6" t="str">
        <f t="shared" si="15"/>
        <v>R11</v>
      </c>
    </row>
    <row r="108" spans="1:16" x14ac:dyDescent="0.25">
      <c r="A108" s="3">
        <v>107</v>
      </c>
      <c r="B108" s="4">
        <v>42675</v>
      </c>
      <c r="C108" s="3">
        <v>9</v>
      </c>
      <c r="D108" s="5">
        <v>12045</v>
      </c>
      <c r="E108" s="5">
        <v>40342</v>
      </c>
      <c r="F108" s="5">
        <v>55949</v>
      </c>
      <c r="G108" s="5">
        <v>251.5</v>
      </c>
      <c r="H108" s="5">
        <v>1</v>
      </c>
      <c r="I108" s="9">
        <v>176.9</v>
      </c>
      <c r="K108" s="7" t="str">
        <f t="shared" si="10"/>
        <v>Tidak Stabil</v>
      </c>
      <c r="L108" s="7" t="str">
        <f t="shared" si="11"/>
        <v>Penghujan</v>
      </c>
      <c r="M108" s="7" t="str">
        <f t="shared" si="13"/>
        <v>Ada Bencana</v>
      </c>
      <c r="N108" s="7">
        <f t="shared" si="14"/>
        <v>7.6513840830449835</v>
      </c>
      <c r="O108" s="7" t="str">
        <f t="shared" si="12"/>
        <v>Tidak Ada Hama</v>
      </c>
      <c r="P108" s="6" t="str">
        <f t="shared" si="15"/>
        <v>R11</v>
      </c>
    </row>
    <row r="109" spans="1:16" x14ac:dyDescent="0.25">
      <c r="A109" s="3">
        <v>108</v>
      </c>
      <c r="B109" s="4">
        <v>42705</v>
      </c>
      <c r="C109" s="3">
        <v>9</v>
      </c>
      <c r="D109" s="5">
        <v>12083</v>
      </c>
      <c r="E109" s="5">
        <v>37733</v>
      </c>
      <c r="F109" s="5">
        <v>37126</v>
      </c>
      <c r="G109" s="5">
        <v>361.2</v>
      </c>
      <c r="H109" s="5">
        <v>0</v>
      </c>
      <c r="I109" s="9">
        <v>172.3</v>
      </c>
      <c r="K109" s="7" t="str">
        <f t="shared" si="10"/>
        <v>Tidak Stabil</v>
      </c>
      <c r="L109" s="7" t="str">
        <f t="shared" si="11"/>
        <v>Penghujan</v>
      </c>
      <c r="M109" s="7" t="str">
        <f t="shared" si="13"/>
        <v>Tidak Ada Bencana</v>
      </c>
      <c r="N109" s="7">
        <f t="shared" si="14"/>
        <v>207.59036144578315</v>
      </c>
      <c r="O109" s="7" t="str">
        <f t="shared" si="12"/>
        <v>Ada Hama</v>
      </c>
      <c r="P109" s="6" t="str">
        <f t="shared" si="15"/>
        <v>R10</v>
      </c>
    </row>
    <row r="110" spans="1:16" x14ac:dyDescent="0.25">
      <c r="A110" s="3">
        <v>109</v>
      </c>
      <c r="B110" s="4">
        <v>42736</v>
      </c>
      <c r="C110" s="3">
        <v>9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0</v>
      </c>
      <c r="I110" s="9">
        <v>244.7</v>
      </c>
    </row>
    <row r="111" spans="1:16" x14ac:dyDescent="0.25">
      <c r="A111" s="3">
        <v>110</v>
      </c>
      <c r="B111" s="4">
        <v>42767</v>
      </c>
      <c r="C111" s="3">
        <v>9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9">
        <v>188.75</v>
      </c>
    </row>
    <row r="112" spans="1:16" x14ac:dyDescent="0.25">
      <c r="A112" s="3">
        <v>111</v>
      </c>
      <c r="B112" s="4">
        <v>42795</v>
      </c>
      <c r="C112" s="3">
        <v>9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0</v>
      </c>
      <c r="I112" s="9">
        <v>0</v>
      </c>
    </row>
    <row r="113" spans="1:9" x14ac:dyDescent="0.25">
      <c r="A113" s="3">
        <v>112</v>
      </c>
      <c r="B113" s="4">
        <v>42826</v>
      </c>
      <c r="C113" s="3">
        <v>9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9">
        <v>60.45</v>
      </c>
    </row>
    <row r="114" spans="1:9" x14ac:dyDescent="0.25">
      <c r="A114" s="3">
        <v>113</v>
      </c>
      <c r="B114" s="4">
        <v>42856</v>
      </c>
      <c r="C114" s="3">
        <v>9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9">
        <v>14.85</v>
      </c>
    </row>
    <row r="115" spans="1:9" x14ac:dyDescent="0.25">
      <c r="A115" s="3">
        <v>114</v>
      </c>
      <c r="B115" s="4">
        <v>42887</v>
      </c>
      <c r="C115" s="3">
        <v>9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0</v>
      </c>
      <c r="I115" s="9">
        <v>158.19999999999999</v>
      </c>
    </row>
    <row r="116" spans="1:9" x14ac:dyDescent="0.25">
      <c r="A116" s="3">
        <v>115</v>
      </c>
      <c r="B116" s="4">
        <v>42917</v>
      </c>
      <c r="C116" s="3">
        <v>9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1</v>
      </c>
      <c r="I116" s="9">
        <v>78.5</v>
      </c>
    </row>
    <row r="117" spans="1:9" x14ac:dyDescent="0.25">
      <c r="A117" s="3">
        <v>116</v>
      </c>
      <c r="B117" s="4">
        <v>42948</v>
      </c>
      <c r="C117" s="3">
        <v>9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9">
        <v>50.4</v>
      </c>
    </row>
    <row r="118" spans="1:9" x14ac:dyDescent="0.25">
      <c r="A118" s="3">
        <v>117</v>
      </c>
      <c r="B118" s="4">
        <v>42979</v>
      </c>
      <c r="C118" s="3">
        <v>9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0</v>
      </c>
      <c r="I118" s="9">
        <v>0</v>
      </c>
    </row>
    <row r="119" spans="1:9" x14ac:dyDescent="0.25">
      <c r="A119" s="3">
        <v>118</v>
      </c>
      <c r="B119" s="4">
        <v>43009</v>
      </c>
      <c r="C119" s="3">
        <v>9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0</v>
      </c>
      <c r="I119" s="9">
        <v>0</v>
      </c>
    </row>
    <row r="120" spans="1:9" x14ac:dyDescent="0.25">
      <c r="A120" s="3">
        <v>119</v>
      </c>
      <c r="B120" s="4">
        <v>43040</v>
      </c>
      <c r="C120" s="3">
        <v>9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9">
        <v>87.76</v>
      </c>
    </row>
    <row r="121" spans="1:9" x14ac:dyDescent="0.25">
      <c r="A121" s="3">
        <v>120</v>
      </c>
      <c r="B121" s="4">
        <v>43070</v>
      </c>
      <c r="C121" s="3">
        <v>9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9">
        <v>82.15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A47C-0D18-4C44-9890-2AAFF0334A19}">
  <dimension ref="A1:P1165"/>
  <sheetViews>
    <sheetView workbookViewId="0">
      <selection activeCell="P118" sqref="P118:Q118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10</v>
      </c>
      <c r="D2" s="5">
        <v>6125</v>
      </c>
      <c r="E2" s="5">
        <v>2067</v>
      </c>
      <c r="F2" s="5">
        <v>1671</v>
      </c>
      <c r="G2" s="5">
        <v>174</v>
      </c>
      <c r="H2" s="5">
        <v>0</v>
      </c>
      <c r="I2" s="5" t="s">
        <v>9</v>
      </c>
      <c r="K2" s="7" t="str">
        <f>IF(D2&gt;10250,"Tidak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10</v>
      </c>
      <c r="D3" s="5">
        <v>6175</v>
      </c>
      <c r="E3" s="5">
        <v>0</v>
      </c>
      <c r="F3" s="5">
        <v>937</v>
      </c>
      <c r="G3" s="5">
        <v>237</v>
      </c>
      <c r="H3" s="5">
        <v>0</v>
      </c>
      <c r="I3" s="5" t="s">
        <v>9</v>
      </c>
      <c r="K3" s="7" t="str">
        <f t="shared" ref="K3:K66" si="0">IF(D3&gt;10250,"Tidak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10</v>
      </c>
      <c r="D4" s="5">
        <v>6225</v>
      </c>
      <c r="E4" s="5">
        <v>14556</v>
      </c>
      <c r="F4" s="5">
        <v>3526</v>
      </c>
      <c r="G4" s="5">
        <v>160</v>
      </c>
      <c r="H4" s="5">
        <v>0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Tidak Ada 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10</v>
      </c>
      <c r="D5" s="5">
        <v>6275</v>
      </c>
      <c r="E5" s="5">
        <v>15506</v>
      </c>
      <c r="F5" s="5">
        <v>1298</v>
      </c>
      <c r="G5" s="5">
        <v>324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10</v>
      </c>
      <c r="D6" s="5">
        <v>6275</v>
      </c>
      <c r="E6" s="5">
        <v>6628</v>
      </c>
      <c r="F6" s="5">
        <v>808</v>
      </c>
      <c r="G6" s="5">
        <v>385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Penghujan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10</v>
      </c>
      <c r="D7" s="5">
        <v>6275</v>
      </c>
      <c r="E7" s="5">
        <v>3717</v>
      </c>
      <c r="F7" s="5">
        <v>1557</v>
      </c>
      <c r="G7" s="5">
        <v>445</v>
      </c>
      <c r="H7" s="5">
        <v>1</v>
      </c>
      <c r="I7" s="5" t="s">
        <v>9</v>
      </c>
      <c r="K7" s="7" t="str">
        <f t="shared" si="0"/>
        <v>Stabil</v>
      </c>
      <c r="L7" s="7" t="str">
        <f t="shared" si="1"/>
        <v>Penghujan</v>
      </c>
      <c r="M7" s="7" t="str">
        <f t="shared" si="2"/>
        <v>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10</v>
      </c>
      <c r="D8" s="5">
        <v>6375</v>
      </c>
      <c r="E8" s="5">
        <v>13986</v>
      </c>
      <c r="F8" s="5">
        <v>546</v>
      </c>
      <c r="G8" s="5">
        <v>176</v>
      </c>
      <c r="H8" s="5">
        <v>1</v>
      </c>
      <c r="I8" s="5" t="s">
        <v>9</v>
      </c>
      <c r="K8" s="7" t="str">
        <f t="shared" si="0"/>
        <v>Stabil</v>
      </c>
      <c r="L8" s="7" t="str">
        <f t="shared" si="1"/>
        <v>Penghujan</v>
      </c>
      <c r="M8" s="7" t="str">
        <f t="shared" si="2"/>
        <v>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10</v>
      </c>
      <c r="D9" s="5">
        <v>6375</v>
      </c>
      <c r="E9" s="5">
        <v>5149</v>
      </c>
      <c r="F9" s="5">
        <v>966</v>
      </c>
      <c r="G9" s="5">
        <v>155</v>
      </c>
      <c r="H9" s="5">
        <v>1</v>
      </c>
      <c r="I9" s="5" t="s">
        <v>9</v>
      </c>
      <c r="K9" s="7" t="str">
        <f t="shared" si="0"/>
        <v>Stabil</v>
      </c>
      <c r="L9" s="7" t="str">
        <f t="shared" si="1"/>
        <v>Penghujan</v>
      </c>
      <c r="M9" s="7" t="str">
        <f t="shared" si="2"/>
        <v>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10</v>
      </c>
      <c r="D10" s="5">
        <v>6375</v>
      </c>
      <c r="E10" s="5">
        <v>2963</v>
      </c>
      <c r="F10" s="5">
        <v>529</v>
      </c>
      <c r="G10" s="5">
        <v>203</v>
      </c>
      <c r="H10" s="5">
        <v>1</v>
      </c>
      <c r="I10" s="5" t="s">
        <v>9</v>
      </c>
      <c r="K10" s="7" t="str">
        <f t="shared" si="0"/>
        <v>Stabil</v>
      </c>
      <c r="L10" s="7" t="str">
        <f t="shared" si="1"/>
        <v>Penghujan</v>
      </c>
      <c r="M10" s="7" t="str">
        <f t="shared" si="2"/>
        <v>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10</v>
      </c>
      <c r="D11" s="5">
        <v>6400</v>
      </c>
      <c r="E11" s="5">
        <v>5710</v>
      </c>
      <c r="F11" s="5">
        <v>0</v>
      </c>
      <c r="G11" s="5">
        <v>249</v>
      </c>
      <c r="H11" s="5">
        <v>0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Tidak Ada 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10</v>
      </c>
      <c r="D12" s="5">
        <v>6425</v>
      </c>
      <c r="E12" s="5">
        <v>2002</v>
      </c>
      <c r="F12" s="5">
        <v>3725</v>
      </c>
      <c r="G12" s="5">
        <v>70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Kemarau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10</v>
      </c>
      <c r="D13" s="5">
        <v>6325</v>
      </c>
      <c r="E13" s="5">
        <v>3542</v>
      </c>
      <c r="F13" s="5">
        <v>3968</v>
      </c>
      <c r="G13" s="5">
        <v>364</v>
      </c>
      <c r="H13" s="5">
        <v>0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Tidak Ada 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10</v>
      </c>
      <c r="D14" s="5">
        <v>6333</v>
      </c>
      <c r="E14" s="5">
        <v>2188</v>
      </c>
      <c r="F14" s="5">
        <v>893</v>
      </c>
      <c r="G14" s="5">
        <v>229</v>
      </c>
      <c r="H14" s="5">
        <v>0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Tidak Ada 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10</v>
      </c>
      <c r="D15" s="5">
        <v>6333</v>
      </c>
      <c r="E15" s="5">
        <v>0</v>
      </c>
      <c r="F15" s="5">
        <v>642</v>
      </c>
      <c r="G15" s="5">
        <v>239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10</v>
      </c>
      <c r="D16" s="5">
        <v>6250</v>
      </c>
      <c r="E16" s="5">
        <v>15407</v>
      </c>
      <c r="F16" s="5">
        <v>1803</v>
      </c>
      <c r="G16" s="5">
        <v>369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10</v>
      </c>
      <c r="D17" s="5">
        <v>6417</v>
      </c>
      <c r="E17" s="5">
        <v>16412</v>
      </c>
      <c r="F17" s="5">
        <v>3790</v>
      </c>
      <c r="G17" s="5">
        <v>256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10</v>
      </c>
      <c r="D18" s="5">
        <v>6250</v>
      </c>
      <c r="E18" s="5">
        <v>4696</v>
      </c>
      <c r="F18" s="5">
        <v>2367</v>
      </c>
      <c r="G18" s="5">
        <v>249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Penghujan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10</v>
      </c>
      <c r="D19" s="5">
        <v>6292</v>
      </c>
      <c r="E19" s="5">
        <v>3376</v>
      </c>
      <c r="F19" s="5">
        <v>252</v>
      </c>
      <c r="G19" s="5">
        <v>342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Penghujan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10</v>
      </c>
      <c r="D20" s="5">
        <v>6542</v>
      </c>
      <c r="E20" s="5">
        <v>9481</v>
      </c>
      <c r="F20" s="5">
        <v>1106</v>
      </c>
      <c r="G20" s="5">
        <v>176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Penghujan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10</v>
      </c>
      <c r="D21" s="5">
        <v>6542</v>
      </c>
      <c r="E21" s="5">
        <v>19929</v>
      </c>
      <c r="F21" s="5">
        <v>2818</v>
      </c>
      <c r="G21" s="5">
        <v>25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10</v>
      </c>
      <c r="D22" s="5">
        <v>6542</v>
      </c>
      <c r="E22" s="5">
        <v>6652</v>
      </c>
      <c r="F22" s="5">
        <v>1077</v>
      </c>
      <c r="G22" s="5">
        <v>124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10</v>
      </c>
      <c r="D23" s="5">
        <v>6542</v>
      </c>
      <c r="E23" s="5">
        <v>708</v>
      </c>
      <c r="F23" s="5">
        <v>491</v>
      </c>
      <c r="G23" s="5">
        <v>61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Kemarau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10</v>
      </c>
      <c r="D24" s="5">
        <v>6542</v>
      </c>
      <c r="E24" s="5">
        <v>3108</v>
      </c>
      <c r="F24" s="5">
        <v>673</v>
      </c>
      <c r="G24" s="5">
        <v>71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Kemarau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10</v>
      </c>
      <c r="D25" s="5">
        <v>6583</v>
      </c>
      <c r="E25" s="5">
        <v>7919</v>
      </c>
      <c r="F25" s="5">
        <v>2756</v>
      </c>
      <c r="G25" s="5">
        <v>194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10</v>
      </c>
      <c r="D26" s="5">
        <v>6751</v>
      </c>
      <c r="E26" s="5">
        <v>5641</v>
      </c>
      <c r="F26" s="5">
        <v>2231</v>
      </c>
      <c r="G26" s="5">
        <v>335</v>
      </c>
      <c r="H26" s="5">
        <v>0</v>
      </c>
      <c r="I26" s="9">
        <v>81</v>
      </c>
      <c r="K26" s="7" t="str">
        <f t="shared" si="0"/>
        <v>Stabil</v>
      </c>
      <c r="L26" s="7" t="str">
        <f t="shared" si="1"/>
        <v>Penghujan</v>
      </c>
      <c r="M26" s="7" t="str">
        <f>IF(H26=1,"Ada Bencana","Tidak Ada Bencana")</f>
        <v>Tidak Ada Bencana</v>
      </c>
      <c r="N26" s="7">
        <f>I26/F22*100</f>
        <v>7.5208913649025071</v>
      </c>
      <c r="O26" s="7" t="str">
        <f t="shared" si="6"/>
        <v>Tidak 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R1</v>
      </c>
    </row>
    <row r="27" spans="1:16" x14ac:dyDescent="0.25">
      <c r="A27" s="3">
        <v>26</v>
      </c>
      <c r="B27" s="4">
        <v>40210</v>
      </c>
      <c r="C27" s="3">
        <v>10</v>
      </c>
      <c r="D27" s="5">
        <v>7184</v>
      </c>
      <c r="E27" s="5">
        <v>2572</v>
      </c>
      <c r="F27" s="5">
        <v>406</v>
      </c>
      <c r="G27" s="5">
        <v>61</v>
      </c>
      <c r="H27" s="5">
        <v>0</v>
      </c>
      <c r="I27" s="9">
        <v>113</v>
      </c>
      <c r="K27" s="7" t="str">
        <f t="shared" si="0"/>
        <v>Stabil</v>
      </c>
      <c r="L27" s="7" t="str">
        <f t="shared" si="1"/>
        <v>Kemarau</v>
      </c>
      <c r="M27" s="7" t="str">
        <f t="shared" ref="M27:M90" si="7">IF(H27=1,"Ada Bencana","Tidak Ada Bencana")</f>
        <v>Tidak Ada Bencana</v>
      </c>
      <c r="N27" s="7">
        <f t="shared" ref="N27:N90" si="8">I27/F23*100</f>
        <v>23.014256619144604</v>
      </c>
      <c r="O27" s="7" t="str">
        <f t="shared" si="6"/>
        <v>Ada Hama</v>
      </c>
      <c r="P27" s="6" t="str">
        <f t="shared" ref="P27:P90" si="9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R6</v>
      </c>
    </row>
    <row r="28" spans="1:16" x14ac:dyDescent="0.25">
      <c r="A28" s="3">
        <v>27</v>
      </c>
      <c r="B28" s="4">
        <v>40238</v>
      </c>
      <c r="C28" s="3">
        <v>10</v>
      </c>
      <c r="D28" s="5">
        <v>7304</v>
      </c>
      <c r="E28" s="5">
        <v>3525</v>
      </c>
      <c r="F28" s="5">
        <v>678</v>
      </c>
      <c r="G28" s="5">
        <v>180</v>
      </c>
      <c r="H28" s="5">
        <v>0</v>
      </c>
      <c r="I28" s="9">
        <v>201</v>
      </c>
      <c r="K28" s="7" t="str">
        <f t="shared" si="0"/>
        <v>Stabil</v>
      </c>
      <c r="L28" s="7" t="str">
        <f t="shared" si="1"/>
        <v>Penghujan</v>
      </c>
      <c r="M28" s="7" t="str">
        <f t="shared" si="7"/>
        <v>Tidak Ada Bencana</v>
      </c>
      <c r="N28" s="7">
        <f t="shared" si="8"/>
        <v>29.86627043090639</v>
      </c>
      <c r="O28" s="7" t="str">
        <f t="shared" si="6"/>
        <v>Ada Hama</v>
      </c>
      <c r="P28" s="6" t="str">
        <f t="shared" si="9"/>
        <v>R2</v>
      </c>
    </row>
    <row r="29" spans="1:16" x14ac:dyDescent="0.25">
      <c r="A29" s="3">
        <v>28</v>
      </c>
      <c r="B29" s="4">
        <v>40269</v>
      </c>
      <c r="C29" s="3">
        <v>10</v>
      </c>
      <c r="D29" s="5">
        <v>7185</v>
      </c>
      <c r="E29" s="5">
        <v>14435</v>
      </c>
      <c r="F29" s="5">
        <v>3278</v>
      </c>
      <c r="G29" s="5">
        <v>162</v>
      </c>
      <c r="H29" s="5">
        <v>0</v>
      </c>
      <c r="I29" s="9">
        <v>143</v>
      </c>
      <c r="K29" s="7" t="str">
        <f t="shared" si="0"/>
        <v>Stabil</v>
      </c>
      <c r="L29" s="7" t="str">
        <f t="shared" si="1"/>
        <v>Penghujan</v>
      </c>
      <c r="M29" s="7" t="str">
        <f t="shared" si="7"/>
        <v>Tidak Ada Bencana</v>
      </c>
      <c r="N29" s="7">
        <f t="shared" si="8"/>
        <v>5.1886792452830193</v>
      </c>
      <c r="O29" s="7" t="str">
        <f t="shared" si="6"/>
        <v>Tidak Ada Hama</v>
      </c>
      <c r="P29" s="6" t="str">
        <f t="shared" si="9"/>
        <v>R1</v>
      </c>
    </row>
    <row r="30" spans="1:16" x14ac:dyDescent="0.25">
      <c r="A30" s="3">
        <v>29</v>
      </c>
      <c r="B30" s="4">
        <v>40299</v>
      </c>
      <c r="C30" s="3">
        <v>10</v>
      </c>
      <c r="D30" s="5">
        <v>7185</v>
      </c>
      <c r="E30" s="5">
        <v>9444</v>
      </c>
      <c r="F30" s="5">
        <v>2219</v>
      </c>
      <c r="G30" s="5">
        <v>475</v>
      </c>
      <c r="H30" s="5">
        <v>0</v>
      </c>
      <c r="I30" s="9">
        <v>44</v>
      </c>
      <c r="K30" s="7" t="str">
        <f t="shared" si="0"/>
        <v>Stabil</v>
      </c>
      <c r="L30" s="7" t="str">
        <f t="shared" si="1"/>
        <v>Penghujan</v>
      </c>
      <c r="M30" s="7" t="str">
        <f t="shared" si="7"/>
        <v>Tidak Ada Bencana</v>
      </c>
      <c r="N30" s="7">
        <f t="shared" si="8"/>
        <v>1.9722097714029583</v>
      </c>
      <c r="O30" s="7" t="str">
        <f t="shared" si="6"/>
        <v>Tidak Ada Hama</v>
      </c>
      <c r="P30" s="6" t="str">
        <f t="shared" si="9"/>
        <v>R1</v>
      </c>
    </row>
    <row r="31" spans="1:16" x14ac:dyDescent="0.25">
      <c r="A31" s="3">
        <v>30</v>
      </c>
      <c r="B31" s="4">
        <v>40330</v>
      </c>
      <c r="C31" s="3">
        <v>10</v>
      </c>
      <c r="D31" s="5">
        <v>7247</v>
      </c>
      <c r="E31" s="5">
        <v>1719</v>
      </c>
      <c r="F31" s="5">
        <v>1589</v>
      </c>
      <c r="G31" s="5">
        <v>289</v>
      </c>
      <c r="H31" s="5">
        <v>1</v>
      </c>
      <c r="I31" s="9">
        <v>56</v>
      </c>
      <c r="K31" s="7" t="str">
        <f t="shared" si="0"/>
        <v>Stabil</v>
      </c>
      <c r="L31" s="7" t="str">
        <f t="shared" si="1"/>
        <v>Penghujan</v>
      </c>
      <c r="M31" s="7" t="str">
        <f t="shared" si="7"/>
        <v>Ada Bencana</v>
      </c>
      <c r="N31" s="7">
        <f t="shared" si="8"/>
        <v>13.793103448275861</v>
      </c>
      <c r="O31" s="7" t="str">
        <f t="shared" si="6"/>
        <v>Ada Hama</v>
      </c>
      <c r="P31" s="6" t="str">
        <f t="shared" si="9"/>
        <v>R4</v>
      </c>
    </row>
    <row r="32" spans="1:16" x14ac:dyDescent="0.25">
      <c r="A32" s="3">
        <v>31</v>
      </c>
      <c r="B32" s="4">
        <v>40360</v>
      </c>
      <c r="C32" s="3">
        <v>10</v>
      </c>
      <c r="D32" s="5">
        <v>7267</v>
      </c>
      <c r="E32" s="5">
        <v>2870</v>
      </c>
      <c r="F32" s="5">
        <v>5518</v>
      </c>
      <c r="G32" s="5">
        <v>272</v>
      </c>
      <c r="H32" s="5">
        <v>1</v>
      </c>
      <c r="I32" s="9">
        <v>116</v>
      </c>
      <c r="K32" s="7" t="str">
        <f t="shared" si="0"/>
        <v>Stabil</v>
      </c>
      <c r="L32" s="7" t="str">
        <f t="shared" si="1"/>
        <v>Penghujan</v>
      </c>
      <c r="M32" s="7" t="str">
        <f t="shared" si="7"/>
        <v>Ada Bencana</v>
      </c>
      <c r="N32" s="7">
        <f t="shared" si="8"/>
        <v>17.10914454277286</v>
      </c>
      <c r="O32" s="7" t="str">
        <f t="shared" si="6"/>
        <v>Ada Hama</v>
      </c>
      <c r="P32" s="6" t="str">
        <f t="shared" si="9"/>
        <v>R4</v>
      </c>
    </row>
    <row r="33" spans="1:16" x14ac:dyDescent="0.25">
      <c r="A33" s="3">
        <v>32</v>
      </c>
      <c r="B33" s="4">
        <v>40391</v>
      </c>
      <c r="C33" s="3">
        <v>10</v>
      </c>
      <c r="D33" s="5">
        <v>7449</v>
      </c>
      <c r="E33" s="5">
        <v>13876</v>
      </c>
      <c r="F33" s="5">
        <v>239</v>
      </c>
      <c r="G33" s="5">
        <v>291</v>
      </c>
      <c r="H33" s="5">
        <v>1</v>
      </c>
      <c r="I33" s="9">
        <v>639</v>
      </c>
      <c r="K33" s="7" t="str">
        <f t="shared" si="0"/>
        <v>Stabil</v>
      </c>
      <c r="L33" s="7" t="str">
        <f t="shared" si="1"/>
        <v>Penghujan</v>
      </c>
      <c r="M33" s="7" t="str">
        <f t="shared" si="7"/>
        <v>Ada Bencana</v>
      </c>
      <c r="N33" s="7">
        <f t="shared" si="8"/>
        <v>19.493593654667478</v>
      </c>
      <c r="O33" s="7" t="str">
        <f t="shared" si="6"/>
        <v>Ada Hama</v>
      </c>
      <c r="P33" s="6" t="str">
        <f t="shared" si="9"/>
        <v>R4</v>
      </c>
    </row>
    <row r="34" spans="1:16" x14ac:dyDescent="0.25">
      <c r="A34" s="3">
        <v>33</v>
      </c>
      <c r="B34" s="4">
        <v>40422</v>
      </c>
      <c r="C34" s="3">
        <v>10</v>
      </c>
      <c r="D34" s="5">
        <v>7506</v>
      </c>
      <c r="E34" s="5">
        <v>6734</v>
      </c>
      <c r="F34" s="5">
        <v>1808</v>
      </c>
      <c r="G34" s="5">
        <v>144</v>
      </c>
      <c r="H34" s="5">
        <v>0</v>
      </c>
      <c r="I34" s="9">
        <v>204.5</v>
      </c>
      <c r="K34" s="7" t="str">
        <f t="shared" si="0"/>
        <v>Stabil</v>
      </c>
      <c r="L34" s="7" t="str">
        <f t="shared" si="1"/>
        <v>Kemarau</v>
      </c>
      <c r="M34" s="7" t="str">
        <f t="shared" si="7"/>
        <v>Tidak Ada Bencana</v>
      </c>
      <c r="N34" s="7">
        <f t="shared" si="8"/>
        <v>9.2158630013519609</v>
      </c>
      <c r="O34" s="7" t="str">
        <f t="shared" si="6"/>
        <v>Tidak Ada Hama</v>
      </c>
      <c r="P34" s="6" t="str">
        <f t="shared" si="9"/>
        <v>R5</v>
      </c>
    </row>
    <row r="35" spans="1:16" x14ac:dyDescent="0.25">
      <c r="A35" s="3">
        <v>34</v>
      </c>
      <c r="B35" s="4">
        <v>40452</v>
      </c>
      <c r="C35" s="3">
        <v>10</v>
      </c>
      <c r="D35" s="5">
        <v>7576</v>
      </c>
      <c r="E35" s="5">
        <v>4822</v>
      </c>
      <c r="F35" s="5">
        <v>9</v>
      </c>
      <c r="G35" s="5">
        <v>212</v>
      </c>
      <c r="H35" s="5">
        <v>0</v>
      </c>
      <c r="I35" s="9">
        <v>47</v>
      </c>
      <c r="K35" s="7" t="str">
        <f t="shared" si="0"/>
        <v>Stabil</v>
      </c>
      <c r="L35" s="7" t="str">
        <f t="shared" si="1"/>
        <v>Penghujan</v>
      </c>
      <c r="M35" s="7" t="str">
        <f t="shared" si="7"/>
        <v>Tidak Ada Bencana</v>
      </c>
      <c r="N35" s="7">
        <f t="shared" si="8"/>
        <v>2.9578351164254246</v>
      </c>
      <c r="O35" s="7" t="str">
        <f t="shared" si="6"/>
        <v>Tidak Ada Hama</v>
      </c>
      <c r="P35" s="6" t="str">
        <f t="shared" si="9"/>
        <v>R1</v>
      </c>
    </row>
    <row r="36" spans="1:16" x14ac:dyDescent="0.25">
      <c r="A36" s="3">
        <v>35</v>
      </c>
      <c r="B36" s="4">
        <v>40483</v>
      </c>
      <c r="C36" s="3">
        <v>10</v>
      </c>
      <c r="D36" s="5">
        <v>7697</v>
      </c>
      <c r="E36" s="5">
        <v>16746</v>
      </c>
      <c r="F36" s="5">
        <v>1208</v>
      </c>
      <c r="G36" s="5">
        <v>174</v>
      </c>
      <c r="H36" s="5">
        <v>0</v>
      </c>
      <c r="I36" s="9">
        <v>0</v>
      </c>
      <c r="K36" s="7" t="str">
        <f t="shared" si="0"/>
        <v>Stabil</v>
      </c>
      <c r="L36" s="7" t="str">
        <f t="shared" si="1"/>
        <v>Penghujan</v>
      </c>
      <c r="M36" s="7" t="str">
        <f t="shared" si="7"/>
        <v>Tidak Ada Bencana</v>
      </c>
      <c r="N36" s="7">
        <f t="shared" si="8"/>
        <v>0</v>
      </c>
      <c r="O36" s="7" t="str">
        <f t="shared" si="6"/>
        <v>Tidak Ada Hama</v>
      </c>
      <c r="P36" s="6" t="str">
        <f t="shared" si="9"/>
        <v>R1</v>
      </c>
    </row>
    <row r="37" spans="1:16" x14ac:dyDescent="0.25">
      <c r="A37" s="3">
        <v>36</v>
      </c>
      <c r="B37" s="4">
        <v>40513</v>
      </c>
      <c r="C37" s="3">
        <v>10</v>
      </c>
      <c r="D37" s="5">
        <v>7859</v>
      </c>
      <c r="E37" s="5">
        <v>725</v>
      </c>
      <c r="F37" s="5">
        <v>3810</v>
      </c>
      <c r="G37" s="5">
        <v>282</v>
      </c>
      <c r="H37" s="5">
        <v>0</v>
      </c>
      <c r="I37" s="9">
        <v>621.5</v>
      </c>
      <c r="K37" s="7" t="str">
        <f t="shared" si="0"/>
        <v>Stabil</v>
      </c>
      <c r="L37" s="7" t="str">
        <f t="shared" si="1"/>
        <v>Penghujan</v>
      </c>
      <c r="M37" s="7" t="str">
        <f t="shared" si="7"/>
        <v>Tidak Ada Bencana</v>
      </c>
      <c r="N37" s="7">
        <f t="shared" si="8"/>
        <v>260.04184100418411</v>
      </c>
      <c r="O37" s="7" t="str">
        <f t="shared" si="6"/>
        <v>Ada Hama</v>
      </c>
      <c r="P37" s="6" t="str">
        <f t="shared" si="9"/>
        <v>R2</v>
      </c>
    </row>
    <row r="38" spans="1:16" x14ac:dyDescent="0.25">
      <c r="A38" s="3">
        <v>37</v>
      </c>
      <c r="B38" s="4">
        <v>40544</v>
      </c>
      <c r="C38" s="3">
        <v>10</v>
      </c>
      <c r="D38" s="5">
        <v>8026</v>
      </c>
      <c r="E38" s="5">
        <v>7543</v>
      </c>
      <c r="F38" s="5">
        <v>1061</v>
      </c>
      <c r="G38" s="5">
        <v>196</v>
      </c>
      <c r="H38" s="5">
        <v>1</v>
      </c>
      <c r="I38" s="9">
        <v>145.5</v>
      </c>
      <c r="K38" s="7" t="str">
        <f t="shared" si="0"/>
        <v>Stabil</v>
      </c>
      <c r="L38" s="7" t="str">
        <f t="shared" si="1"/>
        <v>Penghujan</v>
      </c>
      <c r="M38" s="7" t="str">
        <f t="shared" si="7"/>
        <v>Ada Bencana</v>
      </c>
      <c r="N38" s="7">
        <f t="shared" si="8"/>
        <v>8.0475663716814161</v>
      </c>
      <c r="O38" s="7" t="str">
        <f t="shared" si="6"/>
        <v>Tidak Ada Hama</v>
      </c>
      <c r="P38" s="6" t="str">
        <f t="shared" si="9"/>
        <v>R3</v>
      </c>
    </row>
    <row r="39" spans="1:16" x14ac:dyDescent="0.25">
      <c r="A39" s="3">
        <v>38</v>
      </c>
      <c r="B39" s="4">
        <v>40575</v>
      </c>
      <c r="C39" s="3">
        <v>10</v>
      </c>
      <c r="D39" s="5">
        <v>8080</v>
      </c>
      <c r="E39" s="5">
        <v>38</v>
      </c>
      <c r="F39" s="5">
        <v>74</v>
      </c>
      <c r="G39" s="5">
        <v>275</v>
      </c>
      <c r="H39" s="5">
        <v>0</v>
      </c>
      <c r="I39" s="9">
        <v>85</v>
      </c>
      <c r="K39" s="7" t="str">
        <f t="shared" si="0"/>
        <v>Stabil</v>
      </c>
      <c r="L39" s="7" t="str">
        <f t="shared" si="1"/>
        <v>Penghujan</v>
      </c>
      <c r="M39" s="7" t="str">
        <f t="shared" si="7"/>
        <v>Tidak Ada Bencana</v>
      </c>
      <c r="N39" s="7">
        <f t="shared" si="8"/>
        <v>944.44444444444446</v>
      </c>
      <c r="O39" s="7" t="str">
        <f t="shared" si="6"/>
        <v>Ada Hama</v>
      </c>
      <c r="P39" s="6" t="str">
        <f t="shared" si="9"/>
        <v>R2</v>
      </c>
    </row>
    <row r="40" spans="1:16" x14ac:dyDescent="0.25">
      <c r="A40" s="3">
        <v>39</v>
      </c>
      <c r="B40" s="4">
        <v>40603</v>
      </c>
      <c r="C40" s="3">
        <v>10</v>
      </c>
      <c r="D40" s="5">
        <v>8187</v>
      </c>
      <c r="E40" s="5">
        <v>5040</v>
      </c>
      <c r="F40" s="5">
        <v>46</v>
      </c>
      <c r="G40" s="5">
        <v>244</v>
      </c>
      <c r="H40" s="5">
        <v>0</v>
      </c>
      <c r="I40" s="9">
        <v>11</v>
      </c>
      <c r="K40" s="7" t="str">
        <f t="shared" si="0"/>
        <v>Stabil</v>
      </c>
      <c r="L40" s="7" t="str">
        <f t="shared" si="1"/>
        <v>Penghujan</v>
      </c>
      <c r="M40" s="7" t="str">
        <f t="shared" si="7"/>
        <v>Tidak Ada Bencana</v>
      </c>
      <c r="N40" s="7">
        <f t="shared" si="8"/>
        <v>0.91059602649006621</v>
      </c>
      <c r="O40" s="7" t="str">
        <f t="shared" si="6"/>
        <v>Tidak Ada Hama</v>
      </c>
      <c r="P40" s="6" t="str">
        <f t="shared" si="9"/>
        <v>R1</v>
      </c>
    </row>
    <row r="41" spans="1:16" x14ac:dyDescent="0.25">
      <c r="A41" s="3">
        <v>40</v>
      </c>
      <c r="B41" s="4">
        <v>40634</v>
      </c>
      <c r="C41" s="3">
        <v>10</v>
      </c>
      <c r="D41" s="5">
        <v>8214</v>
      </c>
      <c r="E41" s="5">
        <v>15896</v>
      </c>
      <c r="F41" s="5">
        <v>2901</v>
      </c>
      <c r="G41" s="5">
        <v>184</v>
      </c>
      <c r="H41" s="5">
        <v>0</v>
      </c>
      <c r="I41" s="9">
        <v>0</v>
      </c>
      <c r="K41" s="7" t="str">
        <f t="shared" si="0"/>
        <v>Stabil</v>
      </c>
      <c r="L41" s="7" t="str">
        <f t="shared" si="1"/>
        <v>Penghujan</v>
      </c>
      <c r="M41" s="7" t="str">
        <f t="shared" si="7"/>
        <v>Tidak Ada Bencana</v>
      </c>
      <c r="N41" s="7">
        <f t="shared" si="8"/>
        <v>0</v>
      </c>
      <c r="O41" s="7" t="str">
        <f t="shared" si="6"/>
        <v>Tidak Ada Hama</v>
      </c>
      <c r="P41" s="6" t="str">
        <f t="shared" si="9"/>
        <v>R1</v>
      </c>
    </row>
    <row r="42" spans="1:16" x14ac:dyDescent="0.25">
      <c r="A42" s="3">
        <v>41</v>
      </c>
      <c r="B42" s="4">
        <v>40664</v>
      </c>
      <c r="C42" s="3">
        <v>10</v>
      </c>
      <c r="D42" s="5">
        <v>8187</v>
      </c>
      <c r="E42" s="5">
        <v>5604</v>
      </c>
      <c r="F42" s="5">
        <v>1932</v>
      </c>
      <c r="G42" s="5">
        <v>600</v>
      </c>
      <c r="H42" s="5">
        <v>1</v>
      </c>
      <c r="I42" s="9">
        <v>708.2</v>
      </c>
      <c r="K42" s="7" t="str">
        <f t="shared" si="0"/>
        <v>Stabil</v>
      </c>
      <c r="L42" s="7" t="str">
        <f t="shared" si="1"/>
        <v>Penghujan</v>
      </c>
      <c r="M42" s="7" t="str">
        <f t="shared" si="7"/>
        <v>Ada Bencana</v>
      </c>
      <c r="N42" s="7">
        <f t="shared" si="8"/>
        <v>66.748350612629608</v>
      </c>
      <c r="O42" s="7" t="str">
        <f t="shared" si="6"/>
        <v>Ada Hama</v>
      </c>
      <c r="P42" s="6" t="str">
        <f t="shared" si="9"/>
        <v>R4</v>
      </c>
    </row>
    <row r="43" spans="1:16" x14ac:dyDescent="0.25">
      <c r="A43" s="3">
        <v>42</v>
      </c>
      <c r="B43" s="4">
        <v>40695</v>
      </c>
      <c r="C43" s="3">
        <v>10</v>
      </c>
      <c r="D43" s="5">
        <v>8107</v>
      </c>
      <c r="E43" s="5">
        <v>391</v>
      </c>
      <c r="F43" s="5">
        <v>4105</v>
      </c>
      <c r="G43" s="5">
        <v>395</v>
      </c>
      <c r="H43" s="5">
        <v>0</v>
      </c>
      <c r="I43" s="9">
        <v>327</v>
      </c>
      <c r="K43" s="7" t="str">
        <f t="shared" si="0"/>
        <v>Stabil</v>
      </c>
      <c r="L43" s="7" t="str">
        <f t="shared" si="1"/>
        <v>Penghujan</v>
      </c>
      <c r="M43" s="7" t="str">
        <f t="shared" si="7"/>
        <v>Tidak Ada Bencana</v>
      </c>
      <c r="N43" s="7">
        <f t="shared" si="8"/>
        <v>441.89189189189193</v>
      </c>
      <c r="O43" s="7" t="str">
        <f t="shared" si="6"/>
        <v>Ada Hama</v>
      </c>
      <c r="P43" s="6" t="str">
        <f t="shared" si="9"/>
        <v>R2</v>
      </c>
    </row>
    <row r="44" spans="1:16" x14ac:dyDescent="0.25">
      <c r="A44" s="3">
        <v>43</v>
      </c>
      <c r="B44" s="4">
        <v>40725</v>
      </c>
      <c r="C44" s="3">
        <v>10</v>
      </c>
      <c r="D44" s="5">
        <v>8132</v>
      </c>
      <c r="E44" s="5">
        <v>243</v>
      </c>
      <c r="F44" s="5">
        <v>1188</v>
      </c>
      <c r="G44" s="5">
        <v>50</v>
      </c>
      <c r="H44" s="5">
        <v>1</v>
      </c>
      <c r="I44" s="9">
        <v>277</v>
      </c>
      <c r="K44" s="7" t="str">
        <f t="shared" si="0"/>
        <v>Stabil</v>
      </c>
      <c r="L44" s="7" t="str">
        <f t="shared" si="1"/>
        <v>Kemarau</v>
      </c>
      <c r="M44" s="7" t="str">
        <f t="shared" si="7"/>
        <v>Ada Bencana</v>
      </c>
      <c r="N44" s="7">
        <f t="shared" si="8"/>
        <v>602.17391304347825</v>
      </c>
      <c r="O44" s="7" t="str">
        <f t="shared" si="6"/>
        <v>Ada Hama</v>
      </c>
      <c r="P44" s="6" t="str">
        <f t="shared" si="9"/>
        <v>R8</v>
      </c>
    </row>
    <row r="45" spans="1:16" x14ac:dyDescent="0.25">
      <c r="A45" s="3">
        <v>44</v>
      </c>
      <c r="B45" s="4">
        <v>40756</v>
      </c>
      <c r="C45" s="3">
        <v>10</v>
      </c>
      <c r="D45" s="5">
        <v>8365</v>
      </c>
      <c r="E45" s="5">
        <v>15323</v>
      </c>
      <c r="F45" s="5">
        <v>3201</v>
      </c>
      <c r="G45" s="5">
        <v>37</v>
      </c>
      <c r="H45" s="5">
        <v>1</v>
      </c>
      <c r="I45" s="9">
        <v>24.5</v>
      </c>
      <c r="K45" s="7" t="str">
        <f t="shared" si="0"/>
        <v>Stabil</v>
      </c>
      <c r="L45" s="7" t="str">
        <f t="shared" si="1"/>
        <v>Kemarau</v>
      </c>
      <c r="M45" s="7" t="str">
        <f t="shared" si="7"/>
        <v>Ada Bencana</v>
      </c>
      <c r="N45" s="7">
        <f t="shared" si="8"/>
        <v>0.84453636677007926</v>
      </c>
      <c r="O45" s="7" t="str">
        <f t="shared" si="6"/>
        <v>Tidak Ada Hama</v>
      </c>
      <c r="P45" s="6" t="str">
        <f t="shared" si="9"/>
        <v>R7</v>
      </c>
    </row>
    <row r="46" spans="1:16" x14ac:dyDescent="0.25">
      <c r="A46" s="3">
        <v>45</v>
      </c>
      <c r="B46" s="4">
        <v>40787</v>
      </c>
      <c r="C46" s="3">
        <v>10</v>
      </c>
      <c r="D46" s="5">
        <v>8339</v>
      </c>
      <c r="E46" s="5">
        <v>6929</v>
      </c>
      <c r="F46" s="5">
        <v>1093</v>
      </c>
      <c r="G46" s="5">
        <v>58</v>
      </c>
      <c r="H46" s="5">
        <v>0</v>
      </c>
      <c r="I46" s="9">
        <v>0</v>
      </c>
      <c r="K46" s="7" t="str">
        <f t="shared" si="0"/>
        <v>Stabil</v>
      </c>
      <c r="L46" s="7" t="str">
        <f t="shared" si="1"/>
        <v>Kemarau</v>
      </c>
      <c r="M46" s="7" t="str">
        <f t="shared" si="7"/>
        <v>Tidak Ada Bencana</v>
      </c>
      <c r="N46" s="7">
        <f t="shared" si="8"/>
        <v>0</v>
      </c>
      <c r="O46" s="7" t="str">
        <f t="shared" si="6"/>
        <v>Tidak Ada Hama</v>
      </c>
      <c r="P46" s="6" t="str">
        <f t="shared" si="9"/>
        <v>R5</v>
      </c>
    </row>
    <row r="47" spans="1:16" x14ac:dyDescent="0.25">
      <c r="A47" s="3">
        <v>46</v>
      </c>
      <c r="B47" s="4">
        <v>40817</v>
      </c>
      <c r="C47" s="3">
        <v>10</v>
      </c>
      <c r="D47" s="5">
        <v>8379</v>
      </c>
      <c r="E47" s="5">
        <v>14721</v>
      </c>
      <c r="F47" s="5">
        <v>2952</v>
      </c>
      <c r="G47" s="5">
        <v>102</v>
      </c>
      <c r="H47" s="5">
        <v>0</v>
      </c>
      <c r="I47" s="9">
        <v>11.5</v>
      </c>
      <c r="K47" s="7" t="str">
        <f t="shared" si="0"/>
        <v>Stabil</v>
      </c>
      <c r="L47" s="7" t="str">
        <f t="shared" si="1"/>
        <v>Kemarau</v>
      </c>
      <c r="M47" s="7" t="str">
        <f t="shared" si="7"/>
        <v>Tidak Ada Bencana</v>
      </c>
      <c r="N47" s="7">
        <f t="shared" si="8"/>
        <v>0.28014616321559072</v>
      </c>
      <c r="O47" s="7" t="str">
        <f t="shared" si="6"/>
        <v>Tidak Ada Hama</v>
      </c>
      <c r="P47" s="6" t="str">
        <f t="shared" si="9"/>
        <v>R5</v>
      </c>
    </row>
    <row r="48" spans="1:16" x14ac:dyDescent="0.25">
      <c r="A48" s="3">
        <v>47</v>
      </c>
      <c r="B48" s="4">
        <v>40848</v>
      </c>
      <c r="C48" s="3">
        <v>10</v>
      </c>
      <c r="D48" s="5">
        <v>8526</v>
      </c>
      <c r="E48" s="5">
        <v>4260</v>
      </c>
      <c r="F48" s="5">
        <v>2900</v>
      </c>
      <c r="G48" s="5">
        <v>103</v>
      </c>
      <c r="H48" s="5">
        <v>0</v>
      </c>
      <c r="I48" s="9">
        <v>118.5</v>
      </c>
      <c r="K48" s="7" t="str">
        <f t="shared" si="0"/>
        <v>Stabil</v>
      </c>
      <c r="L48" s="7" t="str">
        <f t="shared" si="1"/>
        <v>Kemarau</v>
      </c>
      <c r="M48" s="7" t="str">
        <f t="shared" si="7"/>
        <v>Tidak Ada Bencana</v>
      </c>
      <c r="N48" s="7">
        <f t="shared" si="8"/>
        <v>9.9747474747474758</v>
      </c>
      <c r="O48" s="7" t="str">
        <f t="shared" si="6"/>
        <v>Tidak Ada Hama</v>
      </c>
      <c r="P48" s="6" t="str">
        <f t="shared" si="9"/>
        <v>R5</v>
      </c>
    </row>
    <row r="49" spans="1:16" x14ac:dyDescent="0.25">
      <c r="A49" s="3">
        <v>48</v>
      </c>
      <c r="B49" s="4">
        <v>40878</v>
      </c>
      <c r="C49" s="3">
        <v>10</v>
      </c>
      <c r="D49" s="5">
        <v>8633</v>
      </c>
      <c r="E49" s="5">
        <v>11480</v>
      </c>
      <c r="F49" s="5">
        <v>1882</v>
      </c>
      <c r="G49" s="5">
        <v>324</v>
      </c>
      <c r="H49" s="5">
        <v>0</v>
      </c>
      <c r="I49" s="9">
        <v>35</v>
      </c>
      <c r="K49" s="7" t="str">
        <f t="shared" si="0"/>
        <v>Stabil</v>
      </c>
      <c r="L49" s="7" t="str">
        <f t="shared" si="1"/>
        <v>Penghujan</v>
      </c>
      <c r="M49" s="7" t="str">
        <f t="shared" si="7"/>
        <v>Tidak Ada Bencana</v>
      </c>
      <c r="N49" s="7">
        <f t="shared" si="8"/>
        <v>1.0934083099031553</v>
      </c>
      <c r="O49" s="7" t="str">
        <f t="shared" si="6"/>
        <v>Tidak Ada Hama</v>
      </c>
      <c r="P49" s="6" t="str">
        <f t="shared" si="9"/>
        <v>R1</v>
      </c>
    </row>
    <row r="50" spans="1:16" x14ac:dyDescent="0.25">
      <c r="A50" s="3">
        <v>49</v>
      </c>
      <c r="B50" s="4">
        <v>40909</v>
      </c>
      <c r="C50" s="3">
        <v>10</v>
      </c>
      <c r="D50" s="5">
        <v>8739</v>
      </c>
      <c r="E50" s="5">
        <v>4923</v>
      </c>
      <c r="F50" s="5">
        <v>1001</v>
      </c>
      <c r="G50" s="5">
        <v>129</v>
      </c>
      <c r="H50" s="5">
        <v>0</v>
      </c>
      <c r="I50" s="9">
        <v>88</v>
      </c>
      <c r="K50" s="7" t="str">
        <f t="shared" si="0"/>
        <v>Stabil</v>
      </c>
      <c r="L50" s="7" t="str">
        <f t="shared" si="1"/>
        <v>Kemarau</v>
      </c>
      <c r="M50" s="7" t="str">
        <f t="shared" si="7"/>
        <v>Tidak Ada Bencana</v>
      </c>
      <c r="N50" s="7">
        <f t="shared" si="8"/>
        <v>8.0512351326623968</v>
      </c>
      <c r="O50" s="7" t="str">
        <f t="shared" si="6"/>
        <v>Tidak Ada Hama</v>
      </c>
      <c r="P50" s="6" t="str">
        <f t="shared" si="9"/>
        <v>R5</v>
      </c>
    </row>
    <row r="51" spans="1:16" x14ac:dyDescent="0.25">
      <c r="A51" s="3">
        <v>50</v>
      </c>
      <c r="B51" s="4">
        <v>40940</v>
      </c>
      <c r="C51" s="3">
        <v>10</v>
      </c>
      <c r="D51" s="5">
        <v>8860</v>
      </c>
      <c r="E51" s="5">
        <v>13297</v>
      </c>
      <c r="F51" s="5">
        <v>664</v>
      </c>
      <c r="G51" s="5">
        <v>118</v>
      </c>
      <c r="H51" s="5">
        <v>0</v>
      </c>
      <c r="I51" s="9">
        <v>12</v>
      </c>
      <c r="K51" s="7" t="str">
        <f t="shared" si="0"/>
        <v>Stabil</v>
      </c>
      <c r="L51" s="7" t="str">
        <f t="shared" si="1"/>
        <v>Kemarau</v>
      </c>
      <c r="M51" s="7" t="str">
        <f t="shared" si="7"/>
        <v>Tidak Ada Bencana</v>
      </c>
      <c r="N51" s="7">
        <f t="shared" si="8"/>
        <v>0.40650406504065045</v>
      </c>
      <c r="O51" s="7" t="str">
        <f t="shared" si="6"/>
        <v>Tidak Ada Hama</v>
      </c>
      <c r="P51" s="6" t="str">
        <f t="shared" si="9"/>
        <v>R5</v>
      </c>
    </row>
    <row r="52" spans="1:16" x14ac:dyDescent="0.25">
      <c r="A52" s="3">
        <v>51</v>
      </c>
      <c r="B52" s="4">
        <v>40969</v>
      </c>
      <c r="C52" s="3">
        <v>10</v>
      </c>
      <c r="D52" s="5">
        <v>8961</v>
      </c>
      <c r="E52" s="5">
        <v>13063</v>
      </c>
      <c r="F52" s="5">
        <v>43</v>
      </c>
      <c r="G52" s="5">
        <v>481</v>
      </c>
      <c r="H52" s="5">
        <v>0</v>
      </c>
      <c r="I52" s="9">
        <v>94.5</v>
      </c>
      <c r="K52" s="7" t="str">
        <f t="shared" si="0"/>
        <v>Stabil</v>
      </c>
      <c r="L52" s="7" t="str">
        <f t="shared" si="1"/>
        <v>Penghujan</v>
      </c>
      <c r="M52" s="7" t="str">
        <f t="shared" si="7"/>
        <v>Tidak Ada Bencana</v>
      </c>
      <c r="N52" s="7">
        <f t="shared" si="8"/>
        <v>3.2586206896551722</v>
      </c>
      <c r="O52" s="7" t="str">
        <f t="shared" si="6"/>
        <v>Tidak Ada Hama</v>
      </c>
      <c r="P52" s="6" t="str">
        <f t="shared" si="9"/>
        <v>R1</v>
      </c>
    </row>
    <row r="53" spans="1:16" x14ac:dyDescent="0.25">
      <c r="A53" s="3">
        <v>52</v>
      </c>
      <c r="B53" s="4">
        <v>41000</v>
      </c>
      <c r="C53" s="3">
        <v>10</v>
      </c>
      <c r="D53" s="5">
        <v>8918</v>
      </c>
      <c r="E53" s="5">
        <v>8477</v>
      </c>
      <c r="F53" s="5">
        <v>3202</v>
      </c>
      <c r="G53" s="5">
        <v>200</v>
      </c>
      <c r="H53" s="5">
        <v>0</v>
      </c>
      <c r="I53" s="9">
        <v>8</v>
      </c>
      <c r="K53" s="7" t="str">
        <f t="shared" si="0"/>
        <v>Stabil</v>
      </c>
      <c r="L53" s="7" t="str">
        <f t="shared" si="1"/>
        <v>Penghujan</v>
      </c>
      <c r="M53" s="7" t="str">
        <f t="shared" si="7"/>
        <v>Tidak Ada Bencana</v>
      </c>
      <c r="N53" s="7">
        <f t="shared" si="8"/>
        <v>0.42507970244420828</v>
      </c>
      <c r="O53" s="7" t="str">
        <f t="shared" si="6"/>
        <v>Tidak Ada Hama</v>
      </c>
      <c r="P53" s="6" t="str">
        <f t="shared" si="9"/>
        <v>R1</v>
      </c>
    </row>
    <row r="54" spans="1:16" x14ac:dyDescent="0.25">
      <c r="A54" s="3">
        <v>53</v>
      </c>
      <c r="B54" s="4">
        <v>41030</v>
      </c>
      <c r="C54" s="3">
        <v>10</v>
      </c>
      <c r="D54" s="5">
        <v>8904</v>
      </c>
      <c r="E54" s="5">
        <v>5598</v>
      </c>
      <c r="F54" s="5">
        <v>4604</v>
      </c>
      <c r="G54" s="5">
        <v>909</v>
      </c>
      <c r="H54" s="5">
        <v>0</v>
      </c>
      <c r="I54" s="9">
        <v>62.3</v>
      </c>
      <c r="K54" s="7" t="str">
        <f t="shared" si="0"/>
        <v>Stabil</v>
      </c>
      <c r="L54" s="7" t="str">
        <f t="shared" si="1"/>
        <v>Penghujan</v>
      </c>
      <c r="M54" s="7" t="str">
        <f t="shared" si="7"/>
        <v>Tidak Ada Bencana</v>
      </c>
      <c r="N54" s="7">
        <f t="shared" si="8"/>
        <v>6.2237762237762233</v>
      </c>
      <c r="O54" s="7" t="str">
        <f t="shared" si="6"/>
        <v>Tidak Ada Hama</v>
      </c>
      <c r="P54" s="6" t="str">
        <f t="shared" si="9"/>
        <v>R1</v>
      </c>
    </row>
    <row r="55" spans="1:16" x14ac:dyDescent="0.25">
      <c r="A55" s="3">
        <v>54</v>
      </c>
      <c r="B55" s="4">
        <v>41061</v>
      </c>
      <c r="C55" s="3">
        <v>10</v>
      </c>
      <c r="D55" s="5">
        <v>8943</v>
      </c>
      <c r="E55" s="5">
        <v>3713</v>
      </c>
      <c r="F55" s="5">
        <v>1468</v>
      </c>
      <c r="G55" s="5">
        <v>247</v>
      </c>
      <c r="H55" s="5">
        <v>0</v>
      </c>
      <c r="I55" s="9">
        <v>52.9</v>
      </c>
      <c r="K55" s="7" t="str">
        <f t="shared" si="0"/>
        <v>Stabil</v>
      </c>
      <c r="L55" s="7" t="str">
        <f t="shared" si="1"/>
        <v>Penghujan</v>
      </c>
      <c r="M55" s="7" t="str">
        <f t="shared" si="7"/>
        <v>Tidak Ada Bencana</v>
      </c>
      <c r="N55" s="7">
        <f t="shared" si="8"/>
        <v>7.9668674698795181</v>
      </c>
      <c r="O55" s="7" t="str">
        <f t="shared" si="6"/>
        <v>Tidak Ada Hama</v>
      </c>
      <c r="P55" s="6" t="str">
        <f t="shared" si="9"/>
        <v>R1</v>
      </c>
    </row>
    <row r="56" spans="1:16" x14ac:dyDescent="0.25">
      <c r="A56" s="3">
        <v>55</v>
      </c>
      <c r="B56" s="4">
        <v>41091</v>
      </c>
      <c r="C56" s="3">
        <v>10</v>
      </c>
      <c r="D56" s="5">
        <v>9092</v>
      </c>
      <c r="E56" s="5">
        <v>240</v>
      </c>
      <c r="F56" s="5">
        <v>968</v>
      </c>
      <c r="G56" s="5">
        <v>181</v>
      </c>
      <c r="H56" s="5">
        <v>1</v>
      </c>
      <c r="I56" s="9">
        <v>281</v>
      </c>
      <c r="K56" s="7" t="str">
        <f t="shared" si="0"/>
        <v>Stabil</v>
      </c>
      <c r="L56" s="7" t="str">
        <f t="shared" si="1"/>
        <v>Penghujan</v>
      </c>
      <c r="M56" s="7" t="str">
        <f t="shared" si="7"/>
        <v>Ada Bencana</v>
      </c>
      <c r="N56" s="7">
        <f t="shared" si="8"/>
        <v>653.48837209302326</v>
      </c>
      <c r="O56" s="7" t="str">
        <f t="shared" si="6"/>
        <v>Ada Hama</v>
      </c>
      <c r="P56" s="6" t="str">
        <f t="shared" si="9"/>
        <v>R4</v>
      </c>
    </row>
    <row r="57" spans="1:16" x14ac:dyDescent="0.25">
      <c r="A57" s="3">
        <v>56</v>
      </c>
      <c r="B57" s="4">
        <v>41122</v>
      </c>
      <c r="C57" s="3">
        <v>10</v>
      </c>
      <c r="D57" s="5">
        <v>9092</v>
      </c>
      <c r="E57" s="5">
        <v>17906</v>
      </c>
      <c r="F57" s="5">
        <v>153</v>
      </c>
      <c r="G57" s="5">
        <v>259</v>
      </c>
      <c r="H57" s="5">
        <v>1</v>
      </c>
      <c r="I57" s="9">
        <v>260</v>
      </c>
      <c r="K57" s="7" t="str">
        <f t="shared" si="0"/>
        <v>Stabil</v>
      </c>
      <c r="L57" s="7" t="str">
        <f t="shared" si="1"/>
        <v>Penghujan</v>
      </c>
      <c r="M57" s="7" t="str">
        <f t="shared" si="7"/>
        <v>Ada Bencana</v>
      </c>
      <c r="N57" s="7">
        <f t="shared" si="8"/>
        <v>8.1199250468457222</v>
      </c>
      <c r="O57" s="7" t="str">
        <f t="shared" si="6"/>
        <v>Tidak Ada Hama</v>
      </c>
      <c r="P57" s="6" t="str">
        <f t="shared" si="9"/>
        <v>R3</v>
      </c>
    </row>
    <row r="58" spans="1:16" x14ac:dyDescent="0.25">
      <c r="A58" s="3">
        <v>57</v>
      </c>
      <c r="B58" s="4">
        <v>41153</v>
      </c>
      <c r="C58" s="3">
        <v>10</v>
      </c>
      <c r="D58" s="5">
        <v>9077</v>
      </c>
      <c r="E58" s="5">
        <v>10915</v>
      </c>
      <c r="F58" s="5">
        <v>4</v>
      </c>
      <c r="G58" s="5">
        <v>55</v>
      </c>
      <c r="H58" s="5">
        <v>0</v>
      </c>
      <c r="I58" s="9">
        <v>50</v>
      </c>
      <c r="K58" s="7" t="str">
        <f t="shared" si="0"/>
        <v>Stabil</v>
      </c>
      <c r="L58" s="7" t="str">
        <f t="shared" si="1"/>
        <v>Kemarau</v>
      </c>
      <c r="M58" s="7" t="str">
        <f t="shared" si="7"/>
        <v>Tidak Ada Bencana</v>
      </c>
      <c r="N58" s="7">
        <f t="shared" si="8"/>
        <v>1.0860121633362294</v>
      </c>
      <c r="O58" s="7" t="str">
        <f t="shared" si="6"/>
        <v>Tidak Ada Hama</v>
      </c>
      <c r="P58" s="6" t="str">
        <f t="shared" si="9"/>
        <v>R5</v>
      </c>
    </row>
    <row r="59" spans="1:16" x14ac:dyDescent="0.25">
      <c r="A59" s="3">
        <v>58</v>
      </c>
      <c r="B59" s="4">
        <v>41183</v>
      </c>
      <c r="C59" s="3">
        <v>10</v>
      </c>
      <c r="D59" s="5">
        <v>9103</v>
      </c>
      <c r="E59" s="5">
        <v>3480</v>
      </c>
      <c r="F59" s="5">
        <v>1490</v>
      </c>
      <c r="G59" s="5">
        <v>171</v>
      </c>
      <c r="H59" s="5">
        <v>0</v>
      </c>
      <c r="I59" s="9">
        <v>4.5</v>
      </c>
      <c r="K59" s="7" t="str">
        <f t="shared" si="0"/>
        <v>Stabil</v>
      </c>
      <c r="L59" s="7" t="str">
        <f t="shared" si="1"/>
        <v>Penghujan</v>
      </c>
      <c r="M59" s="7" t="str">
        <f t="shared" si="7"/>
        <v>Tidak Ada Bencana</v>
      </c>
      <c r="N59" s="7">
        <f t="shared" si="8"/>
        <v>0.30653950953678477</v>
      </c>
      <c r="O59" s="7" t="str">
        <f t="shared" si="6"/>
        <v>Tidak Ada Hama</v>
      </c>
      <c r="P59" s="6" t="str">
        <f t="shared" si="9"/>
        <v>R1</v>
      </c>
    </row>
    <row r="60" spans="1:16" x14ac:dyDescent="0.25">
      <c r="A60" s="3">
        <v>59</v>
      </c>
      <c r="B60" s="4">
        <v>41214</v>
      </c>
      <c r="C60" s="3">
        <v>10</v>
      </c>
      <c r="D60" s="5">
        <v>9143</v>
      </c>
      <c r="E60" s="5">
        <v>2295</v>
      </c>
      <c r="F60" s="5">
        <v>995</v>
      </c>
      <c r="G60" s="5">
        <v>42</v>
      </c>
      <c r="H60" s="5">
        <v>0</v>
      </c>
      <c r="I60" s="9">
        <v>40</v>
      </c>
      <c r="K60" s="7" t="str">
        <f t="shared" si="0"/>
        <v>Stabil</v>
      </c>
      <c r="L60" s="7" t="str">
        <f t="shared" si="1"/>
        <v>Kemarau</v>
      </c>
      <c r="M60" s="7" t="str">
        <f t="shared" si="7"/>
        <v>Tidak Ada Bencana</v>
      </c>
      <c r="N60" s="7">
        <f t="shared" si="8"/>
        <v>4.1322314049586781</v>
      </c>
      <c r="O60" s="7" t="str">
        <f t="shared" si="6"/>
        <v>Tidak Ada Hama</v>
      </c>
      <c r="P60" s="6" t="str">
        <f t="shared" si="9"/>
        <v>R5</v>
      </c>
    </row>
    <row r="61" spans="1:16" x14ac:dyDescent="0.25">
      <c r="A61" s="3">
        <v>60</v>
      </c>
      <c r="B61" s="4">
        <v>41244</v>
      </c>
      <c r="C61" s="3">
        <v>10</v>
      </c>
      <c r="D61" s="5">
        <v>9351</v>
      </c>
      <c r="E61" s="5">
        <v>363</v>
      </c>
      <c r="F61" s="5">
        <v>4059</v>
      </c>
      <c r="G61" s="5">
        <v>432</v>
      </c>
      <c r="H61" s="5">
        <v>0</v>
      </c>
      <c r="I61" s="9">
        <v>39</v>
      </c>
      <c r="K61" s="7" t="str">
        <f t="shared" si="0"/>
        <v>Stabil</v>
      </c>
      <c r="L61" s="7" t="str">
        <f t="shared" si="1"/>
        <v>Penghujan</v>
      </c>
      <c r="M61" s="7" t="str">
        <f t="shared" si="7"/>
        <v>Tidak Ada Bencana</v>
      </c>
      <c r="N61" s="7">
        <f t="shared" si="8"/>
        <v>25.490196078431371</v>
      </c>
      <c r="O61" s="7" t="str">
        <f t="shared" si="6"/>
        <v>Ada Hama</v>
      </c>
      <c r="P61" s="6" t="str">
        <f t="shared" si="9"/>
        <v>R2</v>
      </c>
    </row>
    <row r="62" spans="1:16" x14ac:dyDescent="0.25">
      <c r="A62" s="3">
        <v>61</v>
      </c>
      <c r="B62" s="4">
        <v>41275</v>
      </c>
      <c r="C62" s="3">
        <v>10</v>
      </c>
      <c r="D62" s="5">
        <v>10006</v>
      </c>
      <c r="E62" s="5">
        <v>24</v>
      </c>
      <c r="F62" s="5">
        <v>3844</v>
      </c>
      <c r="G62" s="5">
        <v>359.8</v>
      </c>
      <c r="H62" s="5">
        <v>1</v>
      </c>
      <c r="I62" s="9">
        <v>383.75</v>
      </c>
      <c r="K62" s="7" t="str">
        <f t="shared" si="0"/>
        <v>Stabil</v>
      </c>
      <c r="L62" s="7" t="str">
        <f t="shared" si="1"/>
        <v>Penghujan</v>
      </c>
      <c r="M62" s="7" t="str">
        <f t="shared" si="7"/>
        <v>Ada Bencana</v>
      </c>
      <c r="N62" s="7">
        <f t="shared" si="8"/>
        <v>9593.75</v>
      </c>
      <c r="O62" s="7" t="str">
        <f t="shared" si="6"/>
        <v>Ada Hama</v>
      </c>
      <c r="P62" s="6" t="str">
        <f t="shared" si="9"/>
        <v>R4</v>
      </c>
    </row>
    <row r="63" spans="1:16" x14ac:dyDescent="0.25">
      <c r="A63" s="3">
        <v>62</v>
      </c>
      <c r="B63" s="4">
        <v>41306</v>
      </c>
      <c r="C63" s="3">
        <v>10</v>
      </c>
      <c r="D63" s="5">
        <v>9915</v>
      </c>
      <c r="E63" s="5">
        <v>8859</v>
      </c>
      <c r="F63" s="5">
        <v>2310</v>
      </c>
      <c r="G63" s="5">
        <v>195</v>
      </c>
      <c r="H63" s="5">
        <v>1</v>
      </c>
      <c r="I63" s="9">
        <v>138.5</v>
      </c>
      <c r="K63" s="7" t="str">
        <f t="shared" si="0"/>
        <v>Stabil</v>
      </c>
      <c r="L63" s="7" t="str">
        <f t="shared" si="1"/>
        <v>Penghujan</v>
      </c>
      <c r="M63" s="7" t="str">
        <f t="shared" si="7"/>
        <v>Ada Bencana</v>
      </c>
      <c r="N63" s="7">
        <f t="shared" si="8"/>
        <v>9.2953020134228179</v>
      </c>
      <c r="O63" s="7" t="str">
        <f t="shared" si="6"/>
        <v>Tidak Ada Hama</v>
      </c>
      <c r="P63" s="6" t="str">
        <f t="shared" si="9"/>
        <v>R3</v>
      </c>
    </row>
    <row r="64" spans="1:16" x14ac:dyDescent="0.25">
      <c r="A64" s="3">
        <v>63</v>
      </c>
      <c r="B64" s="4">
        <v>41334</v>
      </c>
      <c r="C64" s="3">
        <v>10</v>
      </c>
      <c r="D64" s="5">
        <v>9955</v>
      </c>
      <c r="E64" s="5">
        <v>5916</v>
      </c>
      <c r="F64" s="5">
        <v>7</v>
      </c>
      <c r="G64" s="5">
        <v>79</v>
      </c>
      <c r="H64" s="5">
        <v>0</v>
      </c>
      <c r="I64" s="9">
        <v>112.5</v>
      </c>
      <c r="K64" s="7" t="str">
        <f t="shared" si="0"/>
        <v>Stabil</v>
      </c>
      <c r="L64" s="7" t="str">
        <f t="shared" si="1"/>
        <v>Kemarau</v>
      </c>
      <c r="M64" s="7" t="str">
        <f t="shared" si="7"/>
        <v>Tidak Ada Bencana</v>
      </c>
      <c r="N64" s="7">
        <f t="shared" si="8"/>
        <v>11.306532663316583</v>
      </c>
      <c r="O64" s="7" t="str">
        <f t="shared" si="6"/>
        <v>Ada Hama</v>
      </c>
      <c r="P64" s="6" t="str">
        <f t="shared" si="9"/>
        <v>R6</v>
      </c>
    </row>
    <row r="65" spans="1:16" x14ac:dyDescent="0.25">
      <c r="A65" s="3">
        <v>64</v>
      </c>
      <c r="B65" s="4">
        <v>41365</v>
      </c>
      <c r="C65" s="3">
        <v>10</v>
      </c>
      <c r="D65" s="5">
        <v>10042</v>
      </c>
      <c r="E65" s="5">
        <v>24134</v>
      </c>
      <c r="F65" s="5">
        <v>103</v>
      </c>
      <c r="G65" s="5">
        <v>86.6</v>
      </c>
      <c r="H65" s="5">
        <v>0</v>
      </c>
      <c r="I65" s="9">
        <v>55</v>
      </c>
      <c r="K65" s="7" t="str">
        <f t="shared" si="0"/>
        <v>Stabil</v>
      </c>
      <c r="L65" s="7" t="str">
        <f t="shared" si="1"/>
        <v>Kemarau</v>
      </c>
      <c r="M65" s="7" t="str">
        <f t="shared" si="7"/>
        <v>Tidak Ada Bencana</v>
      </c>
      <c r="N65" s="7">
        <f t="shared" si="8"/>
        <v>1.3550135501355014</v>
      </c>
      <c r="O65" s="7" t="str">
        <f t="shared" si="6"/>
        <v>Tidak Ada Hama</v>
      </c>
      <c r="P65" s="6" t="str">
        <f t="shared" si="9"/>
        <v>R5</v>
      </c>
    </row>
    <row r="66" spans="1:16" x14ac:dyDescent="0.25">
      <c r="A66" s="3">
        <v>65</v>
      </c>
      <c r="B66" s="4">
        <v>41395</v>
      </c>
      <c r="C66" s="3">
        <v>10</v>
      </c>
      <c r="D66" s="5">
        <v>10042</v>
      </c>
      <c r="E66" s="5">
        <v>11486</v>
      </c>
      <c r="F66" s="5">
        <v>732</v>
      </c>
      <c r="G66" s="5">
        <v>123.5</v>
      </c>
      <c r="H66" s="5">
        <v>0</v>
      </c>
      <c r="I66" s="9">
        <v>13.3</v>
      </c>
      <c r="K66" s="7" t="str">
        <f t="shared" si="0"/>
        <v>Stabil</v>
      </c>
      <c r="L66" s="7" t="str">
        <f t="shared" si="1"/>
        <v>Kemarau</v>
      </c>
      <c r="M66" s="7" t="str">
        <f t="shared" si="7"/>
        <v>Tidak Ada Bencana</v>
      </c>
      <c r="N66" s="7">
        <f t="shared" si="8"/>
        <v>0.34599375650364206</v>
      </c>
      <c r="O66" s="7" t="str">
        <f t="shared" si="6"/>
        <v>Tidak Ada Hama</v>
      </c>
      <c r="P66" s="6" t="str">
        <f t="shared" si="9"/>
        <v>R5</v>
      </c>
    </row>
    <row r="67" spans="1:16" x14ac:dyDescent="0.25">
      <c r="A67" s="3">
        <v>66</v>
      </c>
      <c r="B67" s="4">
        <v>41426</v>
      </c>
      <c r="C67" s="3">
        <v>10</v>
      </c>
      <c r="D67" s="5">
        <v>10042</v>
      </c>
      <c r="E67" s="5">
        <v>6902</v>
      </c>
      <c r="F67" s="5">
        <v>5598</v>
      </c>
      <c r="G67" s="5">
        <v>42.3</v>
      </c>
      <c r="H67" s="5">
        <v>1</v>
      </c>
      <c r="I67" s="9">
        <v>53.45</v>
      </c>
      <c r="K67" s="7" t="str">
        <f t="shared" ref="K67:K109" si="10">IF(D67&gt;10250,"Tidak Stabil","Stabil")</f>
        <v>Stabil</v>
      </c>
      <c r="L67" s="7" t="str">
        <f t="shared" ref="L67:L109" si="11">IF(G67&gt;150,"Penghujan","Kemarau")</f>
        <v>Kemarau</v>
      </c>
      <c r="M67" s="7" t="str">
        <f t="shared" si="7"/>
        <v>Ada Bencana</v>
      </c>
      <c r="N67" s="7">
        <f t="shared" si="8"/>
        <v>2.3138528138528138</v>
      </c>
      <c r="O67" s="7" t="str">
        <f t="shared" si="6"/>
        <v>Tidak Ada Hama</v>
      </c>
      <c r="P67" s="6" t="str">
        <f t="shared" si="9"/>
        <v>R7</v>
      </c>
    </row>
    <row r="68" spans="1:16" x14ac:dyDescent="0.25">
      <c r="A68" s="3">
        <v>67</v>
      </c>
      <c r="B68" s="4">
        <v>41456</v>
      </c>
      <c r="C68" s="3">
        <v>10</v>
      </c>
      <c r="D68" s="5">
        <v>10220</v>
      </c>
      <c r="E68" s="5">
        <v>21</v>
      </c>
      <c r="F68" s="5">
        <v>4469</v>
      </c>
      <c r="G68" s="5">
        <v>440.8</v>
      </c>
      <c r="H68" s="5">
        <v>1</v>
      </c>
      <c r="I68" s="9">
        <v>0</v>
      </c>
      <c r="K68" s="7" t="str">
        <f t="shared" si="10"/>
        <v>Stabil</v>
      </c>
      <c r="L68" s="7" t="str">
        <f t="shared" si="11"/>
        <v>Penghujan</v>
      </c>
      <c r="M68" s="7" t="str">
        <f t="shared" si="7"/>
        <v>Ada Bencana</v>
      </c>
      <c r="N68" s="7">
        <f t="shared" si="8"/>
        <v>0</v>
      </c>
      <c r="O68" s="7" t="str">
        <f t="shared" si="6"/>
        <v>Tidak Ada Hama</v>
      </c>
      <c r="P68" s="6" t="str">
        <f t="shared" si="9"/>
        <v>R3</v>
      </c>
    </row>
    <row r="69" spans="1:16" x14ac:dyDescent="0.25">
      <c r="A69" s="3">
        <v>68</v>
      </c>
      <c r="B69" s="4">
        <v>41487</v>
      </c>
      <c r="C69" s="3">
        <v>10</v>
      </c>
      <c r="D69" s="5">
        <v>10282</v>
      </c>
      <c r="E69" s="5">
        <v>308</v>
      </c>
      <c r="F69" s="5">
        <v>865</v>
      </c>
      <c r="G69" s="5">
        <v>90</v>
      </c>
      <c r="H69" s="5">
        <v>0</v>
      </c>
      <c r="I69" s="9">
        <v>73.25</v>
      </c>
      <c r="K69" s="7" t="str">
        <f t="shared" si="10"/>
        <v>Tidak Stabil</v>
      </c>
      <c r="L69" s="7" t="str">
        <f t="shared" si="11"/>
        <v>Kemarau</v>
      </c>
      <c r="M69" s="7" t="str">
        <f t="shared" si="7"/>
        <v>Tidak Ada Bencana</v>
      </c>
      <c r="N69" s="7">
        <f t="shared" si="8"/>
        <v>71.116504854368941</v>
      </c>
      <c r="O69" s="7" t="str">
        <f t="shared" si="6"/>
        <v>Ada Hama</v>
      </c>
      <c r="P69" s="6" t="str">
        <f t="shared" si="9"/>
        <v>R14</v>
      </c>
    </row>
    <row r="70" spans="1:16" x14ac:dyDescent="0.25">
      <c r="A70" s="3">
        <v>69</v>
      </c>
      <c r="B70" s="4">
        <v>41518</v>
      </c>
      <c r="C70" s="3">
        <v>10</v>
      </c>
      <c r="D70" s="5">
        <v>10394</v>
      </c>
      <c r="E70" s="5">
        <v>2773</v>
      </c>
      <c r="F70" s="5">
        <v>45</v>
      </c>
      <c r="G70" s="5">
        <v>39</v>
      </c>
      <c r="H70" s="5">
        <v>0</v>
      </c>
      <c r="I70" s="9">
        <v>43.25</v>
      </c>
      <c r="K70" s="7" t="str">
        <f t="shared" si="10"/>
        <v>Tidak Stabil</v>
      </c>
      <c r="L70" s="7" t="str">
        <f t="shared" si="11"/>
        <v>Kemarau</v>
      </c>
      <c r="M70" s="7" t="str">
        <f t="shared" si="7"/>
        <v>Tidak Ada Bencana</v>
      </c>
      <c r="N70" s="7">
        <f t="shared" si="8"/>
        <v>5.9084699453551917</v>
      </c>
      <c r="O70" s="7" t="str">
        <f t="shared" si="6"/>
        <v>Tidak Ada Hama</v>
      </c>
      <c r="P70" s="6" t="str">
        <f t="shared" si="9"/>
        <v>R13</v>
      </c>
    </row>
    <row r="71" spans="1:16" x14ac:dyDescent="0.25">
      <c r="A71" s="3">
        <v>70</v>
      </c>
      <c r="B71" s="4">
        <v>41548</v>
      </c>
      <c r="C71" s="3">
        <v>10</v>
      </c>
      <c r="D71" s="5">
        <v>10282</v>
      </c>
      <c r="E71" s="5">
        <v>21206</v>
      </c>
      <c r="F71" s="5">
        <v>112</v>
      </c>
      <c r="G71" s="5">
        <v>0</v>
      </c>
      <c r="H71" s="5">
        <v>0</v>
      </c>
      <c r="I71" s="9">
        <v>12</v>
      </c>
      <c r="K71" s="7" t="str">
        <f t="shared" si="10"/>
        <v>Tidak Stabil</v>
      </c>
      <c r="L71" s="7" t="str">
        <f t="shared" si="11"/>
        <v>Kemarau</v>
      </c>
      <c r="M71" s="7" t="str">
        <f t="shared" si="7"/>
        <v>Tidak Ada Bencana</v>
      </c>
      <c r="N71" s="7">
        <f t="shared" si="8"/>
        <v>0.21436227224008575</v>
      </c>
      <c r="O71" s="7" t="str">
        <f t="shared" ref="O71:O109" si="12">IF((I71/F67*100)&gt;10,"Ada Hama","Tidak Ada Hama")</f>
        <v>Tidak Ada Hama</v>
      </c>
      <c r="P71" s="6" t="str">
        <f t="shared" si="9"/>
        <v>R13</v>
      </c>
    </row>
    <row r="72" spans="1:16" x14ac:dyDescent="0.25">
      <c r="A72" s="3">
        <v>71</v>
      </c>
      <c r="B72" s="4">
        <v>41579</v>
      </c>
      <c r="C72" s="3">
        <v>10</v>
      </c>
      <c r="D72" s="5">
        <v>10339</v>
      </c>
      <c r="E72" s="5">
        <v>16929</v>
      </c>
      <c r="F72" s="5">
        <v>4517</v>
      </c>
      <c r="G72" s="5">
        <v>63.2</v>
      </c>
      <c r="H72" s="5">
        <v>0</v>
      </c>
      <c r="I72" s="9">
        <v>3.25</v>
      </c>
      <c r="K72" s="7" t="str">
        <f t="shared" si="10"/>
        <v>Tidak Stabil</v>
      </c>
      <c r="L72" s="7" t="str">
        <f t="shared" si="11"/>
        <v>Kemarau</v>
      </c>
      <c r="M72" s="7" t="str">
        <f t="shared" si="7"/>
        <v>Tidak Ada Bencana</v>
      </c>
      <c r="N72" s="7">
        <f t="shared" si="8"/>
        <v>7.2723204296263153E-2</v>
      </c>
      <c r="O72" s="7" t="str">
        <f t="shared" si="12"/>
        <v>Tidak Ada Hama</v>
      </c>
      <c r="P72" s="6" t="str">
        <f t="shared" si="9"/>
        <v>R13</v>
      </c>
    </row>
    <row r="73" spans="1:16" x14ac:dyDescent="0.25">
      <c r="A73" s="3">
        <v>72</v>
      </c>
      <c r="B73" s="4">
        <v>41609</v>
      </c>
      <c r="C73" s="3">
        <v>10</v>
      </c>
      <c r="D73" s="5">
        <v>10427</v>
      </c>
      <c r="E73" s="5">
        <v>3277</v>
      </c>
      <c r="F73" s="5">
        <v>5468</v>
      </c>
      <c r="G73" s="5">
        <v>0</v>
      </c>
      <c r="H73" s="5">
        <v>0</v>
      </c>
      <c r="I73" s="9">
        <v>12.3</v>
      </c>
      <c r="K73" s="7" t="str">
        <f t="shared" si="10"/>
        <v>Tidak Stabil</v>
      </c>
      <c r="L73" s="7" t="str">
        <f t="shared" si="11"/>
        <v>Kemarau</v>
      </c>
      <c r="M73" s="7" t="str">
        <f t="shared" si="7"/>
        <v>Tidak Ada Bencana</v>
      </c>
      <c r="N73" s="7">
        <f t="shared" si="8"/>
        <v>1.4219653179190752</v>
      </c>
      <c r="O73" s="7" t="str">
        <f t="shared" si="12"/>
        <v>Tidak Ada Hama</v>
      </c>
      <c r="P73" s="6" t="str">
        <f t="shared" si="9"/>
        <v>R13</v>
      </c>
    </row>
    <row r="74" spans="1:16" x14ac:dyDescent="0.25">
      <c r="A74" s="3">
        <v>73</v>
      </c>
      <c r="B74" s="4">
        <v>41640</v>
      </c>
      <c r="C74" s="3">
        <v>10</v>
      </c>
      <c r="D74" s="5">
        <v>10672</v>
      </c>
      <c r="E74" s="5">
        <v>278</v>
      </c>
      <c r="F74" s="5">
        <v>2189</v>
      </c>
      <c r="G74" s="5">
        <v>475.6</v>
      </c>
      <c r="H74" s="5">
        <v>1</v>
      </c>
      <c r="I74" s="9">
        <v>33.5</v>
      </c>
      <c r="K74" s="7" t="str">
        <f t="shared" si="10"/>
        <v>Tidak Stabil</v>
      </c>
      <c r="L74" s="7" t="str">
        <f t="shared" si="11"/>
        <v>Penghujan</v>
      </c>
      <c r="M74" s="7" t="str">
        <f t="shared" si="7"/>
        <v>Ada Bencana</v>
      </c>
      <c r="N74" s="7">
        <f t="shared" si="8"/>
        <v>74.444444444444443</v>
      </c>
      <c r="O74" s="7" t="str">
        <f t="shared" si="12"/>
        <v>Ada Hama</v>
      </c>
      <c r="P74" s="6" t="str">
        <f t="shared" si="9"/>
        <v>R12</v>
      </c>
    </row>
    <row r="75" spans="1:16" x14ac:dyDescent="0.25">
      <c r="A75" s="3">
        <v>74</v>
      </c>
      <c r="B75" s="4">
        <v>41671</v>
      </c>
      <c r="C75" s="3">
        <v>10</v>
      </c>
      <c r="D75" s="5">
        <v>10720</v>
      </c>
      <c r="E75" s="5">
        <v>693</v>
      </c>
      <c r="F75" s="5">
        <v>601</v>
      </c>
      <c r="G75" s="5">
        <v>18.399999999999999</v>
      </c>
      <c r="H75" s="5">
        <v>1</v>
      </c>
      <c r="I75" s="9">
        <v>80</v>
      </c>
      <c r="K75" s="7" t="str">
        <f t="shared" si="10"/>
        <v>Tidak Stabil</v>
      </c>
      <c r="L75" s="7" t="str">
        <f t="shared" si="11"/>
        <v>Kemarau</v>
      </c>
      <c r="M75" s="7" t="str">
        <f t="shared" si="7"/>
        <v>Ada Bencana</v>
      </c>
      <c r="N75" s="7">
        <f t="shared" si="8"/>
        <v>71.428571428571431</v>
      </c>
      <c r="O75" s="7" t="str">
        <f t="shared" si="12"/>
        <v>Ada Hama</v>
      </c>
      <c r="P75" s="6" t="str">
        <f t="shared" si="9"/>
        <v>R16</v>
      </c>
    </row>
    <row r="76" spans="1:16" x14ac:dyDescent="0.25">
      <c r="A76" s="3">
        <v>75</v>
      </c>
      <c r="B76" s="4">
        <v>41699</v>
      </c>
      <c r="C76" s="3">
        <v>10</v>
      </c>
      <c r="D76" s="5">
        <v>10720</v>
      </c>
      <c r="E76" s="5">
        <v>27954</v>
      </c>
      <c r="F76" s="5">
        <v>6</v>
      </c>
      <c r="G76" s="5">
        <v>0.4</v>
      </c>
      <c r="H76" s="5">
        <v>0</v>
      </c>
      <c r="I76" s="9">
        <v>27.75</v>
      </c>
      <c r="K76" s="7" t="str">
        <f t="shared" si="10"/>
        <v>Tidak Stabil</v>
      </c>
      <c r="L76" s="7" t="str">
        <f t="shared" si="11"/>
        <v>Kemarau</v>
      </c>
      <c r="M76" s="7" t="str">
        <f t="shared" si="7"/>
        <v>Tidak Ada Bencana</v>
      </c>
      <c r="N76" s="7">
        <f t="shared" si="8"/>
        <v>0.61434580473765776</v>
      </c>
      <c r="O76" s="7" t="str">
        <f t="shared" si="12"/>
        <v>Tidak Ada Hama</v>
      </c>
      <c r="P76" s="6" t="str">
        <f t="shared" si="9"/>
        <v>R13</v>
      </c>
    </row>
    <row r="77" spans="1:16" x14ac:dyDescent="0.25">
      <c r="A77" s="3">
        <v>76</v>
      </c>
      <c r="B77" s="4">
        <v>41730</v>
      </c>
      <c r="C77" s="3">
        <v>10</v>
      </c>
      <c r="D77" s="5">
        <v>10751</v>
      </c>
      <c r="E77" s="5">
        <v>33840</v>
      </c>
      <c r="F77" s="5">
        <v>166</v>
      </c>
      <c r="G77" s="5">
        <v>28.8</v>
      </c>
      <c r="H77" s="5">
        <v>0</v>
      </c>
      <c r="I77" s="9">
        <v>27</v>
      </c>
      <c r="K77" s="7" t="str">
        <f t="shared" si="10"/>
        <v>Tidak Stabil</v>
      </c>
      <c r="L77" s="7" t="str">
        <f t="shared" si="11"/>
        <v>Kemarau</v>
      </c>
      <c r="M77" s="7" t="str">
        <f t="shared" si="7"/>
        <v>Tidak Ada Bencana</v>
      </c>
      <c r="N77" s="7">
        <f t="shared" si="8"/>
        <v>0.49378200438917341</v>
      </c>
      <c r="O77" s="7" t="str">
        <f t="shared" si="12"/>
        <v>Tidak Ada Hama</v>
      </c>
      <c r="P77" s="6" t="str">
        <f t="shared" si="9"/>
        <v>R13</v>
      </c>
    </row>
    <row r="78" spans="1:16" x14ac:dyDescent="0.25">
      <c r="A78" s="3">
        <v>77</v>
      </c>
      <c r="B78" s="4">
        <v>41760</v>
      </c>
      <c r="C78" s="3">
        <v>10</v>
      </c>
      <c r="D78" s="5">
        <v>10751</v>
      </c>
      <c r="E78" s="5">
        <v>16728</v>
      </c>
      <c r="F78" s="5">
        <v>1966</v>
      </c>
      <c r="G78" s="5">
        <v>112.6</v>
      </c>
      <c r="H78" s="5">
        <v>0</v>
      </c>
      <c r="I78" s="9">
        <v>3</v>
      </c>
      <c r="K78" s="7" t="str">
        <f t="shared" si="10"/>
        <v>Tidak Stabil</v>
      </c>
      <c r="L78" s="7" t="str">
        <f t="shared" si="11"/>
        <v>Kemarau</v>
      </c>
      <c r="M78" s="7" t="str">
        <f t="shared" si="7"/>
        <v>Tidak Ada Bencana</v>
      </c>
      <c r="N78" s="7">
        <f t="shared" si="8"/>
        <v>0.13704888076747374</v>
      </c>
      <c r="O78" s="7" t="str">
        <f t="shared" si="12"/>
        <v>Tidak Ada Hama</v>
      </c>
      <c r="P78" s="6" t="str">
        <f t="shared" si="9"/>
        <v>R13</v>
      </c>
    </row>
    <row r="79" spans="1:16" x14ac:dyDescent="0.25">
      <c r="A79" s="3">
        <v>78</v>
      </c>
      <c r="B79" s="4">
        <v>41791</v>
      </c>
      <c r="C79" s="3">
        <v>10</v>
      </c>
      <c r="D79" s="5">
        <v>10751</v>
      </c>
      <c r="E79" s="5">
        <v>4593</v>
      </c>
      <c r="F79" s="5">
        <v>6398</v>
      </c>
      <c r="G79" s="5">
        <v>228.6</v>
      </c>
      <c r="H79" s="5">
        <v>0</v>
      </c>
      <c r="I79" s="9">
        <v>8.3000000000000007</v>
      </c>
      <c r="K79" s="7" t="str">
        <f t="shared" si="10"/>
        <v>Tidak Stabil</v>
      </c>
      <c r="L79" s="7" t="str">
        <f t="shared" si="11"/>
        <v>Penghujan</v>
      </c>
      <c r="M79" s="7" t="str">
        <f t="shared" si="7"/>
        <v>Tidak Ada Bencana</v>
      </c>
      <c r="N79" s="7">
        <f t="shared" si="8"/>
        <v>1.3810316139767056</v>
      </c>
      <c r="O79" s="7" t="str">
        <f t="shared" si="12"/>
        <v>Tidak Ada Hama</v>
      </c>
      <c r="P79" s="6" t="str">
        <f t="shared" si="9"/>
        <v>R9</v>
      </c>
    </row>
    <row r="80" spans="1:16" x14ac:dyDescent="0.25">
      <c r="A80" s="3">
        <v>79</v>
      </c>
      <c r="B80" s="4">
        <v>41821</v>
      </c>
      <c r="C80" s="3">
        <v>10</v>
      </c>
      <c r="D80" s="5">
        <v>10686</v>
      </c>
      <c r="E80" s="5">
        <v>46</v>
      </c>
      <c r="F80" s="5">
        <v>922</v>
      </c>
      <c r="G80" s="5">
        <v>4.8</v>
      </c>
      <c r="H80" s="5">
        <v>0</v>
      </c>
      <c r="I80" s="9">
        <v>109.75</v>
      </c>
      <c r="K80" s="7" t="str">
        <f t="shared" si="10"/>
        <v>Tidak Stabil</v>
      </c>
      <c r="L80" s="7" t="str">
        <f t="shared" si="11"/>
        <v>Kemarau</v>
      </c>
      <c r="M80" s="7" t="str">
        <f t="shared" si="7"/>
        <v>Tidak Ada Bencana</v>
      </c>
      <c r="N80" s="7">
        <f t="shared" si="8"/>
        <v>1829.1666666666667</v>
      </c>
      <c r="O80" s="7" t="str">
        <f t="shared" si="12"/>
        <v>Ada Hama</v>
      </c>
      <c r="P80" s="6" t="str">
        <f t="shared" si="9"/>
        <v>R14</v>
      </c>
    </row>
    <row r="81" spans="1:16" x14ac:dyDescent="0.25">
      <c r="A81" s="3">
        <v>80</v>
      </c>
      <c r="B81" s="4">
        <v>41852</v>
      </c>
      <c r="C81" s="3">
        <v>10</v>
      </c>
      <c r="D81" s="5">
        <v>10686</v>
      </c>
      <c r="E81" s="5">
        <v>1269</v>
      </c>
      <c r="F81" s="5">
        <v>959</v>
      </c>
      <c r="G81" s="5">
        <v>64.7</v>
      </c>
      <c r="H81" s="5">
        <v>0</v>
      </c>
      <c r="I81" s="9">
        <v>84.5</v>
      </c>
      <c r="K81" s="7" t="str">
        <f t="shared" si="10"/>
        <v>Tidak Stabil</v>
      </c>
      <c r="L81" s="7" t="str">
        <f t="shared" si="11"/>
        <v>Kemarau</v>
      </c>
      <c r="M81" s="7" t="str">
        <f t="shared" si="7"/>
        <v>Tidak Ada Bencana</v>
      </c>
      <c r="N81" s="7">
        <f t="shared" si="8"/>
        <v>50.903614457831324</v>
      </c>
      <c r="O81" s="7" t="str">
        <f t="shared" si="12"/>
        <v>Ada Hama</v>
      </c>
      <c r="P81" s="6" t="str">
        <f t="shared" si="9"/>
        <v>R14</v>
      </c>
    </row>
    <row r="82" spans="1:16" x14ac:dyDescent="0.25">
      <c r="A82" s="3">
        <v>81</v>
      </c>
      <c r="B82" s="4">
        <v>41883</v>
      </c>
      <c r="C82" s="3">
        <v>10</v>
      </c>
      <c r="D82" s="5">
        <v>10718</v>
      </c>
      <c r="E82" s="5">
        <v>3331</v>
      </c>
      <c r="F82" s="5">
        <v>10</v>
      </c>
      <c r="G82" s="5">
        <v>1.8</v>
      </c>
      <c r="H82" s="5">
        <v>0</v>
      </c>
      <c r="I82" s="9">
        <v>42.25</v>
      </c>
      <c r="K82" s="7" t="str">
        <f t="shared" si="10"/>
        <v>Tidak Stabil</v>
      </c>
      <c r="L82" s="7" t="str">
        <f t="shared" si="11"/>
        <v>Kemarau</v>
      </c>
      <c r="M82" s="7" t="str">
        <f t="shared" si="7"/>
        <v>Tidak Ada Bencana</v>
      </c>
      <c r="N82" s="7">
        <f t="shared" si="8"/>
        <v>2.1490335707019326</v>
      </c>
      <c r="O82" s="7" t="str">
        <f t="shared" si="12"/>
        <v>Tidak Ada Hama</v>
      </c>
      <c r="P82" s="6" t="str">
        <f t="shared" si="9"/>
        <v>R13</v>
      </c>
    </row>
    <row r="83" spans="1:16" x14ac:dyDescent="0.25">
      <c r="A83" s="3">
        <v>82</v>
      </c>
      <c r="B83" s="4">
        <v>41913</v>
      </c>
      <c r="C83" s="3">
        <v>10</v>
      </c>
      <c r="D83" s="5">
        <v>10718</v>
      </c>
      <c r="E83" s="5">
        <v>10841</v>
      </c>
      <c r="F83" s="5">
        <v>9</v>
      </c>
      <c r="G83" s="5">
        <v>0.8</v>
      </c>
      <c r="H83" s="5">
        <v>0</v>
      </c>
      <c r="I83" s="9">
        <v>0</v>
      </c>
      <c r="K83" s="7" t="str">
        <f t="shared" si="10"/>
        <v>Tidak Stabil</v>
      </c>
      <c r="L83" s="7" t="str">
        <f t="shared" si="11"/>
        <v>Kemarau</v>
      </c>
      <c r="M83" s="7" t="str">
        <f t="shared" si="7"/>
        <v>Tidak Ada Bencana</v>
      </c>
      <c r="N83" s="7">
        <f t="shared" si="8"/>
        <v>0</v>
      </c>
      <c r="O83" s="7" t="str">
        <f t="shared" si="12"/>
        <v>Tidak Ada Hama</v>
      </c>
      <c r="P83" s="6" t="str">
        <f t="shared" si="9"/>
        <v>R13</v>
      </c>
    </row>
    <row r="84" spans="1:16" x14ac:dyDescent="0.25">
      <c r="A84" s="3">
        <v>83</v>
      </c>
      <c r="B84" s="4">
        <v>41944</v>
      </c>
      <c r="C84" s="3">
        <v>10</v>
      </c>
      <c r="D84" s="5">
        <v>10695</v>
      </c>
      <c r="E84" s="5">
        <v>1562</v>
      </c>
      <c r="F84" s="5">
        <v>561</v>
      </c>
      <c r="G84" s="5">
        <v>13.7</v>
      </c>
      <c r="H84" s="5">
        <v>0</v>
      </c>
      <c r="I84" s="9">
        <v>9.5</v>
      </c>
      <c r="K84" s="7" t="str">
        <f t="shared" si="10"/>
        <v>Tidak Stabil</v>
      </c>
      <c r="L84" s="7" t="str">
        <f t="shared" si="11"/>
        <v>Kemarau</v>
      </c>
      <c r="M84" s="7" t="str">
        <f t="shared" si="7"/>
        <v>Tidak Ada Bencana</v>
      </c>
      <c r="N84" s="7">
        <f t="shared" si="8"/>
        <v>1.0303687635574839</v>
      </c>
      <c r="O84" s="7" t="str">
        <f t="shared" si="12"/>
        <v>Tidak Ada Hama</v>
      </c>
      <c r="P84" s="6" t="str">
        <f t="shared" si="9"/>
        <v>R13</v>
      </c>
    </row>
    <row r="85" spans="1:16" x14ac:dyDescent="0.25">
      <c r="A85" s="3">
        <v>84</v>
      </c>
      <c r="B85" s="4">
        <v>41974</v>
      </c>
      <c r="C85" s="3">
        <v>10</v>
      </c>
      <c r="D85" s="5">
        <v>10982</v>
      </c>
      <c r="E85" s="5">
        <v>1625</v>
      </c>
      <c r="F85" s="5">
        <v>4281</v>
      </c>
      <c r="G85" s="5">
        <v>91.1</v>
      </c>
      <c r="H85" s="5">
        <v>0</v>
      </c>
      <c r="I85" s="9">
        <v>0</v>
      </c>
      <c r="K85" s="7" t="str">
        <f t="shared" si="10"/>
        <v>Tidak Stabil</v>
      </c>
      <c r="L85" s="7" t="str">
        <f t="shared" si="11"/>
        <v>Kemarau</v>
      </c>
      <c r="M85" s="7" t="str">
        <f t="shared" si="7"/>
        <v>Tidak Ada Bencana</v>
      </c>
      <c r="N85" s="7">
        <f t="shared" si="8"/>
        <v>0</v>
      </c>
      <c r="O85" s="7" t="str">
        <f t="shared" si="12"/>
        <v>Tidak Ada Hama</v>
      </c>
      <c r="P85" s="6" t="str">
        <f t="shared" si="9"/>
        <v>R13</v>
      </c>
    </row>
    <row r="86" spans="1:16" x14ac:dyDescent="0.25">
      <c r="A86" s="3">
        <v>85</v>
      </c>
      <c r="B86" s="4">
        <v>42005</v>
      </c>
      <c r="C86" s="3">
        <v>10</v>
      </c>
      <c r="D86" s="5">
        <v>11022</v>
      </c>
      <c r="E86" s="5">
        <v>127</v>
      </c>
      <c r="F86" s="5">
        <v>7026</v>
      </c>
      <c r="G86" s="5">
        <v>323.2</v>
      </c>
      <c r="H86" s="5">
        <v>0</v>
      </c>
      <c r="I86" s="9">
        <v>63.5</v>
      </c>
      <c r="K86" s="7" t="str">
        <f t="shared" si="10"/>
        <v>Tidak Stabil</v>
      </c>
      <c r="L86" s="7" t="str">
        <f t="shared" si="11"/>
        <v>Penghujan</v>
      </c>
      <c r="M86" s="7" t="str">
        <f t="shared" si="7"/>
        <v>Tidak Ada Bencana</v>
      </c>
      <c r="N86" s="7">
        <f t="shared" si="8"/>
        <v>635</v>
      </c>
      <c r="O86" s="7" t="str">
        <f t="shared" si="12"/>
        <v>Ada Hama</v>
      </c>
      <c r="P86" s="6" t="str">
        <f t="shared" si="9"/>
        <v>R10</v>
      </c>
    </row>
    <row r="87" spans="1:16" x14ac:dyDescent="0.25">
      <c r="A87" s="3">
        <v>86</v>
      </c>
      <c r="B87" s="4">
        <v>42036</v>
      </c>
      <c r="C87" s="3">
        <v>10</v>
      </c>
      <c r="D87" s="5">
        <v>11128</v>
      </c>
      <c r="E87" s="5">
        <v>115</v>
      </c>
      <c r="F87" s="5">
        <v>711</v>
      </c>
      <c r="G87" s="5">
        <v>395.4</v>
      </c>
      <c r="H87" s="5">
        <v>1</v>
      </c>
      <c r="I87" s="9">
        <v>123.38</v>
      </c>
      <c r="K87" s="7" t="str">
        <f t="shared" si="10"/>
        <v>Tidak Stabil</v>
      </c>
      <c r="L87" s="7" t="str">
        <f t="shared" si="11"/>
        <v>Penghujan</v>
      </c>
      <c r="M87" s="7" t="str">
        <f t="shared" si="7"/>
        <v>Ada Bencana</v>
      </c>
      <c r="N87" s="7">
        <f t="shared" si="8"/>
        <v>1370.8888888888887</v>
      </c>
      <c r="O87" s="7" t="str">
        <f t="shared" si="12"/>
        <v>Ada Hama</v>
      </c>
      <c r="P87" s="6" t="str">
        <f t="shared" si="9"/>
        <v>R12</v>
      </c>
    </row>
    <row r="88" spans="1:16" x14ac:dyDescent="0.25">
      <c r="A88" s="3">
        <v>87</v>
      </c>
      <c r="B88" s="4">
        <v>42064</v>
      </c>
      <c r="C88" s="3">
        <v>10</v>
      </c>
      <c r="D88" s="5">
        <v>11332</v>
      </c>
      <c r="E88" s="5">
        <v>7142</v>
      </c>
      <c r="F88" s="5">
        <v>436</v>
      </c>
      <c r="G88" s="5">
        <v>3.2</v>
      </c>
      <c r="H88" s="5">
        <v>0</v>
      </c>
      <c r="I88" s="9">
        <v>39.85</v>
      </c>
      <c r="K88" s="7" t="str">
        <f t="shared" si="10"/>
        <v>Tidak Stabil</v>
      </c>
      <c r="L88" s="7" t="str">
        <f t="shared" si="11"/>
        <v>Kemarau</v>
      </c>
      <c r="M88" s="7" t="str">
        <f t="shared" si="7"/>
        <v>Tidak Ada Bencana</v>
      </c>
      <c r="N88" s="7">
        <f t="shared" si="8"/>
        <v>7.1033868092691614</v>
      </c>
      <c r="O88" s="7" t="str">
        <f t="shared" si="12"/>
        <v>Tidak Ada Hama</v>
      </c>
      <c r="P88" s="6" t="str">
        <f t="shared" si="9"/>
        <v>R13</v>
      </c>
    </row>
    <row r="89" spans="1:16" x14ac:dyDescent="0.25">
      <c r="A89" s="3">
        <v>88</v>
      </c>
      <c r="B89" s="4">
        <v>42095</v>
      </c>
      <c r="C89" s="3">
        <v>10</v>
      </c>
      <c r="D89" s="5">
        <v>11378</v>
      </c>
      <c r="E89" s="5">
        <v>54501</v>
      </c>
      <c r="F89" s="5">
        <v>21</v>
      </c>
      <c r="G89" s="5">
        <v>230.5</v>
      </c>
      <c r="H89" s="5">
        <v>1</v>
      </c>
      <c r="I89" s="9">
        <v>25</v>
      </c>
      <c r="K89" s="7" t="str">
        <f t="shared" si="10"/>
        <v>Tidak Stabil</v>
      </c>
      <c r="L89" s="7" t="str">
        <f t="shared" si="11"/>
        <v>Penghujan</v>
      </c>
      <c r="M89" s="7" t="str">
        <f t="shared" si="7"/>
        <v>Ada Bencana</v>
      </c>
      <c r="N89" s="7">
        <f t="shared" si="8"/>
        <v>0.58397570661060494</v>
      </c>
      <c r="O89" s="7" t="str">
        <f t="shared" si="12"/>
        <v>Tidak Ada Hama</v>
      </c>
      <c r="P89" s="6" t="str">
        <f t="shared" si="9"/>
        <v>R11</v>
      </c>
    </row>
    <row r="90" spans="1:16" x14ac:dyDescent="0.25">
      <c r="A90" s="3">
        <v>89</v>
      </c>
      <c r="B90" s="4">
        <v>42125</v>
      </c>
      <c r="C90" s="3">
        <v>10</v>
      </c>
      <c r="D90" s="5">
        <v>11378</v>
      </c>
      <c r="E90" s="5">
        <v>23340</v>
      </c>
      <c r="F90" s="5">
        <v>2603</v>
      </c>
      <c r="G90" s="5">
        <v>78.099999999999994</v>
      </c>
      <c r="H90" s="5">
        <v>0</v>
      </c>
      <c r="I90" s="9">
        <v>0</v>
      </c>
      <c r="K90" s="7" t="str">
        <f t="shared" si="10"/>
        <v>Tidak Stabil</v>
      </c>
      <c r="L90" s="7" t="str">
        <f t="shared" si="11"/>
        <v>Kemarau</v>
      </c>
      <c r="M90" s="7" t="str">
        <f t="shared" si="7"/>
        <v>Tidak Ada Bencana</v>
      </c>
      <c r="N90" s="7">
        <f t="shared" si="8"/>
        <v>0</v>
      </c>
      <c r="O90" s="7" t="str">
        <f t="shared" si="12"/>
        <v>Tidak Ada Hama</v>
      </c>
      <c r="P90" s="6" t="str">
        <f t="shared" si="9"/>
        <v>R13</v>
      </c>
    </row>
    <row r="91" spans="1:16" x14ac:dyDescent="0.25">
      <c r="A91" s="3">
        <v>90</v>
      </c>
      <c r="B91" s="4">
        <v>42156</v>
      </c>
      <c r="C91" s="3">
        <v>10</v>
      </c>
      <c r="D91" s="5">
        <v>11411</v>
      </c>
      <c r="E91" s="5">
        <v>2362</v>
      </c>
      <c r="F91" s="5">
        <v>6464</v>
      </c>
      <c r="G91" s="5">
        <v>151.1</v>
      </c>
      <c r="H91" s="5">
        <v>0</v>
      </c>
      <c r="I91" s="9">
        <v>581.79999999999995</v>
      </c>
      <c r="K91" s="7" t="str">
        <f t="shared" si="10"/>
        <v>Tidak Stabil</v>
      </c>
      <c r="L91" s="7" t="str">
        <f t="shared" si="11"/>
        <v>Penghujan</v>
      </c>
      <c r="M91" s="7" t="str">
        <f t="shared" ref="M91:M109" si="13">IF(H91=1,"Ada Bencana","Tidak Ada Bencana")</f>
        <v>Tidak Ada Bencana</v>
      </c>
      <c r="N91" s="7">
        <f t="shared" ref="N91:N109" si="14">I91/F87*100</f>
        <v>81.82841068917017</v>
      </c>
      <c r="O91" s="7" t="str">
        <f t="shared" si="12"/>
        <v>Ada Hama</v>
      </c>
      <c r="P91" s="6" t="str">
        <f t="shared" ref="P91:P109" si="15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R10</v>
      </c>
    </row>
    <row r="92" spans="1:16" x14ac:dyDescent="0.25">
      <c r="A92" s="3">
        <v>91</v>
      </c>
      <c r="B92" s="4">
        <v>42186</v>
      </c>
      <c r="C92" s="3">
        <v>10</v>
      </c>
      <c r="D92" s="5">
        <v>11441</v>
      </c>
      <c r="E92" s="5">
        <v>1448</v>
      </c>
      <c r="F92" s="5">
        <v>413</v>
      </c>
      <c r="G92" s="5">
        <v>29.3</v>
      </c>
      <c r="H92" s="5">
        <v>0</v>
      </c>
      <c r="I92" s="9">
        <v>156.80000000000001</v>
      </c>
      <c r="K92" s="7" t="str">
        <f t="shared" si="10"/>
        <v>Tidak Stabil</v>
      </c>
      <c r="L92" s="7" t="str">
        <f t="shared" si="11"/>
        <v>Kemarau</v>
      </c>
      <c r="M92" s="7" t="str">
        <f t="shared" si="13"/>
        <v>Tidak Ada Bencana</v>
      </c>
      <c r="N92" s="7">
        <f t="shared" si="14"/>
        <v>35.963302752293579</v>
      </c>
      <c r="O92" s="7" t="str">
        <f t="shared" si="12"/>
        <v>Ada Hama</v>
      </c>
      <c r="P92" s="6" t="str">
        <f t="shared" si="15"/>
        <v>R14</v>
      </c>
    </row>
    <row r="93" spans="1:16" x14ac:dyDescent="0.25">
      <c r="A93" s="3">
        <v>92</v>
      </c>
      <c r="B93" s="4">
        <v>42217</v>
      </c>
      <c r="C93" s="3">
        <v>10</v>
      </c>
      <c r="D93" s="5">
        <v>11441</v>
      </c>
      <c r="E93" s="5">
        <v>70</v>
      </c>
      <c r="F93" s="5">
        <v>26</v>
      </c>
      <c r="G93" s="5">
        <v>8.1</v>
      </c>
      <c r="H93" s="5">
        <v>0</v>
      </c>
      <c r="I93" s="9">
        <v>165.1</v>
      </c>
      <c r="K93" s="7" t="str">
        <f t="shared" si="10"/>
        <v>Tidak Stabil</v>
      </c>
      <c r="L93" s="7" t="str">
        <f t="shared" si="11"/>
        <v>Kemarau</v>
      </c>
      <c r="M93" s="7" t="str">
        <f t="shared" si="13"/>
        <v>Tidak Ada Bencana</v>
      </c>
      <c r="N93" s="7">
        <f t="shared" si="14"/>
        <v>786.19047619047615</v>
      </c>
      <c r="O93" s="7" t="str">
        <f t="shared" si="12"/>
        <v>Ada Hama</v>
      </c>
      <c r="P93" s="6" t="str">
        <f t="shared" si="15"/>
        <v>R14</v>
      </c>
    </row>
    <row r="94" spans="1:16" x14ac:dyDescent="0.25">
      <c r="A94" s="3">
        <v>93</v>
      </c>
      <c r="B94" s="4">
        <v>42248</v>
      </c>
      <c r="C94" s="3">
        <v>10</v>
      </c>
      <c r="D94" s="5">
        <v>11424</v>
      </c>
      <c r="E94" s="5">
        <v>7855</v>
      </c>
      <c r="F94" s="5">
        <v>292</v>
      </c>
      <c r="G94" s="5">
        <v>0.1</v>
      </c>
      <c r="H94" s="5">
        <v>0</v>
      </c>
      <c r="I94" s="9">
        <v>25</v>
      </c>
      <c r="K94" s="7" t="str">
        <f t="shared" si="10"/>
        <v>Tidak Stabil</v>
      </c>
      <c r="L94" s="7" t="str">
        <f t="shared" si="11"/>
        <v>Kemarau</v>
      </c>
      <c r="M94" s="7" t="str">
        <f t="shared" si="13"/>
        <v>Tidak Ada Bencana</v>
      </c>
      <c r="N94" s="7">
        <f t="shared" si="14"/>
        <v>0.9604302727621975</v>
      </c>
      <c r="O94" s="7" t="str">
        <f t="shared" si="12"/>
        <v>Tidak Ada Hama</v>
      </c>
      <c r="P94" s="6" t="str">
        <f t="shared" si="15"/>
        <v>R13</v>
      </c>
    </row>
    <row r="95" spans="1:16" x14ac:dyDescent="0.25">
      <c r="A95" s="3">
        <v>94</v>
      </c>
      <c r="B95" s="4">
        <v>42278</v>
      </c>
      <c r="C95" s="3">
        <v>10</v>
      </c>
      <c r="D95" s="5">
        <v>11450</v>
      </c>
      <c r="E95" s="5">
        <v>19506</v>
      </c>
      <c r="F95" s="5">
        <v>1008</v>
      </c>
      <c r="G95" s="5">
        <v>2</v>
      </c>
      <c r="H95" s="5">
        <v>0</v>
      </c>
      <c r="I95" s="9">
        <v>0.5</v>
      </c>
      <c r="K95" s="7" t="str">
        <f t="shared" si="10"/>
        <v>Tidak Stabil</v>
      </c>
      <c r="L95" s="7" t="str">
        <f t="shared" si="11"/>
        <v>Kemarau</v>
      </c>
      <c r="M95" s="7" t="str">
        <f t="shared" si="13"/>
        <v>Tidak Ada Bencana</v>
      </c>
      <c r="N95" s="7">
        <f t="shared" si="14"/>
        <v>7.7351485148514851E-3</v>
      </c>
      <c r="O95" s="7" t="str">
        <f t="shared" si="12"/>
        <v>Tidak Ada Hama</v>
      </c>
      <c r="P95" s="6" t="str">
        <f t="shared" si="15"/>
        <v>R13</v>
      </c>
    </row>
    <row r="96" spans="1:16" x14ac:dyDescent="0.25">
      <c r="A96" s="3">
        <v>95</v>
      </c>
      <c r="B96" s="4">
        <v>42309</v>
      </c>
      <c r="C96" s="3">
        <v>10</v>
      </c>
      <c r="D96" s="5">
        <v>11445</v>
      </c>
      <c r="E96" s="5">
        <v>1246</v>
      </c>
      <c r="F96" s="5">
        <v>535</v>
      </c>
      <c r="G96" s="5">
        <v>87.5</v>
      </c>
      <c r="H96" s="5">
        <v>0</v>
      </c>
      <c r="I96" s="9">
        <v>65</v>
      </c>
      <c r="K96" s="7" t="str">
        <f t="shared" si="10"/>
        <v>Tidak Stabil</v>
      </c>
      <c r="L96" s="7" t="str">
        <f t="shared" si="11"/>
        <v>Kemarau</v>
      </c>
      <c r="M96" s="7" t="str">
        <f t="shared" si="13"/>
        <v>Tidak Ada Bencana</v>
      </c>
      <c r="N96" s="7">
        <f t="shared" si="14"/>
        <v>15.738498789346247</v>
      </c>
      <c r="O96" s="7" t="str">
        <f t="shared" si="12"/>
        <v>Ada Hama</v>
      </c>
      <c r="P96" s="6" t="str">
        <f t="shared" si="15"/>
        <v>R14</v>
      </c>
    </row>
    <row r="97" spans="1:16" x14ac:dyDescent="0.25">
      <c r="A97" s="3">
        <v>96</v>
      </c>
      <c r="B97" s="4">
        <v>42339</v>
      </c>
      <c r="C97" s="3">
        <v>10</v>
      </c>
      <c r="D97" s="5">
        <v>11505</v>
      </c>
      <c r="E97" s="5">
        <v>78</v>
      </c>
      <c r="F97" s="5">
        <v>2336</v>
      </c>
      <c r="G97" s="5">
        <v>131.4</v>
      </c>
      <c r="H97" s="5">
        <v>0</v>
      </c>
      <c r="I97" s="9">
        <v>15.6</v>
      </c>
      <c r="K97" s="7" t="str">
        <f t="shared" si="10"/>
        <v>Tidak Stabil</v>
      </c>
      <c r="L97" s="7" t="str">
        <f t="shared" si="11"/>
        <v>Kemarau</v>
      </c>
      <c r="M97" s="7" t="str">
        <f t="shared" si="13"/>
        <v>Tidak Ada Bencana</v>
      </c>
      <c r="N97" s="7">
        <f t="shared" si="14"/>
        <v>60</v>
      </c>
      <c r="O97" s="7" t="str">
        <f t="shared" si="12"/>
        <v>Ada Hama</v>
      </c>
      <c r="P97" s="6" t="str">
        <f t="shared" si="15"/>
        <v>R14</v>
      </c>
    </row>
    <row r="98" spans="1:16" x14ac:dyDescent="0.25">
      <c r="A98" s="3">
        <v>97</v>
      </c>
      <c r="B98" s="4">
        <v>42370</v>
      </c>
      <c r="C98" s="3">
        <v>10</v>
      </c>
      <c r="D98" s="5">
        <v>11540</v>
      </c>
      <c r="E98" s="5">
        <v>1514</v>
      </c>
      <c r="F98" s="5">
        <v>7142</v>
      </c>
      <c r="G98" s="5">
        <v>183.8</v>
      </c>
      <c r="H98" s="5">
        <v>0</v>
      </c>
      <c r="I98" s="9">
        <v>50.5</v>
      </c>
      <c r="K98" s="7" t="str">
        <f t="shared" si="10"/>
        <v>Tidak Stabil</v>
      </c>
      <c r="L98" s="7" t="str">
        <f t="shared" si="11"/>
        <v>Penghujan</v>
      </c>
      <c r="M98" s="7" t="str">
        <f t="shared" si="13"/>
        <v>Tidak Ada Bencana</v>
      </c>
      <c r="N98" s="7">
        <f t="shared" si="14"/>
        <v>17.294520547945204</v>
      </c>
      <c r="O98" s="7" t="str">
        <f t="shared" si="12"/>
        <v>Ada Hama</v>
      </c>
      <c r="P98" s="6" t="str">
        <f t="shared" si="15"/>
        <v>R10</v>
      </c>
    </row>
    <row r="99" spans="1:16" x14ac:dyDescent="0.25">
      <c r="A99" s="3">
        <v>98</v>
      </c>
      <c r="B99" s="4">
        <v>42401</v>
      </c>
      <c r="C99" s="3">
        <v>10</v>
      </c>
      <c r="D99" s="5">
        <v>11604</v>
      </c>
      <c r="E99" s="5">
        <v>2450</v>
      </c>
      <c r="F99" s="5">
        <v>781</v>
      </c>
      <c r="G99" s="5">
        <v>262.2</v>
      </c>
      <c r="H99" s="5">
        <v>0</v>
      </c>
      <c r="I99" s="9">
        <v>1129.5</v>
      </c>
      <c r="K99" s="7" t="str">
        <f t="shared" si="10"/>
        <v>Tidak Stabil</v>
      </c>
      <c r="L99" s="7" t="str">
        <f t="shared" si="11"/>
        <v>Penghujan</v>
      </c>
      <c r="M99" s="7" t="str">
        <f t="shared" si="13"/>
        <v>Tidak Ada Bencana</v>
      </c>
      <c r="N99" s="7">
        <f t="shared" si="14"/>
        <v>112.05357142857142</v>
      </c>
      <c r="O99" s="7" t="str">
        <f t="shared" si="12"/>
        <v>Ada Hama</v>
      </c>
      <c r="P99" s="6" t="str">
        <f t="shared" si="15"/>
        <v>R10</v>
      </c>
    </row>
    <row r="100" spans="1:16" x14ac:dyDescent="0.25">
      <c r="A100" s="3">
        <v>99</v>
      </c>
      <c r="B100" s="4">
        <v>42430</v>
      </c>
      <c r="C100" s="3">
        <v>10</v>
      </c>
      <c r="D100" s="5">
        <v>11650</v>
      </c>
      <c r="E100" s="5">
        <v>1275</v>
      </c>
      <c r="F100" s="5">
        <v>368</v>
      </c>
      <c r="G100" s="5">
        <v>343.6</v>
      </c>
      <c r="H100" s="5">
        <v>0</v>
      </c>
      <c r="I100" s="9">
        <v>409.5</v>
      </c>
      <c r="K100" s="7" t="str">
        <f t="shared" si="10"/>
        <v>Tidak Stabil</v>
      </c>
      <c r="L100" s="7" t="str">
        <f t="shared" si="11"/>
        <v>Penghujan</v>
      </c>
      <c r="M100" s="7" t="str">
        <f t="shared" si="13"/>
        <v>Tidak Ada Bencana</v>
      </c>
      <c r="N100" s="7">
        <f t="shared" si="14"/>
        <v>76.54205607476635</v>
      </c>
      <c r="O100" s="7" t="str">
        <f t="shared" si="12"/>
        <v>Ada Hama</v>
      </c>
      <c r="P100" s="6" t="str">
        <f t="shared" si="15"/>
        <v>R10</v>
      </c>
    </row>
    <row r="101" spans="1:16" x14ac:dyDescent="0.25">
      <c r="A101" s="3">
        <v>100</v>
      </c>
      <c r="B101" s="4">
        <v>42461</v>
      </c>
      <c r="C101" s="3">
        <v>10</v>
      </c>
      <c r="D101" s="5">
        <v>11660</v>
      </c>
      <c r="E101" s="5">
        <v>2424</v>
      </c>
      <c r="F101" s="5">
        <v>950</v>
      </c>
      <c r="G101" s="5">
        <v>487.3</v>
      </c>
      <c r="H101" s="5">
        <v>0</v>
      </c>
      <c r="I101" s="9">
        <v>103.75</v>
      </c>
      <c r="K101" s="7" t="str">
        <f t="shared" si="10"/>
        <v>Tidak Stabil</v>
      </c>
      <c r="L101" s="7" t="str">
        <f t="shared" si="11"/>
        <v>Penghujan</v>
      </c>
      <c r="M101" s="7" t="str">
        <f t="shared" si="13"/>
        <v>Tidak Ada Bencana</v>
      </c>
      <c r="N101" s="7">
        <f t="shared" si="14"/>
        <v>4.4413527397260273</v>
      </c>
      <c r="O101" s="7" t="str">
        <f t="shared" si="12"/>
        <v>Tidak Ada Hama</v>
      </c>
      <c r="P101" s="6" t="str">
        <f t="shared" si="15"/>
        <v>R9</v>
      </c>
    </row>
    <row r="102" spans="1:16" x14ac:dyDescent="0.25">
      <c r="A102" s="3">
        <v>101</v>
      </c>
      <c r="B102" s="4">
        <v>42491</v>
      </c>
      <c r="C102" s="3">
        <v>10</v>
      </c>
      <c r="D102" s="5">
        <v>11620</v>
      </c>
      <c r="E102" s="5">
        <v>17590</v>
      </c>
      <c r="F102" s="5">
        <v>2581</v>
      </c>
      <c r="G102" s="5">
        <v>227.1</v>
      </c>
      <c r="H102" s="5">
        <v>1</v>
      </c>
      <c r="I102" s="9">
        <v>74.75</v>
      </c>
      <c r="K102" s="7" t="str">
        <f t="shared" si="10"/>
        <v>Tidak Stabil</v>
      </c>
      <c r="L102" s="7" t="str">
        <f t="shared" si="11"/>
        <v>Penghujan</v>
      </c>
      <c r="M102" s="7" t="str">
        <f t="shared" si="13"/>
        <v>Ada Bencana</v>
      </c>
      <c r="N102" s="7">
        <f t="shared" si="14"/>
        <v>1.0466255950714087</v>
      </c>
      <c r="O102" s="7" t="str">
        <f t="shared" si="12"/>
        <v>Tidak Ada Hama</v>
      </c>
      <c r="P102" s="6" t="str">
        <f t="shared" si="15"/>
        <v>R11</v>
      </c>
    </row>
    <row r="103" spans="1:16" x14ac:dyDescent="0.25">
      <c r="A103" s="3">
        <v>102</v>
      </c>
      <c r="B103" s="4">
        <v>42522</v>
      </c>
      <c r="C103" s="3">
        <v>10</v>
      </c>
      <c r="D103" s="5">
        <v>11603</v>
      </c>
      <c r="E103" s="5">
        <v>4273</v>
      </c>
      <c r="F103" s="5">
        <v>6580</v>
      </c>
      <c r="G103" s="5">
        <v>255</v>
      </c>
      <c r="H103" s="5">
        <v>0</v>
      </c>
      <c r="I103" s="9">
        <v>123.35</v>
      </c>
      <c r="K103" s="7" t="str">
        <f t="shared" si="10"/>
        <v>Tidak Stabil</v>
      </c>
      <c r="L103" s="7" t="str">
        <f t="shared" si="11"/>
        <v>Penghujan</v>
      </c>
      <c r="M103" s="7" t="str">
        <f t="shared" si="13"/>
        <v>Tidak Ada Bencana</v>
      </c>
      <c r="N103" s="7">
        <f t="shared" si="14"/>
        <v>15.793854033290652</v>
      </c>
      <c r="O103" s="7" t="str">
        <f t="shared" si="12"/>
        <v>Ada Hama</v>
      </c>
      <c r="P103" s="6" t="str">
        <f t="shared" si="15"/>
        <v>R10</v>
      </c>
    </row>
    <row r="104" spans="1:16" x14ac:dyDescent="0.25">
      <c r="A104" s="3">
        <v>103</v>
      </c>
      <c r="B104" s="4">
        <v>42552</v>
      </c>
      <c r="C104" s="3">
        <v>10</v>
      </c>
      <c r="D104" s="5">
        <v>11684</v>
      </c>
      <c r="E104" s="5">
        <v>4962</v>
      </c>
      <c r="F104" s="5">
        <v>522</v>
      </c>
      <c r="G104" s="5">
        <v>248.4</v>
      </c>
      <c r="H104" s="5">
        <v>1</v>
      </c>
      <c r="I104" s="9">
        <v>214.2</v>
      </c>
      <c r="K104" s="7" t="str">
        <f t="shared" si="10"/>
        <v>Tidak Stabil</v>
      </c>
      <c r="L104" s="7" t="str">
        <f t="shared" si="11"/>
        <v>Penghujan</v>
      </c>
      <c r="M104" s="7" t="str">
        <f t="shared" si="13"/>
        <v>Ada Bencana</v>
      </c>
      <c r="N104" s="7">
        <f t="shared" si="14"/>
        <v>58.206521739130437</v>
      </c>
      <c r="O104" s="7" t="str">
        <f t="shared" si="12"/>
        <v>Ada Hama</v>
      </c>
      <c r="P104" s="6" t="str">
        <f t="shared" si="15"/>
        <v>R12</v>
      </c>
    </row>
    <row r="105" spans="1:16" x14ac:dyDescent="0.25">
      <c r="A105" s="3">
        <v>104</v>
      </c>
      <c r="B105" s="4">
        <v>42583</v>
      </c>
      <c r="C105" s="3">
        <v>10</v>
      </c>
      <c r="D105" s="5">
        <v>11685</v>
      </c>
      <c r="E105" s="5">
        <v>2145</v>
      </c>
      <c r="F105" s="5">
        <v>1035</v>
      </c>
      <c r="G105" s="5">
        <v>44.1</v>
      </c>
      <c r="H105" s="5">
        <v>0</v>
      </c>
      <c r="I105" s="9">
        <v>106.75</v>
      </c>
      <c r="K105" s="7" t="str">
        <f t="shared" si="10"/>
        <v>Tidak Stabil</v>
      </c>
      <c r="L105" s="7" t="str">
        <f t="shared" si="11"/>
        <v>Kemarau</v>
      </c>
      <c r="M105" s="7" t="str">
        <f t="shared" si="13"/>
        <v>Tidak Ada Bencana</v>
      </c>
      <c r="N105" s="7">
        <f>I105/F101*100</f>
        <v>11.236842105263158</v>
      </c>
      <c r="O105" s="7" t="str">
        <f t="shared" si="12"/>
        <v>Ada Hama</v>
      </c>
      <c r="P105" s="6" t="str">
        <f t="shared" si="15"/>
        <v>R14</v>
      </c>
    </row>
    <row r="106" spans="1:16" x14ac:dyDescent="0.25">
      <c r="A106" s="3">
        <v>105</v>
      </c>
      <c r="B106" s="4">
        <v>42614</v>
      </c>
      <c r="C106" s="3">
        <v>10</v>
      </c>
      <c r="D106" s="5">
        <v>11616</v>
      </c>
      <c r="E106" s="5">
        <v>9389</v>
      </c>
      <c r="F106" s="5">
        <v>174</v>
      </c>
      <c r="G106" s="5">
        <v>156.30000000000001</v>
      </c>
      <c r="H106" s="5">
        <v>0</v>
      </c>
      <c r="I106" s="9">
        <v>83.8</v>
      </c>
      <c r="K106" s="7" t="str">
        <f t="shared" si="10"/>
        <v>Tidak Stabil</v>
      </c>
      <c r="L106" s="7" t="str">
        <f t="shared" si="11"/>
        <v>Penghujan</v>
      </c>
      <c r="M106" s="7" t="str">
        <f t="shared" si="13"/>
        <v>Tidak Ada Bencana</v>
      </c>
      <c r="N106" s="7">
        <f t="shared" si="14"/>
        <v>3.2468035645098801</v>
      </c>
      <c r="O106" s="7" t="str">
        <f t="shared" si="12"/>
        <v>Tidak Ada Hama</v>
      </c>
      <c r="P106" s="6" t="str">
        <f t="shared" si="15"/>
        <v>R9</v>
      </c>
    </row>
    <row r="107" spans="1:16" x14ac:dyDescent="0.25">
      <c r="A107" s="3">
        <v>106</v>
      </c>
      <c r="B107" s="4">
        <v>42644</v>
      </c>
      <c r="C107" s="3">
        <v>10</v>
      </c>
      <c r="D107" s="5">
        <v>11633</v>
      </c>
      <c r="E107" s="5">
        <v>3632</v>
      </c>
      <c r="F107" s="5">
        <v>956</v>
      </c>
      <c r="G107" s="5">
        <v>119.5</v>
      </c>
      <c r="H107" s="5">
        <v>0</v>
      </c>
      <c r="I107" s="9">
        <v>36.5</v>
      </c>
      <c r="K107" s="7" t="str">
        <f t="shared" si="10"/>
        <v>Tidak Stabil</v>
      </c>
      <c r="L107" s="7" t="str">
        <f t="shared" si="11"/>
        <v>Kemarau</v>
      </c>
      <c r="M107" s="7" t="str">
        <f t="shared" si="13"/>
        <v>Tidak Ada Bencana</v>
      </c>
      <c r="N107" s="7">
        <f t="shared" si="14"/>
        <v>0.55471124620060785</v>
      </c>
      <c r="O107" s="7" t="str">
        <f t="shared" si="12"/>
        <v>Tidak Ada Hama</v>
      </c>
      <c r="P107" s="6" t="str">
        <f t="shared" si="15"/>
        <v>R13</v>
      </c>
    </row>
    <row r="108" spans="1:16" x14ac:dyDescent="0.25">
      <c r="A108" s="3">
        <v>107</v>
      </c>
      <c r="B108" s="4">
        <v>42675</v>
      </c>
      <c r="C108" s="3">
        <v>10</v>
      </c>
      <c r="D108" s="5">
        <v>11675</v>
      </c>
      <c r="E108" s="5">
        <v>9016</v>
      </c>
      <c r="F108" s="5">
        <v>514</v>
      </c>
      <c r="G108" s="5">
        <v>88.1</v>
      </c>
      <c r="H108" s="5">
        <v>0</v>
      </c>
      <c r="I108" s="9">
        <v>60</v>
      </c>
      <c r="K108" s="7" t="str">
        <f t="shared" si="10"/>
        <v>Tidak Stabil</v>
      </c>
      <c r="L108" s="7" t="str">
        <f t="shared" si="11"/>
        <v>Kemarau</v>
      </c>
      <c r="M108" s="7" t="str">
        <f t="shared" si="13"/>
        <v>Tidak Ada Bencana</v>
      </c>
      <c r="N108" s="7">
        <f t="shared" si="14"/>
        <v>11.494252873563218</v>
      </c>
      <c r="O108" s="7" t="str">
        <f t="shared" si="12"/>
        <v>Ada Hama</v>
      </c>
      <c r="P108" s="6" t="str">
        <f t="shared" si="15"/>
        <v>R14</v>
      </c>
    </row>
    <row r="109" spans="1:16" x14ac:dyDescent="0.25">
      <c r="A109" s="3">
        <v>108</v>
      </c>
      <c r="B109" s="4">
        <v>42705</v>
      </c>
      <c r="C109" s="3">
        <v>10</v>
      </c>
      <c r="D109" s="5">
        <v>11675</v>
      </c>
      <c r="E109" s="5">
        <v>21734</v>
      </c>
      <c r="F109" s="5">
        <v>2304</v>
      </c>
      <c r="G109" s="5">
        <v>273.8</v>
      </c>
      <c r="H109" s="5">
        <v>0</v>
      </c>
      <c r="I109" s="9">
        <v>130.75</v>
      </c>
      <c r="K109" s="7" t="str">
        <f t="shared" si="10"/>
        <v>Tidak Stabil</v>
      </c>
      <c r="L109" s="7" t="str">
        <f t="shared" si="11"/>
        <v>Penghujan</v>
      </c>
      <c r="M109" s="7" t="str">
        <f t="shared" si="13"/>
        <v>Tidak Ada Bencana</v>
      </c>
      <c r="N109" s="7">
        <f t="shared" si="14"/>
        <v>12.632850241545892</v>
      </c>
      <c r="O109" s="7" t="str">
        <f t="shared" si="12"/>
        <v>Ada Hama</v>
      </c>
      <c r="P109" s="6" t="str">
        <f t="shared" si="15"/>
        <v>R10</v>
      </c>
    </row>
    <row r="110" spans="1:16" x14ac:dyDescent="0.25">
      <c r="A110" s="3">
        <v>109</v>
      </c>
      <c r="B110" s="4">
        <v>42736</v>
      </c>
      <c r="C110" s="3">
        <v>10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9">
        <v>86.63</v>
      </c>
    </row>
    <row r="111" spans="1:16" x14ac:dyDescent="0.25">
      <c r="A111" s="3">
        <v>110</v>
      </c>
      <c r="B111" s="4">
        <v>42767</v>
      </c>
      <c r="C111" s="3">
        <v>10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9">
        <v>77.25</v>
      </c>
    </row>
    <row r="112" spans="1:16" x14ac:dyDescent="0.25">
      <c r="A112" s="3">
        <v>111</v>
      </c>
      <c r="B112" s="4">
        <v>42795</v>
      </c>
      <c r="C112" s="3">
        <v>10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9">
        <v>77.2</v>
      </c>
    </row>
    <row r="113" spans="1:9" x14ac:dyDescent="0.25">
      <c r="A113" s="3">
        <v>112</v>
      </c>
      <c r="B113" s="4">
        <v>42826</v>
      </c>
      <c r="C113" s="3">
        <v>10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0</v>
      </c>
      <c r="I113" s="9">
        <v>377.1</v>
      </c>
    </row>
    <row r="114" spans="1:9" x14ac:dyDescent="0.25">
      <c r="A114" s="3">
        <v>113</v>
      </c>
      <c r="B114" s="4">
        <v>42856</v>
      </c>
      <c r="C114" s="3">
        <v>10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9">
        <v>285</v>
      </c>
    </row>
    <row r="115" spans="1:9" x14ac:dyDescent="0.25">
      <c r="A115" s="3">
        <v>114</v>
      </c>
      <c r="B115" s="4">
        <v>42887</v>
      </c>
      <c r="C115" s="3">
        <v>10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9">
        <v>243</v>
      </c>
    </row>
    <row r="116" spans="1:9" x14ac:dyDescent="0.25">
      <c r="A116" s="3">
        <v>115</v>
      </c>
      <c r="B116" s="4">
        <v>42917</v>
      </c>
      <c r="C116" s="3">
        <v>10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1</v>
      </c>
      <c r="I116" s="9">
        <v>0</v>
      </c>
    </row>
    <row r="117" spans="1:9" x14ac:dyDescent="0.25">
      <c r="A117" s="3">
        <v>116</v>
      </c>
      <c r="B117" s="4">
        <v>42948</v>
      </c>
      <c r="C117" s="3">
        <v>10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0</v>
      </c>
      <c r="I117" s="9">
        <v>0</v>
      </c>
    </row>
    <row r="118" spans="1:9" x14ac:dyDescent="0.25">
      <c r="A118" s="3">
        <v>117</v>
      </c>
      <c r="B118" s="4">
        <v>42979</v>
      </c>
      <c r="C118" s="3">
        <v>10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9">
        <v>0</v>
      </c>
    </row>
    <row r="119" spans="1:9" x14ac:dyDescent="0.25">
      <c r="A119" s="3">
        <v>118</v>
      </c>
      <c r="B119" s="4">
        <v>43009</v>
      </c>
      <c r="C119" s="3">
        <v>10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0</v>
      </c>
      <c r="I119" s="9">
        <v>0</v>
      </c>
    </row>
    <row r="120" spans="1:9" x14ac:dyDescent="0.25">
      <c r="A120" s="3">
        <v>119</v>
      </c>
      <c r="B120" s="4">
        <v>43040</v>
      </c>
      <c r="C120" s="3">
        <v>10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0</v>
      </c>
      <c r="I120" s="9">
        <v>45.25</v>
      </c>
    </row>
    <row r="121" spans="1:9" x14ac:dyDescent="0.25">
      <c r="A121" s="3">
        <v>120</v>
      </c>
      <c r="B121" s="4">
        <v>43070</v>
      </c>
      <c r="C121" s="3">
        <v>10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0</v>
      </c>
      <c r="I121" s="9">
        <v>0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CED6-24E7-4AF3-9AD3-DDAE782EBB86}">
  <dimension ref="A1:P1165"/>
  <sheetViews>
    <sheetView topLeftCell="C89" zoomScale="85" zoomScaleNormal="85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6.710937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11</v>
      </c>
      <c r="D2" s="5">
        <v>5112</v>
      </c>
      <c r="E2" s="5">
        <v>7722</v>
      </c>
      <c r="F2" s="5">
        <v>12653</v>
      </c>
      <c r="G2" s="5">
        <v>463</v>
      </c>
      <c r="H2" s="5">
        <v>0</v>
      </c>
      <c r="I2" s="5" t="s">
        <v>9</v>
      </c>
      <c r="K2" s="7" t="str">
        <f>IF(D2&gt;9450,"Tidak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11</v>
      </c>
      <c r="D3" s="5">
        <v>5159</v>
      </c>
      <c r="E3" s="5">
        <v>129829</v>
      </c>
      <c r="F3" s="5">
        <v>11419</v>
      </c>
      <c r="G3" s="5">
        <v>231</v>
      </c>
      <c r="H3" s="5">
        <v>0</v>
      </c>
      <c r="I3" s="5" t="s">
        <v>9</v>
      </c>
      <c r="K3" s="7" t="str">
        <f t="shared" ref="K3:K66" si="0">IF(D3&gt;9450,"Tidak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11</v>
      </c>
      <c r="D4" s="5">
        <v>5288</v>
      </c>
      <c r="E4" s="5">
        <v>19847</v>
      </c>
      <c r="F4" s="5">
        <v>8275</v>
      </c>
      <c r="G4" s="5">
        <v>440</v>
      </c>
      <c r="H4" s="5">
        <v>0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Tidak Ada 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11</v>
      </c>
      <c r="D5" s="5">
        <v>5271</v>
      </c>
      <c r="E5" s="5">
        <v>16296</v>
      </c>
      <c r="F5" s="5">
        <v>12516</v>
      </c>
      <c r="G5" s="5">
        <v>368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11</v>
      </c>
      <c r="D6" s="5">
        <v>5271</v>
      </c>
      <c r="E6" s="5">
        <v>52065</v>
      </c>
      <c r="F6" s="5">
        <v>5426</v>
      </c>
      <c r="G6" s="5">
        <v>135</v>
      </c>
      <c r="H6" s="5">
        <v>1</v>
      </c>
      <c r="I6" s="5" t="s">
        <v>9</v>
      </c>
      <c r="K6" s="7" t="str">
        <f t="shared" si="0"/>
        <v>Stabil</v>
      </c>
      <c r="L6" s="7" t="str">
        <f t="shared" si="1"/>
        <v>Kemarau</v>
      </c>
      <c r="M6" s="7" t="str">
        <f t="shared" si="2"/>
        <v>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11</v>
      </c>
      <c r="D7" s="5">
        <v>5421</v>
      </c>
      <c r="E7" s="5">
        <v>46988</v>
      </c>
      <c r="F7" s="5">
        <v>3015</v>
      </c>
      <c r="G7" s="5">
        <v>133</v>
      </c>
      <c r="H7" s="5">
        <v>1</v>
      </c>
      <c r="I7" s="5" t="s">
        <v>9</v>
      </c>
      <c r="K7" s="7" t="str">
        <f t="shared" si="0"/>
        <v>Stabil</v>
      </c>
      <c r="L7" s="7" t="str">
        <f t="shared" si="1"/>
        <v>Kemarau</v>
      </c>
      <c r="M7" s="7" t="str">
        <f t="shared" si="2"/>
        <v>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11</v>
      </c>
      <c r="D8" s="5">
        <v>5441</v>
      </c>
      <c r="E8" s="5">
        <v>34050</v>
      </c>
      <c r="F8" s="5">
        <v>4080</v>
      </c>
      <c r="G8" s="5">
        <v>438</v>
      </c>
      <c r="H8" s="5">
        <v>1</v>
      </c>
      <c r="I8" s="5" t="s">
        <v>9</v>
      </c>
      <c r="K8" s="7" t="str">
        <f t="shared" si="0"/>
        <v>Stabil</v>
      </c>
      <c r="L8" s="7" t="str">
        <f t="shared" si="1"/>
        <v>Penghujan</v>
      </c>
      <c r="M8" s="7" t="str">
        <f t="shared" si="2"/>
        <v>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11</v>
      </c>
      <c r="D9" s="5">
        <v>5412</v>
      </c>
      <c r="E9" s="5">
        <v>51502</v>
      </c>
      <c r="F9" s="5">
        <v>16471</v>
      </c>
      <c r="G9" s="5">
        <v>142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Kemarau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11</v>
      </c>
      <c r="D10" s="5">
        <v>5412</v>
      </c>
      <c r="E10" s="5">
        <v>30299</v>
      </c>
      <c r="F10" s="5">
        <v>5353</v>
      </c>
      <c r="G10" s="5">
        <v>194</v>
      </c>
      <c r="H10" s="5">
        <v>0</v>
      </c>
      <c r="I10" s="5" t="s">
        <v>9</v>
      </c>
      <c r="K10" s="7" t="str">
        <f t="shared" si="0"/>
        <v>Stabil</v>
      </c>
      <c r="L10" s="7" t="str">
        <f t="shared" si="1"/>
        <v>Penghujan</v>
      </c>
      <c r="M10" s="7" t="str">
        <f t="shared" si="2"/>
        <v>Tidak Ada 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11</v>
      </c>
      <c r="D11" s="5">
        <v>5441</v>
      </c>
      <c r="E11" s="5">
        <v>16836</v>
      </c>
      <c r="F11" s="5">
        <v>90002</v>
      </c>
      <c r="G11" s="5">
        <v>367</v>
      </c>
      <c r="H11" s="5">
        <v>0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Tidak Ada 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11</v>
      </c>
      <c r="D12" s="5">
        <v>5441</v>
      </c>
      <c r="E12" s="5">
        <v>22783</v>
      </c>
      <c r="F12" s="5">
        <v>13759</v>
      </c>
      <c r="G12" s="5">
        <v>560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11</v>
      </c>
      <c r="D13" s="5">
        <v>5441</v>
      </c>
      <c r="E13" s="5">
        <v>91976</v>
      </c>
      <c r="F13" s="5">
        <v>11297</v>
      </c>
      <c r="G13" s="5">
        <v>250</v>
      </c>
      <c r="H13" s="5">
        <v>1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11</v>
      </c>
      <c r="D14" s="5">
        <v>6050</v>
      </c>
      <c r="E14" s="5">
        <v>8342</v>
      </c>
      <c r="F14" s="5">
        <v>12965</v>
      </c>
      <c r="G14" s="5">
        <v>510</v>
      </c>
      <c r="H14" s="5">
        <v>1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11</v>
      </c>
      <c r="D15" s="5">
        <v>6191</v>
      </c>
      <c r="E15" s="5">
        <v>140255</v>
      </c>
      <c r="F15" s="5">
        <v>9485</v>
      </c>
      <c r="G15" s="5">
        <v>430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11</v>
      </c>
      <c r="D16" s="5">
        <v>6236</v>
      </c>
      <c r="E16" s="5">
        <v>21441</v>
      </c>
      <c r="F16" s="5">
        <v>8438</v>
      </c>
      <c r="G16" s="5">
        <v>296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11</v>
      </c>
      <c r="D17" s="5">
        <v>6055</v>
      </c>
      <c r="E17" s="5">
        <v>17605</v>
      </c>
      <c r="F17" s="5">
        <v>10544</v>
      </c>
      <c r="G17" s="5">
        <v>280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11</v>
      </c>
      <c r="D18" s="5">
        <v>6091</v>
      </c>
      <c r="E18" s="5">
        <v>60366</v>
      </c>
      <c r="F18" s="5">
        <v>5663</v>
      </c>
      <c r="G18" s="5">
        <v>246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Penghujan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11</v>
      </c>
      <c r="D19" s="5">
        <v>6095</v>
      </c>
      <c r="E19" s="5">
        <v>44163</v>
      </c>
      <c r="F19" s="5">
        <v>5221</v>
      </c>
      <c r="G19" s="5">
        <v>157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Penghujan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11</v>
      </c>
      <c r="D20" s="5">
        <v>6086</v>
      </c>
      <c r="E20" s="5">
        <v>39288</v>
      </c>
      <c r="F20" s="5">
        <v>5580</v>
      </c>
      <c r="G20" s="5">
        <v>117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Kemarau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11</v>
      </c>
      <c r="D21" s="5">
        <v>6086</v>
      </c>
      <c r="E21" s="5">
        <v>49093</v>
      </c>
      <c r="F21" s="5">
        <v>14146</v>
      </c>
      <c r="G21" s="5">
        <v>106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11</v>
      </c>
      <c r="D22" s="5">
        <v>6209</v>
      </c>
      <c r="E22" s="5">
        <v>31180</v>
      </c>
      <c r="F22" s="5">
        <v>8320</v>
      </c>
      <c r="G22" s="5">
        <v>7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11</v>
      </c>
      <c r="D23" s="5">
        <v>6209</v>
      </c>
      <c r="E23" s="5">
        <v>28746</v>
      </c>
      <c r="F23" s="5">
        <v>8162</v>
      </c>
      <c r="G23" s="5">
        <v>84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Kemarau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11</v>
      </c>
      <c r="D24" s="5">
        <v>6000</v>
      </c>
      <c r="E24" s="5">
        <v>30723</v>
      </c>
      <c r="F24" s="5">
        <v>10338</v>
      </c>
      <c r="G24" s="5">
        <v>329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11</v>
      </c>
      <c r="D25" s="5">
        <v>6136</v>
      </c>
      <c r="E25" s="5">
        <v>77886</v>
      </c>
      <c r="F25" s="5">
        <v>11589</v>
      </c>
      <c r="G25" s="5">
        <v>327</v>
      </c>
      <c r="H25" s="5">
        <v>1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11</v>
      </c>
      <c r="D26" s="5">
        <v>6346</v>
      </c>
      <c r="E26" s="5">
        <v>41665</v>
      </c>
      <c r="F26" s="5">
        <v>13252</v>
      </c>
      <c r="G26" s="5">
        <v>380</v>
      </c>
      <c r="H26" s="5">
        <v>0</v>
      </c>
      <c r="I26" s="9">
        <v>0</v>
      </c>
      <c r="K26" s="7" t="str">
        <f t="shared" si="0"/>
        <v>Stabil</v>
      </c>
      <c r="L26" s="7" t="str">
        <f t="shared" si="1"/>
        <v>Penghujan</v>
      </c>
      <c r="M26" s="7" t="str">
        <f>IF(H26=1,"Ada Bencana","Tidak Ada Bencana")</f>
        <v>Tidak Ada Bencana</v>
      </c>
      <c r="N26" s="7">
        <f>I26/F22*100</f>
        <v>0</v>
      </c>
      <c r="O26" s="7" t="str">
        <f t="shared" si="6"/>
        <v>Tidak 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R1</v>
      </c>
    </row>
    <row r="27" spans="1:16" x14ac:dyDescent="0.25">
      <c r="A27" s="3">
        <v>26</v>
      </c>
      <c r="B27" s="4">
        <v>40210</v>
      </c>
      <c r="C27" s="3">
        <v>11</v>
      </c>
      <c r="D27" s="5">
        <v>6717</v>
      </c>
      <c r="E27" s="5">
        <v>40874</v>
      </c>
      <c r="F27" s="5">
        <v>11046</v>
      </c>
      <c r="G27" s="5">
        <v>213</v>
      </c>
      <c r="H27" s="5">
        <v>0</v>
      </c>
      <c r="I27" s="9">
        <v>145</v>
      </c>
      <c r="K27" s="7" t="str">
        <f t="shared" si="0"/>
        <v>Stabil</v>
      </c>
      <c r="L27" s="7" t="str">
        <f t="shared" si="1"/>
        <v>Penghujan</v>
      </c>
      <c r="M27" s="7" t="str">
        <f t="shared" ref="M27:M90" si="7">IF(H27=1,"Ada Bencana","Tidak Ada Bencana")</f>
        <v>Tidak Ada Bencana</v>
      </c>
      <c r="N27" s="7">
        <f t="shared" ref="N27:N90" si="8">I27/F23*100</f>
        <v>1.7765253614310219</v>
      </c>
      <c r="O27" s="7" t="str">
        <f t="shared" si="6"/>
        <v>Tidak Ada Hama</v>
      </c>
      <c r="P27" s="6" t="str">
        <f t="shared" ref="P27:P90" si="9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R1</v>
      </c>
    </row>
    <row r="28" spans="1:16" x14ac:dyDescent="0.25">
      <c r="A28" s="3">
        <v>27</v>
      </c>
      <c r="B28" s="4">
        <v>40238</v>
      </c>
      <c r="C28" s="3">
        <v>11</v>
      </c>
      <c r="D28" s="5">
        <v>6661</v>
      </c>
      <c r="E28" s="5">
        <v>51771</v>
      </c>
      <c r="F28" s="5">
        <v>11128</v>
      </c>
      <c r="G28" s="5">
        <v>99</v>
      </c>
      <c r="H28" s="5">
        <v>0</v>
      </c>
      <c r="I28" s="9">
        <v>270</v>
      </c>
      <c r="K28" s="7" t="str">
        <f t="shared" si="0"/>
        <v>Stabil</v>
      </c>
      <c r="L28" s="7" t="str">
        <f t="shared" si="1"/>
        <v>Kemarau</v>
      </c>
      <c r="M28" s="7" t="str">
        <f t="shared" si="7"/>
        <v>Tidak Ada Bencana</v>
      </c>
      <c r="N28" s="7">
        <f t="shared" si="8"/>
        <v>2.6117237376668601</v>
      </c>
      <c r="O28" s="7" t="str">
        <f t="shared" si="6"/>
        <v>Tidak Ada Hama</v>
      </c>
      <c r="P28" s="6" t="str">
        <f t="shared" si="9"/>
        <v>R5</v>
      </c>
    </row>
    <row r="29" spans="1:16" x14ac:dyDescent="0.25">
      <c r="A29" s="3">
        <v>28</v>
      </c>
      <c r="B29" s="4">
        <v>40269</v>
      </c>
      <c r="C29" s="3">
        <v>11</v>
      </c>
      <c r="D29" s="5">
        <v>6661</v>
      </c>
      <c r="E29" s="5">
        <v>58036</v>
      </c>
      <c r="F29" s="5">
        <v>13881</v>
      </c>
      <c r="G29" s="5">
        <v>430</v>
      </c>
      <c r="H29" s="5">
        <v>0</v>
      </c>
      <c r="I29" s="9">
        <v>253</v>
      </c>
      <c r="K29" s="7" t="str">
        <f t="shared" si="0"/>
        <v>Stabil</v>
      </c>
      <c r="L29" s="7" t="str">
        <f t="shared" si="1"/>
        <v>Penghujan</v>
      </c>
      <c r="M29" s="7" t="str">
        <f t="shared" si="7"/>
        <v>Tidak Ada Bencana</v>
      </c>
      <c r="N29" s="7">
        <f t="shared" si="8"/>
        <v>2.1831046682198636</v>
      </c>
      <c r="O29" s="7" t="str">
        <f t="shared" si="6"/>
        <v>Tidak Ada Hama</v>
      </c>
      <c r="P29" s="6" t="str">
        <f t="shared" si="9"/>
        <v>R1</v>
      </c>
    </row>
    <row r="30" spans="1:16" x14ac:dyDescent="0.25">
      <c r="A30" s="3">
        <v>29</v>
      </c>
      <c r="B30" s="4">
        <v>40299</v>
      </c>
      <c r="C30" s="3">
        <v>11</v>
      </c>
      <c r="D30" s="5">
        <v>6435</v>
      </c>
      <c r="E30" s="5">
        <v>56427</v>
      </c>
      <c r="F30" s="5">
        <v>9445</v>
      </c>
      <c r="G30" s="5">
        <v>587</v>
      </c>
      <c r="H30" s="5">
        <v>1</v>
      </c>
      <c r="I30" s="9">
        <v>197</v>
      </c>
      <c r="K30" s="7" t="str">
        <f t="shared" si="0"/>
        <v>Stabil</v>
      </c>
      <c r="L30" s="7" t="str">
        <f t="shared" si="1"/>
        <v>Penghujan</v>
      </c>
      <c r="M30" s="7" t="str">
        <f t="shared" si="7"/>
        <v>Ada Bencana</v>
      </c>
      <c r="N30" s="7">
        <f t="shared" si="8"/>
        <v>1.486568065197706</v>
      </c>
      <c r="O30" s="7" t="str">
        <f t="shared" si="6"/>
        <v>Tidak Ada Hama</v>
      </c>
      <c r="P30" s="6" t="str">
        <f t="shared" si="9"/>
        <v>R3</v>
      </c>
    </row>
    <row r="31" spans="1:16" x14ac:dyDescent="0.25">
      <c r="A31" s="3">
        <v>30</v>
      </c>
      <c r="B31" s="4">
        <v>40330</v>
      </c>
      <c r="C31" s="3">
        <v>11</v>
      </c>
      <c r="D31" s="5">
        <v>6435</v>
      </c>
      <c r="E31" s="5">
        <v>47034</v>
      </c>
      <c r="F31" s="5">
        <v>9194</v>
      </c>
      <c r="G31" s="5">
        <v>259</v>
      </c>
      <c r="H31" s="5">
        <v>0</v>
      </c>
      <c r="I31" s="9">
        <v>116</v>
      </c>
      <c r="K31" s="7" t="str">
        <f t="shared" si="0"/>
        <v>Stabil</v>
      </c>
      <c r="L31" s="7" t="str">
        <f t="shared" si="1"/>
        <v>Penghujan</v>
      </c>
      <c r="M31" s="7" t="str">
        <f t="shared" si="7"/>
        <v>Tidak Ada Bencana</v>
      </c>
      <c r="N31" s="7">
        <f t="shared" si="8"/>
        <v>1.0501539018649284</v>
      </c>
      <c r="O31" s="7" t="str">
        <f t="shared" si="6"/>
        <v>Tidak Ada Hama</v>
      </c>
      <c r="P31" s="6" t="str">
        <f t="shared" si="9"/>
        <v>R1</v>
      </c>
    </row>
    <row r="32" spans="1:16" x14ac:dyDescent="0.25">
      <c r="A32" s="3">
        <v>31</v>
      </c>
      <c r="B32" s="4">
        <v>40360</v>
      </c>
      <c r="C32" s="3">
        <v>11</v>
      </c>
      <c r="D32" s="5">
        <v>6482</v>
      </c>
      <c r="E32" s="5">
        <v>47383</v>
      </c>
      <c r="F32" s="5">
        <v>9266</v>
      </c>
      <c r="G32" s="5">
        <v>194</v>
      </c>
      <c r="H32" s="5">
        <v>0</v>
      </c>
      <c r="I32" s="9">
        <v>259</v>
      </c>
      <c r="K32" s="7" t="str">
        <f t="shared" si="0"/>
        <v>Stabil</v>
      </c>
      <c r="L32" s="7" t="str">
        <f t="shared" si="1"/>
        <v>Penghujan</v>
      </c>
      <c r="M32" s="7" t="str">
        <f t="shared" si="7"/>
        <v>Tidak Ada Bencana</v>
      </c>
      <c r="N32" s="7">
        <f t="shared" si="8"/>
        <v>2.3274622573687993</v>
      </c>
      <c r="O32" s="7" t="str">
        <f t="shared" si="6"/>
        <v>Tidak Ada Hama</v>
      </c>
      <c r="P32" s="6" t="str">
        <f t="shared" si="9"/>
        <v>R1</v>
      </c>
    </row>
    <row r="33" spans="1:16" x14ac:dyDescent="0.25">
      <c r="A33" s="3">
        <v>32</v>
      </c>
      <c r="B33" s="4">
        <v>40391</v>
      </c>
      <c r="C33" s="3">
        <v>11</v>
      </c>
      <c r="D33" s="5">
        <v>6649</v>
      </c>
      <c r="E33" s="5">
        <v>59106</v>
      </c>
      <c r="F33" s="5">
        <v>7145</v>
      </c>
      <c r="G33" s="5">
        <v>242</v>
      </c>
      <c r="H33" s="5">
        <v>0</v>
      </c>
      <c r="I33" s="9">
        <v>275</v>
      </c>
      <c r="K33" s="7" t="str">
        <f t="shared" si="0"/>
        <v>Stabil</v>
      </c>
      <c r="L33" s="7" t="str">
        <f t="shared" si="1"/>
        <v>Penghujan</v>
      </c>
      <c r="M33" s="7" t="str">
        <f t="shared" si="7"/>
        <v>Tidak Ada Bencana</v>
      </c>
      <c r="N33" s="7">
        <f t="shared" si="8"/>
        <v>1.9811252791585621</v>
      </c>
      <c r="O33" s="7" t="str">
        <f t="shared" si="6"/>
        <v>Tidak Ada Hama</v>
      </c>
      <c r="P33" s="6" t="str">
        <f t="shared" si="9"/>
        <v>R1</v>
      </c>
    </row>
    <row r="34" spans="1:16" x14ac:dyDescent="0.25">
      <c r="A34" s="3">
        <v>33</v>
      </c>
      <c r="B34" s="4">
        <v>40422</v>
      </c>
      <c r="C34" s="3">
        <v>11</v>
      </c>
      <c r="D34" s="5">
        <v>6655</v>
      </c>
      <c r="E34" s="5">
        <v>48972</v>
      </c>
      <c r="F34" s="5">
        <v>11716</v>
      </c>
      <c r="G34" s="5">
        <v>243</v>
      </c>
      <c r="H34" s="5">
        <v>1</v>
      </c>
      <c r="I34" s="9">
        <v>420.65</v>
      </c>
      <c r="K34" s="7" t="str">
        <f t="shared" si="0"/>
        <v>Stabil</v>
      </c>
      <c r="L34" s="7" t="str">
        <f t="shared" si="1"/>
        <v>Penghujan</v>
      </c>
      <c r="M34" s="7" t="str">
        <f t="shared" si="7"/>
        <v>Ada Bencana</v>
      </c>
      <c r="N34" s="7">
        <f t="shared" si="8"/>
        <v>4.4536791953414498</v>
      </c>
      <c r="O34" s="7" t="str">
        <f t="shared" si="6"/>
        <v>Tidak Ada Hama</v>
      </c>
      <c r="P34" s="6" t="str">
        <f t="shared" si="9"/>
        <v>R3</v>
      </c>
    </row>
    <row r="35" spans="1:16" x14ac:dyDescent="0.25">
      <c r="A35" s="3">
        <v>34</v>
      </c>
      <c r="B35" s="4">
        <v>40452</v>
      </c>
      <c r="C35" s="3">
        <v>11</v>
      </c>
      <c r="D35" s="5">
        <v>6734</v>
      </c>
      <c r="E35" s="5">
        <v>47671</v>
      </c>
      <c r="F35" s="5">
        <v>9176</v>
      </c>
      <c r="G35" s="5">
        <v>251</v>
      </c>
      <c r="H35" s="5">
        <v>0</v>
      </c>
      <c r="I35" s="9">
        <v>255</v>
      </c>
      <c r="K35" s="7" t="str">
        <f t="shared" si="0"/>
        <v>Stabil</v>
      </c>
      <c r="L35" s="7" t="str">
        <f t="shared" si="1"/>
        <v>Penghujan</v>
      </c>
      <c r="M35" s="7" t="str">
        <f t="shared" si="7"/>
        <v>Tidak Ada Bencana</v>
      </c>
      <c r="N35" s="7">
        <f t="shared" si="8"/>
        <v>2.7735479660648248</v>
      </c>
      <c r="O35" s="7" t="str">
        <f t="shared" si="6"/>
        <v>Tidak Ada Hama</v>
      </c>
      <c r="P35" s="6" t="str">
        <f t="shared" si="9"/>
        <v>R1</v>
      </c>
    </row>
    <row r="36" spans="1:16" x14ac:dyDescent="0.25">
      <c r="A36" s="3">
        <v>35</v>
      </c>
      <c r="B36" s="4">
        <v>40483</v>
      </c>
      <c r="C36" s="3">
        <v>11</v>
      </c>
      <c r="D36" s="5">
        <v>6725</v>
      </c>
      <c r="E36" s="5">
        <v>48044</v>
      </c>
      <c r="F36" s="5">
        <v>7957</v>
      </c>
      <c r="G36" s="5">
        <v>281</v>
      </c>
      <c r="H36" s="5">
        <v>0</v>
      </c>
      <c r="I36" s="9">
        <v>160.4</v>
      </c>
      <c r="K36" s="7" t="str">
        <f t="shared" si="0"/>
        <v>Stabil</v>
      </c>
      <c r="L36" s="7" t="str">
        <f t="shared" si="1"/>
        <v>Penghujan</v>
      </c>
      <c r="M36" s="7" t="str">
        <f t="shared" si="7"/>
        <v>Tidak Ada Bencana</v>
      </c>
      <c r="N36" s="7">
        <f t="shared" si="8"/>
        <v>1.7310597884739911</v>
      </c>
      <c r="O36" s="7" t="str">
        <f t="shared" si="6"/>
        <v>Tidak Ada Hama</v>
      </c>
      <c r="P36" s="6" t="str">
        <f t="shared" si="9"/>
        <v>R1</v>
      </c>
    </row>
    <row r="37" spans="1:16" x14ac:dyDescent="0.25">
      <c r="A37" s="3">
        <v>36</v>
      </c>
      <c r="B37" s="4">
        <v>40513</v>
      </c>
      <c r="C37" s="3">
        <v>11</v>
      </c>
      <c r="D37" s="5">
        <v>7232</v>
      </c>
      <c r="E37" s="5">
        <v>37047</v>
      </c>
      <c r="F37" s="5">
        <v>12968</v>
      </c>
      <c r="G37" s="5">
        <v>589</v>
      </c>
      <c r="H37" s="5">
        <v>1</v>
      </c>
      <c r="I37" s="9">
        <v>91.25</v>
      </c>
      <c r="K37" s="7" t="str">
        <f t="shared" si="0"/>
        <v>Stabil</v>
      </c>
      <c r="L37" s="7" t="str">
        <f t="shared" si="1"/>
        <v>Penghujan</v>
      </c>
      <c r="M37" s="7" t="str">
        <f t="shared" si="7"/>
        <v>Ada Bencana</v>
      </c>
      <c r="N37" s="7">
        <f t="shared" si="8"/>
        <v>1.2771168649405178</v>
      </c>
      <c r="O37" s="7" t="str">
        <f t="shared" si="6"/>
        <v>Tidak Ada Hama</v>
      </c>
      <c r="P37" s="6" t="str">
        <f t="shared" si="9"/>
        <v>R3</v>
      </c>
    </row>
    <row r="38" spans="1:16" x14ac:dyDescent="0.25">
      <c r="A38" s="3">
        <v>37</v>
      </c>
      <c r="B38" s="4">
        <v>40544</v>
      </c>
      <c r="C38" s="3">
        <v>11</v>
      </c>
      <c r="D38" s="5">
        <v>7242</v>
      </c>
      <c r="E38" s="5">
        <v>53328</v>
      </c>
      <c r="F38" s="5">
        <v>9626</v>
      </c>
      <c r="G38" s="5">
        <v>315</v>
      </c>
      <c r="H38" s="5">
        <v>1</v>
      </c>
      <c r="I38" s="9">
        <v>261.89999999999998</v>
      </c>
      <c r="K38" s="7" t="str">
        <f t="shared" si="0"/>
        <v>Stabil</v>
      </c>
      <c r="L38" s="7" t="str">
        <f t="shared" si="1"/>
        <v>Penghujan</v>
      </c>
      <c r="M38" s="7" t="str">
        <f t="shared" si="7"/>
        <v>Ada Bencana</v>
      </c>
      <c r="N38" s="7">
        <f t="shared" si="8"/>
        <v>2.2354045749402527</v>
      </c>
      <c r="O38" s="7" t="str">
        <f t="shared" si="6"/>
        <v>Tidak Ada Hama</v>
      </c>
      <c r="P38" s="6" t="str">
        <f t="shared" si="9"/>
        <v>R3</v>
      </c>
    </row>
    <row r="39" spans="1:16" x14ac:dyDescent="0.25">
      <c r="A39" s="3">
        <v>38</v>
      </c>
      <c r="B39" s="4">
        <v>40575</v>
      </c>
      <c r="C39" s="3">
        <v>11</v>
      </c>
      <c r="D39" s="5">
        <v>7242</v>
      </c>
      <c r="E39" s="5">
        <v>41767</v>
      </c>
      <c r="F39" s="5">
        <v>5521</v>
      </c>
      <c r="G39" s="5">
        <v>420</v>
      </c>
      <c r="H39" s="5">
        <v>1</v>
      </c>
      <c r="I39" s="9">
        <v>137.25</v>
      </c>
      <c r="K39" s="7" t="str">
        <f t="shared" si="0"/>
        <v>Stabil</v>
      </c>
      <c r="L39" s="7" t="str">
        <f t="shared" si="1"/>
        <v>Penghujan</v>
      </c>
      <c r="M39" s="7" t="str">
        <f t="shared" si="7"/>
        <v>Ada Bencana</v>
      </c>
      <c r="N39" s="7">
        <f t="shared" si="8"/>
        <v>1.4957497820401047</v>
      </c>
      <c r="O39" s="7" t="str">
        <f t="shared" si="6"/>
        <v>Tidak Ada Hama</v>
      </c>
      <c r="P39" s="6" t="str">
        <f t="shared" si="9"/>
        <v>R3</v>
      </c>
    </row>
    <row r="40" spans="1:16" x14ac:dyDescent="0.25">
      <c r="A40" s="3">
        <v>39</v>
      </c>
      <c r="B40" s="4">
        <v>40603</v>
      </c>
      <c r="C40" s="3">
        <v>11</v>
      </c>
      <c r="D40" s="5">
        <v>7255</v>
      </c>
      <c r="E40" s="5">
        <v>36218</v>
      </c>
      <c r="F40" s="5">
        <v>9571</v>
      </c>
      <c r="G40" s="5">
        <v>475</v>
      </c>
      <c r="H40" s="5">
        <v>0</v>
      </c>
      <c r="I40" s="9">
        <v>89.9</v>
      </c>
      <c r="K40" s="7" t="str">
        <f t="shared" si="0"/>
        <v>Stabil</v>
      </c>
      <c r="L40" s="7" t="str">
        <f t="shared" si="1"/>
        <v>Penghujan</v>
      </c>
      <c r="M40" s="7" t="str">
        <f t="shared" si="7"/>
        <v>Tidak Ada Bencana</v>
      </c>
      <c r="N40" s="7">
        <f t="shared" si="8"/>
        <v>1.1298227975367603</v>
      </c>
      <c r="O40" s="7" t="str">
        <f t="shared" si="6"/>
        <v>Tidak Ada Hama</v>
      </c>
      <c r="P40" s="6" t="str">
        <f t="shared" si="9"/>
        <v>R1</v>
      </c>
    </row>
    <row r="41" spans="1:16" x14ac:dyDescent="0.25">
      <c r="A41" s="3">
        <v>40</v>
      </c>
      <c r="B41" s="4">
        <v>40634</v>
      </c>
      <c r="C41" s="3">
        <v>11</v>
      </c>
      <c r="D41" s="5">
        <v>6951</v>
      </c>
      <c r="E41" s="5">
        <v>59027</v>
      </c>
      <c r="F41" s="5">
        <v>14156</v>
      </c>
      <c r="G41" s="5">
        <v>331</v>
      </c>
      <c r="H41" s="5">
        <v>0</v>
      </c>
      <c r="I41" s="9">
        <v>238.8</v>
      </c>
      <c r="K41" s="7" t="str">
        <f t="shared" si="0"/>
        <v>Stabil</v>
      </c>
      <c r="L41" s="7" t="str">
        <f t="shared" si="1"/>
        <v>Penghujan</v>
      </c>
      <c r="M41" s="7" t="str">
        <f t="shared" si="7"/>
        <v>Tidak Ada Bencana</v>
      </c>
      <c r="N41" s="7">
        <f t="shared" si="8"/>
        <v>1.8414558914250465</v>
      </c>
      <c r="O41" s="7" t="str">
        <f t="shared" si="6"/>
        <v>Tidak Ada Hama</v>
      </c>
      <c r="P41" s="6" t="str">
        <f t="shared" si="9"/>
        <v>R1</v>
      </c>
    </row>
    <row r="42" spans="1:16" x14ac:dyDescent="0.25">
      <c r="A42" s="3">
        <v>41</v>
      </c>
      <c r="B42" s="4">
        <v>40664</v>
      </c>
      <c r="C42" s="3">
        <v>11</v>
      </c>
      <c r="D42" s="5">
        <v>6925</v>
      </c>
      <c r="E42" s="5">
        <v>54081</v>
      </c>
      <c r="F42" s="5">
        <v>15081</v>
      </c>
      <c r="G42" s="5">
        <v>325</v>
      </c>
      <c r="H42" s="5">
        <v>0</v>
      </c>
      <c r="I42" s="9">
        <v>133</v>
      </c>
      <c r="K42" s="7" t="str">
        <f t="shared" si="0"/>
        <v>Stabil</v>
      </c>
      <c r="L42" s="7" t="str">
        <f t="shared" si="1"/>
        <v>Penghujan</v>
      </c>
      <c r="M42" s="7" t="str">
        <f t="shared" si="7"/>
        <v>Tidak Ada Bencana</v>
      </c>
      <c r="N42" s="7">
        <f t="shared" si="8"/>
        <v>1.3816746312071473</v>
      </c>
      <c r="O42" s="7" t="str">
        <f t="shared" si="6"/>
        <v>Tidak Ada Hama</v>
      </c>
      <c r="P42" s="6" t="str">
        <f t="shared" si="9"/>
        <v>R1</v>
      </c>
    </row>
    <row r="43" spans="1:16" x14ac:dyDescent="0.25">
      <c r="A43" s="3">
        <v>42</v>
      </c>
      <c r="B43" s="4">
        <v>40695</v>
      </c>
      <c r="C43" s="3">
        <v>11</v>
      </c>
      <c r="D43" s="5">
        <v>6953</v>
      </c>
      <c r="E43" s="5">
        <v>31018</v>
      </c>
      <c r="F43" s="5">
        <v>6689</v>
      </c>
      <c r="G43" s="5">
        <v>215</v>
      </c>
      <c r="H43" s="5">
        <v>1</v>
      </c>
      <c r="I43" s="9">
        <v>174.45</v>
      </c>
      <c r="K43" s="7" t="str">
        <f t="shared" si="0"/>
        <v>Stabil</v>
      </c>
      <c r="L43" s="7" t="str">
        <f t="shared" si="1"/>
        <v>Penghujan</v>
      </c>
      <c r="M43" s="7" t="str">
        <f t="shared" si="7"/>
        <v>Ada Bencana</v>
      </c>
      <c r="N43" s="7">
        <f t="shared" si="8"/>
        <v>3.1597536678138014</v>
      </c>
      <c r="O43" s="7" t="str">
        <f t="shared" si="6"/>
        <v>Tidak Ada Hama</v>
      </c>
      <c r="P43" s="6" t="str">
        <f t="shared" si="9"/>
        <v>R3</v>
      </c>
    </row>
    <row r="44" spans="1:16" x14ac:dyDescent="0.25">
      <c r="A44" s="3">
        <v>43</v>
      </c>
      <c r="B44" s="4">
        <v>40725</v>
      </c>
      <c r="C44" s="3">
        <v>11</v>
      </c>
      <c r="D44" s="5">
        <v>7071</v>
      </c>
      <c r="E44" s="5">
        <v>53772</v>
      </c>
      <c r="F44" s="5">
        <v>5023</v>
      </c>
      <c r="G44" s="5">
        <v>32</v>
      </c>
      <c r="H44" s="5">
        <v>0</v>
      </c>
      <c r="I44" s="9">
        <v>292.05</v>
      </c>
      <c r="K44" s="7" t="str">
        <f t="shared" si="0"/>
        <v>Stabil</v>
      </c>
      <c r="L44" s="7" t="str">
        <f t="shared" si="1"/>
        <v>Kemarau</v>
      </c>
      <c r="M44" s="7" t="str">
        <f t="shared" si="7"/>
        <v>Tidak Ada Bencana</v>
      </c>
      <c r="N44" s="7">
        <f t="shared" si="8"/>
        <v>3.0514052868038868</v>
      </c>
      <c r="O44" s="7" t="str">
        <f t="shared" si="6"/>
        <v>Tidak Ada Hama</v>
      </c>
      <c r="P44" s="6" t="str">
        <f t="shared" si="9"/>
        <v>R5</v>
      </c>
    </row>
    <row r="45" spans="1:16" x14ac:dyDescent="0.25">
      <c r="A45" s="3">
        <v>44</v>
      </c>
      <c r="B45" s="4">
        <v>40756</v>
      </c>
      <c r="C45" s="3">
        <v>11</v>
      </c>
      <c r="D45" s="5">
        <v>7149</v>
      </c>
      <c r="E45" s="5">
        <v>79532</v>
      </c>
      <c r="F45" s="5">
        <v>12686</v>
      </c>
      <c r="G45" s="5">
        <v>85</v>
      </c>
      <c r="H45" s="5">
        <v>0</v>
      </c>
      <c r="I45" s="9">
        <v>198.4</v>
      </c>
      <c r="K45" s="7" t="str">
        <f t="shared" si="0"/>
        <v>Stabil</v>
      </c>
      <c r="L45" s="7" t="str">
        <f t="shared" si="1"/>
        <v>Kemarau</v>
      </c>
      <c r="M45" s="7" t="str">
        <f t="shared" si="7"/>
        <v>Tidak Ada Bencana</v>
      </c>
      <c r="N45" s="7">
        <f t="shared" si="8"/>
        <v>1.4015258547612321</v>
      </c>
      <c r="O45" s="7" t="str">
        <f t="shared" si="6"/>
        <v>Tidak Ada Hama</v>
      </c>
      <c r="P45" s="6" t="str">
        <f t="shared" si="9"/>
        <v>R5</v>
      </c>
    </row>
    <row r="46" spans="1:16" x14ac:dyDescent="0.25">
      <c r="A46" s="3">
        <v>45</v>
      </c>
      <c r="B46" s="4">
        <v>40787</v>
      </c>
      <c r="C46" s="3">
        <v>11</v>
      </c>
      <c r="D46" s="5">
        <v>7161</v>
      </c>
      <c r="E46" s="5">
        <v>71617</v>
      </c>
      <c r="F46" s="5">
        <v>12973</v>
      </c>
      <c r="G46" s="5">
        <v>112</v>
      </c>
      <c r="H46" s="5">
        <v>1</v>
      </c>
      <c r="I46" s="9">
        <v>244.75</v>
      </c>
      <c r="K46" s="7" t="str">
        <f t="shared" si="0"/>
        <v>Stabil</v>
      </c>
      <c r="L46" s="7" t="str">
        <f t="shared" si="1"/>
        <v>Kemarau</v>
      </c>
      <c r="M46" s="7" t="str">
        <f t="shared" si="7"/>
        <v>Ada Bencana</v>
      </c>
      <c r="N46" s="7">
        <f t="shared" si="8"/>
        <v>1.6229029905178702</v>
      </c>
      <c r="O46" s="7" t="str">
        <f t="shared" si="6"/>
        <v>Tidak Ada Hama</v>
      </c>
      <c r="P46" s="6" t="str">
        <f t="shared" si="9"/>
        <v>R7</v>
      </c>
    </row>
    <row r="47" spans="1:16" x14ac:dyDescent="0.25">
      <c r="A47" s="3">
        <v>46</v>
      </c>
      <c r="B47" s="4">
        <v>40817</v>
      </c>
      <c r="C47" s="3">
        <v>11</v>
      </c>
      <c r="D47" s="5">
        <v>7281</v>
      </c>
      <c r="E47" s="5">
        <v>31765</v>
      </c>
      <c r="F47" s="5">
        <v>3674</v>
      </c>
      <c r="G47" s="5">
        <v>139</v>
      </c>
      <c r="H47" s="5">
        <v>1</v>
      </c>
      <c r="I47" s="9">
        <v>225.12</v>
      </c>
      <c r="K47" s="7" t="str">
        <f t="shared" si="0"/>
        <v>Stabil</v>
      </c>
      <c r="L47" s="7" t="str">
        <f t="shared" si="1"/>
        <v>Kemarau</v>
      </c>
      <c r="M47" s="7" t="str">
        <f t="shared" si="7"/>
        <v>Ada Bencana</v>
      </c>
      <c r="N47" s="7">
        <f t="shared" si="8"/>
        <v>3.3655254896098072</v>
      </c>
      <c r="O47" s="7" t="str">
        <f t="shared" si="6"/>
        <v>Tidak Ada Hama</v>
      </c>
      <c r="P47" s="6" t="str">
        <f t="shared" si="9"/>
        <v>R7</v>
      </c>
    </row>
    <row r="48" spans="1:16" x14ac:dyDescent="0.25">
      <c r="A48" s="3">
        <v>47</v>
      </c>
      <c r="B48" s="4">
        <v>40848</v>
      </c>
      <c r="C48" s="3">
        <v>11</v>
      </c>
      <c r="D48" s="5">
        <v>7309</v>
      </c>
      <c r="E48" s="5">
        <v>23853</v>
      </c>
      <c r="F48" s="5">
        <v>10707</v>
      </c>
      <c r="G48" s="5">
        <v>389</v>
      </c>
      <c r="H48" s="5">
        <v>0</v>
      </c>
      <c r="I48" s="9">
        <v>164.22</v>
      </c>
      <c r="K48" s="7" t="str">
        <f t="shared" si="0"/>
        <v>Stabil</v>
      </c>
      <c r="L48" s="7" t="str">
        <f t="shared" si="1"/>
        <v>Penghujan</v>
      </c>
      <c r="M48" s="7" t="str">
        <f t="shared" si="7"/>
        <v>Tidak Ada Bencana</v>
      </c>
      <c r="N48" s="7">
        <f t="shared" si="8"/>
        <v>3.2693609396774832</v>
      </c>
      <c r="O48" s="7" t="str">
        <f t="shared" si="6"/>
        <v>Tidak Ada Hama</v>
      </c>
      <c r="P48" s="6" t="str">
        <f t="shared" si="9"/>
        <v>R1</v>
      </c>
    </row>
    <row r="49" spans="1:16" x14ac:dyDescent="0.25">
      <c r="A49" s="3">
        <v>48</v>
      </c>
      <c r="B49" s="4">
        <v>40878</v>
      </c>
      <c r="C49" s="3">
        <v>11</v>
      </c>
      <c r="D49" s="5">
        <v>7435</v>
      </c>
      <c r="E49" s="5">
        <v>60244</v>
      </c>
      <c r="F49" s="5">
        <v>15920</v>
      </c>
      <c r="G49" s="5">
        <v>479</v>
      </c>
      <c r="H49" s="5">
        <v>0</v>
      </c>
      <c r="I49" s="9">
        <v>164.05</v>
      </c>
      <c r="K49" s="7" t="str">
        <f t="shared" si="0"/>
        <v>Stabil</v>
      </c>
      <c r="L49" s="7" t="str">
        <f t="shared" si="1"/>
        <v>Penghujan</v>
      </c>
      <c r="M49" s="7" t="str">
        <f t="shared" si="7"/>
        <v>Tidak Ada Bencana</v>
      </c>
      <c r="N49" s="7">
        <f t="shared" si="8"/>
        <v>1.2931578117609965</v>
      </c>
      <c r="O49" s="7" t="str">
        <f t="shared" si="6"/>
        <v>Tidak Ada Hama</v>
      </c>
      <c r="P49" s="6" t="str">
        <f t="shared" si="9"/>
        <v>R1</v>
      </c>
    </row>
    <row r="50" spans="1:16" x14ac:dyDescent="0.25">
      <c r="A50" s="3">
        <v>49</v>
      </c>
      <c r="B50" s="4">
        <v>40909</v>
      </c>
      <c r="C50" s="3">
        <v>11</v>
      </c>
      <c r="D50" s="5">
        <v>7587</v>
      </c>
      <c r="E50" s="5">
        <v>57283</v>
      </c>
      <c r="F50" s="5">
        <v>17904</v>
      </c>
      <c r="G50" s="5">
        <v>335</v>
      </c>
      <c r="H50" s="5">
        <v>0</v>
      </c>
      <c r="I50" s="9">
        <v>192.12</v>
      </c>
      <c r="K50" s="7" t="str">
        <f t="shared" si="0"/>
        <v>Stabil</v>
      </c>
      <c r="L50" s="7" t="str">
        <f t="shared" si="1"/>
        <v>Penghujan</v>
      </c>
      <c r="M50" s="7" t="str">
        <f t="shared" si="7"/>
        <v>Tidak Ada Bencana</v>
      </c>
      <c r="N50" s="7">
        <f t="shared" si="8"/>
        <v>1.4809219147460111</v>
      </c>
      <c r="O50" s="7" t="str">
        <f t="shared" si="6"/>
        <v>Tidak Ada Hama</v>
      </c>
      <c r="P50" s="6" t="str">
        <f t="shared" si="9"/>
        <v>R1</v>
      </c>
    </row>
    <row r="51" spans="1:16" x14ac:dyDescent="0.25">
      <c r="A51" s="3">
        <v>50</v>
      </c>
      <c r="B51" s="4">
        <v>40940</v>
      </c>
      <c r="C51" s="3">
        <v>11</v>
      </c>
      <c r="D51" s="5">
        <v>7647</v>
      </c>
      <c r="E51" s="5">
        <v>16223</v>
      </c>
      <c r="F51" s="5">
        <v>7772</v>
      </c>
      <c r="G51" s="5">
        <v>257</v>
      </c>
      <c r="H51" s="5">
        <v>0</v>
      </c>
      <c r="I51" s="9">
        <v>296.62</v>
      </c>
      <c r="K51" s="7" t="str">
        <f t="shared" si="0"/>
        <v>Stabil</v>
      </c>
      <c r="L51" s="7" t="str">
        <f t="shared" si="1"/>
        <v>Penghujan</v>
      </c>
      <c r="M51" s="7" t="str">
        <f t="shared" si="7"/>
        <v>Tidak Ada Bencana</v>
      </c>
      <c r="N51" s="7">
        <f t="shared" si="8"/>
        <v>8.0734893848666314</v>
      </c>
      <c r="O51" s="7" t="str">
        <f t="shared" si="6"/>
        <v>Tidak Ada Hama</v>
      </c>
      <c r="P51" s="6" t="str">
        <f t="shared" si="9"/>
        <v>R1</v>
      </c>
    </row>
    <row r="52" spans="1:16" x14ac:dyDescent="0.25">
      <c r="A52" s="3">
        <v>51</v>
      </c>
      <c r="B52" s="4">
        <v>40969</v>
      </c>
      <c r="C52" s="3">
        <v>11</v>
      </c>
      <c r="D52" s="5">
        <v>7574</v>
      </c>
      <c r="E52" s="5">
        <v>47277</v>
      </c>
      <c r="F52" s="5">
        <v>6958</v>
      </c>
      <c r="G52" s="5">
        <v>549</v>
      </c>
      <c r="H52" s="5">
        <v>0</v>
      </c>
      <c r="I52" s="9">
        <v>265.45</v>
      </c>
      <c r="K52" s="7" t="str">
        <f t="shared" si="0"/>
        <v>Stabil</v>
      </c>
      <c r="L52" s="7" t="str">
        <f t="shared" si="1"/>
        <v>Penghujan</v>
      </c>
      <c r="M52" s="7" t="str">
        <f t="shared" si="7"/>
        <v>Tidak Ada Bencana</v>
      </c>
      <c r="N52" s="7">
        <f t="shared" si="8"/>
        <v>2.4792192023909592</v>
      </c>
      <c r="O52" s="7" t="str">
        <f t="shared" si="6"/>
        <v>Tidak Ada Hama</v>
      </c>
      <c r="P52" s="6" t="str">
        <f t="shared" si="9"/>
        <v>R1</v>
      </c>
    </row>
    <row r="53" spans="1:16" x14ac:dyDescent="0.25">
      <c r="A53" s="3">
        <v>52</v>
      </c>
      <c r="B53" s="4">
        <v>41000</v>
      </c>
      <c r="C53" s="3">
        <v>11</v>
      </c>
      <c r="D53" s="5">
        <v>7657</v>
      </c>
      <c r="E53" s="5">
        <v>70296</v>
      </c>
      <c r="F53" s="5">
        <v>10213</v>
      </c>
      <c r="G53" s="5">
        <v>292</v>
      </c>
      <c r="H53" s="5">
        <v>1</v>
      </c>
      <c r="I53" s="9">
        <v>314</v>
      </c>
      <c r="K53" s="7" t="str">
        <f t="shared" si="0"/>
        <v>Stabil</v>
      </c>
      <c r="L53" s="7" t="str">
        <f t="shared" si="1"/>
        <v>Penghujan</v>
      </c>
      <c r="M53" s="7" t="str">
        <f t="shared" si="7"/>
        <v>Ada Bencana</v>
      </c>
      <c r="N53" s="7">
        <f t="shared" si="8"/>
        <v>1.9723618090452262</v>
      </c>
      <c r="O53" s="7" t="str">
        <f t="shared" si="6"/>
        <v>Tidak Ada Hama</v>
      </c>
      <c r="P53" s="6" t="str">
        <f t="shared" si="9"/>
        <v>R3</v>
      </c>
    </row>
    <row r="54" spans="1:16" x14ac:dyDescent="0.25">
      <c r="A54" s="3">
        <v>53</v>
      </c>
      <c r="B54" s="4">
        <v>41030</v>
      </c>
      <c r="C54" s="3">
        <v>11</v>
      </c>
      <c r="D54" s="5">
        <v>7542</v>
      </c>
      <c r="E54" s="5">
        <v>95601</v>
      </c>
      <c r="F54" s="5">
        <v>13938</v>
      </c>
      <c r="G54" s="5">
        <v>223</v>
      </c>
      <c r="H54" s="5">
        <v>1</v>
      </c>
      <c r="I54" s="9">
        <v>218.95</v>
      </c>
      <c r="K54" s="7" t="str">
        <f t="shared" si="0"/>
        <v>Stabil</v>
      </c>
      <c r="L54" s="7" t="str">
        <f t="shared" si="1"/>
        <v>Penghujan</v>
      </c>
      <c r="M54" s="7" t="str">
        <f t="shared" si="7"/>
        <v>Ada Bencana</v>
      </c>
      <c r="N54" s="7">
        <f t="shared" si="8"/>
        <v>1.2229110813226094</v>
      </c>
      <c r="O54" s="7" t="str">
        <f t="shared" si="6"/>
        <v>Tidak Ada Hama</v>
      </c>
      <c r="P54" s="6" t="str">
        <f t="shared" si="9"/>
        <v>R3</v>
      </c>
    </row>
    <row r="55" spans="1:16" x14ac:dyDescent="0.25">
      <c r="A55" s="3">
        <v>54</v>
      </c>
      <c r="B55" s="4">
        <v>41061</v>
      </c>
      <c r="C55" s="3">
        <v>11</v>
      </c>
      <c r="D55" s="5">
        <v>7518</v>
      </c>
      <c r="E55" s="5">
        <v>41500</v>
      </c>
      <c r="F55" s="5">
        <v>7008</v>
      </c>
      <c r="G55" s="5">
        <v>194</v>
      </c>
      <c r="H55" s="5">
        <v>0</v>
      </c>
      <c r="I55" s="9">
        <v>217.44</v>
      </c>
      <c r="K55" s="7" t="str">
        <f t="shared" si="0"/>
        <v>Stabil</v>
      </c>
      <c r="L55" s="7" t="str">
        <f t="shared" si="1"/>
        <v>Penghujan</v>
      </c>
      <c r="M55" s="7" t="str">
        <f t="shared" si="7"/>
        <v>Tidak Ada Bencana</v>
      </c>
      <c r="N55" s="7">
        <f t="shared" si="8"/>
        <v>2.7977354606278948</v>
      </c>
      <c r="O55" s="7" t="str">
        <f t="shared" si="6"/>
        <v>Tidak Ada Hama</v>
      </c>
      <c r="P55" s="6" t="str">
        <f t="shared" si="9"/>
        <v>R1</v>
      </c>
    </row>
    <row r="56" spans="1:16" x14ac:dyDescent="0.25">
      <c r="A56" s="3">
        <v>55</v>
      </c>
      <c r="B56" s="4">
        <v>41091</v>
      </c>
      <c r="C56" s="3">
        <v>11</v>
      </c>
      <c r="D56" s="5">
        <v>7610</v>
      </c>
      <c r="E56" s="5">
        <v>37153</v>
      </c>
      <c r="F56" s="5">
        <v>7380</v>
      </c>
      <c r="G56" s="5">
        <v>206</v>
      </c>
      <c r="H56" s="5">
        <v>1</v>
      </c>
      <c r="I56" s="9">
        <v>296.10000000000002</v>
      </c>
      <c r="K56" s="7" t="str">
        <f t="shared" si="0"/>
        <v>Stabil</v>
      </c>
      <c r="L56" s="7" t="str">
        <f t="shared" si="1"/>
        <v>Penghujan</v>
      </c>
      <c r="M56" s="7" t="str">
        <f t="shared" si="7"/>
        <v>Ada Bencana</v>
      </c>
      <c r="N56" s="7">
        <f t="shared" si="8"/>
        <v>4.2555331991951713</v>
      </c>
      <c r="O56" s="7" t="str">
        <f t="shared" si="6"/>
        <v>Tidak Ada Hama</v>
      </c>
      <c r="P56" s="6" t="str">
        <f t="shared" si="9"/>
        <v>R3</v>
      </c>
    </row>
    <row r="57" spans="1:16" x14ac:dyDescent="0.25">
      <c r="A57" s="3">
        <v>56</v>
      </c>
      <c r="B57" s="4">
        <v>41122</v>
      </c>
      <c r="C57" s="3">
        <v>11</v>
      </c>
      <c r="D57" s="5">
        <v>7600</v>
      </c>
      <c r="E57" s="5">
        <v>54534</v>
      </c>
      <c r="F57" s="5">
        <v>12372</v>
      </c>
      <c r="G57" s="5">
        <v>63</v>
      </c>
      <c r="H57" s="5">
        <v>0</v>
      </c>
      <c r="I57" s="9">
        <v>456.22</v>
      </c>
      <c r="K57" s="7" t="str">
        <f t="shared" si="0"/>
        <v>Stabil</v>
      </c>
      <c r="L57" s="7" t="str">
        <f t="shared" si="1"/>
        <v>Kemarau</v>
      </c>
      <c r="M57" s="7" t="str">
        <f t="shared" si="7"/>
        <v>Tidak Ada Bencana</v>
      </c>
      <c r="N57" s="7">
        <f t="shared" si="8"/>
        <v>4.4670517967296579</v>
      </c>
      <c r="O57" s="7" t="str">
        <f t="shared" si="6"/>
        <v>Tidak Ada Hama</v>
      </c>
      <c r="P57" s="6" t="str">
        <f t="shared" si="9"/>
        <v>R5</v>
      </c>
    </row>
    <row r="58" spans="1:16" x14ac:dyDescent="0.25">
      <c r="A58" s="3">
        <v>57</v>
      </c>
      <c r="B58" s="4">
        <v>41153</v>
      </c>
      <c r="C58" s="3">
        <v>11</v>
      </c>
      <c r="D58" s="5">
        <v>7571</v>
      </c>
      <c r="E58" s="5">
        <v>66850</v>
      </c>
      <c r="F58" s="5">
        <v>12731</v>
      </c>
      <c r="G58" s="5">
        <v>69</v>
      </c>
      <c r="H58" s="5">
        <v>0</v>
      </c>
      <c r="I58" s="9">
        <v>255.05</v>
      </c>
      <c r="K58" s="7" t="str">
        <f t="shared" si="0"/>
        <v>Stabil</v>
      </c>
      <c r="L58" s="7" t="str">
        <f t="shared" si="1"/>
        <v>Kemarau</v>
      </c>
      <c r="M58" s="7" t="str">
        <f t="shared" si="7"/>
        <v>Tidak Ada Bencana</v>
      </c>
      <c r="N58" s="7">
        <f t="shared" si="8"/>
        <v>1.8298895106901996</v>
      </c>
      <c r="O58" s="7" t="str">
        <f t="shared" si="6"/>
        <v>Tidak Ada Hama</v>
      </c>
      <c r="P58" s="6" t="str">
        <f t="shared" si="9"/>
        <v>R5</v>
      </c>
    </row>
    <row r="59" spans="1:16" x14ac:dyDescent="0.25">
      <c r="A59" s="3">
        <v>58</v>
      </c>
      <c r="B59" s="4">
        <v>41183</v>
      </c>
      <c r="C59" s="3">
        <v>11</v>
      </c>
      <c r="D59" s="5">
        <v>7741</v>
      </c>
      <c r="E59" s="5">
        <v>33612</v>
      </c>
      <c r="F59" s="5">
        <v>8708</v>
      </c>
      <c r="G59" s="5">
        <v>119</v>
      </c>
      <c r="H59" s="5">
        <v>0</v>
      </c>
      <c r="I59" s="9">
        <v>232.87</v>
      </c>
      <c r="K59" s="7" t="str">
        <f t="shared" si="0"/>
        <v>Stabil</v>
      </c>
      <c r="L59" s="7" t="str">
        <f t="shared" si="1"/>
        <v>Kemarau</v>
      </c>
      <c r="M59" s="7" t="str">
        <f t="shared" si="7"/>
        <v>Tidak Ada Bencana</v>
      </c>
      <c r="N59" s="7">
        <f t="shared" si="8"/>
        <v>3.322916666666667</v>
      </c>
      <c r="O59" s="7" t="str">
        <f t="shared" si="6"/>
        <v>Tidak Ada Hama</v>
      </c>
      <c r="P59" s="6" t="str">
        <f t="shared" si="9"/>
        <v>R5</v>
      </c>
    </row>
    <row r="60" spans="1:16" x14ac:dyDescent="0.25">
      <c r="A60" s="3">
        <v>59</v>
      </c>
      <c r="B60" s="4">
        <v>41214</v>
      </c>
      <c r="C60" s="3">
        <v>11</v>
      </c>
      <c r="D60" s="5">
        <v>7695</v>
      </c>
      <c r="E60" s="5">
        <v>35396</v>
      </c>
      <c r="F60" s="5">
        <v>6811</v>
      </c>
      <c r="G60" s="5">
        <v>413</v>
      </c>
      <c r="H60" s="5">
        <v>0</v>
      </c>
      <c r="I60" s="9">
        <v>279.06</v>
      </c>
      <c r="K60" s="7" t="str">
        <f t="shared" si="0"/>
        <v>Stabil</v>
      </c>
      <c r="L60" s="7" t="str">
        <f t="shared" si="1"/>
        <v>Penghujan</v>
      </c>
      <c r="M60" s="7" t="str">
        <f t="shared" si="7"/>
        <v>Tidak Ada Bencana</v>
      </c>
      <c r="N60" s="7">
        <f t="shared" si="8"/>
        <v>3.78130081300813</v>
      </c>
      <c r="O60" s="7" t="str">
        <f t="shared" si="6"/>
        <v>Tidak Ada Hama</v>
      </c>
      <c r="P60" s="6" t="str">
        <f t="shared" si="9"/>
        <v>R1</v>
      </c>
    </row>
    <row r="61" spans="1:16" x14ac:dyDescent="0.25">
      <c r="A61" s="3">
        <v>60</v>
      </c>
      <c r="B61" s="4">
        <v>41244</v>
      </c>
      <c r="C61" s="3">
        <v>11</v>
      </c>
      <c r="D61" s="5">
        <v>7761</v>
      </c>
      <c r="E61" s="5">
        <v>59339</v>
      </c>
      <c r="F61" s="5">
        <v>16782</v>
      </c>
      <c r="G61" s="5">
        <v>445</v>
      </c>
      <c r="H61" s="5">
        <v>0</v>
      </c>
      <c r="I61" s="9">
        <v>124.45</v>
      </c>
      <c r="K61" s="7" t="str">
        <f t="shared" si="0"/>
        <v>Stabil</v>
      </c>
      <c r="L61" s="7" t="str">
        <f t="shared" si="1"/>
        <v>Penghujan</v>
      </c>
      <c r="M61" s="7" t="str">
        <f t="shared" si="7"/>
        <v>Tidak Ada Bencana</v>
      </c>
      <c r="N61" s="7">
        <f t="shared" si="8"/>
        <v>1.0059004203039119</v>
      </c>
      <c r="O61" s="7" t="str">
        <f t="shared" si="6"/>
        <v>Tidak Ada Hama</v>
      </c>
      <c r="P61" s="6" t="str">
        <f t="shared" si="9"/>
        <v>R1</v>
      </c>
    </row>
    <row r="62" spans="1:16" x14ac:dyDescent="0.25">
      <c r="A62" s="3">
        <v>61</v>
      </c>
      <c r="B62" s="4">
        <v>41275</v>
      </c>
      <c r="C62" s="3">
        <v>11</v>
      </c>
      <c r="D62" s="5">
        <v>7761</v>
      </c>
      <c r="E62" s="5">
        <v>58843</v>
      </c>
      <c r="F62" s="5">
        <v>6461</v>
      </c>
      <c r="G62" s="5">
        <v>43.2</v>
      </c>
      <c r="H62" s="5">
        <v>1</v>
      </c>
      <c r="I62" s="9">
        <v>361.7</v>
      </c>
      <c r="K62" s="7" t="str">
        <f t="shared" si="0"/>
        <v>Stabil</v>
      </c>
      <c r="L62" s="7" t="str">
        <f t="shared" si="1"/>
        <v>Kemarau</v>
      </c>
      <c r="M62" s="7" t="str">
        <f t="shared" si="7"/>
        <v>Ada Bencana</v>
      </c>
      <c r="N62" s="7">
        <f t="shared" si="8"/>
        <v>2.8410965360144527</v>
      </c>
      <c r="O62" s="7" t="str">
        <f t="shared" si="6"/>
        <v>Tidak Ada Hama</v>
      </c>
      <c r="P62" s="6" t="str">
        <f t="shared" si="9"/>
        <v>R7</v>
      </c>
    </row>
    <row r="63" spans="1:16" x14ac:dyDescent="0.25">
      <c r="A63" s="3">
        <v>62</v>
      </c>
      <c r="B63" s="4">
        <v>41306</v>
      </c>
      <c r="C63" s="3">
        <v>11</v>
      </c>
      <c r="D63" s="5">
        <v>7761</v>
      </c>
      <c r="E63" s="5">
        <v>40249</v>
      </c>
      <c r="F63" s="5">
        <v>5970</v>
      </c>
      <c r="G63" s="5">
        <v>234</v>
      </c>
      <c r="H63" s="5">
        <v>1</v>
      </c>
      <c r="I63" s="9">
        <v>397.4</v>
      </c>
      <c r="K63" s="7" t="str">
        <f t="shared" si="0"/>
        <v>Stabil</v>
      </c>
      <c r="L63" s="7" t="str">
        <f t="shared" si="1"/>
        <v>Penghujan</v>
      </c>
      <c r="M63" s="7" t="str">
        <f t="shared" si="7"/>
        <v>Ada Bencana</v>
      </c>
      <c r="N63" s="7">
        <f t="shared" si="8"/>
        <v>4.5636196600826819</v>
      </c>
      <c r="O63" s="7" t="str">
        <f t="shared" si="6"/>
        <v>Tidak Ada Hama</v>
      </c>
      <c r="P63" s="6" t="str">
        <f t="shared" si="9"/>
        <v>R3</v>
      </c>
    </row>
    <row r="64" spans="1:16" x14ac:dyDescent="0.25">
      <c r="A64" s="3">
        <v>63</v>
      </c>
      <c r="B64" s="4">
        <v>41334</v>
      </c>
      <c r="C64" s="3">
        <v>11</v>
      </c>
      <c r="D64" s="5">
        <v>7761</v>
      </c>
      <c r="E64" s="5">
        <v>31481</v>
      </c>
      <c r="F64" s="5">
        <v>8431</v>
      </c>
      <c r="G64" s="5">
        <v>63</v>
      </c>
      <c r="H64" s="5">
        <v>0</v>
      </c>
      <c r="I64" s="9">
        <v>302.58999999999997</v>
      </c>
      <c r="K64" s="7" t="str">
        <f t="shared" si="0"/>
        <v>Stabil</v>
      </c>
      <c r="L64" s="7" t="str">
        <f t="shared" si="1"/>
        <v>Kemarau</v>
      </c>
      <c r="M64" s="7" t="str">
        <f t="shared" si="7"/>
        <v>Tidak Ada Bencana</v>
      </c>
      <c r="N64" s="7">
        <f t="shared" si="8"/>
        <v>4.4426662751431509</v>
      </c>
      <c r="O64" s="7" t="str">
        <f t="shared" si="6"/>
        <v>Tidak Ada Hama</v>
      </c>
      <c r="P64" s="6" t="str">
        <f t="shared" si="9"/>
        <v>R5</v>
      </c>
    </row>
    <row r="65" spans="1:16" x14ac:dyDescent="0.25">
      <c r="A65" s="3">
        <v>64</v>
      </c>
      <c r="B65" s="4">
        <v>41365</v>
      </c>
      <c r="C65" s="3">
        <v>11</v>
      </c>
      <c r="D65" s="5">
        <v>7787</v>
      </c>
      <c r="E65" s="5">
        <v>77567</v>
      </c>
      <c r="F65" s="5">
        <v>17556</v>
      </c>
      <c r="G65" s="5">
        <v>253</v>
      </c>
      <c r="H65" s="5">
        <v>1</v>
      </c>
      <c r="I65" s="9">
        <v>214.22</v>
      </c>
      <c r="K65" s="7" t="str">
        <f t="shared" si="0"/>
        <v>Stabil</v>
      </c>
      <c r="L65" s="7" t="str">
        <f t="shared" si="1"/>
        <v>Penghujan</v>
      </c>
      <c r="M65" s="7" t="str">
        <f t="shared" si="7"/>
        <v>Ada Bencana</v>
      </c>
      <c r="N65" s="7">
        <f t="shared" si="8"/>
        <v>1.2764867119532832</v>
      </c>
      <c r="O65" s="7" t="str">
        <f t="shared" si="6"/>
        <v>Tidak Ada Hama</v>
      </c>
      <c r="P65" s="6" t="str">
        <f t="shared" si="9"/>
        <v>R3</v>
      </c>
    </row>
    <row r="66" spans="1:16" x14ac:dyDescent="0.25">
      <c r="A66" s="3">
        <v>65</v>
      </c>
      <c r="B66" s="4">
        <v>41395</v>
      </c>
      <c r="C66" s="3">
        <v>11</v>
      </c>
      <c r="D66" s="5">
        <v>7812</v>
      </c>
      <c r="E66" s="5">
        <v>39200</v>
      </c>
      <c r="F66" s="5">
        <v>10199</v>
      </c>
      <c r="G66" s="5">
        <v>124</v>
      </c>
      <c r="H66" s="5">
        <v>0</v>
      </c>
      <c r="I66" s="9">
        <v>168.19</v>
      </c>
      <c r="K66" s="7" t="str">
        <f t="shared" si="0"/>
        <v>Stabil</v>
      </c>
      <c r="L66" s="7" t="str">
        <f t="shared" si="1"/>
        <v>Kemarau</v>
      </c>
      <c r="M66" s="7" t="str">
        <f t="shared" si="7"/>
        <v>Tidak Ada Bencana</v>
      </c>
      <c r="N66" s="7">
        <f t="shared" si="8"/>
        <v>2.6031574059743074</v>
      </c>
      <c r="O66" s="7" t="str">
        <f t="shared" si="6"/>
        <v>Tidak Ada Hama</v>
      </c>
      <c r="P66" s="6" t="str">
        <f t="shared" si="9"/>
        <v>R5</v>
      </c>
    </row>
    <row r="67" spans="1:16" x14ac:dyDescent="0.25">
      <c r="A67" s="3">
        <v>66</v>
      </c>
      <c r="B67" s="4">
        <v>41426</v>
      </c>
      <c r="C67" s="3">
        <v>11</v>
      </c>
      <c r="D67" s="5">
        <v>7862</v>
      </c>
      <c r="E67" s="5">
        <v>36221</v>
      </c>
      <c r="F67" s="5">
        <v>11719</v>
      </c>
      <c r="G67" s="5">
        <v>134</v>
      </c>
      <c r="H67" s="5">
        <v>0</v>
      </c>
      <c r="I67" s="9">
        <v>239.8</v>
      </c>
      <c r="K67" s="7" t="str">
        <f t="shared" ref="K67:K109" si="10">IF(D67&gt;9450,"Tidak Stabil","Stabil")</f>
        <v>Stabil</v>
      </c>
      <c r="L67" s="7" t="str">
        <f t="shared" ref="L67:L109" si="11">IF(G67&gt;150,"Penghujan","Kemarau")</f>
        <v>Kemarau</v>
      </c>
      <c r="M67" s="7" t="str">
        <f t="shared" si="7"/>
        <v>Tidak Ada Bencana</v>
      </c>
      <c r="N67" s="7">
        <f t="shared" si="8"/>
        <v>4.0167504187604699</v>
      </c>
      <c r="O67" s="7" t="str">
        <f t="shared" si="6"/>
        <v>Tidak Ada Hama</v>
      </c>
      <c r="P67" s="6" t="str">
        <f t="shared" si="9"/>
        <v>R5</v>
      </c>
    </row>
    <row r="68" spans="1:16" x14ac:dyDescent="0.25">
      <c r="A68" s="3">
        <v>67</v>
      </c>
      <c r="B68" s="4">
        <v>41456</v>
      </c>
      <c r="C68" s="3">
        <v>11</v>
      </c>
      <c r="D68" s="5">
        <v>7936</v>
      </c>
      <c r="E68" s="5">
        <v>51153</v>
      </c>
      <c r="F68" s="5">
        <v>9811</v>
      </c>
      <c r="G68" s="5">
        <v>2.8</v>
      </c>
      <c r="H68" s="5">
        <v>0</v>
      </c>
      <c r="I68" s="9">
        <v>352.3</v>
      </c>
      <c r="K68" s="7" t="str">
        <f t="shared" si="10"/>
        <v>Stabil</v>
      </c>
      <c r="L68" s="7" t="str">
        <f t="shared" si="11"/>
        <v>Kemarau</v>
      </c>
      <c r="M68" s="7" t="str">
        <f t="shared" si="7"/>
        <v>Tidak Ada Bencana</v>
      </c>
      <c r="N68" s="7">
        <f t="shared" si="8"/>
        <v>4.178626497449887</v>
      </c>
      <c r="O68" s="7" t="str">
        <f t="shared" si="6"/>
        <v>Tidak Ada Hama</v>
      </c>
      <c r="P68" s="6" t="str">
        <f t="shared" si="9"/>
        <v>R5</v>
      </c>
    </row>
    <row r="69" spans="1:16" x14ac:dyDescent="0.25">
      <c r="A69" s="3">
        <v>68</v>
      </c>
      <c r="B69" s="4">
        <v>41487</v>
      </c>
      <c r="C69" s="3">
        <v>11</v>
      </c>
      <c r="D69" s="5">
        <v>8076</v>
      </c>
      <c r="E69" s="5">
        <v>106516</v>
      </c>
      <c r="F69" s="5">
        <v>11832</v>
      </c>
      <c r="G69" s="5">
        <v>109.7</v>
      </c>
      <c r="H69" s="5">
        <v>0</v>
      </c>
      <c r="I69" s="9">
        <v>367.9</v>
      </c>
      <c r="K69" s="7" t="str">
        <f t="shared" si="10"/>
        <v>Stabil</v>
      </c>
      <c r="L69" s="7" t="str">
        <f t="shared" si="11"/>
        <v>Kemarau</v>
      </c>
      <c r="M69" s="7" t="str">
        <f t="shared" si="7"/>
        <v>Tidak Ada Bencana</v>
      </c>
      <c r="N69" s="7">
        <f t="shared" si="8"/>
        <v>2.0955798587377532</v>
      </c>
      <c r="O69" s="7" t="str">
        <f t="shared" si="6"/>
        <v>Tidak Ada Hama</v>
      </c>
      <c r="P69" s="6" t="str">
        <f t="shared" si="9"/>
        <v>R5</v>
      </c>
    </row>
    <row r="70" spans="1:16" x14ac:dyDescent="0.25">
      <c r="A70" s="3">
        <v>69</v>
      </c>
      <c r="B70" s="4">
        <v>41518</v>
      </c>
      <c r="C70" s="3">
        <v>11</v>
      </c>
      <c r="D70" s="5">
        <v>8076</v>
      </c>
      <c r="E70" s="5">
        <v>46158</v>
      </c>
      <c r="F70" s="5">
        <v>10075</v>
      </c>
      <c r="G70" s="5">
        <v>32</v>
      </c>
      <c r="H70" s="5">
        <v>1</v>
      </c>
      <c r="I70" s="9">
        <v>268.7</v>
      </c>
      <c r="K70" s="7" t="str">
        <f t="shared" si="10"/>
        <v>Stabil</v>
      </c>
      <c r="L70" s="7" t="str">
        <f t="shared" si="11"/>
        <v>Kemarau</v>
      </c>
      <c r="M70" s="7" t="str">
        <f t="shared" si="7"/>
        <v>Ada Bencana</v>
      </c>
      <c r="N70" s="7">
        <f t="shared" si="8"/>
        <v>2.6345720168643982</v>
      </c>
      <c r="O70" s="7" t="str">
        <f t="shared" si="6"/>
        <v>Tidak Ada Hama</v>
      </c>
      <c r="P70" s="6" t="str">
        <f t="shared" si="9"/>
        <v>R7</v>
      </c>
    </row>
    <row r="71" spans="1:16" x14ac:dyDescent="0.25">
      <c r="A71" s="3">
        <v>70</v>
      </c>
      <c r="B71" s="4">
        <v>41548</v>
      </c>
      <c r="C71" s="3">
        <v>11</v>
      </c>
      <c r="D71" s="5">
        <v>8046</v>
      </c>
      <c r="E71" s="5">
        <v>53037</v>
      </c>
      <c r="F71" s="5">
        <v>9688</v>
      </c>
      <c r="G71" s="5">
        <v>24.2</v>
      </c>
      <c r="H71" s="5">
        <v>1</v>
      </c>
      <c r="I71" s="9">
        <v>157.16</v>
      </c>
      <c r="K71" s="7" t="str">
        <f t="shared" si="10"/>
        <v>Stabil</v>
      </c>
      <c r="L71" s="7" t="str">
        <f t="shared" si="11"/>
        <v>Kemarau</v>
      </c>
      <c r="M71" s="7" t="str">
        <f t="shared" si="7"/>
        <v>Ada Bencana</v>
      </c>
      <c r="N71" s="7">
        <f t="shared" si="8"/>
        <v>1.3410700571721137</v>
      </c>
      <c r="O71" s="7" t="str">
        <f t="shared" ref="O71:O109" si="12">IF((I71/F67*100)&gt;10,"Ada Hama","Tidak Ada Hama")</f>
        <v>Tidak Ada Hama</v>
      </c>
      <c r="P71" s="6" t="str">
        <f t="shared" si="9"/>
        <v>R7</v>
      </c>
    </row>
    <row r="72" spans="1:16" x14ac:dyDescent="0.25">
      <c r="A72" s="3">
        <v>71</v>
      </c>
      <c r="B72" s="4">
        <v>41579</v>
      </c>
      <c r="C72" s="3">
        <v>11</v>
      </c>
      <c r="D72" s="5">
        <v>8109</v>
      </c>
      <c r="E72" s="5">
        <v>44402</v>
      </c>
      <c r="F72" s="5">
        <v>6398</v>
      </c>
      <c r="G72" s="5">
        <v>45.7</v>
      </c>
      <c r="H72" s="5">
        <v>0</v>
      </c>
      <c r="I72" s="9">
        <v>116.61</v>
      </c>
      <c r="K72" s="7" t="str">
        <f t="shared" si="10"/>
        <v>Stabil</v>
      </c>
      <c r="L72" s="7" t="str">
        <f t="shared" si="11"/>
        <v>Kemarau</v>
      </c>
      <c r="M72" s="7" t="str">
        <f t="shared" si="7"/>
        <v>Tidak Ada Bencana</v>
      </c>
      <c r="N72" s="7">
        <f t="shared" si="8"/>
        <v>1.1885638568953214</v>
      </c>
      <c r="O72" s="7" t="str">
        <f t="shared" si="12"/>
        <v>Tidak Ada Hama</v>
      </c>
      <c r="P72" s="6" t="str">
        <f t="shared" si="9"/>
        <v>R5</v>
      </c>
    </row>
    <row r="73" spans="1:16" x14ac:dyDescent="0.25">
      <c r="A73" s="3">
        <v>72</v>
      </c>
      <c r="B73" s="4">
        <v>41609</v>
      </c>
      <c r="C73" s="3">
        <v>11</v>
      </c>
      <c r="D73" s="5">
        <v>7959</v>
      </c>
      <c r="E73" s="5">
        <v>53548</v>
      </c>
      <c r="F73" s="5">
        <v>19471</v>
      </c>
      <c r="G73" s="5">
        <v>365.9</v>
      </c>
      <c r="H73" s="5">
        <v>1</v>
      </c>
      <c r="I73" s="9">
        <v>128.56</v>
      </c>
      <c r="K73" s="7" t="str">
        <f t="shared" si="10"/>
        <v>Stabil</v>
      </c>
      <c r="L73" s="7" t="str">
        <f t="shared" si="11"/>
        <v>Penghujan</v>
      </c>
      <c r="M73" s="7" t="str">
        <f t="shared" si="7"/>
        <v>Ada Bencana</v>
      </c>
      <c r="N73" s="7">
        <f t="shared" si="8"/>
        <v>1.0865449628127113</v>
      </c>
      <c r="O73" s="7" t="str">
        <f t="shared" si="12"/>
        <v>Tidak Ada Hama</v>
      </c>
      <c r="P73" s="6" t="str">
        <f t="shared" si="9"/>
        <v>R3</v>
      </c>
    </row>
    <row r="74" spans="1:16" x14ac:dyDescent="0.25">
      <c r="A74" s="3">
        <v>73</v>
      </c>
      <c r="B74" s="4">
        <v>41640</v>
      </c>
      <c r="C74" s="3">
        <v>11</v>
      </c>
      <c r="D74" s="5">
        <v>7989</v>
      </c>
      <c r="E74" s="5">
        <v>46071</v>
      </c>
      <c r="F74" s="5">
        <v>4599</v>
      </c>
      <c r="G74" s="5">
        <v>665.5</v>
      </c>
      <c r="H74" s="5">
        <v>1</v>
      </c>
      <c r="I74" s="9">
        <v>182.5</v>
      </c>
      <c r="K74" s="7" t="str">
        <f t="shared" si="10"/>
        <v>Stabil</v>
      </c>
      <c r="L74" s="7" t="str">
        <f t="shared" si="11"/>
        <v>Penghujan</v>
      </c>
      <c r="M74" s="7" t="str">
        <f t="shared" si="7"/>
        <v>Ada Bencana</v>
      </c>
      <c r="N74" s="7">
        <f t="shared" si="8"/>
        <v>1.8114143920595533</v>
      </c>
      <c r="O74" s="7" t="str">
        <f t="shared" si="12"/>
        <v>Tidak Ada Hama</v>
      </c>
      <c r="P74" s="6" t="str">
        <f t="shared" si="9"/>
        <v>R3</v>
      </c>
    </row>
    <row r="75" spans="1:16" x14ac:dyDescent="0.25">
      <c r="A75" s="3">
        <v>74</v>
      </c>
      <c r="B75" s="4">
        <v>41671</v>
      </c>
      <c r="C75" s="3">
        <v>11</v>
      </c>
      <c r="D75" s="5">
        <v>8036</v>
      </c>
      <c r="E75" s="5">
        <v>44301</v>
      </c>
      <c r="F75" s="5">
        <v>18973</v>
      </c>
      <c r="G75" s="5">
        <v>257.5</v>
      </c>
      <c r="H75" s="5">
        <v>0</v>
      </c>
      <c r="I75" s="9">
        <v>165.95</v>
      </c>
      <c r="K75" s="7" t="str">
        <f t="shared" si="10"/>
        <v>Stabil</v>
      </c>
      <c r="L75" s="7" t="str">
        <f t="shared" si="11"/>
        <v>Penghujan</v>
      </c>
      <c r="M75" s="7" t="str">
        <f t="shared" si="7"/>
        <v>Tidak Ada Bencana</v>
      </c>
      <c r="N75" s="7">
        <f t="shared" si="8"/>
        <v>1.7129438480594548</v>
      </c>
      <c r="O75" s="7" t="str">
        <f t="shared" si="12"/>
        <v>Tidak Ada Hama</v>
      </c>
      <c r="P75" s="6" t="str">
        <f t="shared" si="9"/>
        <v>R1</v>
      </c>
    </row>
    <row r="76" spans="1:16" x14ac:dyDescent="0.25">
      <c r="A76" s="3">
        <v>75</v>
      </c>
      <c r="B76" s="4">
        <v>41699</v>
      </c>
      <c r="C76" s="3">
        <v>11</v>
      </c>
      <c r="D76" s="5">
        <v>8091</v>
      </c>
      <c r="E76" s="5">
        <v>29256</v>
      </c>
      <c r="F76" s="5">
        <v>9211</v>
      </c>
      <c r="G76" s="5">
        <v>161.1</v>
      </c>
      <c r="H76" s="5">
        <v>1</v>
      </c>
      <c r="I76" s="9">
        <v>231.82</v>
      </c>
      <c r="K76" s="7" t="str">
        <f t="shared" si="10"/>
        <v>Stabil</v>
      </c>
      <c r="L76" s="7" t="str">
        <f t="shared" si="11"/>
        <v>Penghujan</v>
      </c>
      <c r="M76" s="7" t="str">
        <f t="shared" si="7"/>
        <v>Ada Bencana</v>
      </c>
      <c r="N76" s="7">
        <f t="shared" si="8"/>
        <v>3.623319787433573</v>
      </c>
      <c r="O76" s="7" t="str">
        <f t="shared" si="12"/>
        <v>Tidak Ada Hama</v>
      </c>
      <c r="P76" s="6" t="str">
        <f t="shared" si="9"/>
        <v>R3</v>
      </c>
    </row>
    <row r="77" spans="1:16" x14ac:dyDescent="0.25">
      <c r="A77" s="3">
        <v>76</v>
      </c>
      <c r="B77" s="4">
        <v>41730</v>
      </c>
      <c r="C77" s="3">
        <v>11</v>
      </c>
      <c r="D77" s="5">
        <v>8042</v>
      </c>
      <c r="E77" s="5">
        <v>89036</v>
      </c>
      <c r="F77" s="5">
        <v>16862</v>
      </c>
      <c r="G77" s="5">
        <v>92</v>
      </c>
      <c r="H77" s="5">
        <v>0</v>
      </c>
      <c r="I77" s="9">
        <v>163.30000000000001</v>
      </c>
      <c r="K77" s="7" t="str">
        <f t="shared" si="10"/>
        <v>Stabil</v>
      </c>
      <c r="L77" s="7" t="str">
        <f t="shared" si="11"/>
        <v>Kemarau</v>
      </c>
      <c r="M77" s="7" t="str">
        <f t="shared" si="7"/>
        <v>Tidak Ada Bencana</v>
      </c>
      <c r="N77" s="7">
        <f t="shared" si="8"/>
        <v>0.83868316984232971</v>
      </c>
      <c r="O77" s="7" t="str">
        <f t="shared" si="12"/>
        <v>Tidak Ada Hama</v>
      </c>
      <c r="P77" s="6" t="str">
        <f t="shared" si="9"/>
        <v>R5</v>
      </c>
    </row>
    <row r="78" spans="1:16" x14ac:dyDescent="0.25">
      <c r="A78" s="3">
        <v>77</v>
      </c>
      <c r="B78" s="4">
        <v>41760</v>
      </c>
      <c r="C78" s="3">
        <v>11</v>
      </c>
      <c r="D78" s="5">
        <v>8116</v>
      </c>
      <c r="E78" s="5">
        <v>22428</v>
      </c>
      <c r="F78" s="5">
        <v>10024</v>
      </c>
      <c r="G78" s="5">
        <v>300.3</v>
      </c>
      <c r="H78" s="5">
        <v>0</v>
      </c>
      <c r="I78" s="9">
        <v>162.75</v>
      </c>
      <c r="K78" s="7" t="str">
        <f t="shared" si="10"/>
        <v>Stabil</v>
      </c>
      <c r="L78" s="7" t="str">
        <f t="shared" si="11"/>
        <v>Penghujan</v>
      </c>
      <c r="M78" s="7" t="str">
        <f t="shared" si="7"/>
        <v>Tidak Ada Bencana</v>
      </c>
      <c r="N78" s="7">
        <f t="shared" si="8"/>
        <v>3.5388127853881275</v>
      </c>
      <c r="O78" s="7" t="str">
        <f t="shared" si="12"/>
        <v>Tidak Ada Hama</v>
      </c>
      <c r="P78" s="6" t="str">
        <f t="shared" si="9"/>
        <v>R1</v>
      </c>
    </row>
    <row r="79" spans="1:16" x14ac:dyDescent="0.25">
      <c r="A79" s="3">
        <v>78</v>
      </c>
      <c r="B79" s="4">
        <v>41791</v>
      </c>
      <c r="C79" s="3">
        <v>11</v>
      </c>
      <c r="D79" s="5">
        <v>8105</v>
      </c>
      <c r="E79" s="5">
        <v>92526</v>
      </c>
      <c r="F79" s="5">
        <v>8825</v>
      </c>
      <c r="G79" s="5">
        <v>238.4</v>
      </c>
      <c r="H79" s="5">
        <v>0</v>
      </c>
      <c r="I79" s="9">
        <v>242.45</v>
      </c>
      <c r="K79" s="7" t="str">
        <f t="shared" si="10"/>
        <v>Stabil</v>
      </c>
      <c r="L79" s="7" t="str">
        <f t="shared" si="11"/>
        <v>Penghujan</v>
      </c>
      <c r="M79" s="7" t="str">
        <f t="shared" si="7"/>
        <v>Tidak Ada Bencana</v>
      </c>
      <c r="N79" s="7">
        <f t="shared" si="8"/>
        <v>1.2778685500448004</v>
      </c>
      <c r="O79" s="7" t="str">
        <f t="shared" si="12"/>
        <v>Tidak Ada Hama</v>
      </c>
      <c r="P79" s="6" t="str">
        <f t="shared" si="9"/>
        <v>R1</v>
      </c>
    </row>
    <row r="80" spans="1:16" x14ac:dyDescent="0.25">
      <c r="A80" s="3">
        <v>79</v>
      </c>
      <c r="B80" s="4">
        <v>41821</v>
      </c>
      <c r="C80" s="3">
        <v>11</v>
      </c>
      <c r="D80" s="5">
        <v>8208</v>
      </c>
      <c r="E80" s="5">
        <v>44919</v>
      </c>
      <c r="F80" s="5">
        <v>7129</v>
      </c>
      <c r="G80" s="5">
        <v>37.299999999999997</v>
      </c>
      <c r="H80" s="5">
        <v>0</v>
      </c>
      <c r="I80" s="9">
        <v>257.89999999999998</v>
      </c>
      <c r="K80" s="7" t="str">
        <f t="shared" si="10"/>
        <v>Stabil</v>
      </c>
      <c r="L80" s="7" t="str">
        <f t="shared" si="11"/>
        <v>Kemarau</v>
      </c>
      <c r="M80" s="7" t="str">
        <f t="shared" si="7"/>
        <v>Tidak Ada Bencana</v>
      </c>
      <c r="N80" s="7">
        <f t="shared" si="8"/>
        <v>2.7999131473238519</v>
      </c>
      <c r="O80" s="7" t="str">
        <f t="shared" si="12"/>
        <v>Tidak Ada Hama</v>
      </c>
      <c r="P80" s="6" t="str">
        <f t="shared" si="9"/>
        <v>R5</v>
      </c>
    </row>
    <row r="81" spans="1:16" x14ac:dyDescent="0.25">
      <c r="A81" s="3">
        <v>80</v>
      </c>
      <c r="B81" s="4">
        <v>41852</v>
      </c>
      <c r="C81" s="3">
        <v>11</v>
      </c>
      <c r="D81" s="5">
        <v>8155</v>
      </c>
      <c r="E81" s="5">
        <v>82231</v>
      </c>
      <c r="F81" s="5">
        <v>12755</v>
      </c>
      <c r="G81" s="5">
        <v>118.6</v>
      </c>
      <c r="H81" s="5">
        <v>1</v>
      </c>
      <c r="I81" s="9">
        <v>237.8</v>
      </c>
      <c r="K81" s="7" t="str">
        <f t="shared" si="10"/>
        <v>Stabil</v>
      </c>
      <c r="L81" s="7" t="str">
        <f t="shared" si="11"/>
        <v>Kemarau</v>
      </c>
      <c r="M81" s="7" t="str">
        <f t="shared" si="7"/>
        <v>Ada Bencana</v>
      </c>
      <c r="N81" s="7">
        <f t="shared" si="8"/>
        <v>1.4102716166528289</v>
      </c>
      <c r="O81" s="7" t="str">
        <f t="shared" si="12"/>
        <v>Tidak Ada Hama</v>
      </c>
      <c r="P81" s="6" t="str">
        <f t="shared" si="9"/>
        <v>R7</v>
      </c>
    </row>
    <row r="82" spans="1:16" x14ac:dyDescent="0.25">
      <c r="A82" s="3">
        <v>81</v>
      </c>
      <c r="B82" s="4">
        <v>41883</v>
      </c>
      <c r="C82" s="3">
        <v>11</v>
      </c>
      <c r="D82" s="5">
        <v>8169</v>
      </c>
      <c r="E82" s="5">
        <v>48436</v>
      </c>
      <c r="F82" s="5">
        <v>14095</v>
      </c>
      <c r="G82" s="5">
        <v>89.1</v>
      </c>
      <c r="H82" s="5">
        <v>0</v>
      </c>
      <c r="I82" s="9">
        <v>231.4</v>
      </c>
      <c r="K82" s="7" t="str">
        <f t="shared" si="10"/>
        <v>Stabil</v>
      </c>
      <c r="L82" s="7" t="str">
        <f t="shared" si="11"/>
        <v>Kemarau</v>
      </c>
      <c r="M82" s="7" t="str">
        <f t="shared" si="7"/>
        <v>Tidak Ada Bencana</v>
      </c>
      <c r="N82" s="7">
        <f t="shared" si="8"/>
        <v>2.3084596967278532</v>
      </c>
      <c r="O82" s="7" t="str">
        <f t="shared" si="12"/>
        <v>Tidak Ada Hama</v>
      </c>
      <c r="P82" s="6" t="str">
        <f t="shared" si="9"/>
        <v>R5</v>
      </c>
    </row>
    <row r="83" spans="1:16" x14ac:dyDescent="0.25">
      <c r="A83" s="3">
        <v>82</v>
      </c>
      <c r="B83" s="4">
        <v>41913</v>
      </c>
      <c r="C83" s="3">
        <v>11</v>
      </c>
      <c r="D83" s="5">
        <v>8194</v>
      </c>
      <c r="E83" s="5">
        <v>42643</v>
      </c>
      <c r="F83" s="5">
        <v>10022</v>
      </c>
      <c r="G83" s="5">
        <v>60.9</v>
      </c>
      <c r="H83" s="5">
        <v>0</v>
      </c>
      <c r="I83" s="9">
        <v>171.35</v>
      </c>
      <c r="K83" s="7" t="str">
        <f t="shared" si="10"/>
        <v>Stabil</v>
      </c>
      <c r="L83" s="7" t="str">
        <f t="shared" si="11"/>
        <v>Kemarau</v>
      </c>
      <c r="M83" s="7" t="str">
        <f t="shared" si="7"/>
        <v>Tidak Ada Bencana</v>
      </c>
      <c r="N83" s="7">
        <f t="shared" si="8"/>
        <v>1.9416430594900849</v>
      </c>
      <c r="O83" s="7" t="str">
        <f t="shared" si="12"/>
        <v>Tidak Ada Hama</v>
      </c>
      <c r="P83" s="6" t="str">
        <f t="shared" si="9"/>
        <v>R5</v>
      </c>
    </row>
    <row r="84" spans="1:16" x14ac:dyDescent="0.25">
      <c r="A84" s="3">
        <v>83</v>
      </c>
      <c r="B84" s="4">
        <v>41944</v>
      </c>
      <c r="C84" s="3">
        <v>11</v>
      </c>
      <c r="D84" s="5">
        <v>8335</v>
      </c>
      <c r="E84" s="5">
        <v>34448</v>
      </c>
      <c r="F84" s="5">
        <v>9486</v>
      </c>
      <c r="G84" s="5">
        <v>231.7</v>
      </c>
      <c r="H84" s="5">
        <v>1</v>
      </c>
      <c r="I84" s="9">
        <v>162.35</v>
      </c>
      <c r="K84" s="7" t="str">
        <f t="shared" si="10"/>
        <v>Stabil</v>
      </c>
      <c r="L84" s="7" t="str">
        <f t="shared" si="11"/>
        <v>Penghujan</v>
      </c>
      <c r="M84" s="7" t="str">
        <f t="shared" si="7"/>
        <v>Ada Bencana</v>
      </c>
      <c r="N84" s="7">
        <f t="shared" si="8"/>
        <v>2.2773179969140132</v>
      </c>
      <c r="O84" s="7" t="str">
        <f t="shared" si="12"/>
        <v>Tidak Ada Hama</v>
      </c>
      <c r="P84" s="6" t="str">
        <f t="shared" si="9"/>
        <v>R3</v>
      </c>
    </row>
    <row r="85" spans="1:16" x14ac:dyDescent="0.25">
      <c r="A85" s="3">
        <v>84</v>
      </c>
      <c r="B85" s="4">
        <v>41974</v>
      </c>
      <c r="C85" s="3">
        <v>11</v>
      </c>
      <c r="D85" s="5">
        <v>8461</v>
      </c>
      <c r="E85" s="5">
        <v>61633</v>
      </c>
      <c r="F85" s="5">
        <v>9384</v>
      </c>
      <c r="G85" s="5">
        <v>460.6</v>
      </c>
      <c r="H85" s="5">
        <v>0</v>
      </c>
      <c r="I85" s="9">
        <v>61.9</v>
      </c>
      <c r="K85" s="7" t="str">
        <f t="shared" si="10"/>
        <v>Stabil</v>
      </c>
      <c r="L85" s="7" t="str">
        <f t="shared" si="11"/>
        <v>Penghujan</v>
      </c>
      <c r="M85" s="7" t="str">
        <f t="shared" si="7"/>
        <v>Tidak Ada Bencana</v>
      </c>
      <c r="N85" s="7">
        <f t="shared" si="8"/>
        <v>0.48529988239905919</v>
      </c>
      <c r="O85" s="7" t="str">
        <f t="shared" si="12"/>
        <v>Tidak Ada Hama</v>
      </c>
      <c r="P85" s="6" t="str">
        <f t="shared" si="9"/>
        <v>R1</v>
      </c>
    </row>
    <row r="86" spans="1:16" x14ac:dyDescent="0.25">
      <c r="A86" s="3">
        <v>85</v>
      </c>
      <c r="B86" s="4">
        <v>42005</v>
      </c>
      <c r="C86" s="3">
        <v>11</v>
      </c>
      <c r="D86" s="5">
        <v>9207</v>
      </c>
      <c r="E86" s="5">
        <v>61881</v>
      </c>
      <c r="F86" s="5">
        <v>12782</v>
      </c>
      <c r="G86" s="5">
        <v>451.4</v>
      </c>
      <c r="H86" s="5">
        <v>1</v>
      </c>
      <c r="I86" s="9">
        <v>185.15</v>
      </c>
      <c r="K86" s="7" t="str">
        <f t="shared" si="10"/>
        <v>Stabil</v>
      </c>
      <c r="L86" s="7" t="str">
        <f t="shared" si="11"/>
        <v>Penghujan</v>
      </c>
      <c r="M86" s="7" t="str">
        <f t="shared" si="7"/>
        <v>Ada Bencana</v>
      </c>
      <c r="N86" s="7">
        <f t="shared" si="8"/>
        <v>1.3135863781482797</v>
      </c>
      <c r="O86" s="7" t="str">
        <f t="shared" si="12"/>
        <v>Tidak Ada Hama</v>
      </c>
      <c r="P86" s="6" t="str">
        <f t="shared" si="9"/>
        <v>R3</v>
      </c>
    </row>
    <row r="87" spans="1:16" x14ac:dyDescent="0.25">
      <c r="A87" s="3">
        <v>86</v>
      </c>
      <c r="B87" s="4">
        <v>42036</v>
      </c>
      <c r="C87" s="3">
        <v>11</v>
      </c>
      <c r="D87" s="5">
        <v>9293</v>
      </c>
      <c r="E87" s="5">
        <v>43999</v>
      </c>
      <c r="F87" s="5">
        <v>11912</v>
      </c>
      <c r="G87" s="5">
        <v>247.4</v>
      </c>
      <c r="H87" s="5">
        <v>1</v>
      </c>
      <c r="I87" s="9">
        <v>36.700000000000003</v>
      </c>
      <c r="K87" s="7" t="str">
        <f t="shared" si="10"/>
        <v>Stabil</v>
      </c>
      <c r="L87" s="7" t="str">
        <f t="shared" si="11"/>
        <v>Penghujan</v>
      </c>
      <c r="M87" s="7" t="str">
        <f t="shared" si="7"/>
        <v>Ada Bencana</v>
      </c>
      <c r="N87" s="7">
        <f t="shared" si="8"/>
        <v>0.36619437238076236</v>
      </c>
      <c r="O87" s="7" t="str">
        <f t="shared" si="12"/>
        <v>Tidak Ada Hama</v>
      </c>
      <c r="P87" s="6" t="str">
        <f t="shared" si="9"/>
        <v>R3</v>
      </c>
    </row>
    <row r="88" spans="1:16" x14ac:dyDescent="0.25">
      <c r="A88" s="3">
        <v>87</v>
      </c>
      <c r="B88" s="4">
        <v>42064</v>
      </c>
      <c r="C88" s="3">
        <v>11</v>
      </c>
      <c r="D88" s="5">
        <v>9750</v>
      </c>
      <c r="E88" s="5">
        <v>41646</v>
      </c>
      <c r="F88" s="5">
        <v>8936</v>
      </c>
      <c r="G88" s="5">
        <v>51.7</v>
      </c>
      <c r="H88" s="5">
        <v>0</v>
      </c>
      <c r="I88" s="9">
        <v>121.95</v>
      </c>
      <c r="K88" s="7" t="str">
        <f t="shared" si="10"/>
        <v>Tidak Stabil</v>
      </c>
      <c r="L88" s="7" t="str">
        <f t="shared" si="11"/>
        <v>Kemarau</v>
      </c>
      <c r="M88" s="7" t="str">
        <f t="shared" si="7"/>
        <v>Tidak Ada Bencana</v>
      </c>
      <c r="N88" s="7">
        <f t="shared" si="8"/>
        <v>1.2855787476280836</v>
      </c>
      <c r="O88" s="7" t="str">
        <f t="shared" si="12"/>
        <v>Tidak Ada Hama</v>
      </c>
      <c r="P88" s="6" t="str">
        <f t="shared" si="9"/>
        <v>R13</v>
      </c>
    </row>
    <row r="89" spans="1:16" x14ac:dyDescent="0.25">
      <c r="A89" s="3">
        <v>88</v>
      </c>
      <c r="B89" s="4">
        <v>42095</v>
      </c>
      <c r="C89" s="3">
        <v>11</v>
      </c>
      <c r="D89" s="5">
        <v>9548</v>
      </c>
      <c r="E89" s="5">
        <v>41198</v>
      </c>
      <c r="F89" s="5">
        <v>8306</v>
      </c>
      <c r="G89" s="5">
        <v>100.8</v>
      </c>
      <c r="H89" s="5">
        <v>0</v>
      </c>
      <c r="I89" s="9">
        <v>156.25</v>
      </c>
      <c r="K89" s="7" t="str">
        <f t="shared" si="10"/>
        <v>Tidak Stabil</v>
      </c>
      <c r="L89" s="7" t="str">
        <f t="shared" si="11"/>
        <v>Kemarau</v>
      </c>
      <c r="M89" s="7" t="str">
        <f t="shared" si="7"/>
        <v>Tidak Ada Bencana</v>
      </c>
      <c r="N89" s="7">
        <f t="shared" si="8"/>
        <v>1.6650682011935209</v>
      </c>
      <c r="O89" s="7" t="str">
        <f t="shared" si="12"/>
        <v>Tidak Ada Hama</v>
      </c>
      <c r="P89" s="6" t="str">
        <f t="shared" si="9"/>
        <v>R13</v>
      </c>
    </row>
    <row r="90" spans="1:16" x14ac:dyDescent="0.25">
      <c r="A90" s="3">
        <v>89</v>
      </c>
      <c r="B90" s="4">
        <v>42125</v>
      </c>
      <c r="C90" s="3">
        <v>11</v>
      </c>
      <c r="D90" s="5">
        <v>9072</v>
      </c>
      <c r="E90" s="5">
        <v>74686</v>
      </c>
      <c r="F90" s="5">
        <v>10231</v>
      </c>
      <c r="G90" s="5">
        <v>76.5</v>
      </c>
      <c r="H90" s="5">
        <v>1</v>
      </c>
      <c r="I90" s="9">
        <v>192.9</v>
      </c>
      <c r="K90" s="7" t="str">
        <f t="shared" si="10"/>
        <v>Stabil</v>
      </c>
      <c r="L90" s="7" t="str">
        <f t="shared" si="11"/>
        <v>Kemarau</v>
      </c>
      <c r="M90" s="7" t="str">
        <f t="shared" si="7"/>
        <v>Ada Bencana</v>
      </c>
      <c r="N90" s="7">
        <f t="shared" si="8"/>
        <v>1.5091534971053044</v>
      </c>
      <c r="O90" s="7" t="str">
        <f t="shared" si="12"/>
        <v>Tidak Ada Hama</v>
      </c>
      <c r="P90" s="6" t="str">
        <f t="shared" si="9"/>
        <v>R7</v>
      </c>
    </row>
    <row r="91" spans="1:16" x14ac:dyDescent="0.25">
      <c r="A91" s="3">
        <v>90</v>
      </c>
      <c r="B91" s="4">
        <v>42156</v>
      </c>
      <c r="C91" s="3">
        <v>11</v>
      </c>
      <c r="D91" s="5">
        <v>9096</v>
      </c>
      <c r="E91" s="5">
        <v>69603</v>
      </c>
      <c r="F91" s="5">
        <v>14060</v>
      </c>
      <c r="G91" s="5">
        <v>185.4</v>
      </c>
      <c r="H91" s="5">
        <v>1</v>
      </c>
      <c r="I91" s="9">
        <v>284.64999999999998</v>
      </c>
      <c r="K91" s="7" t="str">
        <f t="shared" si="10"/>
        <v>Stabil</v>
      </c>
      <c r="L91" s="7" t="str">
        <f t="shared" si="11"/>
        <v>Penghujan</v>
      </c>
      <c r="M91" s="7" t="str">
        <f t="shared" ref="M91:M109" si="13">IF(H91=1,"Ada Bencana","Tidak Ada Bencana")</f>
        <v>Ada Bencana</v>
      </c>
      <c r="N91" s="7">
        <f t="shared" ref="N91:N109" si="14">I91/F87*100</f>
        <v>2.3896071188717261</v>
      </c>
      <c r="O91" s="7" t="str">
        <f t="shared" si="12"/>
        <v>Tidak Ada Hama</v>
      </c>
      <c r="P91" s="6" t="str">
        <f t="shared" ref="P91:P109" si="15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R3</v>
      </c>
    </row>
    <row r="92" spans="1:16" x14ac:dyDescent="0.25">
      <c r="A92" s="3">
        <v>91</v>
      </c>
      <c r="B92" s="4">
        <v>42186</v>
      </c>
      <c r="C92" s="3">
        <v>11</v>
      </c>
      <c r="D92" s="5">
        <v>9081</v>
      </c>
      <c r="E92" s="5">
        <v>52214</v>
      </c>
      <c r="F92" s="5">
        <v>12628</v>
      </c>
      <c r="G92" s="5">
        <v>7.4</v>
      </c>
      <c r="H92" s="5">
        <v>0</v>
      </c>
      <c r="I92" s="9">
        <v>609.29999999999995</v>
      </c>
      <c r="K92" s="7" t="str">
        <f t="shared" si="10"/>
        <v>Stabil</v>
      </c>
      <c r="L92" s="7" t="str">
        <f t="shared" si="11"/>
        <v>Kemarau</v>
      </c>
      <c r="M92" s="7" t="str">
        <f t="shared" si="13"/>
        <v>Tidak Ada Bencana</v>
      </c>
      <c r="N92" s="7">
        <f t="shared" si="14"/>
        <v>6.8184870188003579</v>
      </c>
      <c r="O92" s="7" t="str">
        <f t="shared" si="12"/>
        <v>Tidak Ada Hama</v>
      </c>
      <c r="P92" s="6" t="str">
        <f t="shared" si="15"/>
        <v>R5</v>
      </c>
    </row>
    <row r="93" spans="1:16" x14ac:dyDescent="0.25">
      <c r="A93" s="3">
        <v>92</v>
      </c>
      <c r="B93" s="4">
        <v>42217</v>
      </c>
      <c r="C93" s="3">
        <v>11</v>
      </c>
      <c r="D93" s="5">
        <v>9245</v>
      </c>
      <c r="E93" s="5">
        <v>48533</v>
      </c>
      <c r="F93" s="5">
        <v>11106</v>
      </c>
      <c r="G93" s="5">
        <v>0</v>
      </c>
      <c r="H93" s="5">
        <v>0</v>
      </c>
      <c r="I93" s="9">
        <v>631.4</v>
      </c>
      <c r="K93" s="7" t="str">
        <f t="shared" si="10"/>
        <v>Stabil</v>
      </c>
      <c r="L93" s="7" t="str">
        <f t="shared" si="11"/>
        <v>Kemarau</v>
      </c>
      <c r="M93" s="7" t="str">
        <f t="shared" si="13"/>
        <v>Tidak Ada Bencana</v>
      </c>
      <c r="N93" s="7">
        <f t="shared" si="14"/>
        <v>7.6017336864916922</v>
      </c>
      <c r="O93" s="7" t="str">
        <f t="shared" si="12"/>
        <v>Tidak Ada Hama</v>
      </c>
      <c r="P93" s="6" t="str">
        <f t="shared" si="15"/>
        <v>R5</v>
      </c>
    </row>
    <row r="94" spans="1:16" x14ac:dyDescent="0.25">
      <c r="A94" s="3">
        <v>93</v>
      </c>
      <c r="B94" s="4">
        <v>42248</v>
      </c>
      <c r="C94" s="3">
        <v>11</v>
      </c>
      <c r="D94" s="5">
        <v>9493</v>
      </c>
      <c r="E94" s="5">
        <v>51216</v>
      </c>
      <c r="F94" s="5">
        <v>11238</v>
      </c>
      <c r="G94" s="5">
        <v>0</v>
      </c>
      <c r="H94" s="5">
        <v>0</v>
      </c>
      <c r="I94" s="9">
        <v>296.25</v>
      </c>
      <c r="K94" s="7" t="str">
        <f t="shared" si="10"/>
        <v>Tidak Stabil</v>
      </c>
      <c r="L94" s="7" t="str">
        <f t="shared" si="11"/>
        <v>Kemarau</v>
      </c>
      <c r="M94" s="7" t="str">
        <f t="shared" si="13"/>
        <v>Tidak Ada Bencana</v>
      </c>
      <c r="N94" s="7">
        <f t="shared" si="14"/>
        <v>2.8956113771869805</v>
      </c>
      <c r="O94" s="7" t="str">
        <f t="shared" si="12"/>
        <v>Tidak Ada Hama</v>
      </c>
      <c r="P94" s="6" t="str">
        <f t="shared" si="15"/>
        <v>R13</v>
      </c>
    </row>
    <row r="95" spans="1:16" x14ac:dyDescent="0.25">
      <c r="A95" s="3">
        <v>94</v>
      </c>
      <c r="B95" s="4">
        <v>42278</v>
      </c>
      <c r="C95" s="3">
        <v>11</v>
      </c>
      <c r="D95" s="5">
        <v>9555</v>
      </c>
      <c r="E95" s="5">
        <v>70383</v>
      </c>
      <c r="F95" s="5">
        <v>5035</v>
      </c>
      <c r="G95" s="5">
        <v>1.4</v>
      </c>
      <c r="H95" s="5">
        <v>0</v>
      </c>
      <c r="I95" s="9">
        <v>175.95</v>
      </c>
      <c r="K95" s="7" t="str">
        <f t="shared" si="10"/>
        <v>Tidak Stabil</v>
      </c>
      <c r="L95" s="7" t="str">
        <f t="shared" si="11"/>
        <v>Kemarau</v>
      </c>
      <c r="M95" s="7" t="str">
        <f t="shared" si="13"/>
        <v>Tidak Ada Bencana</v>
      </c>
      <c r="N95" s="7">
        <f t="shared" si="14"/>
        <v>1.2514224751066856</v>
      </c>
      <c r="O95" s="7" t="str">
        <f t="shared" si="12"/>
        <v>Tidak Ada Hama</v>
      </c>
      <c r="P95" s="6" t="str">
        <f t="shared" si="15"/>
        <v>R13</v>
      </c>
    </row>
    <row r="96" spans="1:16" x14ac:dyDescent="0.25">
      <c r="A96" s="3">
        <v>95</v>
      </c>
      <c r="B96" s="4">
        <v>42309</v>
      </c>
      <c r="C96" s="3">
        <v>11</v>
      </c>
      <c r="D96" s="5">
        <v>9548</v>
      </c>
      <c r="E96" s="5">
        <v>63215</v>
      </c>
      <c r="F96" s="5">
        <v>12506</v>
      </c>
      <c r="G96" s="5">
        <v>305.5</v>
      </c>
      <c r="H96" s="5">
        <v>0</v>
      </c>
      <c r="I96" s="9">
        <v>117.25</v>
      </c>
      <c r="K96" s="7" t="str">
        <f t="shared" si="10"/>
        <v>Tidak Stabil</v>
      </c>
      <c r="L96" s="7" t="str">
        <f t="shared" si="11"/>
        <v>Penghujan</v>
      </c>
      <c r="M96" s="7" t="str">
        <f t="shared" si="13"/>
        <v>Tidak Ada Bencana</v>
      </c>
      <c r="N96" s="7">
        <f t="shared" si="14"/>
        <v>0.9284922394678492</v>
      </c>
      <c r="O96" s="7" t="str">
        <f t="shared" si="12"/>
        <v>Tidak Ada Hama</v>
      </c>
      <c r="P96" s="6" t="str">
        <f t="shared" si="15"/>
        <v>R9</v>
      </c>
    </row>
    <row r="97" spans="1:16" x14ac:dyDescent="0.25">
      <c r="A97" s="3">
        <v>96</v>
      </c>
      <c r="B97" s="4">
        <v>42339</v>
      </c>
      <c r="C97" s="3">
        <v>11</v>
      </c>
      <c r="D97" s="5">
        <v>9467</v>
      </c>
      <c r="E97" s="5">
        <v>55596</v>
      </c>
      <c r="F97" s="5">
        <v>13950</v>
      </c>
      <c r="G97" s="5">
        <v>244.5</v>
      </c>
      <c r="H97" s="5">
        <v>0</v>
      </c>
      <c r="I97" s="9">
        <v>67.599999999999994</v>
      </c>
      <c r="K97" s="7" t="str">
        <f t="shared" si="10"/>
        <v>Tidak Stabil</v>
      </c>
      <c r="L97" s="7" t="str">
        <f t="shared" si="11"/>
        <v>Penghujan</v>
      </c>
      <c r="M97" s="7" t="str">
        <f t="shared" si="13"/>
        <v>Tidak Ada Bencana</v>
      </c>
      <c r="N97" s="7">
        <f t="shared" si="14"/>
        <v>0.60867999279668639</v>
      </c>
      <c r="O97" s="7" t="str">
        <f t="shared" si="12"/>
        <v>Tidak Ada Hama</v>
      </c>
      <c r="P97" s="6" t="str">
        <f t="shared" si="15"/>
        <v>R9</v>
      </c>
    </row>
    <row r="98" spans="1:16" x14ac:dyDescent="0.25">
      <c r="A98" s="3">
        <v>97</v>
      </c>
      <c r="B98" s="4">
        <v>42370</v>
      </c>
      <c r="C98" s="3">
        <v>11</v>
      </c>
      <c r="D98" s="5">
        <v>9602</v>
      </c>
      <c r="E98" s="5">
        <v>48170</v>
      </c>
      <c r="F98" s="5">
        <v>13309</v>
      </c>
      <c r="G98" s="5">
        <v>220.1</v>
      </c>
      <c r="H98" s="5">
        <v>1</v>
      </c>
      <c r="I98" s="9">
        <v>73.95</v>
      </c>
      <c r="K98" s="7" t="str">
        <f t="shared" si="10"/>
        <v>Tidak Stabil</v>
      </c>
      <c r="L98" s="7" t="str">
        <f t="shared" si="11"/>
        <v>Penghujan</v>
      </c>
      <c r="M98" s="7" t="str">
        <f t="shared" si="13"/>
        <v>Ada Bencana</v>
      </c>
      <c r="N98" s="7">
        <f t="shared" si="14"/>
        <v>0.6580352375867593</v>
      </c>
      <c r="O98" s="7" t="str">
        <f t="shared" si="12"/>
        <v>Tidak Ada Hama</v>
      </c>
      <c r="P98" s="6" t="str">
        <f t="shared" si="15"/>
        <v>R11</v>
      </c>
    </row>
    <row r="99" spans="1:16" x14ac:dyDescent="0.25">
      <c r="A99" s="3">
        <v>98</v>
      </c>
      <c r="B99" s="4">
        <v>42401</v>
      </c>
      <c r="C99" s="3">
        <v>11</v>
      </c>
      <c r="D99" s="5">
        <v>9845</v>
      </c>
      <c r="E99" s="5">
        <v>50168</v>
      </c>
      <c r="F99" s="5">
        <v>11817</v>
      </c>
      <c r="G99" s="5">
        <v>152.19999999999999</v>
      </c>
      <c r="H99" s="5">
        <v>0</v>
      </c>
      <c r="I99" s="9">
        <v>47</v>
      </c>
      <c r="K99" s="7" t="str">
        <f t="shared" si="10"/>
        <v>Tidak Stabil</v>
      </c>
      <c r="L99" s="7" t="str">
        <f t="shared" si="11"/>
        <v>Penghujan</v>
      </c>
      <c r="M99" s="7" t="str">
        <f t="shared" si="13"/>
        <v>Tidak Ada Bencana</v>
      </c>
      <c r="N99" s="7">
        <f t="shared" si="14"/>
        <v>0.93346573982125125</v>
      </c>
      <c r="O99" s="7" t="str">
        <f t="shared" si="12"/>
        <v>Tidak Ada Hama</v>
      </c>
      <c r="P99" s="6" t="str">
        <f t="shared" si="15"/>
        <v>R9</v>
      </c>
    </row>
    <row r="100" spans="1:16" x14ac:dyDescent="0.25">
      <c r="A100" s="3">
        <v>99</v>
      </c>
      <c r="B100" s="4">
        <v>42430</v>
      </c>
      <c r="C100" s="3">
        <v>11</v>
      </c>
      <c r="D100" s="5">
        <v>9840</v>
      </c>
      <c r="E100" s="5">
        <v>48615</v>
      </c>
      <c r="F100" s="5">
        <v>8827</v>
      </c>
      <c r="G100" s="5">
        <v>25.7</v>
      </c>
      <c r="H100" s="5">
        <v>0</v>
      </c>
      <c r="I100" s="9">
        <v>51.25</v>
      </c>
      <c r="K100" s="7" t="str">
        <f t="shared" si="10"/>
        <v>Tidak Stabil</v>
      </c>
      <c r="L100" s="7" t="str">
        <f t="shared" si="11"/>
        <v>Kemarau</v>
      </c>
      <c r="M100" s="7" t="str">
        <f t="shared" si="13"/>
        <v>Tidak Ada Bencana</v>
      </c>
      <c r="N100" s="7">
        <f t="shared" si="14"/>
        <v>0.40980329441867902</v>
      </c>
      <c r="O100" s="7" t="str">
        <f t="shared" si="12"/>
        <v>Tidak Ada Hama</v>
      </c>
      <c r="P100" s="6" t="str">
        <f t="shared" si="15"/>
        <v>R13</v>
      </c>
    </row>
    <row r="101" spans="1:16" x14ac:dyDescent="0.25">
      <c r="A101" s="3">
        <v>100</v>
      </c>
      <c r="B101" s="4">
        <v>42461</v>
      </c>
      <c r="C101" s="3">
        <v>11</v>
      </c>
      <c r="D101" s="5">
        <v>9818</v>
      </c>
      <c r="E101" s="5">
        <v>48090</v>
      </c>
      <c r="F101" s="5">
        <v>8110</v>
      </c>
      <c r="G101" s="5">
        <v>221.5</v>
      </c>
      <c r="H101" s="5">
        <v>0</v>
      </c>
      <c r="I101" s="9">
        <v>61.7</v>
      </c>
      <c r="K101" s="7" t="str">
        <f t="shared" si="10"/>
        <v>Tidak Stabil</v>
      </c>
      <c r="L101" s="7" t="str">
        <f t="shared" si="11"/>
        <v>Penghujan</v>
      </c>
      <c r="M101" s="7" t="str">
        <f t="shared" si="13"/>
        <v>Tidak Ada Bencana</v>
      </c>
      <c r="N101" s="7">
        <f t="shared" si="14"/>
        <v>0.44229390681003583</v>
      </c>
      <c r="O101" s="7" t="str">
        <f t="shared" si="12"/>
        <v>Tidak Ada Hama</v>
      </c>
      <c r="P101" s="6" t="str">
        <f t="shared" si="15"/>
        <v>R9</v>
      </c>
    </row>
    <row r="102" spans="1:16" x14ac:dyDescent="0.25">
      <c r="A102" s="3">
        <v>101</v>
      </c>
      <c r="B102" s="4">
        <v>42491</v>
      </c>
      <c r="C102" s="3">
        <v>11</v>
      </c>
      <c r="D102" s="5">
        <v>9748</v>
      </c>
      <c r="E102" s="5">
        <v>52267</v>
      </c>
      <c r="F102" s="5">
        <v>10153</v>
      </c>
      <c r="G102" s="5">
        <v>346.5</v>
      </c>
      <c r="H102" s="5">
        <v>0</v>
      </c>
      <c r="I102" s="9">
        <v>37.799999999999997</v>
      </c>
      <c r="K102" s="7" t="str">
        <f t="shared" si="10"/>
        <v>Tidak Stabil</v>
      </c>
      <c r="L102" s="7" t="str">
        <f t="shared" si="11"/>
        <v>Penghujan</v>
      </c>
      <c r="M102" s="7" t="str">
        <f t="shared" si="13"/>
        <v>Tidak Ada Bencana</v>
      </c>
      <c r="N102" s="7">
        <f t="shared" si="14"/>
        <v>0.28401833345856181</v>
      </c>
      <c r="O102" s="7" t="str">
        <f t="shared" si="12"/>
        <v>Tidak Ada Hama</v>
      </c>
      <c r="P102" s="6" t="str">
        <f t="shared" si="15"/>
        <v>R9</v>
      </c>
    </row>
    <row r="103" spans="1:16" x14ac:dyDescent="0.25">
      <c r="A103" s="3">
        <v>102</v>
      </c>
      <c r="B103" s="4">
        <v>42522</v>
      </c>
      <c r="C103" s="3">
        <v>11</v>
      </c>
      <c r="D103" s="5">
        <v>9768</v>
      </c>
      <c r="E103" s="5">
        <v>47656</v>
      </c>
      <c r="F103" s="5">
        <v>14211</v>
      </c>
      <c r="G103" s="5">
        <v>374.8</v>
      </c>
      <c r="H103" s="5">
        <v>1</v>
      </c>
      <c r="I103" s="9">
        <v>72.3</v>
      </c>
      <c r="K103" s="7" t="str">
        <f t="shared" si="10"/>
        <v>Tidak Stabil</v>
      </c>
      <c r="L103" s="7" t="str">
        <f t="shared" si="11"/>
        <v>Penghujan</v>
      </c>
      <c r="M103" s="7" t="str">
        <f t="shared" si="13"/>
        <v>Ada Bencana</v>
      </c>
      <c r="N103" s="7">
        <f t="shared" si="14"/>
        <v>0.61183041381061187</v>
      </c>
      <c r="O103" s="7" t="str">
        <f t="shared" si="12"/>
        <v>Tidak Ada Hama</v>
      </c>
      <c r="P103" s="6" t="str">
        <f t="shared" si="15"/>
        <v>R11</v>
      </c>
    </row>
    <row r="104" spans="1:16" x14ac:dyDescent="0.25">
      <c r="A104" s="3">
        <v>103</v>
      </c>
      <c r="B104" s="4">
        <v>42552</v>
      </c>
      <c r="C104" s="3">
        <v>11</v>
      </c>
      <c r="D104" s="5">
        <v>9790</v>
      </c>
      <c r="E104" s="5">
        <v>50154</v>
      </c>
      <c r="F104" s="5">
        <v>13608</v>
      </c>
      <c r="G104" s="5">
        <v>270</v>
      </c>
      <c r="H104" s="5">
        <v>1</v>
      </c>
      <c r="I104" s="9">
        <v>99.45</v>
      </c>
      <c r="K104" s="7" t="str">
        <f t="shared" si="10"/>
        <v>Tidak Stabil</v>
      </c>
      <c r="L104" s="7" t="str">
        <f t="shared" si="11"/>
        <v>Penghujan</v>
      </c>
      <c r="M104" s="7" t="str">
        <f t="shared" si="13"/>
        <v>Ada Bencana</v>
      </c>
      <c r="N104" s="7">
        <f t="shared" si="14"/>
        <v>1.1266568483063328</v>
      </c>
      <c r="O104" s="7" t="str">
        <f t="shared" si="12"/>
        <v>Tidak Ada Hama</v>
      </c>
      <c r="P104" s="6" t="str">
        <f t="shared" si="15"/>
        <v>R11</v>
      </c>
    </row>
    <row r="105" spans="1:16" x14ac:dyDescent="0.25">
      <c r="A105" s="3">
        <v>104</v>
      </c>
      <c r="B105" s="4">
        <v>42583</v>
      </c>
      <c r="C105" s="3">
        <v>11</v>
      </c>
      <c r="D105" s="5">
        <v>9803</v>
      </c>
      <c r="E105" s="5">
        <v>45555</v>
      </c>
      <c r="F105" s="5">
        <v>10974</v>
      </c>
      <c r="G105" s="5">
        <v>63</v>
      </c>
      <c r="H105" s="5">
        <v>0</v>
      </c>
      <c r="I105" s="9">
        <v>125.25</v>
      </c>
      <c r="K105" s="7" t="str">
        <f t="shared" si="10"/>
        <v>Tidak Stabil</v>
      </c>
      <c r="L105" s="7" t="str">
        <f t="shared" si="11"/>
        <v>Kemarau</v>
      </c>
      <c r="M105" s="7" t="str">
        <f t="shared" si="13"/>
        <v>Tidak Ada Bencana</v>
      </c>
      <c r="N105" s="7">
        <f t="shared" si="14"/>
        <v>1.5443896424167693</v>
      </c>
      <c r="O105" s="7" t="str">
        <f t="shared" si="12"/>
        <v>Tidak Ada Hama</v>
      </c>
      <c r="P105" s="6" t="str">
        <f t="shared" si="15"/>
        <v>R13</v>
      </c>
    </row>
    <row r="106" spans="1:16" x14ac:dyDescent="0.25">
      <c r="A106" s="3">
        <v>105</v>
      </c>
      <c r="B106" s="4">
        <v>42614</v>
      </c>
      <c r="C106" s="3">
        <v>11</v>
      </c>
      <c r="D106" s="5">
        <v>9814</v>
      </c>
      <c r="E106" s="5">
        <v>51030</v>
      </c>
      <c r="F106" s="5">
        <v>11109</v>
      </c>
      <c r="G106" s="5">
        <v>340.6</v>
      </c>
      <c r="H106" s="5">
        <v>1</v>
      </c>
      <c r="I106" s="9">
        <v>63.95</v>
      </c>
      <c r="K106" s="7" t="str">
        <f t="shared" si="10"/>
        <v>Tidak Stabil</v>
      </c>
      <c r="L106" s="7" t="str">
        <f t="shared" si="11"/>
        <v>Penghujan</v>
      </c>
      <c r="M106" s="7" t="str">
        <f t="shared" si="13"/>
        <v>Ada Bencana</v>
      </c>
      <c r="N106" s="7">
        <f t="shared" si="14"/>
        <v>0.62986309465182699</v>
      </c>
      <c r="O106" s="7" t="str">
        <f t="shared" si="12"/>
        <v>Tidak Ada Hama</v>
      </c>
      <c r="P106" s="6" t="str">
        <f t="shared" si="15"/>
        <v>R11</v>
      </c>
    </row>
    <row r="107" spans="1:16" x14ac:dyDescent="0.25">
      <c r="A107" s="3">
        <v>106</v>
      </c>
      <c r="B107" s="4">
        <v>42644</v>
      </c>
      <c r="C107" s="3">
        <v>11</v>
      </c>
      <c r="D107" s="5">
        <v>9843</v>
      </c>
      <c r="E107" s="5">
        <v>46594</v>
      </c>
      <c r="F107" s="5">
        <v>4861</v>
      </c>
      <c r="G107" s="5">
        <v>156.69999999999999</v>
      </c>
      <c r="H107" s="5">
        <v>0</v>
      </c>
      <c r="I107" s="9">
        <v>61.55</v>
      </c>
      <c r="K107" s="7" t="str">
        <f t="shared" si="10"/>
        <v>Tidak Stabil</v>
      </c>
      <c r="L107" s="7" t="str">
        <f t="shared" si="11"/>
        <v>Penghujan</v>
      </c>
      <c r="M107" s="7" t="str">
        <f t="shared" si="13"/>
        <v>Tidak Ada Bencana</v>
      </c>
      <c r="N107" s="7">
        <f t="shared" si="14"/>
        <v>0.43311519245654773</v>
      </c>
      <c r="O107" s="7" t="str">
        <f t="shared" si="12"/>
        <v>Tidak Ada Hama</v>
      </c>
      <c r="P107" s="6" t="str">
        <f t="shared" si="15"/>
        <v>R9</v>
      </c>
    </row>
    <row r="108" spans="1:16" x14ac:dyDescent="0.25">
      <c r="A108" s="3">
        <v>107</v>
      </c>
      <c r="B108" s="4">
        <v>42675</v>
      </c>
      <c r="C108" s="3">
        <v>11</v>
      </c>
      <c r="D108" s="5">
        <v>9719</v>
      </c>
      <c r="E108" s="5">
        <v>50086</v>
      </c>
      <c r="F108" s="5">
        <v>12392</v>
      </c>
      <c r="G108" s="5">
        <v>399.6</v>
      </c>
      <c r="H108" s="5">
        <v>0</v>
      </c>
      <c r="I108" s="9">
        <v>78.349999999999994</v>
      </c>
      <c r="K108" s="7" t="str">
        <f t="shared" si="10"/>
        <v>Tidak Stabil</v>
      </c>
      <c r="L108" s="7" t="str">
        <f t="shared" si="11"/>
        <v>Penghujan</v>
      </c>
      <c r="M108" s="7" t="str">
        <f t="shared" si="13"/>
        <v>Tidak Ada Bencana</v>
      </c>
      <c r="N108" s="7">
        <f t="shared" si="14"/>
        <v>0.57576425631981187</v>
      </c>
      <c r="O108" s="7" t="str">
        <f t="shared" si="12"/>
        <v>Tidak Ada Hama</v>
      </c>
      <c r="P108" s="6" t="str">
        <f t="shared" si="15"/>
        <v>R9</v>
      </c>
    </row>
    <row r="109" spans="1:16" x14ac:dyDescent="0.25">
      <c r="A109" s="3">
        <v>108</v>
      </c>
      <c r="B109" s="4">
        <v>42705</v>
      </c>
      <c r="C109" s="3">
        <v>11</v>
      </c>
      <c r="D109" s="5">
        <v>9637</v>
      </c>
      <c r="E109" s="5">
        <v>38801</v>
      </c>
      <c r="F109" s="5">
        <v>14126</v>
      </c>
      <c r="G109" s="5">
        <v>657</v>
      </c>
      <c r="H109" s="5">
        <v>1</v>
      </c>
      <c r="I109" s="9">
        <v>38.299999999999997</v>
      </c>
      <c r="K109" s="7" t="str">
        <f t="shared" si="10"/>
        <v>Tidak Stabil</v>
      </c>
      <c r="L109" s="7" t="str">
        <f t="shared" si="11"/>
        <v>Penghujan</v>
      </c>
      <c r="M109" s="7" t="str">
        <f t="shared" si="13"/>
        <v>Ada Bencana</v>
      </c>
      <c r="N109" s="7">
        <f t="shared" si="14"/>
        <v>0.34900674321122649</v>
      </c>
      <c r="O109" s="7" t="str">
        <f t="shared" si="12"/>
        <v>Tidak Ada Hama</v>
      </c>
      <c r="P109" s="6" t="str">
        <f t="shared" si="15"/>
        <v>R11</v>
      </c>
    </row>
    <row r="110" spans="1:16" x14ac:dyDescent="0.25">
      <c r="A110" s="3">
        <v>109</v>
      </c>
      <c r="B110" s="4">
        <v>42736</v>
      </c>
      <c r="C110" s="3">
        <v>11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9">
        <v>76.349999999999994</v>
      </c>
    </row>
    <row r="111" spans="1:16" x14ac:dyDescent="0.25">
      <c r="A111" s="3">
        <v>110</v>
      </c>
      <c r="B111" s="4">
        <v>42767</v>
      </c>
      <c r="C111" s="3">
        <v>11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9">
        <v>100.2</v>
      </c>
    </row>
    <row r="112" spans="1:16" x14ac:dyDescent="0.25">
      <c r="A112" s="3">
        <v>111</v>
      </c>
      <c r="B112" s="4">
        <v>42795</v>
      </c>
      <c r="C112" s="3">
        <v>11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9">
        <v>117.15</v>
      </c>
    </row>
    <row r="113" spans="1:9" x14ac:dyDescent="0.25">
      <c r="A113" s="3">
        <v>112</v>
      </c>
      <c r="B113" s="4">
        <v>42826</v>
      </c>
      <c r="C113" s="3">
        <v>11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0</v>
      </c>
      <c r="I113" s="9">
        <v>0</v>
      </c>
    </row>
    <row r="114" spans="1:9" x14ac:dyDescent="0.25">
      <c r="A114" s="3">
        <v>113</v>
      </c>
      <c r="B114" s="4">
        <v>42856</v>
      </c>
      <c r="C114" s="3">
        <v>11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0</v>
      </c>
      <c r="I114" s="9">
        <v>147.6</v>
      </c>
    </row>
    <row r="115" spans="1:9" x14ac:dyDescent="0.25">
      <c r="A115" s="3">
        <v>114</v>
      </c>
      <c r="B115" s="4">
        <v>42887</v>
      </c>
      <c r="C115" s="3">
        <v>11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9">
        <v>263.14999999999998</v>
      </c>
    </row>
    <row r="116" spans="1:9" x14ac:dyDescent="0.25">
      <c r="A116" s="3">
        <v>115</v>
      </c>
      <c r="B116" s="4">
        <v>42917</v>
      </c>
      <c r="C116" s="3">
        <v>11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1</v>
      </c>
      <c r="I116" s="9">
        <v>250.7</v>
      </c>
    </row>
    <row r="117" spans="1:9" x14ac:dyDescent="0.25">
      <c r="A117" s="3">
        <v>116</v>
      </c>
      <c r="B117" s="4">
        <v>42948</v>
      </c>
      <c r="C117" s="3">
        <v>11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9">
        <v>107.25</v>
      </c>
    </row>
    <row r="118" spans="1:9" x14ac:dyDescent="0.25">
      <c r="A118" s="3">
        <v>117</v>
      </c>
      <c r="B118" s="4">
        <v>42979</v>
      </c>
      <c r="C118" s="3">
        <v>11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9">
        <v>195.1</v>
      </c>
    </row>
    <row r="119" spans="1:9" x14ac:dyDescent="0.25">
      <c r="A119" s="3">
        <v>118</v>
      </c>
      <c r="B119" s="4">
        <v>43009</v>
      </c>
      <c r="C119" s="3">
        <v>11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0</v>
      </c>
      <c r="I119" s="9">
        <v>168.2</v>
      </c>
    </row>
    <row r="120" spans="1:9" x14ac:dyDescent="0.25">
      <c r="A120" s="3">
        <v>119</v>
      </c>
      <c r="B120" s="4">
        <v>43040</v>
      </c>
      <c r="C120" s="3">
        <v>11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9">
        <v>108.35</v>
      </c>
    </row>
    <row r="121" spans="1:9" x14ac:dyDescent="0.25">
      <c r="A121" s="3">
        <v>120</v>
      </c>
      <c r="B121" s="4">
        <v>43070</v>
      </c>
      <c r="C121" s="3">
        <v>11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0</v>
      </c>
      <c r="I121" s="9">
        <v>254.05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CB24-1820-4331-BF76-51FFD61AF0AE}">
  <dimension ref="A1:P1177"/>
  <sheetViews>
    <sheetView topLeftCell="F87" workbookViewId="0">
      <selection activeCell="K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5.2851562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1</v>
      </c>
      <c r="D2" s="3">
        <v>5006</v>
      </c>
      <c r="E2" s="3">
        <v>288577</v>
      </c>
      <c r="F2" s="5">
        <v>194599</v>
      </c>
      <c r="G2" s="5">
        <v>240.9</v>
      </c>
      <c r="H2" s="5">
        <v>1</v>
      </c>
      <c r="I2" s="5" t="s">
        <v>9</v>
      </c>
      <c r="K2" s="7" t="str">
        <f>IF(D2&gt;9450,"Tidak Stabil","Stabil")</f>
        <v>Stabil</v>
      </c>
      <c r="L2" s="7" t="str">
        <f>IF(G2&gt;150,"Penghujan","Kemarau")</f>
        <v>Penghujan</v>
      </c>
      <c r="M2" s="7" t="str">
        <f>IF(H2=1,"Banjir","Tidak Ada Banjir")</f>
        <v>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1</v>
      </c>
      <c r="D3" s="3">
        <v>5032</v>
      </c>
      <c r="E3" s="3">
        <v>709949</v>
      </c>
      <c r="F3" s="5">
        <v>76497</v>
      </c>
      <c r="G3" s="5">
        <v>116.5</v>
      </c>
      <c r="H3" s="5">
        <v>1</v>
      </c>
      <c r="I3" s="5" t="s">
        <v>9</v>
      </c>
      <c r="K3" s="7" t="str">
        <f t="shared" ref="K3:K6" si="0">IF(D3&gt;9450,"Tidak Stabil","Stabil")</f>
        <v>Stabil</v>
      </c>
      <c r="L3" s="7" t="str">
        <f t="shared" ref="L3:L6" si="1">IF(G3&gt;150,"Penghujan","Kemarau")</f>
        <v>Kemarau</v>
      </c>
      <c r="M3" s="7" t="str">
        <f t="shared" ref="M3:M6" si="2">IF(H3=1,"Banjir","Tidak Ada Banjir")</f>
        <v>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1</v>
      </c>
      <c r="D4" s="3">
        <v>4878</v>
      </c>
      <c r="E4" s="3">
        <v>1622137</v>
      </c>
      <c r="F4" s="5">
        <v>121151</v>
      </c>
      <c r="G4" s="5">
        <v>242.4</v>
      </c>
      <c r="H4" s="5">
        <v>1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1</v>
      </c>
      <c r="D5" s="3">
        <v>4745</v>
      </c>
      <c r="E5" s="3">
        <v>1957305</v>
      </c>
      <c r="F5" s="5">
        <v>260823</v>
      </c>
      <c r="G5" s="5">
        <v>297.10000000000002</v>
      </c>
      <c r="H5" s="5">
        <v>1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1</v>
      </c>
      <c r="D6" s="3">
        <v>4823</v>
      </c>
      <c r="E6" s="3">
        <v>1094081</v>
      </c>
      <c r="F6" s="5">
        <v>222666</v>
      </c>
      <c r="G6" s="5">
        <v>165.4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Penghujan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1</v>
      </c>
      <c r="D7" s="3">
        <v>5042</v>
      </c>
      <c r="E7" s="3">
        <v>430084</v>
      </c>
      <c r="F7" s="5">
        <v>125537</v>
      </c>
      <c r="G7" s="5">
        <v>65.3</v>
      </c>
      <c r="H7" s="5">
        <v>0</v>
      </c>
      <c r="I7" s="5" t="s">
        <v>9</v>
      </c>
      <c r="K7" s="7" t="str">
        <f t="shared" ref="K7:K25" si="5">IF(D7&gt;9450,"Tidak Stabil","Stabil")</f>
        <v>Stabil</v>
      </c>
      <c r="L7" s="7" t="str">
        <f t="shared" ref="L7:L26" si="6">IF(G7&gt;150,"Penghujan","Kemarau")</f>
        <v>Kemarau</v>
      </c>
      <c r="M7" s="7" t="str">
        <f t="shared" ref="M7:M25" si="7">IF(H7=1,"Banjir","Tidak Ada Banjir")</f>
        <v>Tidak Ada Banjir</v>
      </c>
      <c r="N7" s="7" t="e">
        <f t="shared" ref="N7:N25" si="8">I7/F3*100</f>
        <v>#VALUE!</v>
      </c>
      <c r="O7" s="7" t="e">
        <f t="shared" ref="O7:O26" si="9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1</v>
      </c>
      <c r="D8" s="3">
        <v>5076</v>
      </c>
      <c r="E8" s="3">
        <v>681139</v>
      </c>
      <c r="F8" s="5">
        <v>61885</v>
      </c>
      <c r="G8" s="5">
        <v>3.6</v>
      </c>
      <c r="H8" s="5">
        <v>0</v>
      </c>
      <c r="I8" s="5" t="s">
        <v>9</v>
      </c>
      <c r="K8" s="7" t="str">
        <f t="shared" si="5"/>
        <v>Stabil</v>
      </c>
      <c r="L8" s="7" t="str">
        <f t="shared" si="6"/>
        <v>Kemarau</v>
      </c>
      <c r="M8" s="7" t="str">
        <f t="shared" si="7"/>
        <v>Tidak Ada Banjir</v>
      </c>
      <c r="N8" s="7" t="e">
        <f t="shared" si="8"/>
        <v>#VALUE!</v>
      </c>
      <c r="O8" s="7" t="e">
        <f t="shared" si="9"/>
        <v>#VALUE!</v>
      </c>
    </row>
    <row r="9" spans="1:16" x14ac:dyDescent="0.25">
      <c r="A9" s="3">
        <v>8</v>
      </c>
      <c r="B9" s="4">
        <v>39661</v>
      </c>
      <c r="C9" s="3">
        <v>1</v>
      </c>
      <c r="D9" s="3">
        <v>5083</v>
      </c>
      <c r="E9" s="3">
        <v>1466408</v>
      </c>
      <c r="F9" s="5">
        <v>78181</v>
      </c>
      <c r="G9" s="5">
        <v>58.6</v>
      </c>
      <c r="H9" s="5">
        <v>0</v>
      </c>
      <c r="I9" s="5" t="s">
        <v>9</v>
      </c>
      <c r="K9" s="7" t="str">
        <f t="shared" si="5"/>
        <v>Stabil</v>
      </c>
      <c r="L9" s="7" t="str">
        <f t="shared" si="6"/>
        <v>Kemarau</v>
      </c>
      <c r="M9" s="7" t="str">
        <f t="shared" si="7"/>
        <v>Tidak Ada Banjir</v>
      </c>
      <c r="N9" s="7" t="e">
        <f t="shared" si="8"/>
        <v>#VALUE!</v>
      </c>
      <c r="O9" s="7" t="e">
        <f t="shared" si="9"/>
        <v>#VALUE!</v>
      </c>
    </row>
    <row r="10" spans="1:16" x14ac:dyDescent="0.25">
      <c r="A10" s="3">
        <v>9</v>
      </c>
      <c r="B10" s="4">
        <v>39692</v>
      </c>
      <c r="C10" s="3">
        <v>1</v>
      </c>
      <c r="D10" s="3">
        <v>5096</v>
      </c>
      <c r="E10" s="3">
        <v>848852</v>
      </c>
      <c r="F10" s="5">
        <v>50220</v>
      </c>
      <c r="G10" s="5">
        <v>41.5</v>
      </c>
      <c r="H10" s="5">
        <v>1</v>
      </c>
      <c r="I10" s="5" t="s">
        <v>9</v>
      </c>
      <c r="K10" s="7" t="str">
        <f t="shared" si="5"/>
        <v>Stabil</v>
      </c>
      <c r="L10" s="7" t="str">
        <f t="shared" si="6"/>
        <v>Kemarau</v>
      </c>
      <c r="M10" s="7" t="str">
        <f t="shared" si="7"/>
        <v>Banjir</v>
      </c>
      <c r="N10" s="7" t="e">
        <f t="shared" si="8"/>
        <v>#VALUE!</v>
      </c>
      <c r="O10" s="7" t="e">
        <f t="shared" si="9"/>
        <v>#VALUE!</v>
      </c>
    </row>
    <row r="11" spans="1:16" x14ac:dyDescent="0.25">
      <c r="A11" s="3">
        <v>10</v>
      </c>
      <c r="B11" s="4">
        <v>39722</v>
      </c>
      <c r="C11" s="3">
        <v>1</v>
      </c>
      <c r="D11" s="3">
        <v>5085</v>
      </c>
      <c r="E11" s="3">
        <v>478575</v>
      </c>
      <c r="F11" s="5">
        <v>123550</v>
      </c>
      <c r="G11" s="5">
        <v>137</v>
      </c>
      <c r="H11" s="5">
        <v>1</v>
      </c>
      <c r="I11" s="5" t="s">
        <v>9</v>
      </c>
      <c r="K11" s="7" t="str">
        <f t="shared" si="5"/>
        <v>Stabil</v>
      </c>
      <c r="L11" s="7" t="str">
        <f t="shared" si="6"/>
        <v>Kemarau</v>
      </c>
      <c r="M11" s="7" t="str">
        <f t="shared" si="7"/>
        <v>Banjir</v>
      </c>
      <c r="N11" s="7" t="e">
        <f t="shared" si="8"/>
        <v>#VALUE!</v>
      </c>
      <c r="O11" s="7" t="e">
        <f t="shared" si="9"/>
        <v>#VALUE!</v>
      </c>
    </row>
    <row r="12" spans="1:16" x14ac:dyDescent="0.25">
      <c r="A12" s="3">
        <v>11</v>
      </c>
      <c r="B12" s="4">
        <v>39753</v>
      </c>
      <c r="C12" s="3">
        <v>1</v>
      </c>
      <c r="D12" s="3">
        <v>5083</v>
      </c>
      <c r="E12" s="3">
        <v>235919</v>
      </c>
      <c r="F12" s="5">
        <v>282295</v>
      </c>
      <c r="G12" s="5">
        <v>277.3</v>
      </c>
      <c r="H12" s="5">
        <v>0</v>
      </c>
      <c r="I12" s="5" t="s">
        <v>9</v>
      </c>
      <c r="K12" s="7" t="str">
        <f t="shared" si="5"/>
        <v>Stabil</v>
      </c>
      <c r="L12" s="7" t="str">
        <f t="shared" si="6"/>
        <v>Penghujan</v>
      </c>
      <c r="M12" s="7" t="str">
        <f t="shared" si="7"/>
        <v>Tidak Ada Banjir</v>
      </c>
      <c r="N12" s="7" t="e">
        <f t="shared" si="8"/>
        <v>#VALUE!</v>
      </c>
      <c r="O12" s="7" t="e">
        <f t="shared" si="9"/>
        <v>#VALUE!</v>
      </c>
    </row>
    <row r="13" spans="1:16" x14ac:dyDescent="0.25">
      <c r="A13" s="3">
        <v>12</v>
      </c>
      <c r="B13" s="4">
        <v>39783</v>
      </c>
      <c r="C13" s="3">
        <v>1</v>
      </c>
      <c r="D13" s="3">
        <v>5133</v>
      </c>
      <c r="E13" s="3">
        <v>298043</v>
      </c>
      <c r="F13" s="5">
        <v>340623</v>
      </c>
      <c r="G13" s="5">
        <v>332.8</v>
      </c>
      <c r="H13" s="5">
        <v>1</v>
      </c>
      <c r="I13" s="5" t="s">
        <v>9</v>
      </c>
      <c r="K13" s="7" t="str">
        <f t="shared" si="5"/>
        <v>Stabil</v>
      </c>
      <c r="L13" s="7" t="str">
        <f t="shared" si="6"/>
        <v>Penghujan</v>
      </c>
      <c r="M13" s="7" t="str">
        <f t="shared" si="7"/>
        <v>Banjir</v>
      </c>
      <c r="N13" s="7" t="e">
        <f t="shared" si="8"/>
        <v>#VALUE!</v>
      </c>
      <c r="O13" s="7" t="e">
        <f t="shared" si="9"/>
        <v>#VALUE!</v>
      </c>
    </row>
    <row r="14" spans="1:16" x14ac:dyDescent="0.25">
      <c r="A14" s="3">
        <v>13</v>
      </c>
      <c r="B14" s="4">
        <v>39814</v>
      </c>
      <c r="C14" s="3">
        <v>1</v>
      </c>
      <c r="D14" s="3">
        <v>5137</v>
      </c>
      <c r="E14" s="3">
        <v>302126</v>
      </c>
      <c r="F14" s="5">
        <v>148100</v>
      </c>
      <c r="G14" s="5">
        <v>208.5</v>
      </c>
      <c r="H14" s="5">
        <v>1</v>
      </c>
      <c r="I14" s="5" t="s">
        <v>9</v>
      </c>
      <c r="K14" s="7" t="str">
        <f t="shared" si="5"/>
        <v>Stabil</v>
      </c>
      <c r="L14" s="7" t="str">
        <f t="shared" si="6"/>
        <v>Penghujan</v>
      </c>
      <c r="M14" s="7" t="str">
        <f t="shared" si="7"/>
        <v>Banjir</v>
      </c>
      <c r="N14" s="7" t="e">
        <f t="shared" si="8"/>
        <v>#VALUE!</v>
      </c>
      <c r="O14" s="7" t="e">
        <f t="shared" si="9"/>
        <v>#VALUE!</v>
      </c>
    </row>
    <row r="15" spans="1:16" x14ac:dyDescent="0.25">
      <c r="A15" s="3">
        <v>14</v>
      </c>
      <c r="B15" s="4">
        <v>39845</v>
      </c>
      <c r="C15" s="3">
        <v>1</v>
      </c>
      <c r="D15" s="3">
        <v>5278</v>
      </c>
      <c r="E15" s="3">
        <v>743284</v>
      </c>
      <c r="F15" s="5">
        <v>91611</v>
      </c>
      <c r="G15" s="5">
        <v>200.5</v>
      </c>
      <c r="H15" s="5">
        <v>1</v>
      </c>
      <c r="I15" s="5" t="s">
        <v>9</v>
      </c>
      <c r="K15" s="7" t="str">
        <f t="shared" si="5"/>
        <v>Stabil</v>
      </c>
      <c r="L15" s="7" t="str">
        <f t="shared" si="6"/>
        <v>Penghujan</v>
      </c>
      <c r="M15" s="7" t="str">
        <f t="shared" si="7"/>
        <v>Banjir</v>
      </c>
      <c r="N15" s="7" t="e">
        <f t="shared" si="8"/>
        <v>#VALUE!</v>
      </c>
      <c r="O15" s="7" t="e">
        <f t="shared" si="9"/>
        <v>#VALUE!</v>
      </c>
    </row>
    <row r="16" spans="1:16" x14ac:dyDescent="0.25">
      <c r="A16" s="3">
        <v>15</v>
      </c>
      <c r="B16" s="4">
        <v>39873</v>
      </c>
      <c r="C16" s="3">
        <v>1</v>
      </c>
      <c r="D16" s="3">
        <v>5171</v>
      </c>
      <c r="E16" s="3">
        <v>1698302</v>
      </c>
      <c r="F16" s="5">
        <v>166660</v>
      </c>
      <c r="G16" s="5">
        <v>365.7</v>
      </c>
      <c r="H16" s="5">
        <v>1</v>
      </c>
      <c r="I16" s="5" t="s">
        <v>9</v>
      </c>
      <c r="K16" s="7" t="str">
        <f t="shared" si="5"/>
        <v>Stabil</v>
      </c>
      <c r="L16" s="7" t="str">
        <f t="shared" si="6"/>
        <v>Penghujan</v>
      </c>
      <c r="M16" s="7" t="str">
        <f t="shared" si="7"/>
        <v>Banjir</v>
      </c>
      <c r="N16" s="7" t="e">
        <f t="shared" si="8"/>
        <v>#VALUE!</v>
      </c>
      <c r="O16" s="7" t="e">
        <f t="shared" si="9"/>
        <v>#VALUE!</v>
      </c>
    </row>
    <row r="17" spans="1:16" x14ac:dyDescent="0.25">
      <c r="A17" s="3">
        <v>16</v>
      </c>
      <c r="B17" s="4">
        <v>39904</v>
      </c>
      <c r="C17" s="3">
        <v>1</v>
      </c>
      <c r="D17" s="3">
        <v>5135</v>
      </c>
      <c r="E17" s="3">
        <v>2049207</v>
      </c>
      <c r="F17" s="5">
        <v>259635</v>
      </c>
      <c r="G17" s="5">
        <v>165.6</v>
      </c>
      <c r="H17" s="5">
        <v>1</v>
      </c>
      <c r="I17" s="5" t="s">
        <v>9</v>
      </c>
      <c r="K17" s="7" t="str">
        <f t="shared" si="5"/>
        <v>Stabil</v>
      </c>
      <c r="L17" s="7" t="str">
        <f t="shared" si="6"/>
        <v>Penghujan</v>
      </c>
      <c r="M17" s="7" t="str">
        <f t="shared" si="7"/>
        <v>Banjir</v>
      </c>
      <c r="N17" s="7" t="e">
        <f t="shared" si="8"/>
        <v>#VALUE!</v>
      </c>
      <c r="O17" s="7" t="e">
        <f t="shared" si="9"/>
        <v>#VALUE!</v>
      </c>
    </row>
    <row r="18" spans="1:16" x14ac:dyDescent="0.25">
      <c r="A18" s="3">
        <v>17</v>
      </c>
      <c r="B18" s="4">
        <v>39934</v>
      </c>
      <c r="C18" s="3">
        <v>1</v>
      </c>
      <c r="D18" s="3">
        <v>5117</v>
      </c>
      <c r="E18" s="3">
        <v>974963</v>
      </c>
      <c r="F18" s="5">
        <v>185047</v>
      </c>
      <c r="G18" s="5">
        <v>183.8</v>
      </c>
      <c r="H18" s="5">
        <v>1</v>
      </c>
      <c r="I18" s="5" t="s">
        <v>9</v>
      </c>
      <c r="K18" s="7" t="str">
        <f t="shared" si="5"/>
        <v>Stabil</v>
      </c>
      <c r="L18" s="7" t="str">
        <f t="shared" si="6"/>
        <v>Penghujan</v>
      </c>
      <c r="M18" s="7" t="str">
        <f t="shared" si="7"/>
        <v>Banjir</v>
      </c>
      <c r="N18" s="7" t="e">
        <f t="shared" si="8"/>
        <v>#VALUE!</v>
      </c>
      <c r="O18" s="7" t="e">
        <f t="shared" si="9"/>
        <v>#VALUE!</v>
      </c>
    </row>
    <row r="19" spans="1:16" x14ac:dyDescent="0.25">
      <c r="A19" s="3">
        <v>18</v>
      </c>
      <c r="B19" s="4">
        <v>39965</v>
      </c>
      <c r="C19" s="3">
        <v>1</v>
      </c>
      <c r="D19" s="3">
        <v>5122</v>
      </c>
      <c r="E19" s="3">
        <v>603088</v>
      </c>
      <c r="F19" s="5">
        <v>117545</v>
      </c>
      <c r="G19" s="5">
        <v>101</v>
      </c>
      <c r="H19" s="5">
        <v>1</v>
      </c>
      <c r="I19" s="5" t="s">
        <v>9</v>
      </c>
      <c r="K19" s="7" t="str">
        <f t="shared" si="5"/>
        <v>Stabil</v>
      </c>
      <c r="L19" s="7" t="str">
        <f t="shared" si="6"/>
        <v>Kemarau</v>
      </c>
      <c r="M19" s="7" t="str">
        <f t="shared" si="7"/>
        <v>Banjir</v>
      </c>
      <c r="N19" s="7" t="e">
        <f t="shared" si="8"/>
        <v>#VALUE!</v>
      </c>
      <c r="O19" s="7" t="e">
        <f t="shared" si="9"/>
        <v>#VALUE!</v>
      </c>
    </row>
    <row r="20" spans="1:16" x14ac:dyDescent="0.25">
      <c r="A20" s="3">
        <v>19</v>
      </c>
      <c r="B20" s="4">
        <v>39995</v>
      </c>
      <c r="C20" s="3">
        <v>1</v>
      </c>
      <c r="D20" s="3">
        <v>5128</v>
      </c>
      <c r="E20" s="3">
        <v>1097146</v>
      </c>
      <c r="F20" s="5">
        <v>96525</v>
      </c>
      <c r="G20" s="5">
        <v>24.2</v>
      </c>
      <c r="H20" s="5">
        <v>0</v>
      </c>
      <c r="I20" s="5" t="s">
        <v>9</v>
      </c>
      <c r="K20" s="7" t="str">
        <f t="shared" si="5"/>
        <v>Stabil</v>
      </c>
      <c r="L20" s="7" t="str">
        <f t="shared" si="6"/>
        <v>Kemarau</v>
      </c>
      <c r="M20" s="7" t="str">
        <f t="shared" si="7"/>
        <v>Tidak Ada Banjir</v>
      </c>
      <c r="N20" s="7" t="e">
        <f t="shared" si="8"/>
        <v>#VALUE!</v>
      </c>
      <c r="O20" s="7" t="e">
        <f t="shared" si="9"/>
        <v>#VALUE!</v>
      </c>
    </row>
    <row r="21" spans="1:16" x14ac:dyDescent="0.25">
      <c r="A21" s="3">
        <v>20</v>
      </c>
      <c r="B21" s="4">
        <v>40026</v>
      </c>
      <c r="C21" s="3">
        <v>1</v>
      </c>
      <c r="D21" s="3">
        <v>5167</v>
      </c>
      <c r="E21" s="3">
        <v>1709214</v>
      </c>
      <c r="F21" s="5">
        <v>89635</v>
      </c>
      <c r="G21" s="5">
        <v>0.5</v>
      </c>
      <c r="H21" s="5">
        <v>0</v>
      </c>
      <c r="I21" s="5" t="s">
        <v>9</v>
      </c>
      <c r="K21" s="7" t="str">
        <f t="shared" si="5"/>
        <v>Stabil</v>
      </c>
      <c r="L21" s="7" t="str">
        <f t="shared" si="6"/>
        <v>Kemarau</v>
      </c>
      <c r="M21" s="7" t="str">
        <f t="shared" si="7"/>
        <v>Tidak Ada Banjir</v>
      </c>
      <c r="N21" s="7" t="e">
        <f t="shared" si="8"/>
        <v>#VALUE!</v>
      </c>
      <c r="O21" s="7" t="e">
        <f t="shared" si="9"/>
        <v>#VALUE!</v>
      </c>
    </row>
    <row r="22" spans="1:16" x14ac:dyDescent="0.25">
      <c r="A22" s="3">
        <v>21</v>
      </c>
      <c r="B22" s="4">
        <v>40057</v>
      </c>
      <c r="C22" s="3">
        <v>1</v>
      </c>
      <c r="D22" s="3">
        <v>5184</v>
      </c>
      <c r="E22" s="3">
        <v>825884</v>
      </c>
      <c r="F22" s="5">
        <v>42683</v>
      </c>
      <c r="G22" s="5">
        <v>24</v>
      </c>
      <c r="H22" s="5">
        <v>0</v>
      </c>
      <c r="I22" s="5" t="s">
        <v>9</v>
      </c>
      <c r="K22" s="7" t="str">
        <f t="shared" si="5"/>
        <v>Stabil</v>
      </c>
      <c r="L22" s="7" t="str">
        <f t="shared" si="6"/>
        <v>Kemarau</v>
      </c>
      <c r="M22" s="7" t="str">
        <f t="shared" si="7"/>
        <v>Tidak Ada Banjir</v>
      </c>
      <c r="N22" s="7" t="e">
        <f t="shared" si="8"/>
        <v>#VALUE!</v>
      </c>
      <c r="O22" s="7" t="e">
        <f t="shared" si="9"/>
        <v>#VALUE!</v>
      </c>
    </row>
    <row r="23" spans="1:16" x14ac:dyDescent="0.25">
      <c r="A23" s="3">
        <v>22</v>
      </c>
      <c r="B23" s="4">
        <v>40087</v>
      </c>
      <c r="C23" s="3">
        <v>1</v>
      </c>
      <c r="D23" s="3">
        <v>5162</v>
      </c>
      <c r="E23" s="3">
        <v>524615</v>
      </c>
      <c r="F23" s="5">
        <v>92042</v>
      </c>
      <c r="G23" s="5">
        <v>234.5</v>
      </c>
      <c r="H23" s="5">
        <v>0</v>
      </c>
      <c r="I23" s="5" t="s">
        <v>9</v>
      </c>
      <c r="K23" s="7" t="str">
        <f t="shared" si="5"/>
        <v>Stabil</v>
      </c>
      <c r="L23" s="7" t="str">
        <f t="shared" si="6"/>
        <v>Penghujan</v>
      </c>
      <c r="M23" s="7" t="str">
        <f t="shared" si="7"/>
        <v>Tidak Ada Banjir</v>
      </c>
      <c r="N23" s="7" t="e">
        <f t="shared" si="8"/>
        <v>#VALUE!</v>
      </c>
      <c r="O23" s="7" t="e">
        <f t="shared" si="9"/>
        <v>#VALUE!</v>
      </c>
    </row>
    <row r="24" spans="1:16" x14ac:dyDescent="0.25">
      <c r="A24" s="3">
        <v>23</v>
      </c>
      <c r="B24" s="4">
        <v>40118</v>
      </c>
      <c r="C24" s="3">
        <v>1</v>
      </c>
      <c r="D24" s="3">
        <v>5173</v>
      </c>
      <c r="E24" s="3">
        <v>430801</v>
      </c>
      <c r="F24" s="5">
        <v>257353</v>
      </c>
      <c r="G24" s="5">
        <v>318.2</v>
      </c>
      <c r="H24" s="5">
        <v>0</v>
      </c>
      <c r="I24" s="5" t="s">
        <v>9</v>
      </c>
      <c r="K24" s="7" t="str">
        <f t="shared" si="5"/>
        <v>Stabil</v>
      </c>
      <c r="L24" s="7" t="str">
        <f t="shared" si="6"/>
        <v>Penghujan</v>
      </c>
      <c r="M24" s="7" t="str">
        <f t="shared" si="7"/>
        <v>Tidak Ada Banjir</v>
      </c>
      <c r="N24" s="7" t="e">
        <f t="shared" si="8"/>
        <v>#VALUE!</v>
      </c>
      <c r="O24" s="7" t="e">
        <f t="shared" si="9"/>
        <v>#VALUE!</v>
      </c>
    </row>
    <row r="25" spans="1:16" x14ac:dyDescent="0.25">
      <c r="A25" s="3">
        <v>24</v>
      </c>
      <c r="B25" s="4">
        <v>40148</v>
      </c>
      <c r="C25" s="3">
        <v>1</v>
      </c>
      <c r="D25" s="3">
        <v>5244</v>
      </c>
      <c r="E25" s="3">
        <v>400050</v>
      </c>
      <c r="F25" s="5">
        <v>329541</v>
      </c>
      <c r="G25" s="5">
        <v>271.10000000000002</v>
      </c>
      <c r="H25" s="5">
        <v>0</v>
      </c>
      <c r="I25" s="5" t="s">
        <v>9</v>
      </c>
      <c r="K25" s="7" t="str">
        <f t="shared" si="5"/>
        <v>Stabil</v>
      </c>
      <c r="L25" s="7" t="str">
        <f t="shared" si="6"/>
        <v>Penghujan</v>
      </c>
      <c r="M25" s="7" t="str">
        <f t="shared" si="7"/>
        <v>Tidak Ada Banjir</v>
      </c>
      <c r="N25" s="7" t="e">
        <f t="shared" si="8"/>
        <v>#VALUE!</v>
      </c>
      <c r="O25" s="7" t="e">
        <f t="shared" si="9"/>
        <v>#VALUE!</v>
      </c>
    </row>
    <row r="26" spans="1:16" x14ac:dyDescent="0.25">
      <c r="A26" s="3">
        <v>25</v>
      </c>
      <c r="B26" s="4">
        <v>40179</v>
      </c>
      <c r="C26" s="3">
        <v>1</v>
      </c>
      <c r="D26" s="3">
        <v>5643</v>
      </c>
      <c r="E26" s="3">
        <v>288448</v>
      </c>
      <c r="F26" s="5">
        <v>206084</v>
      </c>
      <c r="G26" s="5">
        <v>353.3</v>
      </c>
      <c r="H26" s="5">
        <v>1</v>
      </c>
      <c r="I26" s="3">
        <v>8878</v>
      </c>
      <c r="K26" s="7" t="str">
        <f>IF(D26&gt;9450,"TIDAK STABIL","STABIL")</f>
        <v>STABIL</v>
      </c>
      <c r="L26" s="7" t="str">
        <f t="shared" si="6"/>
        <v>Penghujan</v>
      </c>
      <c r="M26" s="7" t="str">
        <f>IF(H26=1,"Ada Bencana","Tidak Ada Bencana")</f>
        <v>Ada Bencana</v>
      </c>
      <c r="N26" s="7">
        <f>I26/F22*100</f>
        <v>20.799850057399901</v>
      </c>
      <c r="O26" s="7" t="str">
        <f t="shared" si="9"/>
        <v>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R4</v>
      </c>
    </row>
    <row r="27" spans="1:16" x14ac:dyDescent="0.25">
      <c r="A27" s="3">
        <v>26</v>
      </c>
      <c r="B27" s="4">
        <v>40210</v>
      </c>
      <c r="C27" s="3">
        <v>1</v>
      </c>
      <c r="D27" s="3">
        <v>5939</v>
      </c>
      <c r="E27" s="3">
        <v>622012</v>
      </c>
      <c r="F27" s="5">
        <v>113830</v>
      </c>
      <c r="G27" s="5">
        <v>557.1</v>
      </c>
      <c r="H27" s="5">
        <v>1</v>
      </c>
      <c r="I27" s="3">
        <v>16582</v>
      </c>
      <c r="K27" s="7" t="str">
        <f t="shared" ref="K27:K90" si="10">IF(D27&gt;9450,"TIDAK STABIL","STABIL")</f>
        <v>STABIL</v>
      </c>
      <c r="L27" s="7" t="str">
        <f t="shared" ref="L27:L90" si="11">IF(G27&gt;150,"Penghujan","Kemarau")</f>
        <v>Penghujan</v>
      </c>
      <c r="M27" s="7" t="str">
        <f t="shared" ref="M27:M90" si="12">IF(H27=1,"Ada Bencana","Tidak Ada Bencana")</f>
        <v>Ada Bencana</v>
      </c>
      <c r="N27" s="7">
        <f t="shared" ref="N27:N90" si="13">I27/F23*100</f>
        <v>18.015688490037157</v>
      </c>
      <c r="O27" s="7" t="str">
        <f t="shared" ref="O27:O90" si="14">IF((I27/F23*100)&gt;10,"Ada Hama","Tidak Ada Hama")</f>
        <v>Ada Hama</v>
      </c>
      <c r="P27" s="6" t="str">
        <f t="shared" ref="P27:P90" si="15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R4</v>
      </c>
    </row>
    <row r="28" spans="1:16" x14ac:dyDescent="0.25">
      <c r="A28" s="3">
        <v>27</v>
      </c>
      <c r="B28" s="4">
        <v>40238</v>
      </c>
      <c r="C28" s="3">
        <v>1</v>
      </c>
      <c r="D28" s="3">
        <v>5650</v>
      </c>
      <c r="E28" s="3">
        <v>1739169</v>
      </c>
      <c r="F28" s="5">
        <v>141104</v>
      </c>
      <c r="G28" s="5">
        <v>531</v>
      </c>
      <c r="H28" s="5">
        <v>1</v>
      </c>
      <c r="I28" s="3">
        <v>22477</v>
      </c>
      <c r="K28" s="7" t="str">
        <f t="shared" si="10"/>
        <v>STABIL</v>
      </c>
      <c r="L28" s="7" t="str">
        <f t="shared" si="11"/>
        <v>Penghujan</v>
      </c>
      <c r="M28" s="7" t="str">
        <f t="shared" si="12"/>
        <v>Ada Bencana</v>
      </c>
      <c r="N28" s="7">
        <f t="shared" si="13"/>
        <v>8.7339180036758854</v>
      </c>
      <c r="O28" s="7" t="str">
        <f t="shared" si="14"/>
        <v>Tidak Ada Hama</v>
      </c>
      <c r="P28" s="6" t="str">
        <f t="shared" si="15"/>
        <v>R3</v>
      </c>
    </row>
    <row r="29" spans="1:16" x14ac:dyDescent="0.25">
      <c r="A29" s="3">
        <v>28</v>
      </c>
      <c r="B29" s="4">
        <v>40269</v>
      </c>
      <c r="C29" s="3">
        <v>1</v>
      </c>
      <c r="D29" s="3">
        <v>5610</v>
      </c>
      <c r="E29" s="3">
        <v>2227009</v>
      </c>
      <c r="F29" s="5">
        <v>229219</v>
      </c>
      <c r="G29" s="5">
        <v>93</v>
      </c>
      <c r="H29" s="5">
        <v>1</v>
      </c>
      <c r="I29" s="3">
        <v>14892</v>
      </c>
      <c r="K29" s="7" t="str">
        <f t="shared" si="10"/>
        <v>STABIL</v>
      </c>
      <c r="L29" s="7" t="str">
        <f t="shared" si="11"/>
        <v>Kemarau</v>
      </c>
      <c r="M29" s="7" t="str">
        <f t="shared" si="12"/>
        <v>Ada Bencana</v>
      </c>
      <c r="N29" s="7">
        <f t="shared" si="13"/>
        <v>4.5190128087248631</v>
      </c>
      <c r="O29" s="7" t="str">
        <f t="shared" si="14"/>
        <v>Tidak Ada Hama</v>
      </c>
      <c r="P29" s="6" t="str">
        <f t="shared" si="15"/>
        <v>R7</v>
      </c>
    </row>
    <row r="30" spans="1:16" x14ac:dyDescent="0.25">
      <c r="A30" s="3">
        <v>29</v>
      </c>
      <c r="B30" s="4">
        <v>40299</v>
      </c>
      <c r="C30" s="3">
        <v>1</v>
      </c>
      <c r="D30" s="3">
        <v>5526</v>
      </c>
      <c r="E30" s="3">
        <v>1230674</v>
      </c>
      <c r="F30" s="5">
        <v>235581</v>
      </c>
      <c r="G30" s="5">
        <v>345</v>
      </c>
      <c r="H30" s="5">
        <v>1</v>
      </c>
      <c r="I30" s="3">
        <v>10785</v>
      </c>
      <c r="K30" s="7" t="str">
        <f t="shared" si="10"/>
        <v>STABIL</v>
      </c>
      <c r="L30" s="7" t="str">
        <f t="shared" si="11"/>
        <v>Penghujan</v>
      </c>
      <c r="M30" s="7" t="str">
        <f t="shared" si="12"/>
        <v>Ada Bencana</v>
      </c>
      <c r="N30" s="7">
        <f t="shared" si="13"/>
        <v>5.2333029250208654</v>
      </c>
      <c r="O30" s="7" t="str">
        <f t="shared" si="14"/>
        <v>Tidak Ada Hama</v>
      </c>
      <c r="P30" s="6" t="str">
        <f t="shared" si="15"/>
        <v>R3</v>
      </c>
    </row>
    <row r="31" spans="1:16" x14ac:dyDescent="0.25">
      <c r="A31" s="3">
        <v>30</v>
      </c>
      <c r="B31" s="4">
        <v>40330</v>
      </c>
      <c r="C31" s="3">
        <v>1</v>
      </c>
      <c r="D31" s="3">
        <v>5710</v>
      </c>
      <c r="E31" s="3">
        <v>679760</v>
      </c>
      <c r="F31" s="5">
        <v>134658</v>
      </c>
      <c r="G31" s="5">
        <v>131.9</v>
      </c>
      <c r="H31" s="5">
        <v>1</v>
      </c>
      <c r="I31" s="3">
        <v>18696</v>
      </c>
      <c r="K31" s="7" t="str">
        <f t="shared" si="10"/>
        <v>STABIL</v>
      </c>
      <c r="L31" s="7" t="str">
        <f t="shared" si="11"/>
        <v>Kemarau</v>
      </c>
      <c r="M31" s="7" t="str">
        <f t="shared" si="12"/>
        <v>Ada Bencana</v>
      </c>
      <c r="N31" s="7">
        <f t="shared" si="13"/>
        <v>16.424492664499692</v>
      </c>
      <c r="O31" s="7" t="str">
        <f t="shared" si="14"/>
        <v>Ada Hama</v>
      </c>
      <c r="P31" s="6" t="str">
        <f t="shared" si="15"/>
        <v>R8</v>
      </c>
    </row>
    <row r="32" spans="1:16" x14ac:dyDescent="0.25">
      <c r="A32" s="3">
        <v>31</v>
      </c>
      <c r="B32" s="4">
        <v>40360</v>
      </c>
      <c r="C32" s="3">
        <v>1</v>
      </c>
      <c r="D32" s="3">
        <v>5934</v>
      </c>
      <c r="E32" s="3">
        <v>842632</v>
      </c>
      <c r="F32" s="5">
        <v>136069</v>
      </c>
      <c r="G32" s="5">
        <v>220.8</v>
      </c>
      <c r="H32" s="5">
        <v>0</v>
      </c>
      <c r="I32" s="3">
        <v>36068</v>
      </c>
      <c r="K32" s="7" t="str">
        <f t="shared" si="10"/>
        <v>STABIL</v>
      </c>
      <c r="L32" s="7" t="str">
        <f t="shared" si="11"/>
        <v>Penghujan</v>
      </c>
      <c r="M32" s="7" t="str">
        <f t="shared" si="12"/>
        <v>Tidak Ada Bencana</v>
      </c>
      <c r="N32" s="7">
        <f t="shared" si="13"/>
        <v>25.561288127905655</v>
      </c>
      <c r="O32" s="7" t="str">
        <f t="shared" si="14"/>
        <v>Ada Hama</v>
      </c>
      <c r="P32" s="6" t="str">
        <f t="shared" si="15"/>
        <v>R2</v>
      </c>
    </row>
    <row r="33" spans="1:16" x14ac:dyDescent="0.25">
      <c r="A33" s="3">
        <v>32</v>
      </c>
      <c r="B33" s="4">
        <v>40391</v>
      </c>
      <c r="C33" s="3">
        <v>1</v>
      </c>
      <c r="D33" s="3">
        <v>6229</v>
      </c>
      <c r="E33" s="3">
        <v>1368830</v>
      </c>
      <c r="F33" s="5">
        <v>94785</v>
      </c>
      <c r="G33" s="5">
        <v>106.1</v>
      </c>
      <c r="H33" s="5">
        <v>1</v>
      </c>
      <c r="I33" s="3">
        <v>26397</v>
      </c>
      <c r="K33" s="7" t="str">
        <f t="shared" si="10"/>
        <v>STABIL</v>
      </c>
      <c r="L33" s="7" t="str">
        <f t="shared" si="11"/>
        <v>Kemarau</v>
      </c>
      <c r="M33" s="7" t="str">
        <f t="shared" si="12"/>
        <v>Ada Bencana</v>
      </c>
      <c r="N33" s="7">
        <f t="shared" si="13"/>
        <v>11.516061059510774</v>
      </c>
      <c r="O33" s="7" t="str">
        <f t="shared" si="14"/>
        <v>Ada Hama</v>
      </c>
      <c r="P33" s="6" t="str">
        <f t="shared" si="15"/>
        <v>R8</v>
      </c>
    </row>
    <row r="34" spans="1:16" x14ac:dyDescent="0.25">
      <c r="A34" s="3">
        <v>33</v>
      </c>
      <c r="B34" s="4">
        <v>40422</v>
      </c>
      <c r="C34" s="3">
        <v>1</v>
      </c>
      <c r="D34" s="3">
        <v>6281</v>
      </c>
      <c r="E34" s="3">
        <v>1073290</v>
      </c>
      <c r="F34" s="5">
        <v>105647</v>
      </c>
      <c r="G34" s="5">
        <v>424.4</v>
      </c>
      <c r="H34" s="5">
        <v>1</v>
      </c>
      <c r="I34" s="3">
        <v>11290</v>
      </c>
      <c r="K34" s="7" t="str">
        <f t="shared" si="10"/>
        <v>STABIL</v>
      </c>
      <c r="L34" s="7" t="str">
        <f t="shared" si="11"/>
        <v>Penghujan</v>
      </c>
      <c r="M34" s="7" t="str">
        <f t="shared" si="12"/>
        <v>Ada Bencana</v>
      </c>
      <c r="N34" s="7">
        <f t="shared" si="13"/>
        <v>4.7924068579384578</v>
      </c>
      <c r="O34" s="7" t="str">
        <f t="shared" si="14"/>
        <v>Tidak Ada Hama</v>
      </c>
      <c r="P34" s="6" t="str">
        <f t="shared" si="15"/>
        <v>R3</v>
      </c>
    </row>
    <row r="35" spans="1:16" x14ac:dyDescent="0.25">
      <c r="A35" s="3">
        <v>34</v>
      </c>
      <c r="B35" s="4">
        <v>40452</v>
      </c>
      <c r="C35" s="3">
        <v>1</v>
      </c>
      <c r="D35" s="3">
        <v>6343</v>
      </c>
      <c r="E35" s="3">
        <v>613492</v>
      </c>
      <c r="F35" s="5">
        <v>178140</v>
      </c>
      <c r="G35" s="5">
        <v>292.2</v>
      </c>
      <c r="H35" s="5">
        <v>1</v>
      </c>
      <c r="I35" s="3">
        <v>8977</v>
      </c>
      <c r="K35" s="7" t="str">
        <f t="shared" si="10"/>
        <v>STABIL</v>
      </c>
      <c r="L35" s="7" t="str">
        <f t="shared" si="11"/>
        <v>Penghujan</v>
      </c>
      <c r="M35" s="7" t="str">
        <f t="shared" si="12"/>
        <v>Ada Bencana</v>
      </c>
      <c r="N35" s="7">
        <f t="shared" si="13"/>
        <v>6.6665181422566802</v>
      </c>
      <c r="O35" s="7" t="str">
        <f t="shared" si="14"/>
        <v>Tidak Ada Hama</v>
      </c>
      <c r="P35" s="6" t="str">
        <f t="shared" si="15"/>
        <v>R3</v>
      </c>
    </row>
    <row r="36" spans="1:16" x14ac:dyDescent="0.25">
      <c r="A36" s="3">
        <v>35</v>
      </c>
      <c r="B36" s="4">
        <v>40483</v>
      </c>
      <c r="C36" s="3">
        <v>1</v>
      </c>
      <c r="D36" s="3">
        <v>6450</v>
      </c>
      <c r="E36" s="3">
        <v>619920</v>
      </c>
      <c r="F36" s="5">
        <v>258919</v>
      </c>
      <c r="G36" s="5">
        <v>401.4</v>
      </c>
      <c r="H36" s="5">
        <v>1</v>
      </c>
      <c r="I36" s="3">
        <v>8291</v>
      </c>
      <c r="K36" s="7" t="str">
        <f t="shared" si="10"/>
        <v>STABIL</v>
      </c>
      <c r="L36" s="7" t="str">
        <f t="shared" si="11"/>
        <v>Penghujan</v>
      </c>
      <c r="M36" s="7" t="str">
        <f t="shared" si="12"/>
        <v>Ada Bencana</v>
      </c>
      <c r="N36" s="7">
        <f t="shared" si="13"/>
        <v>6.0932321101793949</v>
      </c>
      <c r="O36" s="7" t="str">
        <f t="shared" si="14"/>
        <v>Tidak Ada Hama</v>
      </c>
      <c r="P36" s="6" t="str">
        <f t="shared" si="15"/>
        <v>R3</v>
      </c>
    </row>
    <row r="37" spans="1:16" x14ac:dyDescent="0.25">
      <c r="A37" s="3">
        <v>36</v>
      </c>
      <c r="B37" s="4">
        <v>40513</v>
      </c>
      <c r="C37" s="3">
        <v>1</v>
      </c>
      <c r="D37" s="3">
        <v>6647</v>
      </c>
      <c r="E37" s="3">
        <v>431834</v>
      </c>
      <c r="F37" s="5">
        <v>279910</v>
      </c>
      <c r="G37" s="5">
        <v>237.5</v>
      </c>
      <c r="H37" s="5">
        <v>1</v>
      </c>
      <c r="I37" s="3">
        <v>12722</v>
      </c>
      <c r="K37" s="7" t="str">
        <f t="shared" si="10"/>
        <v>STABIL</v>
      </c>
      <c r="L37" s="7" t="str">
        <f t="shared" si="11"/>
        <v>Penghujan</v>
      </c>
      <c r="M37" s="7" t="str">
        <f t="shared" si="12"/>
        <v>Ada Bencana</v>
      </c>
      <c r="N37" s="7">
        <f t="shared" si="13"/>
        <v>13.421954950677851</v>
      </c>
      <c r="O37" s="7" t="str">
        <f t="shared" si="14"/>
        <v>Ada Hama</v>
      </c>
      <c r="P37" s="6" t="str">
        <f t="shared" si="15"/>
        <v>R4</v>
      </c>
    </row>
    <row r="38" spans="1:16" x14ac:dyDescent="0.25">
      <c r="A38" s="3">
        <v>37</v>
      </c>
      <c r="B38" s="4">
        <v>40544</v>
      </c>
      <c r="C38" s="3">
        <v>1</v>
      </c>
      <c r="D38" s="3">
        <v>6806</v>
      </c>
      <c r="E38" s="3">
        <v>656600</v>
      </c>
      <c r="F38" s="5">
        <v>176936</v>
      </c>
      <c r="G38" s="5">
        <v>63</v>
      </c>
      <c r="H38" s="5">
        <v>1</v>
      </c>
      <c r="I38" s="3">
        <v>18704</v>
      </c>
      <c r="K38" s="7" t="str">
        <f t="shared" si="10"/>
        <v>STABIL</v>
      </c>
      <c r="L38" s="7" t="str">
        <f t="shared" si="11"/>
        <v>Kemarau</v>
      </c>
      <c r="M38" s="7" t="str">
        <f t="shared" si="12"/>
        <v>Ada Bencana</v>
      </c>
      <c r="N38" s="7">
        <f t="shared" si="13"/>
        <v>17.704241483430668</v>
      </c>
      <c r="O38" s="7" t="str">
        <f t="shared" si="14"/>
        <v>Ada Hama</v>
      </c>
      <c r="P38" s="6" t="str">
        <f t="shared" si="15"/>
        <v>R8</v>
      </c>
    </row>
    <row r="39" spans="1:16" x14ac:dyDescent="0.25">
      <c r="A39" s="3">
        <v>38</v>
      </c>
      <c r="B39" s="4">
        <v>40575</v>
      </c>
      <c r="C39" s="3">
        <v>1</v>
      </c>
      <c r="D39" s="3">
        <v>6640</v>
      </c>
      <c r="E39" s="3">
        <v>1107147</v>
      </c>
      <c r="F39" s="5">
        <v>130045</v>
      </c>
      <c r="G39" s="5">
        <v>76.7</v>
      </c>
      <c r="H39" s="5">
        <v>0</v>
      </c>
      <c r="I39" s="3">
        <v>20985</v>
      </c>
      <c r="K39" s="7" t="str">
        <f t="shared" si="10"/>
        <v>STABIL</v>
      </c>
      <c r="L39" s="7" t="str">
        <f t="shared" si="11"/>
        <v>Kemarau</v>
      </c>
      <c r="M39" s="7" t="str">
        <f t="shared" si="12"/>
        <v>Tidak Ada Bencana</v>
      </c>
      <c r="N39" s="7">
        <f t="shared" si="13"/>
        <v>11.78006062647356</v>
      </c>
      <c r="O39" s="7" t="str">
        <f t="shared" si="14"/>
        <v>Ada Hama</v>
      </c>
      <c r="P39" s="6" t="str">
        <f t="shared" si="15"/>
        <v>R6</v>
      </c>
    </row>
    <row r="40" spans="1:16" x14ac:dyDescent="0.25">
      <c r="A40" s="3">
        <v>39</v>
      </c>
      <c r="B40" s="4">
        <v>40603</v>
      </c>
      <c r="C40" s="3">
        <v>1</v>
      </c>
      <c r="D40" s="3">
        <v>6366</v>
      </c>
      <c r="E40" s="3">
        <v>1609191</v>
      </c>
      <c r="F40" s="5">
        <v>134839</v>
      </c>
      <c r="G40" s="5">
        <v>89.4</v>
      </c>
      <c r="H40" s="5">
        <v>1</v>
      </c>
      <c r="I40" s="3">
        <v>14970</v>
      </c>
      <c r="K40" s="7" t="str">
        <f t="shared" si="10"/>
        <v>STABIL</v>
      </c>
      <c r="L40" s="7" t="str">
        <f t="shared" si="11"/>
        <v>Kemarau</v>
      </c>
      <c r="M40" s="7" t="str">
        <f t="shared" si="12"/>
        <v>Ada Bencana</v>
      </c>
      <c r="N40" s="7">
        <f t="shared" si="13"/>
        <v>5.7817309660550205</v>
      </c>
      <c r="O40" s="7" t="str">
        <f t="shared" si="14"/>
        <v>Tidak Ada Hama</v>
      </c>
      <c r="P40" s="6" t="str">
        <f t="shared" si="15"/>
        <v>R7</v>
      </c>
    </row>
    <row r="41" spans="1:16" x14ac:dyDescent="0.25">
      <c r="A41" s="3">
        <v>40</v>
      </c>
      <c r="B41" s="4">
        <v>40634</v>
      </c>
      <c r="C41" s="3">
        <v>1</v>
      </c>
      <c r="D41" s="3">
        <v>6168</v>
      </c>
      <c r="E41" s="3">
        <v>1739651</v>
      </c>
      <c r="F41" s="5">
        <v>189167</v>
      </c>
      <c r="G41" s="5">
        <v>381.5</v>
      </c>
      <c r="H41" s="5">
        <v>1</v>
      </c>
      <c r="I41" s="3">
        <v>12313</v>
      </c>
      <c r="K41" s="7" t="str">
        <f t="shared" si="10"/>
        <v>STABIL</v>
      </c>
      <c r="L41" s="7" t="str">
        <f t="shared" si="11"/>
        <v>Penghujan</v>
      </c>
      <c r="M41" s="7" t="str">
        <f t="shared" si="12"/>
        <v>Ada Bencana</v>
      </c>
      <c r="N41" s="7">
        <f t="shared" si="13"/>
        <v>4.3989139366224856</v>
      </c>
      <c r="O41" s="7" t="str">
        <f t="shared" si="14"/>
        <v>Tidak Ada Hama</v>
      </c>
      <c r="P41" s="6" t="str">
        <f t="shared" si="15"/>
        <v>R3</v>
      </c>
    </row>
    <row r="42" spans="1:16" x14ac:dyDescent="0.25">
      <c r="A42" s="3">
        <v>41</v>
      </c>
      <c r="B42" s="4">
        <v>40664</v>
      </c>
      <c r="C42" s="3">
        <v>1</v>
      </c>
      <c r="D42" s="3">
        <v>6194</v>
      </c>
      <c r="E42" s="3">
        <v>1109067</v>
      </c>
      <c r="F42" s="5">
        <v>212180</v>
      </c>
      <c r="G42" s="5">
        <v>193.4</v>
      </c>
      <c r="H42" s="5">
        <v>1</v>
      </c>
      <c r="I42" s="3">
        <v>10409</v>
      </c>
      <c r="K42" s="7" t="str">
        <f t="shared" si="10"/>
        <v>STABIL</v>
      </c>
      <c r="L42" s="7" t="str">
        <f t="shared" si="11"/>
        <v>Penghujan</v>
      </c>
      <c r="M42" s="7" t="str">
        <f t="shared" si="12"/>
        <v>Ada Bencana</v>
      </c>
      <c r="N42" s="7">
        <f t="shared" si="13"/>
        <v>5.882918117285346</v>
      </c>
      <c r="O42" s="7" t="str">
        <f t="shared" si="14"/>
        <v>Tidak Ada Hama</v>
      </c>
      <c r="P42" s="6" t="str">
        <f t="shared" si="15"/>
        <v>R3</v>
      </c>
    </row>
    <row r="43" spans="1:16" x14ac:dyDescent="0.25">
      <c r="A43" s="3">
        <v>42</v>
      </c>
      <c r="B43" s="4">
        <v>40695</v>
      </c>
      <c r="C43" s="3">
        <v>1</v>
      </c>
      <c r="D43" s="3">
        <v>6226</v>
      </c>
      <c r="E43" s="3">
        <v>815146</v>
      </c>
      <c r="F43" s="5">
        <v>161052</v>
      </c>
      <c r="G43" s="5">
        <v>117.6</v>
      </c>
      <c r="H43" s="5">
        <v>0</v>
      </c>
      <c r="I43" s="3">
        <v>13748</v>
      </c>
      <c r="K43" s="7" t="str">
        <f t="shared" si="10"/>
        <v>STABIL</v>
      </c>
      <c r="L43" s="7" t="str">
        <f t="shared" si="11"/>
        <v>Kemarau</v>
      </c>
      <c r="M43" s="7" t="str">
        <f t="shared" si="12"/>
        <v>Tidak Ada Bencana</v>
      </c>
      <c r="N43" s="7">
        <f t="shared" si="13"/>
        <v>10.571725172055826</v>
      </c>
      <c r="O43" s="7" t="str">
        <f t="shared" si="14"/>
        <v>Ada Hama</v>
      </c>
      <c r="P43" s="6" t="str">
        <f t="shared" si="15"/>
        <v>R6</v>
      </c>
    </row>
    <row r="44" spans="1:16" x14ac:dyDescent="0.25">
      <c r="A44" s="3">
        <v>43</v>
      </c>
      <c r="B44" s="4">
        <v>40725</v>
      </c>
      <c r="C44" s="3">
        <v>1</v>
      </c>
      <c r="D44" s="3">
        <v>6562</v>
      </c>
      <c r="E44" s="3">
        <v>845196</v>
      </c>
      <c r="F44" s="5">
        <v>115853</v>
      </c>
      <c r="G44" s="5">
        <v>77.2</v>
      </c>
      <c r="H44" s="5">
        <v>1</v>
      </c>
      <c r="I44" s="3">
        <v>13726</v>
      </c>
      <c r="K44" s="7" t="str">
        <f t="shared" si="10"/>
        <v>STABIL</v>
      </c>
      <c r="L44" s="7" t="str">
        <f t="shared" si="11"/>
        <v>Kemarau</v>
      </c>
      <c r="M44" s="7" t="str">
        <f t="shared" si="12"/>
        <v>Ada Bencana</v>
      </c>
      <c r="N44" s="7">
        <f t="shared" si="13"/>
        <v>10.17954746030451</v>
      </c>
      <c r="O44" s="7" t="str">
        <f t="shared" si="14"/>
        <v>Ada Hama</v>
      </c>
      <c r="P44" s="6" t="str">
        <f t="shared" si="15"/>
        <v>R8</v>
      </c>
    </row>
    <row r="45" spans="1:16" x14ac:dyDescent="0.25">
      <c r="A45" s="3">
        <v>44</v>
      </c>
      <c r="B45" s="4">
        <v>40756</v>
      </c>
      <c r="C45" s="3">
        <v>1</v>
      </c>
      <c r="D45" s="3">
        <v>6752</v>
      </c>
      <c r="E45" s="3">
        <v>1185733</v>
      </c>
      <c r="F45" s="5">
        <v>60388</v>
      </c>
      <c r="G45" s="5">
        <v>3.1</v>
      </c>
      <c r="H45" s="5">
        <v>0</v>
      </c>
      <c r="I45" s="3">
        <v>11882</v>
      </c>
      <c r="K45" s="7" t="str">
        <f t="shared" si="10"/>
        <v>STABIL</v>
      </c>
      <c r="L45" s="7" t="str">
        <f t="shared" si="11"/>
        <v>Kemarau</v>
      </c>
      <c r="M45" s="7" t="str">
        <f t="shared" si="12"/>
        <v>Tidak Ada Bencana</v>
      </c>
      <c r="N45" s="7">
        <f t="shared" si="13"/>
        <v>6.2812224119428866</v>
      </c>
      <c r="O45" s="7" t="str">
        <f t="shared" si="14"/>
        <v>Tidak Ada Hama</v>
      </c>
      <c r="P45" s="6" t="str">
        <f t="shared" si="15"/>
        <v>R5</v>
      </c>
    </row>
    <row r="46" spans="1:16" x14ac:dyDescent="0.25">
      <c r="A46" s="3">
        <v>45</v>
      </c>
      <c r="B46" s="4">
        <v>40787</v>
      </c>
      <c r="C46" s="3">
        <v>1</v>
      </c>
      <c r="D46" s="3">
        <v>6799</v>
      </c>
      <c r="E46" s="3">
        <v>990927</v>
      </c>
      <c r="F46" s="5">
        <v>65371</v>
      </c>
      <c r="G46" s="5">
        <v>102.8</v>
      </c>
      <c r="H46" s="5">
        <v>0</v>
      </c>
      <c r="I46" s="3">
        <v>6858</v>
      </c>
      <c r="K46" s="7" t="str">
        <f t="shared" si="10"/>
        <v>STABIL</v>
      </c>
      <c r="L46" s="7" t="str">
        <f t="shared" si="11"/>
        <v>Kemarau</v>
      </c>
      <c r="M46" s="7" t="str">
        <f t="shared" si="12"/>
        <v>Tidak Ada Bencana</v>
      </c>
      <c r="N46" s="7">
        <f t="shared" si="13"/>
        <v>3.2321613724196436</v>
      </c>
      <c r="O46" s="7" t="str">
        <f t="shared" si="14"/>
        <v>Tidak Ada Hama</v>
      </c>
      <c r="P46" s="6" t="str">
        <f t="shared" si="15"/>
        <v>R5</v>
      </c>
    </row>
    <row r="47" spans="1:16" x14ac:dyDescent="0.25">
      <c r="A47" s="3">
        <v>46</v>
      </c>
      <c r="B47" s="4">
        <v>40817</v>
      </c>
      <c r="C47" s="3">
        <v>1</v>
      </c>
      <c r="D47" s="3">
        <v>6820</v>
      </c>
      <c r="E47" s="3">
        <v>752148</v>
      </c>
      <c r="F47" s="5">
        <v>56844</v>
      </c>
      <c r="G47" s="5">
        <v>103.6</v>
      </c>
      <c r="H47" s="5">
        <v>1</v>
      </c>
      <c r="I47" s="3">
        <v>5209</v>
      </c>
      <c r="K47" s="7" t="str">
        <f t="shared" si="10"/>
        <v>STABIL</v>
      </c>
      <c r="L47" s="7" t="str">
        <f t="shared" si="11"/>
        <v>Kemarau</v>
      </c>
      <c r="M47" s="7" t="str">
        <f t="shared" si="12"/>
        <v>Ada Bencana</v>
      </c>
      <c r="N47" s="7">
        <f t="shared" si="13"/>
        <v>3.2343590889898919</v>
      </c>
      <c r="O47" s="7" t="str">
        <f t="shared" si="14"/>
        <v>Tidak Ada Hama</v>
      </c>
      <c r="P47" s="6" t="str">
        <f t="shared" si="15"/>
        <v>R7</v>
      </c>
    </row>
    <row r="48" spans="1:16" x14ac:dyDescent="0.25">
      <c r="A48" s="3">
        <v>47</v>
      </c>
      <c r="B48" s="4">
        <v>40848</v>
      </c>
      <c r="C48" s="3">
        <v>1</v>
      </c>
      <c r="D48" s="3">
        <v>6953</v>
      </c>
      <c r="E48" s="3">
        <v>541059</v>
      </c>
      <c r="F48" s="5">
        <v>222749</v>
      </c>
      <c r="G48" s="5">
        <v>321.39999999999998</v>
      </c>
      <c r="H48" s="5">
        <v>1</v>
      </c>
      <c r="I48" s="3">
        <v>4078</v>
      </c>
      <c r="K48" s="7" t="str">
        <f t="shared" si="10"/>
        <v>STABIL</v>
      </c>
      <c r="L48" s="7" t="str">
        <f t="shared" si="11"/>
        <v>Penghujan</v>
      </c>
      <c r="M48" s="7" t="str">
        <f t="shared" si="12"/>
        <v>Ada Bencana</v>
      </c>
      <c r="N48" s="7">
        <f t="shared" si="13"/>
        <v>3.5199779030322911</v>
      </c>
      <c r="O48" s="7" t="str">
        <f t="shared" si="14"/>
        <v>Tidak Ada Hama</v>
      </c>
      <c r="P48" s="6" t="str">
        <f t="shared" si="15"/>
        <v>R3</v>
      </c>
    </row>
    <row r="49" spans="1:16" x14ac:dyDescent="0.25">
      <c r="A49" s="3">
        <v>48</v>
      </c>
      <c r="B49" s="4">
        <v>40878</v>
      </c>
      <c r="C49" s="3">
        <v>1</v>
      </c>
      <c r="D49" s="3">
        <v>7040</v>
      </c>
      <c r="E49" s="3">
        <v>282025</v>
      </c>
      <c r="F49" s="5">
        <v>382951</v>
      </c>
      <c r="G49" s="5">
        <v>259</v>
      </c>
      <c r="H49" s="5">
        <v>1</v>
      </c>
      <c r="I49" s="3">
        <v>4860</v>
      </c>
      <c r="K49" s="7" t="str">
        <f t="shared" si="10"/>
        <v>STABIL</v>
      </c>
      <c r="L49" s="7" t="str">
        <f t="shared" si="11"/>
        <v>Penghujan</v>
      </c>
      <c r="M49" s="7" t="str">
        <f t="shared" si="12"/>
        <v>Ada Bencana</v>
      </c>
      <c r="N49" s="7">
        <f t="shared" si="13"/>
        <v>8.0479565476584742</v>
      </c>
      <c r="O49" s="7" t="str">
        <f t="shared" si="14"/>
        <v>Tidak Ada Hama</v>
      </c>
      <c r="P49" s="6" t="str">
        <f t="shared" si="15"/>
        <v>R3</v>
      </c>
    </row>
    <row r="50" spans="1:16" x14ac:dyDescent="0.25">
      <c r="A50" s="3">
        <v>49</v>
      </c>
      <c r="B50" s="4">
        <v>40909</v>
      </c>
      <c r="C50" s="3">
        <v>1</v>
      </c>
      <c r="D50" s="3">
        <v>7242</v>
      </c>
      <c r="E50" s="3">
        <v>446814</v>
      </c>
      <c r="F50" s="5">
        <v>222048</v>
      </c>
      <c r="G50" s="5">
        <v>82.9</v>
      </c>
      <c r="H50" s="5">
        <v>0</v>
      </c>
      <c r="I50" s="3">
        <v>10711</v>
      </c>
      <c r="K50" s="7" t="str">
        <f t="shared" si="10"/>
        <v>STABIL</v>
      </c>
      <c r="L50" s="7" t="str">
        <f t="shared" si="11"/>
        <v>Kemarau</v>
      </c>
      <c r="M50" s="7" t="str">
        <f t="shared" si="12"/>
        <v>Tidak Ada Bencana</v>
      </c>
      <c r="N50" s="7">
        <f t="shared" si="13"/>
        <v>16.384941334842669</v>
      </c>
      <c r="O50" s="7" t="str">
        <f t="shared" si="14"/>
        <v>Ada Hama</v>
      </c>
      <c r="P50" s="6" t="str">
        <f t="shared" si="15"/>
        <v>R6</v>
      </c>
    </row>
    <row r="51" spans="1:16" x14ac:dyDescent="0.25">
      <c r="A51" s="3">
        <v>50</v>
      </c>
      <c r="B51" s="4">
        <v>40940</v>
      </c>
      <c r="C51" s="3">
        <v>1</v>
      </c>
      <c r="D51" s="3">
        <v>7379</v>
      </c>
      <c r="E51" s="3">
        <v>388532</v>
      </c>
      <c r="F51" s="5">
        <v>105671</v>
      </c>
      <c r="G51" s="5">
        <v>303.7</v>
      </c>
      <c r="H51" s="5">
        <v>1</v>
      </c>
      <c r="I51" s="3">
        <v>16896</v>
      </c>
      <c r="K51" s="7" t="str">
        <f t="shared" si="10"/>
        <v>STABIL</v>
      </c>
      <c r="L51" s="7" t="str">
        <f t="shared" si="11"/>
        <v>Penghujan</v>
      </c>
      <c r="M51" s="7" t="str">
        <f t="shared" si="12"/>
        <v>Ada Bencana</v>
      </c>
      <c r="N51" s="7">
        <f t="shared" si="13"/>
        <v>29.72345366265569</v>
      </c>
      <c r="O51" s="7" t="str">
        <f t="shared" si="14"/>
        <v>Ada Hama</v>
      </c>
      <c r="P51" s="6" t="str">
        <f t="shared" si="15"/>
        <v>R4</v>
      </c>
    </row>
    <row r="52" spans="1:16" x14ac:dyDescent="0.25">
      <c r="A52" s="3">
        <v>51</v>
      </c>
      <c r="B52" s="4">
        <v>40969</v>
      </c>
      <c r="C52" s="3">
        <v>1</v>
      </c>
      <c r="D52" s="3">
        <v>7194</v>
      </c>
      <c r="E52" s="3">
        <v>1522501</v>
      </c>
      <c r="F52" s="5">
        <v>102665</v>
      </c>
      <c r="G52" s="5">
        <v>155.5</v>
      </c>
      <c r="H52" s="5">
        <v>1</v>
      </c>
      <c r="I52" s="3">
        <v>14811</v>
      </c>
      <c r="K52" s="7" t="str">
        <f t="shared" si="10"/>
        <v>STABIL</v>
      </c>
      <c r="L52" s="7" t="str">
        <f t="shared" si="11"/>
        <v>Penghujan</v>
      </c>
      <c r="M52" s="7" t="str">
        <f t="shared" si="12"/>
        <v>Ada Bencana</v>
      </c>
      <c r="N52" s="7">
        <f t="shared" si="13"/>
        <v>6.6491880996098747</v>
      </c>
      <c r="O52" s="7" t="str">
        <f t="shared" si="14"/>
        <v>Tidak Ada Hama</v>
      </c>
      <c r="P52" s="6" t="str">
        <f t="shared" si="15"/>
        <v>R3</v>
      </c>
    </row>
    <row r="53" spans="1:16" x14ac:dyDescent="0.25">
      <c r="A53" s="3">
        <v>52</v>
      </c>
      <c r="B53" s="4">
        <v>41000</v>
      </c>
      <c r="C53" s="3">
        <v>1</v>
      </c>
      <c r="D53" s="3">
        <v>7030</v>
      </c>
      <c r="E53" s="3">
        <v>2617491</v>
      </c>
      <c r="F53" s="5">
        <v>226562</v>
      </c>
      <c r="G53" s="5">
        <v>290.8</v>
      </c>
      <c r="H53" s="5">
        <v>1</v>
      </c>
      <c r="I53" s="3">
        <v>6915</v>
      </c>
      <c r="K53" s="7" t="str">
        <f t="shared" si="10"/>
        <v>STABIL</v>
      </c>
      <c r="L53" s="7" t="str">
        <f t="shared" si="11"/>
        <v>Penghujan</v>
      </c>
      <c r="M53" s="7" t="str">
        <f t="shared" si="12"/>
        <v>Ada Bencana</v>
      </c>
      <c r="N53" s="7">
        <f t="shared" si="13"/>
        <v>1.8057140469668442</v>
      </c>
      <c r="O53" s="7" t="str">
        <f t="shared" si="14"/>
        <v>Tidak Ada Hama</v>
      </c>
      <c r="P53" s="6" t="str">
        <f t="shared" si="15"/>
        <v>R3</v>
      </c>
    </row>
    <row r="54" spans="1:16" x14ac:dyDescent="0.25">
      <c r="A54" s="3">
        <v>53</v>
      </c>
      <c r="B54" s="4">
        <v>41030</v>
      </c>
      <c r="C54" s="3">
        <v>1</v>
      </c>
      <c r="D54" s="3">
        <v>6947</v>
      </c>
      <c r="E54" s="3">
        <v>1362417</v>
      </c>
      <c r="F54" s="5">
        <v>254944</v>
      </c>
      <c r="G54" s="5">
        <v>257.10000000000002</v>
      </c>
      <c r="H54" s="5">
        <v>0</v>
      </c>
      <c r="I54" s="3">
        <v>7614</v>
      </c>
      <c r="K54" s="7" t="str">
        <f t="shared" si="10"/>
        <v>STABIL</v>
      </c>
      <c r="L54" s="7" t="str">
        <f t="shared" si="11"/>
        <v>Penghujan</v>
      </c>
      <c r="M54" s="7" t="str">
        <f t="shared" si="12"/>
        <v>Tidak Ada Bencana</v>
      </c>
      <c r="N54" s="7">
        <f t="shared" si="13"/>
        <v>3.4289883268482493</v>
      </c>
      <c r="O54" s="7" t="str">
        <f t="shared" si="14"/>
        <v>Tidak Ada Hama</v>
      </c>
      <c r="P54" s="6" t="str">
        <f t="shared" si="15"/>
        <v>R1</v>
      </c>
    </row>
    <row r="55" spans="1:16" x14ac:dyDescent="0.25">
      <c r="A55" s="3">
        <v>54</v>
      </c>
      <c r="B55" s="4">
        <v>41061</v>
      </c>
      <c r="C55" s="3">
        <v>1</v>
      </c>
      <c r="D55" s="3">
        <v>6971</v>
      </c>
      <c r="E55" s="3">
        <v>648364</v>
      </c>
      <c r="F55" s="5">
        <v>135609</v>
      </c>
      <c r="G55" s="5">
        <v>60.5</v>
      </c>
      <c r="H55" s="5">
        <v>0</v>
      </c>
      <c r="I55" s="3">
        <v>11091</v>
      </c>
      <c r="K55" s="7" t="str">
        <f t="shared" si="10"/>
        <v>STABIL</v>
      </c>
      <c r="L55" s="7" t="str">
        <f t="shared" si="11"/>
        <v>Kemarau</v>
      </c>
      <c r="M55" s="7" t="str">
        <f t="shared" si="12"/>
        <v>Tidak Ada Bencana</v>
      </c>
      <c r="N55" s="7">
        <f t="shared" si="13"/>
        <v>10.495784084564356</v>
      </c>
      <c r="O55" s="7" t="str">
        <f t="shared" si="14"/>
        <v>Ada Hama</v>
      </c>
      <c r="P55" s="6" t="str">
        <f t="shared" si="15"/>
        <v>R6</v>
      </c>
    </row>
    <row r="56" spans="1:16" x14ac:dyDescent="0.25">
      <c r="A56" s="3">
        <v>55</v>
      </c>
      <c r="B56" s="4">
        <v>41091</v>
      </c>
      <c r="C56" s="3">
        <v>1</v>
      </c>
      <c r="D56" s="3">
        <v>7027</v>
      </c>
      <c r="E56" s="3">
        <v>629920</v>
      </c>
      <c r="F56" s="5">
        <v>110371</v>
      </c>
      <c r="G56" s="5">
        <v>34.200000000000003</v>
      </c>
      <c r="H56" s="5">
        <v>0</v>
      </c>
      <c r="I56" s="3">
        <v>10950</v>
      </c>
      <c r="K56" s="7" t="str">
        <f t="shared" si="10"/>
        <v>STABIL</v>
      </c>
      <c r="L56" s="7" t="str">
        <f t="shared" si="11"/>
        <v>Kemarau</v>
      </c>
      <c r="M56" s="7" t="str">
        <f t="shared" si="12"/>
        <v>Tidak Ada Bencana</v>
      </c>
      <c r="N56" s="7">
        <f t="shared" si="13"/>
        <v>10.665757560999367</v>
      </c>
      <c r="O56" s="7" t="str">
        <f t="shared" si="14"/>
        <v>Ada Hama</v>
      </c>
      <c r="P56" s="6" t="str">
        <f t="shared" si="15"/>
        <v>R6</v>
      </c>
    </row>
    <row r="57" spans="1:16" x14ac:dyDescent="0.25">
      <c r="A57" s="3">
        <v>56</v>
      </c>
      <c r="B57" s="4">
        <v>41122</v>
      </c>
      <c r="C57" s="3">
        <v>1</v>
      </c>
      <c r="D57" s="3">
        <v>7113</v>
      </c>
      <c r="E57" s="3">
        <v>1390114</v>
      </c>
      <c r="F57" s="5">
        <v>68651</v>
      </c>
      <c r="G57" s="5">
        <v>0.3</v>
      </c>
      <c r="H57" s="5">
        <v>0</v>
      </c>
      <c r="I57" s="3">
        <v>6559</v>
      </c>
      <c r="K57" s="7" t="str">
        <f t="shared" si="10"/>
        <v>STABIL</v>
      </c>
      <c r="L57" s="7" t="str">
        <f t="shared" si="11"/>
        <v>Kemarau</v>
      </c>
      <c r="M57" s="7" t="str">
        <f t="shared" si="12"/>
        <v>Tidak Ada Bencana</v>
      </c>
      <c r="N57" s="7">
        <f t="shared" si="13"/>
        <v>2.8950132855465611</v>
      </c>
      <c r="O57" s="7" t="str">
        <f t="shared" si="14"/>
        <v>Tidak Ada Hama</v>
      </c>
      <c r="P57" s="6" t="str">
        <f t="shared" si="15"/>
        <v>R5</v>
      </c>
    </row>
    <row r="58" spans="1:16" x14ac:dyDescent="0.25">
      <c r="A58" s="3">
        <v>57</v>
      </c>
      <c r="B58" s="4">
        <v>41153</v>
      </c>
      <c r="C58" s="3">
        <v>1</v>
      </c>
      <c r="D58" s="3">
        <v>7072</v>
      </c>
      <c r="E58" s="3">
        <v>1014139</v>
      </c>
      <c r="F58" s="5">
        <v>60463</v>
      </c>
      <c r="G58" s="5">
        <v>27</v>
      </c>
      <c r="H58" s="5">
        <v>0</v>
      </c>
      <c r="I58" s="3">
        <v>5104</v>
      </c>
      <c r="K58" s="7" t="str">
        <f t="shared" si="10"/>
        <v>STABIL</v>
      </c>
      <c r="L58" s="7" t="str">
        <f t="shared" si="11"/>
        <v>Kemarau</v>
      </c>
      <c r="M58" s="7" t="str">
        <f t="shared" si="12"/>
        <v>Tidak Ada Bencana</v>
      </c>
      <c r="N58" s="7">
        <f t="shared" si="13"/>
        <v>2.0020082841722102</v>
      </c>
      <c r="O58" s="7" t="str">
        <f t="shared" si="14"/>
        <v>Tidak Ada Hama</v>
      </c>
      <c r="P58" s="6" t="str">
        <f t="shared" si="15"/>
        <v>R5</v>
      </c>
    </row>
    <row r="59" spans="1:16" x14ac:dyDescent="0.25">
      <c r="A59" s="3">
        <v>58</v>
      </c>
      <c r="B59" s="4">
        <v>41183</v>
      </c>
      <c r="C59" s="3">
        <v>1</v>
      </c>
      <c r="D59" s="3">
        <v>7073</v>
      </c>
      <c r="E59" s="3">
        <v>539438</v>
      </c>
      <c r="F59" s="5">
        <v>81077</v>
      </c>
      <c r="G59" s="5">
        <v>125</v>
      </c>
      <c r="H59" s="5">
        <v>1</v>
      </c>
      <c r="I59" s="3">
        <v>5563</v>
      </c>
      <c r="K59" s="7" t="str">
        <f t="shared" si="10"/>
        <v>STABIL</v>
      </c>
      <c r="L59" s="7" t="str">
        <f t="shared" si="11"/>
        <v>Kemarau</v>
      </c>
      <c r="M59" s="7" t="str">
        <f t="shared" si="12"/>
        <v>Ada Bencana</v>
      </c>
      <c r="N59" s="7">
        <f t="shared" si="13"/>
        <v>4.1022351023899599</v>
      </c>
      <c r="O59" s="7" t="str">
        <f t="shared" si="14"/>
        <v>Tidak Ada Hama</v>
      </c>
      <c r="P59" s="6" t="str">
        <f t="shared" si="15"/>
        <v>R7</v>
      </c>
    </row>
    <row r="60" spans="1:16" x14ac:dyDescent="0.25">
      <c r="A60" s="3">
        <v>59</v>
      </c>
      <c r="B60" s="4">
        <v>41214</v>
      </c>
      <c r="C60" s="3">
        <v>1</v>
      </c>
      <c r="D60" s="3">
        <v>7109</v>
      </c>
      <c r="E60" s="3">
        <v>439044</v>
      </c>
      <c r="F60" s="5">
        <v>240507</v>
      </c>
      <c r="G60" s="5">
        <v>537</v>
      </c>
      <c r="H60" s="5">
        <v>1</v>
      </c>
      <c r="I60" s="3">
        <v>4600</v>
      </c>
      <c r="K60" s="7" t="str">
        <f t="shared" si="10"/>
        <v>STABIL</v>
      </c>
      <c r="L60" s="7" t="str">
        <f t="shared" si="11"/>
        <v>Penghujan</v>
      </c>
      <c r="M60" s="7" t="str">
        <f t="shared" si="12"/>
        <v>Ada Bencana</v>
      </c>
      <c r="N60" s="7">
        <f t="shared" si="13"/>
        <v>4.1677614590789247</v>
      </c>
      <c r="O60" s="7" t="str">
        <f t="shared" si="14"/>
        <v>Tidak Ada Hama</v>
      </c>
      <c r="P60" s="6" t="str">
        <f t="shared" si="15"/>
        <v>R3</v>
      </c>
    </row>
    <row r="61" spans="1:16" x14ac:dyDescent="0.25">
      <c r="A61" s="3">
        <v>60</v>
      </c>
      <c r="B61" s="4">
        <v>41244</v>
      </c>
      <c r="C61" s="3">
        <v>1</v>
      </c>
      <c r="D61" s="3">
        <v>7153</v>
      </c>
      <c r="E61" s="3">
        <v>273086</v>
      </c>
      <c r="F61" s="5">
        <v>363323</v>
      </c>
      <c r="G61" s="5">
        <v>636.9</v>
      </c>
      <c r="H61" s="5">
        <v>1</v>
      </c>
      <c r="I61" s="3">
        <v>5153</v>
      </c>
      <c r="K61" s="7" t="str">
        <f t="shared" si="10"/>
        <v>STABIL</v>
      </c>
      <c r="L61" s="7" t="str">
        <f t="shared" si="11"/>
        <v>Penghujan</v>
      </c>
      <c r="M61" s="7" t="str">
        <f t="shared" si="12"/>
        <v>Ada Bencana</v>
      </c>
      <c r="N61" s="7">
        <f t="shared" si="13"/>
        <v>7.5060814846105659</v>
      </c>
      <c r="O61" s="7" t="str">
        <f t="shared" si="14"/>
        <v>Tidak Ada Hama</v>
      </c>
      <c r="P61" s="6" t="str">
        <f t="shared" si="15"/>
        <v>R3</v>
      </c>
    </row>
    <row r="62" spans="1:16" x14ac:dyDescent="0.25">
      <c r="A62" s="3">
        <v>61</v>
      </c>
      <c r="B62" s="4">
        <v>41275</v>
      </c>
      <c r="C62" s="3">
        <v>1</v>
      </c>
      <c r="D62" s="3">
        <v>7272</v>
      </c>
      <c r="E62" s="3">
        <v>412454</v>
      </c>
      <c r="F62" s="5">
        <v>216940</v>
      </c>
      <c r="G62" s="5">
        <v>216.9</v>
      </c>
      <c r="H62" s="5">
        <v>1</v>
      </c>
      <c r="I62" s="3">
        <v>10372</v>
      </c>
      <c r="K62" s="7" t="str">
        <f t="shared" si="10"/>
        <v>STABIL</v>
      </c>
      <c r="L62" s="7" t="str">
        <f t="shared" si="11"/>
        <v>Penghujan</v>
      </c>
      <c r="M62" s="7" t="str">
        <f t="shared" si="12"/>
        <v>Ada Bencana</v>
      </c>
      <c r="N62" s="7">
        <f t="shared" si="13"/>
        <v>17.154292707937085</v>
      </c>
      <c r="O62" s="7" t="str">
        <f t="shared" si="14"/>
        <v>Ada Hama</v>
      </c>
      <c r="P62" s="6" t="str">
        <f t="shared" si="15"/>
        <v>R4</v>
      </c>
    </row>
    <row r="63" spans="1:16" x14ac:dyDescent="0.25">
      <c r="A63" s="3">
        <v>62</v>
      </c>
      <c r="B63" s="4">
        <v>41306</v>
      </c>
      <c r="C63" s="3">
        <v>1</v>
      </c>
      <c r="D63" s="3">
        <v>7326</v>
      </c>
      <c r="E63" s="3">
        <v>553074</v>
      </c>
      <c r="F63" s="5">
        <v>112426</v>
      </c>
      <c r="G63" s="5">
        <v>249.6</v>
      </c>
      <c r="H63" s="5">
        <v>1</v>
      </c>
      <c r="I63" s="3">
        <v>17618</v>
      </c>
      <c r="K63" s="7" t="str">
        <f t="shared" si="10"/>
        <v>STABIL</v>
      </c>
      <c r="L63" s="7" t="str">
        <f t="shared" si="11"/>
        <v>Penghujan</v>
      </c>
      <c r="M63" s="7" t="str">
        <f t="shared" si="12"/>
        <v>Ada Bencana</v>
      </c>
      <c r="N63" s="7">
        <f t="shared" si="13"/>
        <v>21.729960408007205</v>
      </c>
      <c r="O63" s="7" t="str">
        <f t="shared" si="14"/>
        <v>Ada Hama</v>
      </c>
      <c r="P63" s="6" t="str">
        <f t="shared" si="15"/>
        <v>R4</v>
      </c>
    </row>
    <row r="64" spans="1:16" x14ac:dyDescent="0.25">
      <c r="A64" s="3">
        <v>63</v>
      </c>
      <c r="B64" s="4">
        <v>41334</v>
      </c>
      <c r="C64" s="3">
        <v>1</v>
      </c>
      <c r="D64" s="3">
        <v>7227</v>
      </c>
      <c r="E64" s="3">
        <v>1640640</v>
      </c>
      <c r="F64" s="5">
        <v>112955</v>
      </c>
      <c r="G64" s="5">
        <v>304.8</v>
      </c>
      <c r="H64" s="5">
        <v>1</v>
      </c>
      <c r="I64" s="3">
        <v>15524</v>
      </c>
      <c r="K64" s="7" t="str">
        <f t="shared" si="10"/>
        <v>STABIL</v>
      </c>
      <c r="L64" s="7" t="str">
        <f t="shared" si="11"/>
        <v>Penghujan</v>
      </c>
      <c r="M64" s="7" t="str">
        <f t="shared" si="12"/>
        <v>Ada Bencana</v>
      </c>
      <c r="N64" s="7">
        <f t="shared" si="13"/>
        <v>6.4546977842640754</v>
      </c>
      <c r="O64" s="7" t="str">
        <f t="shared" si="14"/>
        <v>Tidak Ada Hama</v>
      </c>
      <c r="P64" s="6" t="str">
        <f t="shared" si="15"/>
        <v>R3</v>
      </c>
    </row>
    <row r="65" spans="1:16" x14ac:dyDescent="0.25">
      <c r="A65" s="3">
        <v>64</v>
      </c>
      <c r="B65" s="4">
        <v>41365</v>
      </c>
      <c r="C65" s="3">
        <v>1</v>
      </c>
      <c r="D65" s="3">
        <v>7175</v>
      </c>
      <c r="E65" s="3">
        <v>2478440</v>
      </c>
      <c r="F65" s="5">
        <v>225483</v>
      </c>
      <c r="G65" s="5">
        <v>285.8</v>
      </c>
      <c r="H65" s="5">
        <v>1</v>
      </c>
      <c r="I65" s="3">
        <v>6429</v>
      </c>
      <c r="K65" s="7" t="str">
        <f t="shared" si="10"/>
        <v>STABIL</v>
      </c>
      <c r="L65" s="7" t="str">
        <f t="shared" si="11"/>
        <v>Penghujan</v>
      </c>
      <c r="M65" s="7" t="str">
        <f t="shared" si="12"/>
        <v>Ada Bencana</v>
      </c>
      <c r="N65" s="7">
        <f t="shared" si="13"/>
        <v>1.7694998665099648</v>
      </c>
      <c r="O65" s="7" t="str">
        <f t="shared" si="14"/>
        <v>Tidak Ada Hama</v>
      </c>
      <c r="P65" s="6" t="str">
        <f t="shared" si="15"/>
        <v>R3</v>
      </c>
    </row>
    <row r="66" spans="1:16" x14ac:dyDescent="0.25">
      <c r="A66" s="3">
        <v>65</v>
      </c>
      <c r="B66" s="4">
        <v>41395</v>
      </c>
      <c r="C66" s="3">
        <v>1</v>
      </c>
      <c r="D66" s="3">
        <v>7078</v>
      </c>
      <c r="E66" s="3">
        <v>1345063</v>
      </c>
      <c r="F66" s="5">
        <v>247383</v>
      </c>
      <c r="G66" s="5">
        <v>170.9</v>
      </c>
      <c r="H66" s="5">
        <v>1</v>
      </c>
      <c r="I66" s="3">
        <v>5664</v>
      </c>
      <c r="K66" s="7" t="str">
        <f t="shared" si="10"/>
        <v>STABIL</v>
      </c>
      <c r="L66" s="7" t="str">
        <f t="shared" si="11"/>
        <v>Penghujan</v>
      </c>
      <c r="M66" s="7" t="str">
        <f t="shared" si="12"/>
        <v>Ada Bencana</v>
      </c>
      <c r="N66" s="7">
        <f t="shared" si="13"/>
        <v>2.6108601456623952</v>
      </c>
      <c r="O66" s="7" t="str">
        <f t="shared" si="14"/>
        <v>Tidak Ada Hama</v>
      </c>
      <c r="P66" s="6" t="str">
        <f t="shared" si="15"/>
        <v>R3</v>
      </c>
    </row>
    <row r="67" spans="1:16" x14ac:dyDescent="0.25">
      <c r="A67" s="3">
        <v>66</v>
      </c>
      <c r="B67" s="4">
        <v>41426</v>
      </c>
      <c r="C67" s="3">
        <v>1</v>
      </c>
      <c r="D67" s="3">
        <v>7203</v>
      </c>
      <c r="E67" s="3">
        <v>697059</v>
      </c>
      <c r="F67" s="5">
        <v>143133</v>
      </c>
      <c r="G67" s="5">
        <v>231.5</v>
      </c>
      <c r="H67" s="5">
        <v>1</v>
      </c>
      <c r="I67" s="3">
        <v>9578</v>
      </c>
      <c r="K67" s="7" t="str">
        <f t="shared" si="10"/>
        <v>STABIL</v>
      </c>
      <c r="L67" s="7" t="str">
        <f t="shared" si="11"/>
        <v>Penghujan</v>
      </c>
      <c r="M67" s="7" t="str">
        <f t="shared" si="12"/>
        <v>Ada Bencana</v>
      </c>
      <c r="N67" s="7">
        <f t="shared" si="13"/>
        <v>8.5193816376994658</v>
      </c>
      <c r="O67" s="7" t="str">
        <f t="shared" si="14"/>
        <v>Tidak Ada Hama</v>
      </c>
      <c r="P67" s="6" t="str">
        <f t="shared" si="15"/>
        <v>R3</v>
      </c>
    </row>
    <row r="68" spans="1:16" x14ac:dyDescent="0.25">
      <c r="A68" s="3">
        <v>67</v>
      </c>
      <c r="B68" s="4">
        <v>41456</v>
      </c>
      <c r="C68" s="3">
        <v>1</v>
      </c>
      <c r="D68" s="3">
        <v>7282</v>
      </c>
      <c r="E68" s="3">
        <v>700339</v>
      </c>
      <c r="F68" s="5">
        <v>132867</v>
      </c>
      <c r="G68" s="5">
        <v>159.1</v>
      </c>
      <c r="H68" s="5">
        <v>1</v>
      </c>
      <c r="I68" s="3">
        <v>8426</v>
      </c>
      <c r="K68" s="7" t="str">
        <f t="shared" si="10"/>
        <v>STABIL</v>
      </c>
      <c r="L68" s="7" t="str">
        <f t="shared" si="11"/>
        <v>Penghujan</v>
      </c>
      <c r="M68" s="7" t="str">
        <f t="shared" si="12"/>
        <v>Ada Bencana</v>
      </c>
      <c r="N68" s="7">
        <f t="shared" si="13"/>
        <v>7.4596078084192818</v>
      </c>
      <c r="O68" s="7" t="str">
        <f t="shared" si="14"/>
        <v>Tidak Ada Hama</v>
      </c>
      <c r="P68" s="6" t="str">
        <f t="shared" si="15"/>
        <v>R3</v>
      </c>
    </row>
    <row r="69" spans="1:16" x14ac:dyDescent="0.25">
      <c r="A69" s="3">
        <v>68</v>
      </c>
      <c r="B69" s="4">
        <v>41487</v>
      </c>
      <c r="C69" s="3">
        <v>1</v>
      </c>
      <c r="D69" s="3">
        <v>7317</v>
      </c>
      <c r="E69" s="3">
        <v>1398031</v>
      </c>
      <c r="F69" s="5">
        <v>102240</v>
      </c>
      <c r="G69" s="5">
        <v>74.3</v>
      </c>
      <c r="H69" s="5">
        <v>1</v>
      </c>
      <c r="I69" s="3">
        <v>8051</v>
      </c>
      <c r="K69" s="7" t="str">
        <f t="shared" si="10"/>
        <v>STABIL</v>
      </c>
      <c r="L69" s="7" t="str">
        <f t="shared" si="11"/>
        <v>Kemarau</v>
      </c>
      <c r="M69" s="7" t="str">
        <f t="shared" si="12"/>
        <v>Ada Bencana</v>
      </c>
      <c r="N69" s="7">
        <f t="shared" si="13"/>
        <v>3.5705574256152346</v>
      </c>
      <c r="O69" s="7" t="str">
        <f t="shared" si="14"/>
        <v>Tidak Ada Hama</v>
      </c>
      <c r="P69" s="6" t="str">
        <f t="shared" si="15"/>
        <v>R7</v>
      </c>
    </row>
    <row r="70" spans="1:16" x14ac:dyDescent="0.25">
      <c r="A70" s="3">
        <v>69</v>
      </c>
      <c r="B70" s="4">
        <v>41518</v>
      </c>
      <c r="C70" s="3">
        <v>1</v>
      </c>
      <c r="D70" s="3">
        <v>7317</v>
      </c>
      <c r="E70" s="3">
        <v>1130131</v>
      </c>
      <c r="F70" s="5">
        <v>65581</v>
      </c>
      <c r="G70" s="5">
        <v>171.7</v>
      </c>
      <c r="H70" s="5">
        <v>0</v>
      </c>
      <c r="I70" s="3">
        <v>5664</v>
      </c>
      <c r="K70" s="7" t="str">
        <f t="shared" si="10"/>
        <v>STABIL</v>
      </c>
      <c r="L70" s="7" t="str">
        <f t="shared" si="11"/>
        <v>Penghujan</v>
      </c>
      <c r="M70" s="7" t="str">
        <f t="shared" si="12"/>
        <v>Tidak Ada Bencana</v>
      </c>
      <c r="N70" s="7">
        <f t="shared" si="13"/>
        <v>2.2895671893379901</v>
      </c>
      <c r="O70" s="7" t="str">
        <f t="shared" si="14"/>
        <v>Tidak Ada Hama</v>
      </c>
      <c r="P70" s="6" t="str">
        <f t="shared" si="15"/>
        <v>R1</v>
      </c>
    </row>
    <row r="71" spans="1:16" x14ac:dyDescent="0.25">
      <c r="A71" s="3">
        <v>70</v>
      </c>
      <c r="B71" s="4">
        <v>41548</v>
      </c>
      <c r="C71" s="3">
        <v>1</v>
      </c>
      <c r="D71" s="3">
        <v>7385</v>
      </c>
      <c r="E71" s="3">
        <v>653881</v>
      </c>
      <c r="F71" s="5">
        <v>81148</v>
      </c>
      <c r="G71" s="5">
        <v>35.799999999999997</v>
      </c>
      <c r="H71" s="5">
        <v>1</v>
      </c>
      <c r="I71" s="3">
        <v>3758</v>
      </c>
      <c r="K71" s="7" t="str">
        <f t="shared" si="10"/>
        <v>STABIL</v>
      </c>
      <c r="L71" s="7" t="str">
        <f t="shared" si="11"/>
        <v>Kemarau</v>
      </c>
      <c r="M71" s="7" t="str">
        <f t="shared" si="12"/>
        <v>Ada Bencana</v>
      </c>
      <c r="N71" s="7">
        <f t="shared" si="13"/>
        <v>2.6255301013742463</v>
      </c>
      <c r="O71" s="7" t="str">
        <f t="shared" si="14"/>
        <v>Tidak Ada Hama</v>
      </c>
      <c r="P71" s="6" t="str">
        <f t="shared" si="15"/>
        <v>R7</v>
      </c>
    </row>
    <row r="72" spans="1:16" x14ac:dyDescent="0.25">
      <c r="A72" s="3">
        <v>71</v>
      </c>
      <c r="B72" s="4">
        <v>41579</v>
      </c>
      <c r="C72" s="3">
        <v>1</v>
      </c>
      <c r="D72" s="3">
        <v>7353</v>
      </c>
      <c r="E72" s="3">
        <v>606982</v>
      </c>
      <c r="F72" s="5">
        <v>183321</v>
      </c>
      <c r="G72" s="5">
        <v>64.099999999999994</v>
      </c>
      <c r="H72" s="5">
        <v>0</v>
      </c>
      <c r="I72" s="3">
        <v>6469</v>
      </c>
      <c r="K72" s="7" t="str">
        <f t="shared" si="10"/>
        <v>STABIL</v>
      </c>
      <c r="L72" s="7" t="str">
        <f t="shared" si="11"/>
        <v>Kemarau</v>
      </c>
      <c r="M72" s="7" t="str">
        <f t="shared" si="12"/>
        <v>Tidak Ada Bencana</v>
      </c>
      <c r="N72" s="7">
        <f t="shared" si="13"/>
        <v>4.8687785529890792</v>
      </c>
      <c r="O72" s="7" t="str">
        <f t="shared" si="14"/>
        <v>Tidak Ada Hama</v>
      </c>
      <c r="P72" s="6" t="str">
        <f t="shared" si="15"/>
        <v>R5</v>
      </c>
    </row>
    <row r="73" spans="1:16" x14ac:dyDescent="0.25">
      <c r="A73" s="3">
        <v>72</v>
      </c>
      <c r="B73" s="4">
        <v>41609</v>
      </c>
      <c r="C73" s="3">
        <v>1</v>
      </c>
      <c r="D73" s="3">
        <v>7349</v>
      </c>
      <c r="E73" s="3">
        <v>467068</v>
      </c>
      <c r="F73" s="5">
        <v>364507</v>
      </c>
      <c r="G73" s="5">
        <v>325.60000000000002</v>
      </c>
      <c r="H73" s="5">
        <v>1</v>
      </c>
      <c r="I73" s="3">
        <v>4733</v>
      </c>
      <c r="K73" s="7" t="str">
        <f t="shared" si="10"/>
        <v>STABIL</v>
      </c>
      <c r="L73" s="7" t="str">
        <f t="shared" si="11"/>
        <v>Penghujan</v>
      </c>
      <c r="M73" s="7" t="str">
        <f t="shared" si="12"/>
        <v>Ada Bencana</v>
      </c>
      <c r="N73" s="7">
        <f t="shared" si="13"/>
        <v>4.6293035993740217</v>
      </c>
      <c r="O73" s="7" t="str">
        <f t="shared" si="14"/>
        <v>Tidak Ada Hama</v>
      </c>
      <c r="P73" s="6" t="str">
        <f t="shared" si="15"/>
        <v>R3</v>
      </c>
    </row>
    <row r="74" spans="1:16" x14ac:dyDescent="0.25">
      <c r="A74" s="3">
        <v>73</v>
      </c>
      <c r="B74" s="4">
        <v>41640</v>
      </c>
      <c r="C74" s="3">
        <v>1</v>
      </c>
      <c r="D74" s="3">
        <v>7421</v>
      </c>
      <c r="E74" s="3">
        <v>422092</v>
      </c>
      <c r="F74" s="5">
        <v>245689</v>
      </c>
      <c r="G74" s="5">
        <v>253.9</v>
      </c>
      <c r="H74" s="5">
        <v>1</v>
      </c>
      <c r="I74" s="3">
        <v>7231</v>
      </c>
      <c r="K74" s="7" t="str">
        <f t="shared" si="10"/>
        <v>STABIL</v>
      </c>
      <c r="L74" s="7" t="str">
        <f t="shared" si="11"/>
        <v>Penghujan</v>
      </c>
      <c r="M74" s="7" t="str">
        <f t="shared" si="12"/>
        <v>Ada Bencana</v>
      </c>
      <c r="N74" s="7">
        <f t="shared" si="13"/>
        <v>11.026059376953691</v>
      </c>
      <c r="O74" s="7" t="str">
        <f t="shared" si="14"/>
        <v>Ada Hama</v>
      </c>
      <c r="P74" s="6" t="str">
        <f t="shared" si="15"/>
        <v>R4</v>
      </c>
    </row>
    <row r="75" spans="1:16" x14ac:dyDescent="0.25">
      <c r="A75" s="3">
        <v>74</v>
      </c>
      <c r="B75" s="4">
        <v>41671</v>
      </c>
      <c r="C75" s="3">
        <v>1</v>
      </c>
      <c r="D75" s="3">
        <v>7515</v>
      </c>
      <c r="E75" s="3">
        <v>522284</v>
      </c>
      <c r="F75" s="5">
        <v>120827</v>
      </c>
      <c r="G75" s="5">
        <v>81.5</v>
      </c>
      <c r="H75" s="5">
        <v>1</v>
      </c>
      <c r="I75" s="3">
        <v>12183</v>
      </c>
      <c r="K75" s="7" t="str">
        <f t="shared" si="10"/>
        <v>STABIL</v>
      </c>
      <c r="L75" s="7" t="str">
        <f t="shared" si="11"/>
        <v>Kemarau</v>
      </c>
      <c r="M75" s="7" t="str">
        <f t="shared" si="12"/>
        <v>Ada Bencana</v>
      </c>
      <c r="N75" s="7">
        <f t="shared" si="13"/>
        <v>15.01330901562577</v>
      </c>
      <c r="O75" s="7" t="str">
        <f t="shared" si="14"/>
        <v>Ada Hama</v>
      </c>
      <c r="P75" s="6" t="str">
        <f t="shared" si="15"/>
        <v>R8</v>
      </c>
    </row>
    <row r="76" spans="1:16" x14ac:dyDescent="0.25">
      <c r="A76" s="3">
        <v>75</v>
      </c>
      <c r="B76" s="4">
        <v>41699</v>
      </c>
      <c r="C76" s="3">
        <v>1</v>
      </c>
      <c r="D76" s="3">
        <v>7646</v>
      </c>
      <c r="E76" s="3">
        <v>1179889</v>
      </c>
      <c r="F76" s="5">
        <v>124884</v>
      </c>
      <c r="G76" s="5">
        <v>246.6</v>
      </c>
      <c r="H76" s="5">
        <v>1</v>
      </c>
      <c r="I76" s="3">
        <v>17772</v>
      </c>
      <c r="K76" s="7" t="str">
        <f t="shared" si="10"/>
        <v>STABIL</v>
      </c>
      <c r="L76" s="7" t="str">
        <f t="shared" si="11"/>
        <v>Penghujan</v>
      </c>
      <c r="M76" s="7" t="str">
        <f t="shared" si="12"/>
        <v>Ada Bencana</v>
      </c>
      <c r="N76" s="7">
        <f t="shared" si="13"/>
        <v>9.6944703552784457</v>
      </c>
      <c r="O76" s="7" t="str">
        <f t="shared" si="14"/>
        <v>Tidak Ada Hama</v>
      </c>
      <c r="P76" s="6" t="str">
        <f t="shared" si="15"/>
        <v>R3</v>
      </c>
    </row>
    <row r="77" spans="1:16" x14ac:dyDescent="0.25">
      <c r="A77" s="3">
        <v>76</v>
      </c>
      <c r="B77" s="4">
        <v>41730</v>
      </c>
      <c r="C77" s="3">
        <v>1</v>
      </c>
      <c r="D77" s="3">
        <v>7596</v>
      </c>
      <c r="E77" s="3">
        <v>2346036</v>
      </c>
      <c r="F77" s="5">
        <v>196627</v>
      </c>
      <c r="G77" s="5">
        <v>195.1</v>
      </c>
      <c r="H77" s="5">
        <v>1</v>
      </c>
      <c r="I77" s="3">
        <v>12300</v>
      </c>
      <c r="K77" s="7" t="str">
        <f t="shared" si="10"/>
        <v>STABIL</v>
      </c>
      <c r="L77" s="7" t="str">
        <f t="shared" si="11"/>
        <v>Penghujan</v>
      </c>
      <c r="M77" s="7" t="str">
        <f t="shared" si="12"/>
        <v>Ada Bencana</v>
      </c>
      <c r="N77" s="7">
        <f t="shared" si="13"/>
        <v>3.3744207930163208</v>
      </c>
      <c r="O77" s="7" t="str">
        <f t="shared" si="14"/>
        <v>Tidak Ada Hama</v>
      </c>
      <c r="P77" s="6" t="str">
        <f t="shared" si="15"/>
        <v>R3</v>
      </c>
    </row>
    <row r="78" spans="1:16" x14ac:dyDescent="0.25">
      <c r="A78" s="3">
        <v>77</v>
      </c>
      <c r="B78" s="4">
        <v>41760</v>
      </c>
      <c r="C78" s="3">
        <v>1</v>
      </c>
      <c r="D78" s="3">
        <v>7553</v>
      </c>
      <c r="E78" s="3">
        <v>1462410</v>
      </c>
      <c r="F78" s="5">
        <v>218754</v>
      </c>
      <c r="G78" s="5">
        <v>176.7</v>
      </c>
      <c r="H78" s="5">
        <v>1</v>
      </c>
      <c r="I78" s="3">
        <v>7126</v>
      </c>
      <c r="K78" s="7" t="str">
        <f t="shared" si="10"/>
        <v>STABIL</v>
      </c>
      <c r="L78" s="7" t="str">
        <f t="shared" si="11"/>
        <v>Penghujan</v>
      </c>
      <c r="M78" s="7" t="str">
        <f t="shared" si="12"/>
        <v>Ada Bencana</v>
      </c>
      <c r="N78" s="7">
        <f t="shared" si="13"/>
        <v>2.9004147519831984</v>
      </c>
      <c r="O78" s="7" t="str">
        <f t="shared" si="14"/>
        <v>Tidak Ada Hama</v>
      </c>
      <c r="P78" s="6" t="str">
        <f t="shared" si="15"/>
        <v>R3</v>
      </c>
    </row>
    <row r="79" spans="1:16" x14ac:dyDescent="0.25">
      <c r="A79" s="3">
        <v>78</v>
      </c>
      <c r="B79" s="4">
        <v>41791</v>
      </c>
      <c r="C79" s="3">
        <v>1</v>
      </c>
      <c r="D79" s="3">
        <v>7557</v>
      </c>
      <c r="E79" s="3">
        <v>719196</v>
      </c>
      <c r="F79" s="5">
        <v>195425</v>
      </c>
      <c r="G79" s="5">
        <v>173</v>
      </c>
      <c r="H79" s="5">
        <v>1</v>
      </c>
      <c r="I79" s="3">
        <v>8562.1</v>
      </c>
      <c r="K79" s="7" t="str">
        <f t="shared" si="10"/>
        <v>STABIL</v>
      </c>
      <c r="L79" s="7" t="str">
        <f t="shared" si="11"/>
        <v>Penghujan</v>
      </c>
      <c r="M79" s="7" t="str">
        <f t="shared" si="12"/>
        <v>Ada Bencana</v>
      </c>
      <c r="N79" s="7">
        <f t="shared" si="13"/>
        <v>7.0862472791677362</v>
      </c>
      <c r="O79" s="7" t="str">
        <f t="shared" si="14"/>
        <v>Tidak Ada Hama</v>
      </c>
      <c r="P79" s="6" t="str">
        <f t="shared" si="15"/>
        <v>R3</v>
      </c>
    </row>
    <row r="80" spans="1:16" x14ac:dyDescent="0.25">
      <c r="A80" s="3">
        <v>79</v>
      </c>
      <c r="B80" s="4">
        <v>41821</v>
      </c>
      <c r="C80" s="3">
        <v>1</v>
      </c>
      <c r="D80" s="3">
        <v>7620</v>
      </c>
      <c r="E80" s="3">
        <v>743345</v>
      </c>
      <c r="F80" s="5">
        <v>129256</v>
      </c>
      <c r="G80" s="5">
        <v>164.8</v>
      </c>
      <c r="H80" s="5">
        <v>1</v>
      </c>
      <c r="I80" s="3">
        <v>9679.2000000000007</v>
      </c>
      <c r="K80" s="7" t="str">
        <f t="shared" si="10"/>
        <v>STABIL</v>
      </c>
      <c r="L80" s="7" t="str">
        <f t="shared" si="11"/>
        <v>Penghujan</v>
      </c>
      <c r="M80" s="7" t="str">
        <f t="shared" si="12"/>
        <v>Ada Bencana</v>
      </c>
      <c r="N80" s="7">
        <f t="shared" si="13"/>
        <v>7.750552512731816</v>
      </c>
      <c r="O80" s="7" t="str">
        <f t="shared" si="14"/>
        <v>Tidak Ada Hama</v>
      </c>
      <c r="P80" s="6" t="str">
        <f t="shared" si="15"/>
        <v>R3</v>
      </c>
    </row>
    <row r="81" spans="1:16" x14ac:dyDescent="0.25">
      <c r="A81" s="3">
        <v>80</v>
      </c>
      <c r="B81" s="4">
        <v>41852</v>
      </c>
      <c r="C81" s="3">
        <v>1</v>
      </c>
      <c r="D81" s="3">
        <v>7627</v>
      </c>
      <c r="E81" s="3">
        <v>1170379</v>
      </c>
      <c r="F81" s="5">
        <v>105910</v>
      </c>
      <c r="G81" s="5">
        <v>119.8</v>
      </c>
      <c r="H81" s="5">
        <v>1</v>
      </c>
      <c r="I81" s="3">
        <v>13067</v>
      </c>
      <c r="K81" s="7" t="str">
        <f t="shared" si="10"/>
        <v>STABIL</v>
      </c>
      <c r="L81" s="7" t="str">
        <f t="shared" si="11"/>
        <v>Kemarau</v>
      </c>
      <c r="M81" s="7" t="str">
        <f t="shared" si="12"/>
        <v>Ada Bencana</v>
      </c>
      <c r="N81" s="7">
        <f t="shared" si="13"/>
        <v>6.6455776673600271</v>
      </c>
      <c r="O81" s="7" t="str">
        <f t="shared" si="14"/>
        <v>Tidak Ada Hama</v>
      </c>
      <c r="P81" s="6" t="str">
        <f t="shared" si="15"/>
        <v>R7</v>
      </c>
    </row>
    <row r="82" spans="1:16" x14ac:dyDescent="0.25">
      <c r="A82" s="3">
        <v>81</v>
      </c>
      <c r="B82" s="4">
        <v>41883</v>
      </c>
      <c r="C82" s="3">
        <v>1</v>
      </c>
      <c r="D82" s="3">
        <v>7626</v>
      </c>
      <c r="E82" s="3">
        <v>1037356</v>
      </c>
      <c r="F82" s="5">
        <v>73512</v>
      </c>
      <c r="G82" s="5">
        <v>0.6</v>
      </c>
      <c r="H82" s="5">
        <v>0</v>
      </c>
      <c r="I82" s="3">
        <v>9336</v>
      </c>
      <c r="K82" s="7" t="str">
        <f t="shared" si="10"/>
        <v>STABIL</v>
      </c>
      <c r="L82" s="7" t="str">
        <f t="shared" si="11"/>
        <v>Kemarau</v>
      </c>
      <c r="M82" s="7" t="str">
        <f t="shared" si="12"/>
        <v>Tidak Ada Bencana</v>
      </c>
      <c r="N82" s="7">
        <f t="shared" si="13"/>
        <v>4.2678076743739544</v>
      </c>
      <c r="O82" s="7" t="str">
        <f t="shared" si="14"/>
        <v>Tidak Ada Hama</v>
      </c>
      <c r="P82" s="6" t="str">
        <f t="shared" si="15"/>
        <v>R5</v>
      </c>
    </row>
    <row r="83" spans="1:16" x14ac:dyDescent="0.25">
      <c r="A83" s="3">
        <v>82</v>
      </c>
      <c r="B83" s="4">
        <v>41913</v>
      </c>
      <c r="C83" s="3">
        <v>1</v>
      </c>
      <c r="D83" s="3">
        <v>7711</v>
      </c>
      <c r="E83" s="3">
        <v>926728</v>
      </c>
      <c r="F83" s="5">
        <v>66793</v>
      </c>
      <c r="G83" s="5">
        <v>60.8</v>
      </c>
      <c r="H83" s="5">
        <v>0</v>
      </c>
      <c r="I83" s="3">
        <v>5426</v>
      </c>
      <c r="K83" s="7" t="str">
        <f t="shared" si="10"/>
        <v>STABIL</v>
      </c>
      <c r="L83" s="7" t="str">
        <f t="shared" si="11"/>
        <v>Kemarau</v>
      </c>
      <c r="M83" s="7" t="str">
        <f t="shared" si="12"/>
        <v>Tidak Ada Bencana</v>
      </c>
      <c r="N83" s="7">
        <f t="shared" si="13"/>
        <v>2.7765127286682869</v>
      </c>
      <c r="O83" s="7" t="str">
        <f t="shared" si="14"/>
        <v>Tidak Ada Hama</v>
      </c>
      <c r="P83" s="6" t="str">
        <f t="shared" si="15"/>
        <v>R5</v>
      </c>
    </row>
    <row r="84" spans="1:16" x14ac:dyDescent="0.25">
      <c r="A84" s="3">
        <v>83</v>
      </c>
      <c r="B84" s="4">
        <v>41944</v>
      </c>
      <c r="C84" s="3">
        <v>1</v>
      </c>
      <c r="D84" s="3">
        <v>7805</v>
      </c>
      <c r="E84" s="3">
        <v>612947</v>
      </c>
      <c r="F84" s="5">
        <v>176480</v>
      </c>
      <c r="G84" s="5">
        <v>246.8</v>
      </c>
      <c r="H84" s="5">
        <v>1</v>
      </c>
      <c r="I84" s="3">
        <v>4809</v>
      </c>
      <c r="K84" s="7" t="str">
        <f t="shared" si="10"/>
        <v>STABIL</v>
      </c>
      <c r="L84" s="7" t="str">
        <f t="shared" si="11"/>
        <v>Penghujan</v>
      </c>
      <c r="M84" s="7" t="str">
        <f t="shared" si="12"/>
        <v>Ada Bencana</v>
      </c>
      <c r="N84" s="7">
        <f t="shared" si="13"/>
        <v>3.7205236120566934</v>
      </c>
      <c r="O84" s="7" t="str">
        <f t="shared" si="14"/>
        <v>Tidak Ada Hama</v>
      </c>
      <c r="P84" s="6" t="str">
        <f t="shared" si="15"/>
        <v>R3</v>
      </c>
    </row>
    <row r="85" spans="1:16" x14ac:dyDescent="0.25">
      <c r="A85" s="3">
        <v>84</v>
      </c>
      <c r="B85" s="4">
        <v>41974</v>
      </c>
      <c r="C85" s="3">
        <v>1</v>
      </c>
      <c r="D85" s="3">
        <v>8136</v>
      </c>
      <c r="E85" s="3">
        <v>502237</v>
      </c>
      <c r="F85" s="5">
        <v>326378</v>
      </c>
      <c r="G85" s="5">
        <v>235.5</v>
      </c>
      <c r="H85" s="5">
        <v>1</v>
      </c>
      <c r="I85" s="3">
        <v>0</v>
      </c>
      <c r="K85" s="7" t="str">
        <f t="shared" si="10"/>
        <v>STABIL</v>
      </c>
      <c r="L85" s="7" t="str">
        <f t="shared" si="11"/>
        <v>Penghujan</v>
      </c>
      <c r="M85" s="7" t="str">
        <f t="shared" si="12"/>
        <v>Ada Bencana</v>
      </c>
      <c r="N85" s="7">
        <f t="shared" si="13"/>
        <v>0</v>
      </c>
      <c r="O85" s="7" t="str">
        <f t="shared" si="14"/>
        <v>Tidak Ada Hama</v>
      </c>
      <c r="P85" s="6" t="str">
        <f t="shared" si="15"/>
        <v>R3</v>
      </c>
    </row>
    <row r="86" spans="1:16" x14ac:dyDescent="0.25">
      <c r="A86" s="3">
        <v>85</v>
      </c>
      <c r="B86" s="4">
        <v>42005</v>
      </c>
      <c r="C86" s="3">
        <v>1</v>
      </c>
      <c r="D86" s="3">
        <v>8427</v>
      </c>
      <c r="E86" s="3">
        <v>556230</v>
      </c>
      <c r="F86" s="5">
        <v>278742</v>
      </c>
      <c r="G86" s="5">
        <v>167.3</v>
      </c>
      <c r="H86" s="5">
        <v>1</v>
      </c>
      <c r="I86" s="3">
        <v>6853</v>
      </c>
      <c r="K86" s="7" t="str">
        <f t="shared" si="10"/>
        <v>STABIL</v>
      </c>
      <c r="L86" s="7" t="str">
        <f t="shared" si="11"/>
        <v>Penghujan</v>
      </c>
      <c r="M86" s="7" t="str">
        <f t="shared" si="12"/>
        <v>Ada Bencana</v>
      </c>
      <c r="N86" s="7">
        <f t="shared" si="13"/>
        <v>9.3222875176841864</v>
      </c>
      <c r="O86" s="7" t="str">
        <f t="shared" si="14"/>
        <v>Tidak Ada Hama</v>
      </c>
      <c r="P86" s="6" t="str">
        <f t="shared" si="15"/>
        <v>R3</v>
      </c>
    </row>
    <row r="87" spans="1:16" x14ac:dyDescent="0.25">
      <c r="A87" s="3">
        <v>86</v>
      </c>
      <c r="B87" s="4">
        <v>42036</v>
      </c>
      <c r="C87" s="3">
        <v>1</v>
      </c>
      <c r="D87" s="3">
        <v>8767</v>
      </c>
      <c r="E87" s="3">
        <v>505390</v>
      </c>
      <c r="F87" s="5">
        <v>119919</v>
      </c>
      <c r="G87" s="5">
        <v>179.7</v>
      </c>
      <c r="H87" s="5">
        <v>1</v>
      </c>
      <c r="I87" s="3">
        <v>10765.5</v>
      </c>
      <c r="K87" s="7" t="str">
        <f t="shared" si="10"/>
        <v>STABIL</v>
      </c>
      <c r="L87" s="7" t="str">
        <f t="shared" si="11"/>
        <v>Penghujan</v>
      </c>
      <c r="M87" s="7" t="str">
        <f t="shared" si="12"/>
        <v>Ada Bencana</v>
      </c>
      <c r="N87" s="7">
        <f t="shared" si="13"/>
        <v>16.117706945338583</v>
      </c>
      <c r="O87" s="7" t="str">
        <f t="shared" si="14"/>
        <v>Ada Hama</v>
      </c>
      <c r="P87" s="6" t="str">
        <f t="shared" si="15"/>
        <v>R4</v>
      </c>
    </row>
    <row r="88" spans="1:16" x14ac:dyDescent="0.25">
      <c r="A88" s="3">
        <v>87</v>
      </c>
      <c r="B88" s="4">
        <v>42064</v>
      </c>
      <c r="C88" s="3">
        <v>1</v>
      </c>
      <c r="D88" s="3">
        <v>8999</v>
      </c>
      <c r="E88" s="3">
        <v>1335339</v>
      </c>
      <c r="F88" s="5">
        <v>100666</v>
      </c>
      <c r="G88" s="5">
        <v>264.5</v>
      </c>
      <c r="H88" s="5">
        <v>1</v>
      </c>
      <c r="I88" s="3">
        <v>11303</v>
      </c>
      <c r="K88" s="7" t="str">
        <f t="shared" si="10"/>
        <v>STABIL</v>
      </c>
      <c r="L88" s="7" t="str">
        <f t="shared" si="11"/>
        <v>Penghujan</v>
      </c>
      <c r="M88" s="7" t="str">
        <f t="shared" si="12"/>
        <v>Ada Bencana</v>
      </c>
      <c r="N88" s="7">
        <f t="shared" si="13"/>
        <v>6.4046917497733462</v>
      </c>
      <c r="O88" s="7" t="str">
        <f t="shared" si="14"/>
        <v>Tidak Ada Hama</v>
      </c>
      <c r="P88" s="6" t="str">
        <f t="shared" si="15"/>
        <v>R3</v>
      </c>
    </row>
    <row r="89" spans="1:16" x14ac:dyDescent="0.25">
      <c r="A89" s="3">
        <v>88</v>
      </c>
      <c r="B89" s="4">
        <v>42095</v>
      </c>
      <c r="C89" s="3">
        <v>1</v>
      </c>
      <c r="D89" s="3">
        <v>8527</v>
      </c>
      <c r="E89" s="3">
        <v>2469545</v>
      </c>
      <c r="F89" s="5">
        <v>194599</v>
      </c>
      <c r="G89" s="5">
        <v>231</v>
      </c>
      <c r="H89" s="5">
        <v>1</v>
      </c>
      <c r="I89" s="3">
        <v>8020</v>
      </c>
      <c r="K89" s="7" t="str">
        <f t="shared" si="10"/>
        <v>STABIL</v>
      </c>
      <c r="L89" s="7" t="str">
        <f t="shared" si="11"/>
        <v>Penghujan</v>
      </c>
      <c r="M89" s="7" t="str">
        <f t="shared" si="12"/>
        <v>Ada Bencana</v>
      </c>
      <c r="N89" s="7">
        <f t="shared" si="13"/>
        <v>2.4572734681871942</v>
      </c>
      <c r="O89" s="7" t="str">
        <f t="shared" si="14"/>
        <v>Tidak Ada Hama</v>
      </c>
      <c r="P89" s="6" t="str">
        <f t="shared" si="15"/>
        <v>R3</v>
      </c>
    </row>
    <row r="90" spans="1:16" x14ac:dyDescent="0.25">
      <c r="A90" s="3">
        <v>89</v>
      </c>
      <c r="B90" s="4">
        <v>42125</v>
      </c>
      <c r="C90" s="3">
        <v>1</v>
      </c>
      <c r="D90" s="3">
        <v>8375</v>
      </c>
      <c r="E90" s="3">
        <v>1608856</v>
      </c>
      <c r="F90" s="5">
        <v>247756</v>
      </c>
      <c r="G90" s="5">
        <v>208.1</v>
      </c>
      <c r="H90" s="5">
        <v>1</v>
      </c>
      <c r="I90" s="3">
        <v>4961</v>
      </c>
      <c r="K90" s="7" t="str">
        <f t="shared" si="10"/>
        <v>STABIL</v>
      </c>
      <c r="L90" s="7" t="str">
        <f t="shared" si="11"/>
        <v>Penghujan</v>
      </c>
      <c r="M90" s="7" t="str">
        <f t="shared" si="12"/>
        <v>Ada Bencana</v>
      </c>
      <c r="N90" s="7">
        <f t="shared" si="13"/>
        <v>1.77978202064992</v>
      </c>
      <c r="O90" s="7" t="str">
        <f t="shared" si="14"/>
        <v>Tidak Ada Hama</v>
      </c>
      <c r="P90" s="6" t="str">
        <f t="shared" si="15"/>
        <v>R3</v>
      </c>
    </row>
    <row r="91" spans="1:16" x14ac:dyDescent="0.25">
      <c r="A91" s="3">
        <v>90</v>
      </c>
      <c r="B91" s="4">
        <v>42156</v>
      </c>
      <c r="C91" s="3">
        <v>1</v>
      </c>
      <c r="D91" s="3">
        <v>8369</v>
      </c>
      <c r="E91" s="3">
        <v>692154</v>
      </c>
      <c r="F91" s="5">
        <v>152509</v>
      </c>
      <c r="G91" s="5">
        <v>50.4</v>
      </c>
      <c r="H91" s="5">
        <v>0</v>
      </c>
      <c r="I91" s="3">
        <v>6033.5</v>
      </c>
      <c r="K91" s="7" t="str">
        <f t="shared" ref="K91:K109" si="16">IF(D91&gt;9450,"TIDAK STABIL","STABIL")</f>
        <v>STABIL</v>
      </c>
      <c r="L91" s="7" t="str">
        <f t="shared" ref="L91:L109" si="17">IF(G91&gt;150,"Penghujan","Kemarau")</f>
        <v>Kemarau</v>
      </c>
      <c r="M91" s="7" t="str">
        <f t="shared" ref="M91:M109" si="18">IF(H91=1,"Ada Bencana","Tidak Ada Bencana")</f>
        <v>Tidak Ada Bencana</v>
      </c>
      <c r="N91" s="7">
        <f t="shared" ref="N91:N109" si="19">I91/F87*100</f>
        <v>5.0313128028085625</v>
      </c>
      <c r="O91" s="7" t="str">
        <f t="shared" ref="O91:O109" si="20">IF((I91/F87*100)&gt;10,"Ada Hama","Tidak Ada Hama")</f>
        <v>Tidak Ada Hama</v>
      </c>
      <c r="P91" s="6" t="str">
        <f t="shared" ref="P91:P109" si="21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R5</v>
      </c>
    </row>
    <row r="92" spans="1:16" x14ac:dyDescent="0.25">
      <c r="A92" s="3">
        <v>91</v>
      </c>
      <c r="B92" s="4">
        <v>42186</v>
      </c>
      <c r="C92" s="3">
        <v>1</v>
      </c>
      <c r="D92" s="3">
        <v>8470</v>
      </c>
      <c r="E92" s="3">
        <v>581029</v>
      </c>
      <c r="F92" s="5">
        <v>94717</v>
      </c>
      <c r="G92" s="5">
        <v>0.3</v>
      </c>
      <c r="H92" s="5">
        <v>0</v>
      </c>
      <c r="I92" s="3">
        <v>7440</v>
      </c>
      <c r="K92" s="7" t="str">
        <f t="shared" si="16"/>
        <v>STABIL</v>
      </c>
      <c r="L92" s="7" t="str">
        <f t="shared" si="17"/>
        <v>Kemarau</v>
      </c>
      <c r="M92" s="7" t="str">
        <f t="shared" si="18"/>
        <v>Tidak Ada Bencana</v>
      </c>
      <c r="N92" s="7">
        <f t="shared" si="19"/>
        <v>7.3907774223670355</v>
      </c>
      <c r="O92" s="7" t="str">
        <f t="shared" si="20"/>
        <v>Tidak Ada Hama</v>
      </c>
      <c r="P92" s="6" t="str">
        <f t="shared" si="21"/>
        <v>R5</v>
      </c>
    </row>
    <row r="93" spans="1:16" x14ac:dyDescent="0.25">
      <c r="A93" s="3">
        <v>92</v>
      </c>
      <c r="B93" s="4">
        <v>42217</v>
      </c>
      <c r="C93" s="3">
        <v>1</v>
      </c>
      <c r="D93" s="3">
        <v>8504</v>
      </c>
      <c r="E93" s="3">
        <v>1123195</v>
      </c>
      <c r="F93" s="5">
        <v>84967</v>
      </c>
      <c r="G93" s="5">
        <v>6.9</v>
      </c>
      <c r="H93" s="5">
        <v>0</v>
      </c>
      <c r="I93" s="3">
        <v>7317</v>
      </c>
      <c r="K93" s="7" t="str">
        <f t="shared" si="16"/>
        <v>STABIL</v>
      </c>
      <c r="L93" s="7" t="str">
        <f t="shared" si="17"/>
        <v>Kemarau</v>
      </c>
      <c r="M93" s="7" t="str">
        <f t="shared" si="18"/>
        <v>Tidak Ada Bencana</v>
      </c>
      <c r="N93" s="7">
        <f t="shared" si="19"/>
        <v>3.7600398768750098</v>
      </c>
      <c r="O93" s="7" t="str">
        <f t="shared" si="20"/>
        <v>Tidak Ada Hama</v>
      </c>
      <c r="P93" s="6" t="str">
        <f t="shared" si="21"/>
        <v>R5</v>
      </c>
    </row>
    <row r="94" spans="1:16" x14ac:dyDescent="0.25">
      <c r="A94" s="3">
        <v>93</v>
      </c>
      <c r="B94" s="4">
        <v>42248</v>
      </c>
      <c r="C94" s="3">
        <v>1</v>
      </c>
      <c r="D94" s="3">
        <v>8670</v>
      </c>
      <c r="E94" s="3">
        <v>1068606</v>
      </c>
      <c r="F94" s="5">
        <v>69417</v>
      </c>
      <c r="G94" s="5">
        <v>43.2</v>
      </c>
      <c r="H94" s="5">
        <v>1</v>
      </c>
      <c r="I94" s="3">
        <v>4464</v>
      </c>
      <c r="K94" s="7" t="str">
        <f t="shared" si="16"/>
        <v>STABIL</v>
      </c>
      <c r="L94" s="7" t="str">
        <f t="shared" si="17"/>
        <v>Kemarau</v>
      </c>
      <c r="M94" s="7" t="str">
        <f t="shared" si="18"/>
        <v>Ada Bencana</v>
      </c>
      <c r="N94" s="7">
        <f t="shared" si="19"/>
        <v>1.8017727118616704</v>
      </c>
      <c r="O94" s="7" t="str">
        <f t="shared" si="20"/>
        <v>Tidak Ada Hama</v>
      </c>
      <c r="P94" s="6" t="str">
        <f t="shared" si="21"/>
        <v>R7</v>
      </c>
    </row>
    <row r="95" spans="1:16" x14ac:dyDescent="0.25">
      <c r="A95" s="3">
        <v>94</v>
      </c>
      <c r="B95" s="4">
        <v>42278</v>
      </c>
      <c r="C95" s="3">
        <v>1</v>
      </c>
      <c r="D95" s="3">
        <v>8836</v>
      </c>
      <c r="E95" s="3">
        <v>657793</v>
      </c>
      <c r="F95" s="5">
        <v>41005</v>
      </c>
      <c r="G95" s="5">
        <v>34.5</v>
      </c>
      <c r="H95" s="5">
        <v>1</v>
      </c>
      <c r="I95" s="3">
        <v>3149</v>
      </c>
      <c r="K95" s="7" t="str">
        <f t="shared" si="16"/>
        <v>STABIL</v>
      </c>
      <c r="L95" s="7" t="str">
        <f t="shared" si="17"/>
        <v>Kemarau</v>
      </c>
      <c r="M95" s="7" t="str">
        <f t="shared" si="18"/>
        <v>Ada Bencana</v>
      </c>
      <c r="N95" s="7">
        <f t="shared" si="19"/>
        <v>2.0647961759633859</v>
      </c>
      <c r="O95" s="7" t="str">
        <f t="shared" si="20"/>
        <v>Tidak Ada Hama</v>
      </c>
      <c r="P95" s="6" t="str">
        <f t="shared" si="21"/>
        <v>R7</v>
      </c>
    </row>
    <row r="96" spans="1:16" x14ac:dyDescent="0.25">
      <c r="A96" s="3">
        <v>95</v>
      </c>
      <c r="B96" s="4">
        <v>42309</v>
      </c>
      <c r="C96" s="3">
        <v>1</v>
      </c>
      <c r="D96" s="3">
        <v>8866</v>
      </c>
      <c r="E96" s="3">
        <v>408528</v>
      </c>
      <c r="F96" s="5">
        <v>87356</v>
      </c>
      <c r="G96" s="5">
        <v>419.4</v>
      </c>
      <c r="H96" s="5">
        <v>1</v>
      </c>
      <c r="I96" s="3">
        <v>2730</v>
      </c>
      <c r="K96" s="7" t="str">
        <f t="shared" si="16"/>
        <v>STABIL</v>
      </c>
      <c r="L96" s="7" t="str">
        <f t="shared" si="17"/>
        <v>Penghujan</v>
      </c>
      <c r="M96" s="7" t="str">
        <f t="shared" si="18"/>
        <v>Ada Bencana</v>
      </c>
      <c r="N96" s="7">
        <f t="shared" si="19"/>
        <v>2.8822703421772227</v>
      </c>
      <c r="O96" s="7" t="str">
        <f t="shared" si="20"/>
        <v>Tidak Ada Hama</v>
      </c>
      <c r="P96" s="6" t="str">
        <f t="shared" si="21"/>
        <v>R3</v>
      </c>
    </row>
    <row r="97" spans="1:16" x14ac:dyDescent="0.25">
      <c r="A97" s="3">
        <v>96</v>
      </c>
      <c r="B97" s="4">
        <v>42339</v>
      </c>
      <c r="C97" s="3">
        <v>1</v>
      </c>
      <c r="D97" s="3">
        <v>8891</v>
      </c>
      <c r="E97" s="3">
        <v>366475</v>
      </c>
      <c r="F97" s="5">
        <v>348383</v>
      </c>
      <c r="G97" s="5">
        <v>307.39999999999998</v>
      </c>
      <c r="H97" s="5">
        <v>0</v>
      </c>
      <c r="I97" s="3">
        <v>2813</v>
      </c>
      <c r="K97" s="7" t="str">
        <f t="shared" si="16"/>
        <v>STABIL</v>
      </c>
      <c r="L97" s="7" t="str">
        <f t="shared" si="17"/>
        <v>Penghujan</v>
      </c>
      <c r="M97" s="7" t="str">
        <f t="shared" si="18"/>
        <v>Tidak Ada Bencana</v>
      </c>
      <c r="N97" s="7">
        <f t="shared" si="19"/>
        <v>3.3106970941659699</v>
      </c>
      <c r="O97" s="7" t="str">
        <f t="shared" si="20"/>
        <v>Tidak Ada Hama</v>
      </c>
      <c r="P97" s="6" t="str">
        <f t="shared" si="21"/>
        <v>R1</v>
      </c>
    </row>
    <row r="98" spans="1:16" x14ac:dyDescent="0.25">
      <c r="A98" s="3">
        <v>97</v>
      </c>
      <c r="B98" s="4">
        <v>42370</v>
      </c>
      <c r="C98" s="3">
        <v>1</v>
      </c>
      <c r="D98" s="3">
        <v>9009</v>
      </c>
      <c r="E98" s="3">
        <v>919944</v>
      </c>
      <c r="F98" s="5">
        <v>121226</v>
      </c>
      <c r="G98" s="5">
        <v>391.5</v>
      </c>
      <c r="H98" s="5">
        <v>1</v>
      </c>
      <c r="I98" s="3">
        <v>4798</v>
      </c>
      <c r="K98" s="7" t="str">
        <f t="shared" si="16"/>
        <v>STABIL</v>
      </c>
      <c r="L98" s="7" t="str">
        <f t="shared" si="17"/>
        <v>Penghujan</v>
      </c>
      <c r="M98" s="7" t="str">
        <f t="shared" si="18"/>
        <v>Ada Bencana</v>
      </c>
      <c r="N98" s="7">
        <f t="shared" si="19"/>
        <v>6.9118515637379891</v>
      </c>
      <c r="O98" s="7" t="str">
        <f t="shared" si="20"/>
        <v>Tidak Ada Hama</v>
      </c>
      <c r="P98" s="6" t="str">
        <f t="shared" si="21"/>
        <v>R3</v>
      </c>
    </row>
    <row r="99" spans="1:16" x14ac:dyDescent="0.25">
      <c r="A99" s="3">
        <v>98</v>
      </c>
      <c r="B99" s="4">
        <v>42401</v>
      </c>
      <c r="C99" s="3">
        <v>1</v>
      </c>
      <c r="D99" s="3">
        <v>9096</v>
      </c>
      <c r="E99" s="3">
        <v>567773</v>
      </c>
      <c r="F99" s="5">
        <v>101740</v>
      </c>
      <c r="G99" s="5">
        <v>194.3</v>
      </c>
      <c r="H99" s="5">
        <v>1</v>
      </c>
      <c r="I99" s="3">
        <v>11567</v>
      </c>
      <c r="K99" s="7" t="str">
        <f t="shared" si="16"/>
        <v>STABIL</v>
      </c>
      <c r="L99" s="7" t="str">
        <f t="shared" si="17"/>
        <v>Penghujan</v>
      </c>
      <c r="M99" s="7" t="str">
        <f t="shared" si="18"/>
        <v>Ada Bencana</v>
      </c>
      <c r="N99" s="7">
        <f t="shared" si="19"/>
        <v>28.208755029874403</v>
      </c>
      <c r="O99" s="7" t="str">
        <f t="shared" si="20"/>
        <v>Ada Hama</v>
      </c>
      <c r="P99" s="6" t="str">
        <f t="shared" si="21"/>
        <v>R4</v>
      </c>
    </row>
    <row r="100" spans="1:16" x14ac:dyDescent="0.25">
      <c r="A100" s="3">
        <v>99</v>
      </c>
      <c r="B100" s="4">
        <v>42430</v>
      </c>
      <c r="C100" s="3">
        <v>1</v>
      </c>
      <c r="D100" s="3">
        <v>9142</v>
      </c>
      <c r="E100" s="3">
        <v>461190</v>
      </c>
      <c r="F100" s="5">
        <v>191464</v>
      </c>
      <c r="G100" s="5">
        <v>376.2</v>
      </c>
      <c r="H100" s="5">
        <v>1</v>
      </c>
      <c r="I100" s="3">
        <v>11673</v>
      </c>
      <c r="K100" s="7" t="str">
        <f t="shared" si="16"/>
        <v>STABIL</v>
      </c>
      <c r="L100" s="7" t="str">
        <f t="shared" si="17"/>
        <v>Penghujan</v>
      </c>
      <c r="M100" s="7" t="str">
        <f t="shared" si="18"/>
        <v>Ada Bencana</v>
      </c>
      <c r="N100" s="7">
        <f t="shared" si="19"/>
        <v>13.362562388387747</v>
      </c>
      <c r="O100" s="7" t="str">
        <f t="shared" si="20"/>
        <v>Ada Hama</v>
      </c>
      <c r="P100" s="6" t="str">
        <f t="shared" si="21"/>
        <v>R4</v>
      </c>
    </row>
    <row r="101" spans="1:16" x14ac:dyDescent="0.25">
      <c r="A101" s="3">
        <v>100</v>
      </c>
      <c r="B101" s="4">
        <v>42461</v>
      </c>
      <c r="C101" s="3">
        <v>1</v>
      </c>
      <c r="D101" s="3">
        <v>8935</v>
      </c>
      <c r="E101" s="3">
        <v>1436800</v>
      </c>
      <c r="F101" s="5">
        <v>245142</v>
      </c>
      <c r="G101" s="5">
        <v>523</v>
      </c>
      <c r="H101" s="5">
        <v>1</v>
      </c>
      <c r="I101" s="3">
        <v>8072.25</v>
      </c>
      <c r="K101" s="7" t="str">
        <f t="shared" si="16"/>
        <v>STABIL</v>
      </c>
      <c r="L101" s="7" t="str">
        <f t="shared" si="17"/>
        <v>Penghujan</v>
      </c>
      <c r="M101" s="7" t="str">
        <f t="shared" si="18"/>
        <v>Ada Bencana</v>
      </c>
      <c r="N101" s="7">
        <f t="shared" si="19"/>
        <v>2.3170619691546372</v>
      </c>
      <c r="O101" s="7" t="str">
        <f t="shared" si="20"/>
        <v>Tidak Ada Hama</v>
      </c>
      <c r="P101" s="6" t="str">
        <f t="shared" si="21"/>
        <v>R3</v>
      </c>
    </row>
    <row r="102" spans="1:16" x14ac:dyDescent="0.25">
      <c r="A102" s="3">
        <v>101</v>
      </c>
      <c r="B102" s="4">
        <v>42491</v>
      </c>
      <c r="C102" s="3">
        <v>1</v>
      </c>
      <c r="D102" s="3">
        <v>8865</v>
      </c>
      <c r="E102" s="3">
        <v>575726</v>
      </c>
      <c r="F102" s="5">
        <v>152457</v>
      </c>
      <c r="G102" s="5">
        <v>317.8</v>
      </c>
      <c r="H102" s="5">
        <v>1</v>
      </c>
      <c r="I102" s="3">
        <v>4723</v>
      </c>
      <c r="K102" s="7" t="str">
        <f t="shared" si="16"/>
        <v>STABIL</v>
      </c>
      <c r="L102" s="7" t="str">
        <f t="shared" si="17"/>
        <v>Penghujan</v>
      </c>
      <c r="M102" s="7" t="str">
        <f t="shared" si="18"/>
        <v>Ada Bencana</v>
      </c>
      <c r="N102" s="7">
        <f t="shared" si="19"/>
        <v>3.8960289046904126</v>
      </c>
      <c r="O102" s="7" t="str">
        <f t="shared" si="20"/>
        <v>Tidak Ada Hama</v>
      </c>
      <c r="P102" s="6" t="str">
        <f t="shared" si="21"/>
        <v>R3</v>
      </c>
    </row>
    <row r="103" spans="1:16" x14ac:dyDescent="0.25">
      <c r="A103" s="3">
        <v>102</v>
      </c>
      <c r="B103" s="4">
        <v>42522</v>
      </c>
      <c r="C103" s="3">
        <v>1</v>
      </c>
      <c r="D103" s="3">
        <v>8866</v>
      </c>
      <c r="E103" s="3">
        <v>1166513</v>
      </c>
      <c r="F103" s="5">
        <v>93894</v>
      </c>
      <c r="G103" s="5">
        <v>139.30000000000001</v>
      </c>
      <c r="H103" s="5">
        <v>1</v>
      </c>
      <c r="I103" s="3">
        <v>5565.5</v>
      </c>
      <c r="K103" s="7" t="str">
        <f t="shared" si="16"/>
        <v>STABIL</v>
      </c>
      <c r="L103" s="7" t="str">
        <f t="shared" si="17"/>
        <v>Kemarau</v>
      </c>
      <c r="M103" s="7" t="str">
        <f t="shared" si="18"/>
        <v>Ada Bencana</v>
      </c>
      <c r="N103" s="7">
        <f t="shared" si="19"/>
        <v>5.4703164930214276</v>
      </c>
      <c r="O103" s="7" t="str">
        <f t="shared" si="20"/>
        <v>Tidak Ada Hama</v>
      </c>
      <c r="P103" s="6" t="str">
        <f t="shared" si="21"/>
        <v>R7</v>
      </c>
    </row>
    <row r="104" spans="1:16" x14ac:dyDescent="0.25">
      <c r="A104" s="3">
        <v>103</v>
      </c>
      <c r="B104" s="4">
        <v>42552</v>
      </c>
      <c r="C104" s="3">
        <v>1</v>
      </c>
      <c r="D104" s="3">
        <v>8820</v>
      </c>
      <c r="E104" s="3">
        <v>646413</v>
      </c>
      <c r="F104" s="5">
        <v>83590</v>
      </c>
      <c r="G104" s="5">
        <v>182.3</v>
      </c>
      <c r="H104" s="5">
        <v>1</v>
      </c>
      <c r="I104" s="3">
        <v>6090</v>
      </c>
      <c r="K104" s="7" t="str">
        <f t="shared" si="16"/>
        <v>STABIL</v>
      </c>
      <c r="L104" s="7" t="str">
        <f t="shared" si="17"/>
        <v>Penghujan</v>
      </c>
      <c r="M104" s="7" t="str">
        <f t="shared" si="18"/>
        <v>Ada Bencana</v>
      </c>
      <c r="N104" s="7">
        <f t="shared" si="19"/>
        <v>3.1807546066101198</v>
      </c>
      <c r="O104" s="7" t="str">
        <f t="shared" si="20"/>
        <v>Tidak Ada Hama</v>
      </c>
      <c r="P104" s="6" t="str">
        <f t="shared" si="21"/>
        <v>R3</v>
      </c>
    </row>
    <row r="105" spans="1:16" x14ac:dyDescent="0.25">
      <c r="A105" s="3">
        <v>104</v>
      </c>
      <c r="B105" s="4">
        <v>42583</v>
      </c>
      <c r="C105" s="3">
        <v>1</v>
      </c>
      <c r="D105" s="3">
        <v>8747</v>
      </c>
      <c r="E105" s="3">
        <v>150588</v>
      </c>
      <c r="F105" s="5">
        <v>68699</v>
      </c>
      <c r="G105" s="5">
        <v>128.69999999999999</v>
      </c>
      <c r="H105" s="5">
        <v>1</v>
      </c>
      <c r="I105" s="3">
        <v>7020</v>
      </c>
      <c r="K105" s="7" t="str">
        <f t="shared" si="16"/>
        <v>STABIL</v>
      </c>
      <c r="L105" s="7" t="str">
        <f t="shared" si="17"/>
        <v>Kemarau</v>
      </c>
      <c r="M105" s="7" t="str">
        <f t="shared" si="18"/>
        <v>Ada Bencana</v>
      </c>
      <c r="N105" s="7">
        <f t="shared" si="19"/>
        <v>2.8636463763859314</v>
      </c>
      <c r="O105" s="7" t="str">
        <f t="shared" si="20"/>
        <v>Tidak Ada Hama</v>
      </c>
      <c r="P105" s="6" t="str">
        <f t="shared" si="21"/>
        <v>R7</v>
      </c>
    </row>
    <row r="106" spans="1:16" x14ac:dyDescent="0.25">
      <c r="A106" s="3">
        <v>105</v>
      </c>
      <c r="B106" s="4">
        <v>42614</v>
      </c>
      <c r="C106" s="3">
        <v>1</v>
      </c>
      <c r="D106" s="3">
        <v>8725</v>
      </c>
      <c r="E106" s="3">
        <v>335396</v>
      </c>
      <c r="F106" s="5">
        <v>34712</v>
      </c>
      <c r="G106" s="5">
        <v>286.2</v>
      </c>
      <c r="H106" s="5">
        <v>1</v>
      </c>
      <c r="I106" s="3">
        <v>4833</v>
      </c>
      <c r="K106" s="7" t="str">
        <f t="shared" si="16"/>
        <v>STABIL</v>
      </c>
      <c r="L106" s="7" t="str">
        <f t="shared" si="17"/>
        <v>Penghujan</v>
      </c>
      <c r="M106" s="7" t="str">
        <f t="shared" si="18"/>
        <v>Ada Bencana</v>
      </c>
      <c r="N106" s="7">
        <f t="shared" si="19"/>
        <v>3.1700741848521221</v>
      </c>
      <c r="O106" s="7" t="str">
        <f t="shared" si="20"/>
        <v>Tidak Ada Hama</v>
      </c>
      <c r="P106" s="6" t="str">
        <f t="shared" si="21"/>
        <v>R3</v>
      </c>
    </row>
    <row r="107" spans="1:16" x14ac:dyDescent="0.25">
      <c r="A107" s="3">
        <v>106</v>
      </c>
      <c r="B107" s="4">
        <v>42644</v>
      </c>
      <c r="C107" s="3">
        <v>1</v>
      </c>
      <c r="D107" s="3">
        <v>8769</v>
      </c>
      <c r="E107" s="3">
        <v>2149952</v>
      </c>
      <c r="F107" s="5">
        <v>79631</v>
      </c>
      <c r="G107" s="5">
        <v>362.3</v>
      </c>
      <c r="H107" s="5">
        <v>1</v>
      </c>
      <c r="I107" s="3">
        <v>5590</v>
      </c>
      <c r="K107" s="7" t="str">
        <f t="shared" si="16"/>
        <v>STABIL</v>
      </c>
      <c r="L107" s="7" t="str">
        <f t="shared" si="17"/>
        <v>Penghujan</v>
      </c>
      <c r="M107" s="7" t="str">
        <f t="shared" si="18"/>
        <v>Ada Bencana</v>
      </c>
      <c r="N107" s="7">
        <f t="shared" si="19"/>
        <v>5.9535220567874418</v>
      </c>
      <c r="O107" s="7" t="str">
        <f t="shared" si="20"/>
        <v>Tidak Ada Hama</v>
      </c>
      <c r="P107" s="6" t="str">
        <f t="shared" si="21"/>
        <v>R3</v>
      </c>
    </row>
    <row r="108" spans="1:16" x14ac:dyDescent="0.25">
      <c r="A108" s="3">
        <v>107</v>
      </c>
      <c r="B108" s="4">
        <v>42675</v>
      </c>
      <c r="C108" s="3">
        <v>1</v>
      </c>
      <c r="D108" s="3">
        <v>8752</v>
      </c>
      <c r="E108" s="3">
        <v>452081</v>
      </c>
      <c r="F108" s="5">
        <v>348189</v>
      </c>
      <c r="G108" s="5">
        <v>442.5</v>
      </c>
      <c r="H108" s="5">
        <v>1</v>
      </c>
      <c r="I108" s="3">
        <v>6069.5</v>
      </c>
      <c r="K108" s="7" t="str">
        <f t="shared" si="16"/>
        <v>STABIL</v>
      </c>
      <c r="L108" s="7" t="str">
        <f t="shared" si="17"/>
        <v>Penghujan</v>
      </c>
      <c r="M108" s="7" t="str">
        <f t="shared" si="18"/>
        <v>Ada Bencana</v>
      </c>
      <c r="N108" s="7">
        <f t="shared" si="19"/>
        <v>7.2610360090919963</v>
      </c>
      <c r="O108" s="7" t="str">
        <f t="shared" si="20"/>
        <v>Tidak Ada Hama</v>
      </c>
      <c r="P108" s="6" t="str">
        <f t="shared" si="21"/>
        <v>R3</v>
      </c>
    </row>
    <row r="109" spans="1:16" x14ac:dyDescent="0.25">
      <c r="A109" s="3">
        <v>108</v>
      </c>
      <c r="B109" s="4">
        <v>42705</v>
      </c>
      <c r="C109" s="3">
        <v>1</v>
      </c>
      <c r="D109" s="3">
        <v>8785</v>
      </c>
      <c r="E109" s="3">
        <v>1576554</v>
      </c>
      <c r="F109" s="5">
        <v>129427</v>
      </c>
      <c r="G109" s="5">
        <v>62.1</v>
      </c>
      <c r="H109" s="5">
        <v>1</v>
      </c>
      <c r="I109" s="3">
        <v>6163</v>
      </c>
      <c r="K109" s="7" t="str">
        <f t="shared" si="16"/>
        <v>STABIL</v>
      </c>
      <c r="L109" s="7" t="str">
        <f t="shared" si="17"/>
        <v>Kemarau</v>
      </c>
      <c r="M109" s="7" t="str">
        <f t="shared" si="18"/>
        <v>Ada Bencana</v>
      </c>
      <c r="N109" s="7">
        <f t="shared" si="19"/>
        <v>8.9710185009971042</v>
      </c>
      <c r="O109" s="7" t="str">
        <f t="shared" si="20"/>
        <v>Tidak Ada Hama</v>
      </c>
      <c r="P109" s="6" t="str">
        <f t="shared" si="21"/>
        <v>R7</v>
      </c>
    </row>
    <row r="110" spans="1:16" x14ac:dyDescent="0.25">
      <c r="A110" s="3">
        <v>109</v>
      </c>
      <c r="B110" s="4">
        <v>42736</v>
      </c>
      <c r="C110" s="3">
        <v>1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3">
        <v>10552.5</v>
      </c>
    </row>
    <row r="111" spans="1:16" x14ac:dyDescent="0.25">
      <c r="A111" s="3">
        <v>110</v>
      </c>
      <c r="B111" s="4">
        <v>42767</v>
      </c>
      <c r="C111" s="3">
        <v>1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3">
        <v>11723</v>
      </c>
    </row>
    <row r="112" spans="1:16" x14ac:dyDescent="0.25">
      <c r="A112" s="3">
        <v>111</v>
      </c>
      <c r="B112" s="4">
        <v>42795</v>
      </c>
      <c r="C112" s="3">
        <v>1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3">
        <v>8122</v>
      </c>
    </row>
    <row r="113" spans="1:9" x14ac:dyDescent="0.25">
      <c r="A113" s="3">
        <v>112</v>
      </c>
      <c r="B113" s="4">
        <v>42826</v>
      </c>
      <c r="C113" s="3">
        <v>1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3">
        <v>7685</v>
      </c>
    </row>
    <row r="114" spans="1:9" x14ac:dyDescent="0.25">
      <c r="A114" s="3">
        <v>113</v>
      </c>
      <c r="B114" s="4">
        <v>42856</v>
      </c>
      <c r="C114" s="3">
        <v>1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3">
        <v>8469</v>
      </c>
    </row>
    <row r="115" spans="1:9" x14ac:dyDescent="0.25">
      <c r="A115" s="3">
        <v>114</v>
      </c>
      <c r="B115" s="4">
        <v>42887</v>
      </c>
      <c r="C115" s="3">
        <v>1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3">
        <v>6816.75</v>
      </c>
    </row>
    <row r="116" spans="1:9" x14ac:dyDescent="0.25">
      <c r="A116" s="3">
        <v>115</v>
      </c>
      <c r="B116" s="4">
        <v>42917</v>
      </c>
      <c r="C116" s="3">
        <v>1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1</v>
      </c>
      <c r="I116" s="3">
        <v>6967</v>
      </c>
    </row>
    <row r="117" spans="1:9" x14ac:dyDescent="0.25">
      <c r="A117" s="3">
        <v>116</v>
      </c>
      <c r="B117" s="4">
        <v>42948</v>
      </c>
      <c r="C117" s="3">
        <v>1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3">
        <v>5862</v>
      </c>
    </row>
    <row r="118" spans="1:9" x14ac:dyDescent="0.25">
      <c r="A118" s="3">
        <v>117</v>
      </c>
      <c r="B118" s="4">
        <v>42979</v>
      </c>
      <c r="C118" s="3">
        <v>1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3">
        <v>3833</v>
      </c>
    </row>
    <row r="119" spans="1:9" x14ac:dyDescent="0.25">
      <c r="A119" s="3">
        <v>118</v>
      </c>
      <c r="B119" s="4">
        <v>43009</v>
      </c>
      <c r="C119" s="3">
        <v>1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1</v>
      </c>
      <c r="I119" s="3">
        <v>3920.5</v>
      </c>
    </row>
    <row r="120" spans="1:9" x14ac:dyDescent="0.25">
      <c r="A120" s="3">
        <v>119</v>
      </c>
      <c r="B120" s="4">
        <v>43040</v>
      </c>
      <c r="C120" s="3">
        <v>1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3">
        <v>6334</v>
      </c>
    </row>
    <row r="121" spans="1:9" x14ac:dyDescent="0.25">
      <c r="A121" s="3">
        <v>120</v>
      </c>
      <c r="B121" s="4">
        <v>43070</v>
      </c>
      <c r="C121" s="3">
        <v>1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0</v>
      </c>
      <c r="I121" s="3">
        <v>5131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5A8A-ED50-42EA-83CE-CAAB97B5B79D}">
  <dimension ref="A1:P1177"/>
  <sheetViews>
    <sheetView topLeftCell="E87" workbookViewId="0">
      <selection activeCell="K106" sqref="K106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5.28515625" style="6" bestFit="1" customWidth="1"/>
    <col min="14" max="14" width="16.42578125" style="6" bestFit="1" customWidth="1"/>
    <col min="15" max="15" width="15.140625" style="6" bestFit="1" customWidth="1"/>
    <col min="16" max="16384" width="9.140625" style="6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2</v>
      </c>
      <c r="D2" s="5">
        <v>5067</v>
      </c>
      <c r="E2" s="5">
        <v>175735</v>
      </c>
      <c r="F2" s="5">
        <v>181479</v>
      </c>
      <c r="G2" s="5">
        <v>384.6</v>
      </c>
      <c r="H2" s="5">
        <v>0</v>
      </c>
      <c r="I2" s="5" t="s">
        <v>9</v>
      </c>
      <c r="K2" s="7" t="str">
        <f>IF(D2&gt;9450,"Tidak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2</v>
      </c>
      <c r="D3" s="5">
        <v>5008</v>
      </c>
      <c r="E3" s="5">
        <v>572790</v>
      </c>
      <c r="F3" s="5">
        <v>91380</v>
      </c>
      <c r="G3" s="5">
        <v>822.2</v>
      </c>
      <c r="H3" s="5">
        <v>1</v>
      </c>
      <c r="I3" s="5" t="s">
        <v>9</v>
      </c>
      <c r="K3" s="7" t="str">
        <f t="shared" ref="K3:K25" si="0">IF(D3&gt;9450,"Tidak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2</v>
      </c>
      <c r="D4" s="5">
        <v>4716</v>
      </c>
      <c r="E4" s="5">
        <v>1987903</v>
      </c>
      <c r="F4" s="5">
        <v>186188</v>
      </c>
      <c r="G4" s="5">
        <v>219.3</v>
      </c>
      <c r="H4" s="5">
        <v>1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2</v>
      </c>
      <c r="D5" s="5">
        <v>4574</v>
      </c>
      <c r="E5" s="5">
        <v>1657051</v>
      </c>
      <c r="F5" s="5">
        <v>241068</v>
      </c>
      <c r="G5" s="5">
        <v>82.9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Kemarau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2</v>
      </c>
      <c r="D6" s="5">
        <v>4733</v>
      </c>
      <c r="E6" s="5">
        <v>951830</v>
      </c>
      <c r="F6" s="5">
        <v>160797</v>
      </c>
      <c r="G6" s="5">
        <v>56.9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Kemarau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2</v>
      </c>
      <c r="D7" s="5">
        <v>4923</v>
      </c>
      <c r="E7" s="5">
        <v>479274</v>
      </c>
      <c r="F7" s="5">
        <v>62803</v>
      </c>
      <c r="G7" s="5">
        <v>47.5</v>
      </c>
      <c r="H7" s="5">
        <v>0</v>
      </c>
      <c r="I7" s="5" t="s">
        <v>9</v>
      </c>
      <c r="K7" s="7" t="str">
        <f t="shared" si="0"/>
        <v>Stabil</v>
      </c>
      <c r="L7" s="7" t="str">
        <f t="shared" si="1"/>
        <v>Kemarau</v>
      </c>
      <c r="M7" s="7" t="str">
        <f t="shared" si="2"/>
        <v>Tidak Ada 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2</v>
      </c>
      <c r="D8" s="5">
        <v>4907</v>
      </c>
      <c r="E8" s="5">
        <v>976528</v>
      </c>
      <c r="F8" s="5">
        <v>44144</v>
      </c>
      <c r="G8" s="5">
        <v>3</v>
      </c>
      <c r="H8" s="5">
        <v>0</v>
      </c>
      <c r="I8" s="5" t="s">
        <v>9</v>
      </c>
      <c r="K8" s="7" t="str">
        <f t="shared" si="0"/>
        <v>Stabil</v>
      </c>
      <c r="L8" s="7" t="str">
        <f t="shared" si="1"/>
        <v>Kemarau</v>
      </c>
      <c r="M8" s="7" t="str">
        <f t="shared" si="2"/>
        <v>Tidak Ada 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2</v>
      </c>
      <c r="D9" s="5">
        <v>4901</v>
      </c>
      <c r="E9" s="5">
        <v>1264365</v>
      </c>
      <c r="F9" s="5">
        <v>43801</v>
      </c>
      <c r="G9" s="5">
        <v>72.599999999999994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Kemarau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2</v>
      </c>
      <c r="D10" s="5">
        <v>4936</v>
      </c>
      <c r="E10" s="5">
        <v>552737</v>
      </c>
      <c r="F10" s="5">
        <v>30359</v>
      </c>
      <c r="G10" s="5">
        <v>62.3</v>
      </c>
      <c r="H10" s="5">
        <v>0</v>
      </c>
      <c r="I10" s="5" t="s">
        <v>9</v>
      </c>
      <c r="K10" s="7" t="str">
        <f t="shared" si="0"/>
        <v>Stabil</v>
      </c>
      <c r="L10" s="7" t="str">
        <f t="shared" si="1"/>
        <v>Kemarau</v>
      </c>
      <c r="M10" s="7" t="str">
        <f t="shared" si="2"/>
        <v>Tidak Ada 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2</v>
      </c>
      <c r="D11" s="5">
        <v>4943</v>
      </c>
      <c r="E11" s="5">
        <v>215884</v>
      </c>
      <c r="F11" s="5">
        <v>98952</v>
      </c>
      <c r="G11" s="5">
        <v>237</v>
      </c>
      <c r="H11" s="5">
        <v>1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2</v>
      </c>
      <c r="D12" s="5">
        <v>4904</v>
      </c>
      <c r="E12" s="5">
        <v>151744</v>
      </c>
      <c r="F12" s="5">
        <v>343419</v>
      </c>
      <c r="G12" s="5">
        <v>269.60000000000002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2</v>
      </c>
      <c r="D13" s="5">
        <v>4976</v>
      </c>
      <c r="E13" s="5">
        <v>150565</v>
      </c>
      <c r="F13" s="5">
        <v>286263</v>
      </c>
      <c r="G13" s="5">
        <v>409.8</v>
      </c>
      <c r="H13" s="5">
        <v>0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Tidak Ada 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2</v>
      </c>
      <c r="D14" s="5">
        <v>5038</v>
      </c>
      <c r="E14" s="5">
        <v>182416</v>
      </c>
      <c r="F14" s="5">
        <v>140845</v>
      </c>
      <c r="G14" s="5">
        <v>279.8</v>
      </c>
      <c r="H14" s="5">
        <v>1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2</v>
      </c>
      <c r="D15" s="5">
        <v>5264</v>
      </c>
      <c r="E15" s="5">
        <v>594566</v>
      </c>
      <c r="F15" s="5">
        <v>139797</v>
      </c>
      <c r="G15" s="5">
        <v>482</v>
      </c>
      <c r="H15" s="5">
        <v>1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2</v>
      </c>
      <c r="D16" s="5">
        <v>5124</v>
      </c>
      <c r="E16" s="5">
        <v>2063478</v>
      </c>
      <c r="F16" s="5">
        <v>215017</v>
      </c>
      <c r="G16" s="5">
        <v>78.099999999999994</v>
      </c>
      <c r="H16" s="5">
        <v>1</v>
      </c>
      <c r="I16" s="5" t="s">
        <v>9</v>
      </c>
      <c r="K16" s="7" t="str">
        <f t="shared" si="0"/>
        <v>Stabil</v>
      </c>
      <c r="L16" s="7" t="str">
        <f t="shared" si="1"/>
        <v>Kemarau</v>
      </c>
      <c r="M16" s="7" t="str">
        <f t="shared" si="2"/>
        <v>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2</v>
      </c>
      <c r="D17" s="5">
        <v>5099</v>
      </c>
      <c r="E17" s="5">
        <v>1720049</v>
      </c>
      <c r="F17" s="5">
        <v>201464</v>
      </c>
      <c r="G17" s="5">
        <v>314.89999999999998</v>
      </c>
      <c r="H17" s="5">
        <v>1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2</v>
      </c>
      <c r="D18" s="5">
        <v>5136</v>
      </c>
      <c r="E18" s="5">
        <v>783379</v>
      </c>
      <c r="F18" s="5">
        <v>130869</v>
      </c>
      <c r="G18" s="5">
        <v>294.89999999999998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Penghujan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2</v>
      </c>
      <c r="D19" s="5">
        <v>5194</v>
      </c>
      <c r="E19" s="5">
        <v>777550</v>
      </c>
      <c r="F19" s="5">
        <v>65897</v>
      </c>
      <c r="G19" s="5">
        <v>105</v>
      </c>
      <c r="H19" s="5">
        <v>1</v>
      </c>
      <c r="I19" s="5" t="s">
        <v>9</v>
      </c>
      <c r="K19" s="7" t="str">
        <f t="shared" si="0"/>
        <v>Stabil</v>
      </c>
      <c r="L19" s="7" t="str">
        <f t="shared" si="1"/>
        <v>Kemarau</v>
      </c>
      <c r="M19" s="7" t="str">
        <f t="shared" si="2"/>
        <v>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2</v>
      </c>
      <c r="D20" s="5">
        <v>5145</v>
      </c>
      <c r="E20" s="5">
        <v>1195923</v>
      </c>
      <c r="F20" s="5">
        <v>59636</v>
      </c>
      <c r="G20" s="5">
        <v>39.299999999999997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Kemarau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2</v>
      </c>
      <c r="D21" s="5">
        <v>5203</v>
      </c>
      <c r="E21" s="5">
        <v>1120542</v>
      </c>
      <c r="F21" s="5">
        <v>38522</v>
      </c>
      <c r="G21" s="5">
        <v>25.1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2</v>
      </c>
      <c r="D22" s="5">
        <v>5278</v>
      </c>
      <c r="E22" s="5">
        <v>515851</v>
      </c>
      <c r="F22" s="5">
        <v>26495</v>
      </c>
      <c r="G22" s="5">
        <v>56.2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2</v>
      </c>
      <c r="D23" s="5">
        <v>5274</v>
      </c>
      <c r="E23" s="5">
        <v>259748</v>
      </c>
      <c r="F23" s="5">
        <v>76761</v>
      </c>
      <c r="G23" s="5">
        <v>28.1</v>
      </c>
      <c r="H23" s="5">
        <v>1</v>
      </c>
      <c r="I23" s="5" t="s">
        <v>9</v>
      </c>
      <c r="K23" s="7" t="str">
        <f t="shared" si="0"/>
        <v>Stabil</v>
      </c>
      <c r="L23" s="7" t="str">
        <f t="shared" si="1"/>
        <v>Kemarau</v>
      </c>
      <c r="M23" s="7" t="str">
        <f t="shared" si="2"/>
        <v>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2</v>
      </c>
      <c r="D24" s="5">
        <v>5256</v>
      </c>
      <c r="E24" s="5">
        <v>235069</v>
      </c>
      <c r="F24" s="5">
        <v>251110</v>
      </c>
      <c r="G24" s="5">
        <v>144.4</v>
      </c>
      <c r="H24" s="5">
        <v>1</v>
      </c>
      <c r="I24" s="5" t="s">
        <v>9</v>
      </c>
      <c r="K24" s="7" t="str">
        <f t="shared" si="0"/>
        <v>Stabil</v>
      </c>
      <c r="L24" s="7" t="str">
        <f t="shared" si="1"/>
        <v>Kemarau</v>
      </c>
      <c r="M24" s="7" t="str">
        <f t="shared" si="2"/>
        <v>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2</v>
      </c>
      <c r="D25" s="5">
        <v>5393</v>
      </c>
      <c r="E25" s="5">
        <v>151843</v>
      </c>
      <c r="F25" s="5">
        <v>310428</v>
      </c>
      <c r="G25" s="5">
        <v>251</v>
      </c>
      <c r="H25" s="5">
        <v>1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2</v>
      </c>
      <c r="D26" s="5">
        <v>6073</v>
      </c>
      <c r="E26" s="5">
        <v>181926</v>
      </c>
      <c r="F26" s="5">
        <v>205647</v>
      </c>
      <c r="G26" s="5">
        <v>452.6</v>
      </c>
      <c r="H26" s="5">
        <v>1</v>
      </c>
      <c r="I26" s="3">
        <v>10984</v>
      </c>
      <c r="K26" s="7" t="str">
        <f>IF(D26&gt;9450,"TIDAK STABIL","STABIL")</f>
        <v>STABIL</v>
      </c>
      <c r="L26" s="7" t="str">
        <f t="shared" si="1"/>
        <v>Penghujan</v>
      </c>
      <c r="M26" s="7" t="str">
        <f>IF(H26=1,"Ada Bencana","Tidak Ada Bencana")</f>
        <v>Ada Bencana</v>
      </c>
      <c r="N26" s="7">
        <f>I26/F22*100</f>
        <v>41.456878656350256</v>
      </c>
      <c r="O26" s="7" t="str">
        <f t="shared" si="6"/>
        <v>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R4</v>
      </c>
    </row>
    <row r="27" spans="1:16" x14ac:dyDescent="0.25">
      <c r="A27" s="3">
        <v>26</v>
      </c>
      <c r="B27" s="4">
        <v>40210</v>
      </c>
      <c r="C27" s="3">
        <v>2</v>
      </c>
      <c r="D27" s="5">
        <v>6255</v>
      </c>
      <c r="E27" s="5">
        <v>527075</v>
      </c>
      <c r="F27" s="5">
        <v>113546</v>
      </c>
      <c r="G27" s="5">
        <v>339.7</v>
      </c>
      <c r="H27" s="5">
        <v>1</v>
      </c>
      <c r="I27" s="3">
        <v>12406</v>
      </c>
      <c r="K27" s="7" t="str">
        <f t="shared" ref="K27:K90" si="7">IF(D27&gt;9450,"TIDAK STABIL","STABIL")</f>
        <v>STABIL</v>
      </c>
      <c r="L27" s="7" t="str">
        <f t="shared" si="1"/>
        <v>Penghujan</v>
      </c>
      <c r="M27" s="7" t="str">
        <f t="shared" ref="M27:M90" si="8">IF(H27=1,"Ada Bencana","Tidak Ada Bencana")</f>
        <v>Ada Bencana</v>
      </c>
      <c r="N27" s="7">
        <f t="shared" ref="N27:N90" si="9">I27/F23*100</f>
        <v>16.161853024322248</v>
      </c>
      <c r="O27" s="7" t="str">
        <f t="shared" si="6"/>
        <v>Ada Hama</v>
      </c>
      <c r="P27" s="6" t="str">
        <f t="shared" ref="P27:P90" si="10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R4</v>
      </c>
    </row>
    <row r="28" spans="1:16" x14ac:dyDescent="0.25">
      <c r="A28" s="3">
        <v>27</v>
      </c>
      <c r="B28" s="4">
        <v>40238</v>
      </c>
      <c r="C28" s="3">
        <v>2</v>
      </c>
      <c r="D28" s="5">
        <v>5888</v>
      </c>
      <c r="E28" s="5">
        <v>1724231</v>
      </c>
      <c r="F28" s="5">
        <v>218825</v>
      </c>
      <c r="G28" s="5">
        <v>296.2</v>
      </c>
      <c r="H28" s="5">
        <v>1</v>
      </c>
      <c r="I28" s="3">
        <v>10697</v>
      </c>
      <c r="K28" s="7" t="str">
        <f t="shared" si="7"/>
        <v>STABIL</v>
      </c>
      <c r="L28" s="7" t="str">
        <f t="shared" si="1"/>
        <v>Penghujan</v>
      </c>
      <c r="M28" s="7" t="str">
        <f t="shared" si="8"/>
        <v>Ada Bencana</v>
      </c>
      <c r="N28" s="7">
        <f t="shared" si="9"/>
        <v>4.2598861056907333</v>
      </c>
      <c r="O28" s="7" t="str">
        <f t="shared" si="6"/>
        <v>Tidak Ada Hama</v>
      </c>
      <c r="P28" s="6" t="str">
        <f t="shared" si="10"/>
        <v>R3</v>
      </c>
    </row>
    <row r="29" spans="1:16" x14ac:dyDescent="0.25">
      <c r="A29" s="3">
        <v>28</v>
      </c>
      <c r="B29" s="4">
        <v>40269</v>
      </c>
      <c r="C29" s="3">
        <v>2</v>
      </c>
      <c r="D29" s="5">
        <v>5633</v>
      </c>
      <c r="E29" s="5">
        <v>2131534</v>
      </c>
      <c r="F29" s="5">
        <v>214182</v>
      </c>
      <c r="G29" s="5">
        <v>209.5</v>
      </c>
      <c r="H29" s="5">
        <v>1</v>
      </c>
      <c r="I29" s="3">
        <v>13284</v>
      </c>
      <c r="K29" s="7" t="str">
        <f t="shared" si="7"/>
        <v>STABIL</v>
      </c>
      <c r="L29" s="7" t="str">
        <f t="shared" si="1"/>
        <v>Penghujan</v>
      </c>
      <c r="M29" s="7" t="str">
        <f t="shared" si="8"/>
        <v>Ada Bencana</v>
      </c>
      <c r="N29" s="7">
        <f t="shared" si="9"/>
        <v>4.279253160153079</v>
      </c>
      <c r="O29" s="7" t="str">
        <f t="shared" si="6"/>
        <v>Tidak Ada Hama</v>
      </c>
      <c r="P29" s="6" t="str">
        <f t="shared" si="10"/>
        <v>R3</v>
      </c>
    </row>
    <row r="30" spans="1:16" x14ac:dyDescent="0.25">
      <c r="A30" s="3">
        <v>29</v>
      </c>
      <c r="B30" s="4">
        <v>40299</v>
      </c>
      <c r="C30" s="3">
        <v>2</v>
      </c>
      <c r="D30" s="5">
        <v>5585</v>
      </c>
      <c r="E30" s="5">
        <v>1076025</v>
      </c>
      <c r="F30" s="5">
        <v>159685</v>
      </c>
      <c r="G30" s="5">
        <v>274.3</v>
      </c>
      <c r="H30" s="5">
        <v>1</v>
      </c>
      <c r="I30" s="3">
        <v>14101</v>
      </c>
      <c r="K30" s="7" t="str">
        <f t="shared" si="7"/>
        <v>STABIL</v>
      </c>
      <c r="L30" s="7" t="str">
        <f t="shared" si="1"/>
        <v>Penghujan</v>
      </c>
      <c r="M30" s="7" t="str">
        <f t="shared" si="8"/>
        <v>Ada Bencana</v>
      </c>
      <c r="N30" s="7">
        <f t="shared" si="9"/>
        <v>6.8568955540319099</v>
      </c>
      <c r="O30" s="7" t="str">
        <f t="shared" si="6"/>
        <v>Tidak Ada Hama</v>
      </c>
      <c r="P30" s="6" t="str">
        <f t="shared" si="10"/>
        <v>R3</v>
      </c>
    </row>
    <row r="31" spans="1:16" x14ac:dyDescent="0.25">
      <c r="A31" s="3">
        <v>30</v>
      </c>
      <c r="B31" s="4">
        <v>40330</v>
      </c>
      <c r="C31" s="3">
        <v>2</v>
      </c>
      <c r="D31" s="5">
        <v>5685</v>
      </c>
      <c r="E31" s="5">
        <v>594117</v>
      </c>
      <c r="F31" s="5">
        <v>82066</v>
      </c>
      <c r="G31" s="5">
        <v>267.39999999999998</v>
      </c>
      <c r="H31" s="5">
        <v>1</v>
      </c>
      <c r="I31" s="3">
        <v>26837</v>
      </c>
      <c r="K31" s="7" t="str">
        <f t="shared" si="7"/>
        <v>STABIL</v>
      </c>
      <c r="L31" s="7" t="str">
        <f t="shared" si="1"/>
        <v>Penghujan</v>
      </c>
      <c r="M31" s="7" t="str">
        <f t="shared" si="8"/>
        <v>Ada Bencana</v>
      </c>
      <c r="N31" s="7">
        <f t="shared" si="9"/>
        <v>23.635354834164126</v>
      </c>
      <c r="O31" s="7" t="str">
        <f t="shared" si="6"/>
        <v>Ada Hama</v>
      </c>
      <c r="P31" s="6" t="str">
        <f t="shared" si="10"/>
        <v>R4</v>
      </c>
    </row>
    <row r="32" spans="1:16" x14ac:dyDescent="0.25">
      <c r="A32" s="3">
        <v>31</v>
      </c>
      <c r="B32" s="4">
        <v>40360</v>
      </c>
      <c r="C32" s="3">
        <v>2</v>
      </c>
      <c r="D32" s="5">
        <v>6024</v>
      </c>
      <c r="E32" s="5">
        <v>1144977</v>
      </c>
      <c r="F32" s="5">
        <v>72589</v>
      </c>
      <c r="G32" s="5">
        <v>59.5</v>
      </c>
      <c r="H32" s="5">
        <v>1</v>
      </c>
      <c r="I32" s="3">
        <v>12401</v>
      </c>
      <c r="K32" s="7" t="str">
        <f t="shared" si="7"/>
        <v>STABIL</v>
      </c>
      <c r="L32" s="7" t="str">
        <f t="shared" si="1"/>
        <v>Kemarau</v>
      </c>
      <c r="M32" s="7" t="str">
        <f t="shared" si="8"/>
        <v>Ada Bencana</v>
      </c>
      <c r="N32" s="7">
        <f t="shared" si="9"/>
        <v>5.667085570661488</v>
      </c>
      <c r="O32" s="7" t="str">
        <f t="shared" si="6"/>
        <v>Tidak Ada Hama</v>
      </c>
      <c r="P32" s="6" t="str">
        <f t="shared" si="10"/>
        <v>R7</v>
      </c>
    </row>
    <row r="33" spans="1:16" x14ac:dyDescent="0.25">
      <c r="A33" s="3">
        <v>32</v>
      </c>
      <c r="B33" s="4">
        <v>40391</v>
      </c>
      <c r="C33" s="3">
        <v>2</v>
      </c>
      <c r="D33" s="5">
        <v>6349</v>
      </c>
      <c r="E33" s="5">
        <v>1120683</v>
      </c>
      <c r="F33" s="5">
        <v>58929</v>
      </c>
      <c r="G33" s="5">
        <v>209.6</v>
      </c>
      <c r="H33" s="5">
        <v>1</v>
      </c>
      <c r="I33" s="3">
        <v>4353</v>
      </c>
      <c r="K33" s="7" t="str">
        <f t="shared" si="7"/>
        <v>STABIL</v>
      </c>
      <c r="L33" s="7" t="str">
        <f t="shared" si="1"/>
        <v>Penghujan</v>
      </c>
      <c r="M33" s="7" t="str">
        <f t="shared" si="8"/>
        <v>Ada Bencana</v>
      </c>
      <c r="N33" s="7">
        <f t="shared" si="9"/>
        <v>2.03238367369807</v>
      </c>
      <c r="O33" s="7" t="str">
        <f t="shared" si="6"/>
        <v>Tidak Ada Hama</v>
      </c>
      <c r="P33" s="6" t="str">
        <f t="shared" si="10"/>
        <v>R3</v>
      </c>
    </row>
    <row r="34" spans="1:16" x14ac:dyDescent="0.25">
      <c r="A34" s="3">
        <v>33</v>
      </c>
      <c r="B34" s="4">
        <v>40422</v>
      </c>
      <c r="C34" s="3">
        <v>2</v>
      </c>
      <c r="D34" s="5">
        <v>6536</v>
      </c>
      <c r="E34" s="5">
        <v>688872</v>
      </c>
      <c r="F34" s="5">
        <v>62448</v>
      </c>
      <c r="G34" s="5">
        <v>273.89999999999998</v>
      </c>
      <c r="H34" s="5">
        <v>1</v>
      </c>
      <c r="I34" s="3">
        <v>3596</v>
      </c>
      <c r="K34" s="7" t="str">
        <f t="shared" si="7"/>
        <v>STABIL</v>
      </c>
      <c r="L34" s="7" t="str">
        <f t="shared" si="1"/>
        <v>Penghujan</v>
      </c>
      <c r="M34" s="7" t="str">
        <f t="shared" si="8"/>
        <v>Ada Bencana</v>
      </c>
      <c r="N34" s="7">
        <f t="shared" si="9"/>
        <v>2.2519334940664435</v>
      </c>
      <c r="O34" s="7" t="str">
        <f t="shared" si="6"/>
        <v>Tidak Ada Hama</v>
      </c>
      <c r="P34" s="6" t="str">
        <f t="shared" si="10"/>
        <v>R3</v>
      </c>
    </row>
    <row r="35" spans="1:16" x14ac:dyDescent="0.25">
      <c r="A35" s="3">
        <v>34</v>
      </c>
      <c r="B35" s="4">
        <v>40452</v>
      </c>
      <c r="C35" s="3">
        <v>2</v>
      </c>
      <c r="D35" s="5">
        <v>6519</v>
      </c>
      <c r="E35" s="5">
        <v>354028</v>
      </c>
      <c r="F35" s="5">
        <v>206367</v>
      </c>
      <c r="G35" s="5">
        <v>255.4</v>
      </c>
      <c r="H35" s="5">
        <v>1</v>
      </c>
      <c r="I35" s="3">
        <v>6253</v>
      </c>
      <c r="K35" s="7" t="str">
        <f t="shared" si="7"/>
        <v>STABIL</v>
      </c>
      <c r="L35" s="7" t="str">
        <f t="shared" si="1"/>
        <v>Penghujan</v>
      </c>
      <c r="M35" s="7" t="str">
        <f t="shared" si="8"/>
        <v>Ada Bencana</v>
      </c>
      <c r="N35" s="7">
        <f t="shared" si="9"/>
        <v>7.6194770063119925</v>
      </c>
      <c r="O35" s="7" t="str">
        <f t="shared" si="6"/>
        <v>Tidak Ada Hama</v>
      </c>
      <c r="P35" s="6" t="str">
        <f t="shared" si="10"/>
        <v>R3</v>
      </c>
    </row>
    <row r="36" spans="1:16" x14ac:dyDescent="0.25">
      <c r="A36" s="3">
        <v>35</v>
      </c>
      <c r="B36" s="4">
        <v>40483</v>
      </c>
      <c r="C36" s="3">
        <v>2</v>
      </c>
      <c r="D36" s="5">
        <v>6687</v>
      </c>
      <c r="E36" s="5">
        <v>313145</v>
      </c>
      <c r="F36" s="5">
        <v>360877</v>
      </c>
      <c r="G36" s="5">
        <v>219.1</v>
      </c>
      <c r="H36" s="5">
        <v>1</v>
      </c>
      <c r="I36" s="3">
        <v>8435</v>
      </c>
      <c r="K36" s="7" t="str">
        <f t="shared" si="7"/>
        <v>STABIL</v>
      </c>
      <c r="L36" s="7" t="str">
        <f t="shared" si="1"/>
        <v>Penghujan</v>
      </c>
      <c r="M36" s="7" t="str">
        <f t="shared" si="8"/>
        <v>Ada Bencana</v>
      </c>
      <c r="N36" s="7">
        <f t="shared" si="9"/>
        <v>11.620217939357202</v>
      </c>
      <c r="O36" s="7" t="str">
        <f t="shared" si="6"/>
        <v>Ada Hama</v>
      </c>
      <c r="P36" s="6" t="str">
        <f t="shared" si="10"/>
        <v>R4</v>
      </c>
    </row>
    <row r="37" spans="1:16" x14ac:dyDescent="0.25">
      <c r="A37" s="3">
        <v>36</v>
      </c>
      <c r="B37" s="4">
        <v>40513</v>
      </c>
      <c r="C37" s="3">
        <v>2</v>
      </c>
      <c r="D37" s="5">
        <v>6912</v>
      </c>
      <c r="E37" s="5">
        <v>254216</v>
      </c>
      <c r="F37" s="5">
        <v>202587</v>
      </c>
      <c r="G37" s="5">
        <v>404</v>
      </c>
      <c r="H37" s="5">
        <v>1</v>
      </c>
      <c r="I37" s="3">
        <v>15632.06</v>
      </c>
      <c r="K37" s="7" t="str">
        <f t="shared" si="7"/>
        <v>STABIL</v>
      </c>
      <c r="L37" s="7" t="str">
        <f t="shared" si="1"/>
        <v>Penghujan</v>
      </c>
      <c r="M37" s="7" t="str">
        <f t="shared" si="8"/>
        <v>Ada Bencana</v>
      </c>
      <c r="N37" s="7">
        <f t="shared" si="9"/>
        <v>26.526939198017953</v>
      </c>
      <c r="O37" s="7" t="str">
        <f t="shared" si="6"/>
        <v>Ada Hama</v>
      </c>
      <c r="P37" s="6" t="str">
        <f t="shared" si="10"/>
        <v>R4</v>
      </c>
    </row>
    <row r="38" spans="1:16" x14ac:dyDescent="0.25">
      <c r="A38" s="3">
        <v>37</v>
      </c>
      <c r="B38" s="4">
        <v>40544</v>
      </c>
      <c r="C38" s="3">
        <v>2</v>
      </c>
      <c r="D38" s="5">
        <v>7073</v>
      </c>
      <c r="E38" s="5">
        <v>366638</v>
      </c>
      <c r="F38" s="5">
        <v>116841</v>
      </c>
      <c r="G38" s="5">
        <v>300</v>
      </c>
      <c r="H38" s="5">
        <v>1</v>
      </c>
      <c r="I38" s="3">
        <v>20949.400000000001</v>
      </c>
      <c r="K38" s="7" t="str">
        <f t="shared" si="7"/>
        <v>STABIL</v>
      </c>
      <c r="L38" s="7" t="str">
        <f t="shared" si="1"/>
        <v>Penghujan</v>
      </c>
      <c r="M38" s="7" t="str">
        <f t="shared" si="8"/>
        <v>Ada Bencana</v>
      </c>
      <c r="N38" s="7">
        <f t="shared" si="9"/>
        <v>33.546951063284659</v>
      </c>
      <c r="O38" s="7" t="str">
        <f t="shared" si="6"/>
        <v>Ada Hama</v>
      </c>
      <c r="P38" s="6" t="str">
        <f t="shared" si="10"/>
        <v>R4</v>
      </c>
    </row>
    <row r="39" spans="1:16" x14ac:dyDescent="0.25">
      <c r="A39" s="3">
        <v>38</v>
      </c>
      <c r="B39" s="4">
        <v>40575</v>
      </c>
      <c r="C39" s="3">
        <v>2</v>
      </c>
      <c r="D39" s="5">
        <v>6650</v>
      </c>
      <c r="E39" s="5">
        <v>1211598</v>
      </c>
      <c r="F39" s="5">
        <v>147214</v>
      </c>
      <c r="G39" s="5">
        <v>240.6</v>
      </c>
      <c r="H39" s="5">
        <v>1</v>
      </c>
      <c r="I39" s="3">
        <v>18737.650000000001</v>
      </c>
      <c r="K39" s="7" t="str">
        <f t="shared" si="7"/>
        <v>STABIL</v>
      </c>
      <c r="L39" s="7" t="str">
        <f t="shared" si="1"/>
        <v>Penghujan</v>
      </c>
      <c r="M39" s="7" t="str">
        <f t="shared" si="8"/>
        <v>Ada Bencana</v>
      </c>
      <c r="N39" s="7">
        <f t="shared" si="9"/>
        <v>9.079770505943296</v>
      </c>
      <c r="O39" s="7" t="str">
        <f t="shared" si="6"/>
        <v>Tidak Ada Hama</v>
      </c>
      <c r="P39" s="6" t="str">
        <f t="shared" si="10"/>
        <v>R3</v>
      </c>
    </row>
    <row r="40" spans="1:16" x14ac:dyDescent="0.25">
      <c r="A40" s="3">
        <v>39</v>
      </c>
      <c r="B40" s="4">
        <v>40603</v>
      </c>
      <c r="C40" s="3">
        <v>2</v>
      </c>
      <c r="D40" s="5">
        <v>6430</v>
      </c>
      <c r="E40" s="5">
        <v>2118740</v>
      </c>
      <c r="F40" s="5">
        <v>243600</v>
      </c>
      <c r="G40" s="5">
        <v>169.9</v>
      </c>
      <c r="H40" s="5">
        <v>1</v>
      </c>
      <c r="I40" s="3">
        <v>13314.27</v>
      </c>
      <c r="K40" s="7" t="str">
        <f t="shared" si="7"/>
        <v>STABIL</v>
      </c>
      <c r="L40" s="7" t="str">
        <f t="shared" si="1"/>
        <v>Penghujan</v>
      </c>
      <c r="M40" s="7" t="str">
        <f t="shared" si="8"/>
        <v>Ada Bencana</v>
      </c>
      <c r="N40" s="7">
        <f t="shared" si="9"/>
        <v>3.6894204950717282</v>
      </c>
      <c r="O40" s="7" t="str">
        <f t="shared" si="6"/>
        <v>Tidak Ada Hama</v>
      </c>
      <c r="P40" s="6" t="str">
        <f t="shared" si="10"/>
        <v>R3</v>
      </c>
    </row>
    <row r="41" spans="1:16" x14ac:dyDescent="0.25">
      <c r="A41" s="3">
        <v>40</v>
      </c>
      <c r="B41" s="4">
        <v>40634</v>
      </c>
      <c r="C41" s="3">
        <v>2</v>
      </c>
      <c r="D41" s="5">
        <v>6308</v>
      </c>
      <c r="E41" s="5">
        <v>1189406</v>
      </c>
      <c r="F41" s="5">
        <v>180507</v>
      </c>
      <c r="G41" s="5">
        <v>152.5</v>
      </c>
      <c r="H41" s="5">
        <v>1</v>
      </c>
      <c r="I41" s="3">
        <v>13544.84</v>
      </c>
      <c r="K41" s="7" t="str">
        <f t="shared" si="7"/>
        <v>STABIL</v>
      </c>
      <c r="L41" s="7" t="str">
        <f t="shared" si="1"/>
        <v>Penghujan</v>
      </c>
      <c r="M41" s="7" t="str">
        <f t="shared" si="8"/>
        <v>Ada Bencana</v>
      </c>
      <c r="N41" s="7">
        <f t="shared" si="9"/>
        <v>6.6859373997344349</v>
      </c>
      <c r="O41" s="7" t="str">
        <f t="shared" si="6"/>
        <v>Tidak Ada Hama</v>
      </c>
      <c r="P41" s="6" t="str">
        <f t="shared" si="10"/>
        <v>R3</v>
      </c>
    </row>
    <row r="42" spans="1:16" x14ac:dyDescent="0.25">
      <c r="A42" s="3">
        <v>41</v>
      </c>
      <c r="B42" s="4">
        <v>40664</v>
      </c>
      <c r="C42" s="3">
        <v>2</v>
      </c>
      <c r="D42" s="5">
        <v>6359</v>
      </c>
      <c r="E42" s="5">
        <v>556157</v>
      </c>
      <c r="F42" s="5">
        <v>107191</v>
      </c>
      <c r="G42" s="5">
        <v>92.6</v>
      </c>
      <c r="H42" s="5">
        <v>1</v>
      </c>
      <c r="I42" s="3">
        <v>18134.5</v>
      </c>
      <c r="K42" s="7" t="str">
        <f t="shared" si="7"/>
        <v>STABIL</v>
      </c>
      <c r="L42" s="7" t="str">
        <f t="shared" si="1"/>
        <v>Kemarau</v>
      </c>
      <c r="M42" s="7" t="str">
        <f t="shared" si="8"/>
        <v>Ada Bencana</v>
      </c>
      <c r="N42" s="7">
        <f t="shared" si="9"/>
        <v>15.52066483511781</v>
      </c>
      <c r="O42" s="7" t="str">
        <f t="shared" si="6"/>
        <v>Ada Hama</v>
      </c>
      <c r="P42" s="6" t="str">
        <f t="shared" si="10"/>
        <v>R8</v>
      </c>
    </row>
    <row r="43" spans="1:16" x14ac:dyDescent="0.25">
      <c r="A43" s="3">
        <v>42</v>
      </c>
      <c r="B43" s="4">
        <v>40695</v>
      </c>
      <c r="C43" s="3">
        <v>2</v>
      </c>
      <c r="D43" s="5">
        <v>6502</v>
      </c>
      <c r="E43" s="5">
        <v>700731</v>
      </c>
      <c r="F43" s="5">
        <v>64518</v>
      </c>
      <c r="G43" s="5">
        <v>16.8</v>
      </c>
      <c r="H43" s="5">
        <v>1</v>
      </c>
      <c r="I43" s="3">
        <v>23035.56</v>
      </c>
      <c r="K43" s="7" t="str">
        <f t="shared" si="7"/>
        <v>STABIL</v>
      </c>
      <c r="L43" s="7" t="str">
        <f t="shared" si="1"/>
        <v>Kemarau</v>
      </c>
      <c r="M43" s="7" t="str">
        <f t="shared" si="8"/>
        <v>Ada Bencana</v>
      </c>
      <c r="N43" s="7">
        <f t="shared" si="9"/>
        <v>15.647669379270996</v>
      </c>
      <c r="O43" s="7" t="str">
        <f t="shared" si="6"/>
        <v>Ada Hama</v>
      </c>
      <c r="P43" s="6" t="str">
        <f t="shared" si="10"/>
        <v>R8</v>
      </c>
    </row>
    <row r="44" spans="1:16" x14ac:dyDescent="0.25">
      <c r="A44" s="3">
        <v>43</v>
      </c>
      <c r="B44" s="4">
        <v>40725</v>
      </c>
      <c r="C44" s="3">
        <v>2</v>
      </c>
      <c r="D44" s="5">
        <v>7071</v>
      </c>
      <c r="E44" s="5">
        <v>1159524</v>
      </c>
      <c r="F44" s="5">
        <v>60985</v>
      </c>
      <c r="G44" s="5">
        <v>47.8</v>
      </c>
      <c r="H44" s="5">
        <v>1</v>
      </c>
      <c r="I44" s="3">
        <v>7260.35</v>
      </c>
      <c r="K44" s="7" t="str">
        <f t="shared" si="7"/>
        <v>STABIL</v>
      </c>
      <c r="L44" s="7" t="str">
        <f t="shared" si="1"/>
        <v>Kemarau</v>
      </c>
      <c r="M44" s="7" t="str">
        <f t="shared" si="8"/>
        <v>Ada Bencana</v>
      </c>
      <c r="N44" s="7">
        <f t="shared" si="9"/>
        <v>2.9804392446633825</v>
      </c>
      <c r="O44" s="7" t="str">
        <f t="shared" si="6"/>
        <v>Tidak Ada Hama</v>
      </c>
      <c r="P44" s="6" t="str">
        <f t="shared" si="10"/>
        <v>R7</v>
      </c>
    </row>
    <row r="45" spans="1:16" x14ac:dyDescent="0.25">
      <c r="A45" s="3">
        <v>44</v>
      </c>
      <c r="B45" s="4">
        <v>40756</v>
      </c>
      <c r="C45" s="3">
        <v>2</v>
      </c>
      <c r="D45" s="5">
        <v>7245</v>
      </c>
      <c r="E45" s="5">
        <v>859204</v>
      </c>
      <c r="F45" s="5">
        <v>33507</v>
      </c>
      <c r="G45" s="5">
        <v>0</v>
      </c>
      <c r="H45" s="5">
        <v>0</v>
      </c>
      <c r="I45" s="3">
        <v>3147.05</v>
      </c>
      <c r="K45" s="7" t="str">
        <f t="shared" si="7"/>
        <v>STABIL</v>
      </c>
      <c r="L45" s="7" t="str">
        <f t="shared" si="1"/>
        <v>Kemarau</v>
      </c>
      <c r="M45" s="7" t="str">
        <f t="shared" si="8"/>
        <v>Tidak Ada Bencana</v>
      </c>
      <c r="N45" s="7">
        <f t="shared" si="9"/>
        <v>1.743450392505554</v>
      </c>
      <c r="O45" s="7" t="str">
        <f t="shared" si="6"/>
        <v>Tidak Ada Hama</v>
      </c>
      <c r="P45" s="6" t="str">
        <f t="shared" si="10"/>
        <v>R5</v>
      </c>
    </row>
    <row r="46" spans="1:16" x14ac:dyDescent="0.25">
      <c r="A46" s="3">
        <v>45</v>
      </c>
      <c r="B46" s="4">
        <v>40787</v>
      </c>
      <c r="C46" s="3">
        <v>2</v>
      </c>
      <c r="D46" s="5">
        <v>7322</v>
      </c>
      <c r="E46" s="5">
        <v>495268</v>
      </c>
      <c r="F46" s="5">
        <v>30535</v>
      </c>
      <c r="G46" s="5">
        <v>141.9</v>
      </c>
      <c r="H46" s="5">
        <v>1</v>
      </c>
      <c r="I46" s="3">
        <v>3002.35</v>
      </c>
      <c r="K46" s="7" t="str">
        <f t="shared" si="7"/>
        <v>STABIL</v>
      </c>
      <c r="L46" s="7" t="str">
        <f t="shared" si="1"/>
        <v>Kemarau</v>
      </c>
      <c r="M46" s="7" t="str">
        <f t="shared" si="8"/>
        <v>Ada Bencana</v>
      </c>
      <c r="N46" s="7">
        <f t="shared" si="9"/>
        <v>2.8009347799721991</v>
      </c>
      <c r="O46" s="7" t="str">
        <f t="shared" si="6"/>
        <v>Tidak Ada Hama</v>
      </c>
      <c r="P46" s="6" t="str">
        <f t="shared" si="10"/>
        <v>R7</v>
      </c>
    </row>
    <row r="47" spans="1:16" x14ac:dyDescent="0.25">
      <c r="A47" s="3">
        <v>46</v>
      </c>
      <c r="B47" s="4">
        <v>40817</v>
      </c>
      <c r="C47" s="3">
        <v>2</v>
      </c>
      <c r="D47" s="5">
        <v>7514</v>
      </c>
      <c r="E47" s="5">
        <v>298100</v>
      </c>
      <c r="F47" s="5">
        <v>73582</v>
      </c>
      <c r="G47" s="5">
        <v>56.3</v>
      </c>
      <c r="H47" s="5">
        <v>0</v>
      </c>
      <c r="I47" s="3">
        <v>1905.12</v>
      </c>
      <c r="K47" s="7" t="str">
        <f t="shared" si="7"/>
        <v>STABIL</v>
      </c>
      <c r="L47" s="7" t="str">
        <f t="shared" si="1"/>
        <v>Kemarau</v>
      </c>
      <c r="M47" s="7" t="str">
        <f t="shared" si="8"/>
        <v>Tidak Ada Bencana</v>
      </c>
      <c r="N47" s="7">
        <f t="shared" si="9"/>
        <v>2.9528503673393471</v>
      </c>
      <c r="O47" s="7" t="str">
        <f t="shared" si="6"/>
        <v>Tidak Ada Hama</v>
      </c>
      <c r="P47" s="6" t="str">
        <f t="shared" si="10"/>
        <v>R5</v>
      </c>
    </row>
    <row r="48" spans="1:16" x14ac:dyDescent="0.25">
      <c r="A48" s="3">
        <v>47</v>
      </c>
      <c r="B48" s="4">
        <v>40848</v>
      </c>
      <c r="C48" s="3">
        <v>2</v>
      </c>
      <c r="D48" s="5">
        <v>7564</v>
      </c>
      <c r="E48" s="5">
        <v>281776</v>
      </c>
      <c r="F48" s="5">
        <v>293006</v>
      </c>
      <c r="G48" s="5">
        <v>470.2</v>
      </c>
      <c r="H48" s="5">
        <v>1</v>
      </c>
      <c r="I48" s="3">
        <v>4126.0600000000004</v>
      </c>
      <c r="K48" s="7" t="str">
        <f t="shared" si="7"/>
        <v>STABIL</v>
      </c>
      <c r="L48" s="7" t="str">
        <f t="shared" si="1"/>
        <v>Penghujan</v>
      </c>
      <c r="M48" s="7" t="str">
        <f t="shared" si="8"/>
        <v>Ada Bencana</v>
      </c>
      <c r="N48" s="7">
        <f t="shared" si="9"/>
        <v>6.7656964827416584</v>
      </c>
      <c r="O48" s="7" t="str">
        <f t="shared" si="6"/>
        <v>Tidak Ada Hama</v>
      </c>
      <c r="P48" s="6" t="str">
        <f t="shared" si="10"/>
        <v>R3</v>
      </c>
    </row>
    <row r="49" spans="1:16" x14ac:dyDescent="0.25">
      <c r="A49" s="3">
        <v>48</v>
      </c>
      <c r="B49" s="4">
        <v>40878</v>
      </c>
      <c r="C49" s="3">
        <v>2</v>
      </c>
      <c r="D49" s="5">
        <v>7685</v>
      </c>
      <c r="E49" s="5">
        <v>154816</v>
      </c>
      <c r="F49" s="5">
        <v>492960</v>
      </c>
      <c r="G49" s="5">
        <v>224.6</v>
      </c>
      <c r="H49" s="5">
        <v>1</v>
      </c>
      <c r="I49" s="3">
        <v>4812.16</v>
      </c>
      <c r="K49" s="7" t="str">
        <f t="shared" si="7"/>
        <v>STABIL</v>
      </c>
      <c r="L49" s="7" t="str">
        <f t="shared" si="1"/>
        <v>Penghujan</v>
      </c>
      <c r="M49" s="7" t="str">
        <f t="shared" si="8"/>
        <v>Ada Bencana</v>
      </c>
      <c r="N49" s="7">
        <f t="shared" si="9"/>
        <v>14.361655773420479</v>
      </c>
      <c r="O49" s="7" t="str">
        <f t="shared" si="6"/>
        <v>Ada Hama</v>
      </c>
      <c r="P49" s="6" t="str">
        <f t="shared" si="10"/>
        <v>R4</v>
      </c>
    </row>
    <row r="50" spans="1:16" x14ac:dyDescent="0.25">
      <c r="A50" s="3">
        <v>49</v>
      </c>
      <c r="B50" s="4">
        <v>40909</v>
      </c>
      <c r="C50" s="3">
        <v>2</v>
      </c>
      <c r="D50" s="5">
        <v>7903</v>
      </c>
      <c r="E50" s="5">
        <v>172617</v>
      </c>
      <c r="F50" s="5">
        <v>153287</v>
      </c>
      <c r="G50" s="5">
        <v>497.7</v>
      </c>
      <c r="H50" s="5">
        <v>1</v>
      </c>
      <c r="I50" s="3">
        <v>14656.25</v>
      </c>
      <c r="K50" s="7" t="str">
        <f t="shared" si="7"/>
        <v>STABIL</v>
      </c>
      <c r="L50" s="7" t="str">
        <f t="shared" si="1"/>
        <v>Penghujan</v>
      </c>
      <c r="M50" s="7" t="str">
        <f t="shared" si="8"/>
        <v>Ada Bencana</v>
      </c>
      <c r="N50" s="7">
        <f t="shared" si="9"/>
        <v>47.998198788275751</v>
      </c>
      <c r="O50" s="7" t="str">
        <f t="shared" si="6"/>
        <v>Ada Hama</v>
      </c>
      <c r="P50" s="6" t="str">
        <f t="shared" si="10"/>
        <v>R4</v>
      </c>
    </row>
    <row r="51" spans="1:16" x14ac:dyDescent="0.25">
      <c r="A51" s="3">
        <v>50</v>
      </c>
      <c r="B51" s="4">
        <v>40940</v>
      </c>
      <c r="C51" s="3">
        <v>2</v>
      </c>
      <c r="D51" s="5">
        <v>7887</v>
      </c>
      <c r="E51" s="5">
        <v>415966</v>
      </c>
      <c r="F51" s="5">
        <v>112110</v>
      </c>
      <c r="G51" s="5">
        <v>328.4</v>
      </c>
      <c r="H51" s="5">
        <v>1</v>
      </c>
      <c r="I51" s="3">
        <v>14596.74</v>
      </c>
      <c r="K51" s="7" t="str">
        <f t="shared" si="7"/>
        <v>STABIL</v>
      </c>
      <c r="L51" s="7" t="str">
        <f t="shared" si="1"/>
        <v>Penghujan</v>
      </c>
      <c r="M51" s="7" t="str">
        <f t="shared" si="8"/>
        <v>Ada Bencana</v>
      </c>
      <c r="N51" s="7">
        <f t="shared" si="9"/>
        <v>19.837378706748932</v>
      </c>
      <c r="O51" s="7" t="str">
        <f t="shared" si="6"/>
        <v>Ada Hama</v>
      </c>
      <c r="P51" s="6" t="str">
        <f t="shared" si="10"/>
        <v>R4</v>
      </c>
    </row>
    <row r="52" spans="1:16" x14ac:dyDescent="0.25">
      <c r="A52" s="3">
        <v>51</v>
      </c>
      <c r="B52" s="4">
        <v>40969</v>
      </c>
      <c r="C52" s="3">
        <v>2</v>
      </c>
      <c r="D52" s="5">
        <v>7655</v>
      </c>
      <c r="E52" s="5">
        <v>1656392</v>
      </c>
      <c r="F52" s="5">
        <v>234041</v>
      </c>
      <c r="G52" s="5">
        <v>232</v>
      </c>
      <c r="H52" s="5">
        <v>1</v>
      </c>
      <c r="I52" s="3">
        <v>10097.98</v>
      </c>
      <c r="K52" s="7" t="str">
        <f t="shared" si="7"/>
        <v>STABIL</v>
      </c>
      <c r="L52" s="7" t="str">
        <f t="shared" si="1"/>
        <v>Penghujan</v>
      </c>
      <c r="M52" s="7" t="str">
        <f t="shared" si="8"/>
        <v>Ada Bencana</v>
      </c>
      <c r="N52" s="7">
        <f t="shared" si="9"/>
        <v>3.4463389828194644</v>
      </c>
      <c r="O52" s="7" t="str">
        <f t="shared" si="6"/>
        <v>Tidak Ada Hama</v>
      </c>
      <c r="P52" s="6" t="str">
        <f t="shared" si="10"/>
        <v>R3</v>
      </c>
    </row>
    <row r="53" spans="1:16" x14ac:dyDescent="0.25">
      <c r="A53" s="3">
        <v>52</v>
      </c>
      <c r="B53" s="4">
        <v>41000</v>
      </c>
      <c r="C53" s="3">
        <v>2</v>
      </c>
      <c r="D53" s="5">
        <v>7578</v>
      </c>
      <c r="E53" s="5">
        <v>2786753</v>
      </c>
      <c r="F53" s="5">
        <v>207330</v>
      </c>
      <c r="G53" s="5">
        <v>208.6</v>
      </c>
      <c r="H53" s="5">
        <v>1</v>
      </c>
      <c r="I53" s="3">
        <v>8404.08</v>
      </c>
      <c r="K53" s="7" t="str">
        <f t="shared" si="7"/>
        <v>STABIL</v>
      </c>
      <c r="L53" s="7" t="str">
        <f t="shared" si="1"/>
        <v>Penghujan</v>
      </c>
      <c r="M53" s="7" t="str">
        <f t="shared" si="8"/>
        <v>Ada Bencana</v>
      </c>
      <c r="N53" s="7">
        <f t="shared" si="9"/>
        <v>1.7048198636806233</v>
      </c>
      <c r="O53" s="7" t="str">
        <f t="shared" si="6"/>
        <v>Tidak Ada Hama</v>
      </c>
      <c r="P53" s="6" t="str">
        <f t="shared" si="10"/>
        <v>R3</v>
      </c>
    </row>
    <row r="54" spans="1:16" x14ac:dyDescent="0.25">
      <c r="A54" s="3">
        <v>53</v>
      </c>
      <c r="B54" s="4">
        <v>41030</v>
      </c>
      <c r="C54" s="3">
        <v>2</v>
      </c>
      <c r="D54" s="5">
        <v>7484</v>
      </c>
      <c r="E54" s="5">
        <v>821815</v>
      </c>
      <c r="F54" s="5">
        <v>140125</v>
      </c>
      <c r="G54" s="5">
        <v>71.900000000000006</v>
      </c>
      <c r="H54" s="5">
        <v>0</v>
      </c>
      <c r="I54" s="3">
        <v>10587.78</v>
      </c>
      <c r="K54" s="7" t="str">
        <f t="shared" si="7"/>
        <v>STABIL</v>
      </c>
      <c r="L54" s="7" t="str">
        <f t="shared" si="1"/>
        <v>Kemarau</v>
      </c>
      <c r="M54" s="7" t="str">
        <f t="shared" si="8"/>
        <v>Tidak Ada Bencana</v>
      </c>
      <c r="N54" s="7">
        <f t="shared" si="9"/>
        <v>6.9071610769341181</v>
      </c>
      <c r="O54" s="7" t="str">
        <f t="shared" si="6"/>
        <v>Tidak Ada Hama</v>
      </c>
      <c r="P54" s="6" t="str">
        <f t="shared" si="10"/>
        <v>R5</v>
      </c>
    </row>
    <row r="55" spans="1:16" x14ac:dyDescent="0.25">
      <c r="A55" s="3">
        <v>54</v>
      </c>
      <c r="B55" s="4">
        <v>41061</v>
      </c>
      <c r="C55" s="3">
        <v>2</v>
      </c>
      <c r="D55" s="5">
        <v>7503</v>
      </c>
      <c r="E55" s="5">
        <v>601053</v>
      </c>
      <c r="F55" s="5">
        <v>81162</v>
      </c>
      <c r="G55" s="5">
        <v>78.900000000000006</v>
      </c>
      <c r="H55" s="5">
        <v>0</v>
      </c>
      <c r="I55" s="3">
        <v>10038.09</v>
      </c>
      <c r="K55" s="7" t="str">
        <f t="shared" si="7"/>
        <v>STABIL</v>
      </c>
      <c r="L55" s="7" t="str">
        <f t="shared" si="1"/>
        <v>Kemarau</v>
      </c>
      <c r="M55" s="7" t="str">
        <f t="shared" si="8"/>
        <v>Tidak Ada Bencana</v>
      </c>
      <c r="N55" s="7">
        <f t="shared" si="9"/>
        <v>8.9537864597270538</v>
      </c>
      <c r="O55" s="7" t="str">
        <f t="shared" si="6"/>
        <v>Tidak Ada Hama</v>
      </c>
      <c r="P55" s="6" t="str">
        <f t="shared" si="10"/>
        <v>R5</v>
      </c>
    </row>
    <row r="56" spans="1:16" x14ac:dyDescent="0.25">
      <c r="A56" s="3">
        <v>55</v>
      </c>
      <c r="B56" s="4">
        <v>41091</v>
      </c>
      <c r="C56" s="3">
        <v>2</v>
      </c>
      <c r="D56" s="5">
        <v>7564</v>
      </c>
      <c r="E56" s="5">
        <v>1254760</v>
      </c>
      <c r="F56" s="5">
        <v>72876</v>
      </c>
      <c r="G56" s="5">
        <v>1</v>
      </c>
      <c r="H56" s="5">
        <v>0</v>
      </c>
      <c r="I56" s="3">
        <v>12261.5</v>
      </c>
      <c r="K56" s="7" t="str">
        <f t="shared" si="7"/>
        <v>STABIL</v>
      </c>
      <c r="L56" s="7" t="str">
        <f t="shared" si="1"/>
        <v>Kemarau</v>
      </c>
      <c r="M56" s="7" t="str">
        <f t="shared" si="8"/>
        <v>Tidak Ada Bencana</v>
      </c>
      <c r="N56" s="7">
        <f t="shared" si="9"/>
        <v>5.2390393136245352</v>
      </c>
      <c r="O56" s="7" t="str">
        <f t="shared" si="6"/>
        <v>Tidak Ada Hama</v>
      </c>
      <c r="P56" s="6" t="str">
        <f t="shared" si="10"/>
        <v>R5</v>
      </c>
    </row>
    <row r="57" spans="1:16" x14ac:dyDescent="0.25">
      <c r="A57" s="3">
        <v>56</v>
      </c>
      <c r="B57" s="4">
        <v>41122</v>
      </c>
      <c r="C57" s="3">
        <v>2</v>
      </c>
      <c r="D57" s="5">
        <v>7616</v>
      </c>
      <c r="E57" s="5">
        <v>1111554</v>
      </c>
      <c r="F57" s="5">
        <v>44070</v>
      </c>
      <c r="G57" s="5">
        <v>4</v>
      </c>
      <c r="H57" s="5">
        <v>0</v>
      </c>
      <c r="I57" s="3">
        <v>4129.3</v>
      </c>
      <c r="K57" s="7" t="str">
        <f t="shared" si="7"/>
        <v>STABIL</v>
      </c>
      <c r="L57" s="7" t="str">
        <f t="shared" si="1"/>
        <v>Kemarau</v>
      </c>
      <c r="M57" s="7" t="str">
        <f t="shared" si="8"/>
        <v>Tidak Ada Bencana</v>
      </c>
      <c r="N57" s="7">
        <f t="shared" si="9"/>
        <v>1.9916558144021608</v>
      </c>
      <c r="O57" s="7" t="str">
        <f t="shared" si="6"/>
        <v>Tidak Ada Hama</v>
      </c>
      <c r="P57" s="6" t="str">
        <f t="shared" si="10"/>
        <v>R5</v>
      </c>
    </row>
    <row r="58" spans="1:16" x14ac:dyDescent="0.25">
      <c r="A58" s="3">
        <v>57</v>
      </c>
      <c r="B58" s="4">
        <v>41153</v>
      </c>
      <c r="C58" s="3">
        <v>2</v>
      </c>
      <c r="D58" s="5">
        <v>7585</v>
      </c>
      <c r="E58" s="5">
        <v>584981</v>
      </c>
      <c r="F58" s="5">
        <v>31007</v>
      </c>
      <c r="G58" s="5">
        <v>0</v>
      </c>
      <c r="H58" s="5">
        <v>0</v>
      </c>
      <c r="I58" s="3">
        <v>3308.06</v>
      </c>
      <c r="K58" s="7" t="str">
        <f t="shared" si="7"/>
        <v>STABIL</v>
      </c>
      <c r="L58" s="7" t="str">
        <f t="shared" si="1"/>
        <v>Kemarau</v>
      </c>
      <c r="M58" s="7" t="str">
        <f t="shared" si="8"/>
        <v>Tidak Ada Bencana</v>
      </c>
      <c r="N58" s="7">
        <f t="shared" si="9"/>
        <v>2.3607921498661906</v>
      </c>
      <c r="O58" s="7" t="str">
        <f t="shared" si="6"/>
        <v>Tidak Ada Hama</v>
      </c>
      <c r="P58" s="6" t="str">
        <f t="shared" si="10"/>
        <v>R5</v>
      </c>
    </row>
    <row r="59" spans="1:16" x14ac:dyDescent="0.25">
      <c r="A59" s="3">
        <v>58</v>
      </c>
      <c r="B59" s="4">
        <v>41183</v>
      </c>
      <c r="C59" s="3">
        <v>2</v>
      </c>
      <c r="D59" s="5">
        <v>7543</v>
      </c>
      <c r="E59" s="5">
        <v>338827</v>
      </c>
      <c r="F59" s="5">
        <v>64634</v>
      </c>
      <c r="G59" s="5">
        <v>272.10000000000002</v>
      </c>
      <c r="H59" s="5">
        <v>0</v>
      </c>
      <c r="I59" s="3">
        <v>3028.5</v>
      </c>
      <c r="K59" s="7" t="str">
        <f t="shared" si="7"/>
        <v>STABIL</v>
      </c>
      <c r="L59" s="7" t="str">
        <f t="shared" si="1"/>
        <v>Penghujan</v>
      </c>
      <c r="M59" s="7" t="str">
        <f t="shared" si="8"/>
        <v>Tidak Ada Bencana</v>
      </c>
      <c r="N59" s="7">
        <f t="shared" si="9"/>
        <v>3.7314260368152588</v>
      </c>
      <c r="O59" s="7" t="str">
        <f t="shared" si="6"/>
        <v>Tidak Ada Hama</v>
      </c>
      <c r="P59" s="6" t="str">
        <f t="shared" si="10"/>
        <v>R1</v>
      </c>
    </row>
    <row r="60" spans="1:16" x14ac:dyDescent="0.25">
      <c r="A60" s="3">
        <v>59</v>
      </c>
      <c r="B60" s="4">
        <v>41214</v>
      </c>
      <c r="C60" s="3">
        <v>2</v>
      </c>
      <c r="D60" s="5">
        <v>7571</v>
      </c>
      <c r="E60" s="5">
        <v>304236</v>
      </c>
      <c r="F60" s="5">
        <v>269298</v>
      </c>
      <c r="G60" s="5">
        <v>294.10000000000002</v>
      </c>
      <c r="H60" s="5">
        <v>1</v>
      </c>
      <c r="I60" s="3">
        <v>2930.5</v>
      </c>
      <c r="K60" s="7" t="str">
        <f t="shared" si="7"/>
        <v>STABIL</v>
      </c>
      <c r="L60" s="7" t="str">
        <f t="shared" si="1"/>
        <v>Penghujan</v>
      </c>
      <c r="M60" s="7" t="str">
        <f t="shared" si="8"/>
        <v>Ada Bencana</v>
      </c>
      <c r="N60" s="7">
        <f t="shared" si="9"/>
        <v>4.0212141171304676</v>
      </c>
      <c r="O60" s="7" t="str">
        <f t="shared" si="6"/>
        <v>Tidak Ada Hama</v>
      </c>
      <c r="P60" s="6" t="str">
        <f t="shared" si="10"/>
        <v>R3</v>
      </c>
    </row>
    <row r="61" spans="1:16" x14ac:dyDescent="0.25">
      <c r="A61" s="3">
        <v>60</v>
      </c>
      <c r="B61" s="4">
        <v>41244</v>
      </c>
      <c r="C61" s="3">
        <v>2</v>
      </c>
      <c r="D61" s="5">
        <v>7730</v>
      </c>
      <c r="E61" s="5">
        <v>183979</v>
      </c>
      <c r="F61" s="5">
        <v>378589</v>
      </c>
      <c r="G61" s="5">
        <v>284.7</v>
      </c>
      <c r="H61" s="5">
        <v>1</v>
      </c>
      <c r="I61" s="3">
        <v>6429.82</v>
      </c>
      <c r="K61" s="7" t="str">
        <f t="shared" si="7"/>
        <v>STABIL</v>
      </c>
      <c r="L61" s="7" t="str">
        <f t="shared" si="1"/>
        <v>Penghujan</v>
      </c>
      <c r="M61" s="7" t="str">
        <f t="shared" si="8"/>
        <v>Ada Bencana</v>
      </c>
      <c r="N61" s="7">
        <f t="shared" si="9"/>
        <v>14.590015883821192</v>
      </c>
      <c r="O61" s="7" t="str">
        <f t="shared" si="6"/>
        <v>Ada Hama</v>
      </c>
      <c r="P61" s="6" t="str">
        <f t="shared" si="10"/>
        <v>R4</v>
      </c>
    </row>
    <row r="62" spans="1:16" x14ac:dyDescent="0.25">
      <c r="A62" s="3">
        <v>61</v>
      </c>
      <c r="B62" s="4">
        <v>41275</v>
      </c>
      <c r="C62" s="3">
        <v>2</v>
      </c>
      <c r="D62" s="5">
        <v>7761</v>
      </c>
      <c r="E62" s="5">
        <v>209283</v>
      </c>
      <c r="F62" s="5">
        <v>174025</v>
      </c>
      <c r="G62" s="5">
        <v>508.2</v>
      </c>
      <c r="H62" s="5">
        <v>1</v>
      </c>
      <c r="I62" s="3">
        <v>12850.57</v>
      </c>
      <c r="K62" s="7" t="str">
        <f t="shared" si="7"/>
        <v>STABIL</v>
      </c>
      <c r="L62" s="7" t="str">
        <f t="shared" si="1"/>
        <v>Penghujan</v>
      </c>
      <c r="M62" s="7" t="str">
        <f t="shared" si="8"/>
        <v>Ada Bencana</v>
      </c>
      <c r="N62" s="7">
        <f t="shared" si="9"/>
        <v>41.444093269261778</v>
      </c>
      <c r="O62" s="7" t="str">
        <f t="shared" si="6"/>
        <v>Ada Hama</v>
      </c>
      <c r="P62" s="6" t="str">
        <f t="shared" si="10"/>
        <v>R4</v>
      </c>
    </row>
    <row r="63" spans="1:16" x14ac:dyDescent="0.25">
      <c r="A63" s="3">
        <v>62</v>
      </c>
      <c r="B63" s="4">
        <v>41306</v>
      </c>
      <c r="C63" s="3">
        <v>2</v>
      </c>
      <c r="D63" s="5">
        <v>7752</v>
      </c>
      <c r="E63" s="5">
        <v>436249</v>
      </c>
      <c r="F63" s="5">
        <v>94037</v>
      </c>
      <c r="G63" s="5">
        <v>407.4</v>
      </c>
      <c r="H63" s="5">
        <v>1</v>
      </c>
      <c r="I63" s="3">
        <v>11577.05</v>
      </c>
      <c r="K63" s="7" t="str">
        <f t="shared" si="7"/>
        <v>STABIL</v>
      </c>
      <c r="L63" s="7" t="str">
        <f t="shared" si="1"/>
        <v>Penghujan</v>
      </c>
      <c r="M63" s="7" t="str">
        <f t="shared" si="8"/>
        <v>Ada Bencana</v>
      </c>
      <c r="N63" s="7">
        <f t="shared" si="9"/>
        <v>17.911702818949777</v>
      </c>
      <c r="O63" s="7" t="str">
        <f t="shared" si="6"/>
        <v>Ada Hama</v>
      </c>
      <c r="P63" s="6" t="str">
        <f t="shared" si="10"/>
        <v>R4</v>
      </c>
    </row>
    <row r="64" spans="1:16" x14ac:dyDescent="0.25">
      <c r="A64" s="3">
        <v>63</v>
      </c>
      <c r="B64" s="4">
        <v>41334</v>
      </c>
      <c r="C64" s="3">
        <v>2</v>
      </c>
      <c r="D64" s="5">
        <v>7627</v>
      </c>
      <c r="E64" s="5">
        <v>1817635</v>
      </c>
      <c r="F64" s="5">
        <v>190385</v>
      </c>
      <c r="G64" s="5">
        <v>183.2</v>
      </c>
      <c r="H64" s="5">
        <v>1</v>
      </c>
      <c r="I64" s="3">
        <v>7446.44</v>
      </c>
      <c r="K64" s="7" t="str">
        <f t="shared" si="7"/>
        <v>STABIL</v>
      </c>
      <c r="L64" s="7" t="str">
        <f t="shared" si="1"/>
        <v>Penghujan</v>
      </c>
      <c r="M64" s="7" t="str">
        <f t="shared" si="8"/>
        <v>Ada Bencana</v>
      </c>
      <c r="N64" s="7">
        <f t="shared" si="9"/>
        <v>2.765130078946</v>
      </c>
      <c r="O64" s="7" t="str">
        <f t="shared" si="6"/>
        <v>Tidak Ada Hama</v>
      </c>
      <c r="P64" s="6" t="str">
        <f t="shared" si="10"/>
        <v>R3</v>
      </c>
    </row>
    <row r="65" spans="1:16" x14ac:dyDescent="0.25">
      <c r="A65" s="3">
        <v>64</v>
      </c>
      <c r="B65" s="4">
        <v>41365</v>
      </c>
      <c r="C65" s="3">
        <v>2</v>
      </c>
      <c r="D65" s="5">
        <v>7539</v>
      </c>
      <c r="E65" s="5">
        <v>2555298</v>
      </c>
      <c r="F65" s="5">
        <v>247695</v>
      </c>
      <c r="G65" s="5">
        <v>266.5</v>
      </c>
      <c r="H65" s="5">
        <v>1</v>
      </c>
      <c r="I65" s="3">
        <v>7525.73</v>
      </c>
      <c r="K65" s="7" t="str">
        <f t="shared" si="7"/>
        <v>STABIL</v>
      </c>
      <c r="L65" s="7" t="str">
        <f t="shared" si="1"/>
        <v>Penghujan</v>
      </c>
      <c r="M65" s="7" t="str">
        <f t="shared" si="8"/>
        <v>Ada Bencana</v>
      </c>
      <c r="N65" s="7">
        <f t="shared" si="9"/>
        <v>1.9878364136306126</v>
      </c>
      <c r="O65" s="7" t="str">
        <f t="shared" si="6"/>
        <v>Tidak Ada Hama</v>
      </c>
      <c r="P65" s="6" t="str">
        <f t="shared" si="10"/>
        <v>R3</v>
      </c>
    </row>
    <row r="66" spans="1:16" x14ac:dyDescent="0.25">
      <c r="A66" s="3">
        <v>65</v>
      </c>
      <c r="B66" s="4">
        <v>41395</v>
      </c>
      <c r="C66" s="3">
        <v>2</v>
      </c>
      <c r="D66" s="5">
        <v>7581</v>
      </c>
      <c r="E66" s="5">
        <v>908867</v>
      </c>
      <c r="F66" s="5">
        <v>171319</v>
      </c>
      <c r="G66" s="5">
        <v>210.4</v>
      </c>
      <c r="H66" s="5">
        <v>1</v>
      </c>
      <c r="I66" s="3">
        <v>9676.14</v>
      </c>
      <c r="K66" s="7" t="str">
        <f t="shared" si="7"/>
        <v>STABIL</v>
      </c>
      <c r="L66" s="7" t="str">
        <f t="shared" si="1"/>
        <v>Penghujan</v>
      </c>
      <c r="M66" s="7" t="str">
        <f t="shared" si="8"/>
        <v>Ada Bencana</v>
      </c>
      <c r="N66" s="7">
        <f t="shared" si="9"/>
        <v>5.5602011205286592</v>
      </c>
      <c r="O66" s="7" t="str">
        <f t="shared" si="6"/>
        <v>Tidak Ada Hama</v>
      </c>
      <c r="P66" s="6" t="str">
        <f t="shared" si="10"/>
        <v>R3</v>
      </c>
    </row>
    <row r="67" spans="1:16" x14ac:dyDescent="0.25">
      <c r="A67" s="3">
        <v>66</v>
      </c>
      <c r="B67" s="4">
        <v>41426</v>
      </c>
      <c r="C67" s="3">
        <v>2</v>
      </c>
      <c r="D67" s="5">
        <v>7737</v>
      </c>
      <c r="E67" s="5">
        <v>491120</v>
      </c>
      <c r="F67" s="5">
        <v>88975</v>
      </c>
      <c r="G67" s="5">
        <v>0</v>
      </c>
      <c r="H67" s="5">
        <v>1</v>
      </c>
      <c r="I67" s="3">
        <v>11330.19</v>
      </c>
      <c r="K67" s="7" t="str">
        <f t="shared" si="7"/>
        <v>STABIL</v>
      </c>
      <c r="L67" s="7" t="str">
        <f t="shared" ref="L67:L109" si="11">IF(G67&gt;150,"Penghujan","Kemarau")</f>
        <v>Kemarau</v>
      </c>
      <c r="M67" s="7" t="str">
        <f t="shared" si="8"/>
        <v>Ada Bencana</v>
      </c>
      <c r="N67" s="7">
        <f t="shared" si="9"/>
        <v>12.048651062879506</v>
      </c>
      <c r="O67" s="7" t="str">
        <f t="shared" si="6"/>
        <v>Ada Hama</v>
      </c>
      <c r="P67" s="6" t="str">
        <f t="shared" si="10"/>
        <v>R8</v>
      </c>
    </row>
    <row r="68" spans="1:16" x14ac:dyDescent="0.25">
      <c r="A68" s="3">
        <v>67</v>
      </c>
      <c r="B68" s="4">
        <v>41456</v>
      </c>
      <c r="C68" s="3">
        <v>2</v>
      </c>
      <c r="D68" s="5">
        <v>7904</v>
      </c>
      <c r="E68" s="5">
        <v>994309</v>
      </c>
      <c r="F68" s="5">
        <v>83114</v>
      </c>
      <c r="G68" s="5">
        <v>128.80000000000001</v>
      </c>
      <c r="H68" s="5">
        <v>1</v>
      </c>
      <c r="I68" s="3">
        <v>9692.74</v>
      </c>
      <c r="K68" s="7" t="str">
        <f t="shared" si="7"/>
        <v>STABIL</v>
      </c>
      <c r="L68" s="7" t="str">
        <f t="shared" si="11"/>
        <v>Kemarau</v>
      </c>
      <c r="M68" s="7" t="str">
        <f t="shared" si="8"/>
        <v>Ada Bencana</v>
      </c>
      <c r="N68" s="7">
        <f t="shared" si="9"/>
        <v>5.0911258765133809</v>
      </c>
      <c r="O68" s="7" t="str">
        <f t="shared" si="6"/>
        <v>Tidak Ada Hama</v>
      </c>
      <c r="P68" s="6" t="str">
        <f t="shared" si="10"/>
        <v>R7</v>
      </c>
    </row>
    <row r="69" spans="1:16" x14ac:dyDescent="0.25">
      <c r="A69" s="3">
        <v>68</v>
      </c>
      <c r="B69" s="4">
        <v>41487</v>
      </c>
      <c r="C69" s="3">
        <v>2</v>
      </c>
      <c r="D69" s="5">
        <v>7898</v>
      </c>
      <c r="E69" s="5">
        <v>1293617</v>
      </c>
      <c r="F69" s="5">
        <v>53865</v>
      </c>
      <c r="G69" s="5">
        <v>89.5</v>
      </c>
      <c r="H69" s="5">
        <v>0</v>
      </c>
      <c r="I69" s="3">
        <v>4638.3500000000004</v>
      </c>
      <c r="K69" s="7" t="str">
        <f t="shared" si="7"/>
        <v>STABIL</v>
      </c>
      <c r="L69" s="7" t="str">
        <f t="shared" si="11"/>
        <v>Kemarau</v>
      </c>
      <c r="M69" s="7" t="str">
        <f t="shared" si="8"/>
        <v>Tidak Ada Bencana</v>
      </c>
      <c r="N69" s="7">
        <f t="shared" si="9"/>
        <v>1.8726054219907549</v>
      </c>
      <c r="O69" s="7" t="str">
        <f t="shared" si="6"/>
        <v>Tidak Ada Hama</v>
      </c>
      <c r="P69" s="6" t="str">
        <f t="shared" si="10"/>
        <v>R5</v>
      </c>
    </row>
    <row r="70" spans="1:16" x14ac:dyDescent="0.25">
      <c r="A70" s="3">
        <v>69</v>
      </c>
      <c r="B70" s="4">
        <v>41518</v>
      </c>
      <c r="C70" s="3">
        <v>2</v>
      </c>
      <c r="D70" s="5">
        <v>7909</v>
      </c>
      <c r="E70" s="5">
        <v>706557</v>
      </c>
      <c r="F70" s="5">
        <v>42108</v>
      </c>
      <c r="G70" s="5">
        <v>26.9</v>
      </c>
      <c r="H70" s="5">
        <v>0</v>
      </c>
      <c r="I70" s="3">
        <v>3487.1</v>
      </c>
      <c r="K70" s="7" t="str">
        <f t="shared" si="7"/>
        <v>STABIL</v>
      </c>
      <c r="L70" s="7" t="str">
        <f t="shared" si="11"/>
        <v>Kemarau</v>
      </c>
      <c r="M70" s="7" t="str">
        <f t="shared" si="8"/>
        <v>Tidak Ada Bencana</v>
      </c>
      <c r="N70" s="7">
        <f t="shared" si="9"/>
        <v>2.0354426537628636</v>
      </c>
      <c r="O70" s="7" t="str">
        <f t="shared" si="6"/>
        <v>Tidak Ada Hama</v>
      </c>
      <c r="P70" s="6" t="str">
        <f t="shared" si="10"/>
        <v>R5</v>
      </c>
    </row>
    <row r="71" spans="1:16" x14ac:dyDescent="0.25">
      <c r="A71" s="3">
        <v>70</v>
      </c>
      <c r="B71" s="4">
        <v>41548</v>
      </c>
      <c r="C71" s="3">
        <v>2</v>
      </c>
      <c r="D71" s="5">
        <v>7970</v>
      </c>
      <c r="E71" s="5">
        <v>366952</v>
      </c>
      <c r="F71" s="5">
        <v>71027</v>
      </c>
      <c r="G71" s="5">
        <v>0</v>
      </c>
      <c r="H71" s="5">
        <v>0</v>
      </c>
      <c r="I71" s="3">
        <v>2661.2</v>
      </c>
      <c r="K71" s="7" t="str">
        <f t="shared" si="7"/>
        <v>STABIL</v>
      </c>
      <c r="L71" s="7" t="str">
        <f t="shared" si="11"/>
        <v>Kemarau</v>
      </c>
      <c r="M71" s="7" t="str">
        <f t="shared" si="8"/>
        <v>Tidak Ada Bencana</v>
      </c>
      <c r="N71" s="7">
        <f t="shared" si="9"/>
        <v>2.9909525147513345</v>
      </c>
      <c r="O71" s="7" t="str">
        <f t="shared" ref="O71:O109" si="12">IF((I71/F67*100)&gt;10,"Ada Hama","Tidak Ada Hama")</f>
        <v>Tidak Ada Hama</v>
      </c>
      <c r="P71" s="6" t="str">
        <f t="shared" si="10"/>
        <v>R5</v>
      </c>
    </row>
    <row r="72" spans="1:16" x14ac:dyDescent="0.25">
      <c r="A72" s="3">
        <v>71</v>
      </c>
      <c r="B72" s="4">
        <v>41579</v>
      </c>
      <c r="C72" s="3">
        <v>2</v>
      </c>
      <c r="D72" s="5">
        <v>8009</v>
      </c>
      <c r="E72" s="5">
        <v>342780</v>
      </c>
      <c r="F72" s="5">
        <v>234924</v>
      </c>
      <c r="G72" s="5">
        <v>178.3</v>
      </c>
      <c r="H72" s="5">
        <v>1</v>
      </c>
      <c r="I72" s="3">
        <v>5004.33</v>
      </c>
      <c r="K72" s="7" t="str">
        <f t="shared" si="7"/>
        <v>STABIL</v>
      </c>
      <c r="L72" s="7" t="str">
        <f t="shared" si="11"/>
        <v>Penghujan</v>
      </c>
      <c r="M72" s="7" t="str">
        <f t="shared" si="8"/>
        <v>Ada Bencana</v>
      </c>
      <c r="N72" s="7">
        <f t="shared" si="9"/>
        <v>6.021043386192459</v>
      </c>
      <c r="O72" s="7" t="str">
        <f t="shared" si="12"/>
        <v>Tidak Ada Hama</v>
      </c>
      <c r="P72" s="6" t="str">
        <f t="shared" si="10"/>
        <v>R3</v>
      </c>
    </row>
    <row r="73" spans="1:16" x14ac:dyDescent="0.25">
      <c r="A73" s="3">
        <v>72</v>
      </c>
      <c r="B73" s="4">
        <v>41609</v>
      </c>
      <c r="C73" s="3">
        <v>2</v>
      </c>
      <c r="D73" s="5">
        <v>8090</v>
      </c>
      <c r="E73" s="5">
        <v>222151</v>
      </c>
      <c r="F73" s="5">
        <v>364507</v>
      </c>
      <c r="G73" s="5">
        <v>247.9</v>
      </c>
      <c r="H73" s="5">
        <v>1</v>
      </c>
      <c r="I73" s="3">
        <v>5838.16</v>
      </c>
      <c r="K73" s="7" t="str">
        <f t="shared" si="7"/>
        <v>STABIL</v>
      </c>
      <c r="L73" s="7" t="str">
        <f t="shared" si="11"/>
        <v>Penghujan</v>
      </c>
      <c r="M73" s="7" t="str">
        <f t="shared" si="8"/>
        <v>Ada Bencana</v>
      </c>
      <c r="N73" s="7">
        <f t="shared" si="9"/>
        <v>10.838503666573841</v>
      </c>
      <c r="O73" s="7" t="str">
        <f t="shared" si="12"/>
        <v>Ada Hama</v>
      </c>
      <c r="P73" s="6" t="str">
        <f t="shared" si="10"/>
        <v>R4</v>
      </c>
    </row>
    <row r="74" spans="1:16" x14ac:dyDescent="0.25">
      <c r="A74" s="3">
        <v>73</v>
      </c>
      <c r="B74" s="4">
        <v>41640</v>
      </c>
      <c r="C74" s="3">
        <v>2</v>
      </c>
      <c r="D74" s="5">
        <v>8204</v>
      </c>
      <c r="E74" s="5">
        <v>262641</v>
      </c>
      <c r="F74" s="5">
        <v>216768</v>
      </c>
      <c r="G74" s="5">
        <v>757.6</v>
      </c>
      <c r="H74" s="5">
        <v>1</v>
      </c>
      <c r="I74" s="3">
        <v>12734.78</v>
      </c>
      <c r="K74" s="7" t="str">
        <f t="shared" si="7"/>
        <v>STABIL</v>
      </c>
      <c r="L74" s="7" t="str">
        <f t="shared" si="11"/>
        <v>Penghujan</v>
      </c>
      <c r="M74" s="7" t="str">
        <f t="shared" si="8"/>
        <v>Ada Bencana</v>
      </c>
      <c r="N74" s="7">
        <f t="shared" si="9"/>
        <v>30.243136696114753</v>
      </c>
      <c r="O74" s="7" t="str">
        <f t="shared" si="12"/>
        <v>Ada Hama</v>
      </c>
      <c r="P74" s="6" t="str">
        <f t="shared" si="10"/>
        <v>R4</v>
      </c>
    </row>
    <row r="75" spans="1:16" x14ac:dyDescent="0.25">
      <c r="A75" s="3">
        <v>74</v>
      </c>
      <c r="B75" s="4">
        <v>41671</v>
      </c>
      <c r="C75" s="3">
        <v>2</v>
      </c>
      <c r="D75" s="5">
        <v>8276</v>
      </c>
      <c r="E75" s="5">
        <v>443017</v>
      </c>
      <c r="F75" s="5">
        <v>87644</v>
      </c>
      <c r="G75" s="5">
        <v>326.10000000000002</v>
      </c>
      <c r="H75" s="5">
        <v>1</v>
      </c>
      <c r="I75" s="3">
        <v>20494.37</v>
      </c>
      <c r="K75" s="7" t="str">
        <f t="shared" si="7"/>
        <v>STABIL</v>
      </c>
      <c r="L75" s="7" t="str">
        <f t="shared" si="11"/>
        <v>Penghujan</v>
      </c>
      <c r="M75" s="7" t="str">
        <f t="shared" si="8"/>
        <v>Ada Bencana</v>
      </c>
      <c r="N75" s="7">
        <f t="shared" si="9"/>
        <v>28.854337083081084</v>
      </c>
      <c r="O75" s="7" t="str">
        <f t="shared" si="12"/>
        <v>Ada Hama</v>
      </c>
      <c r="P75" s="6" t="str">
        <f t="shared" si="10"/>
        <v>R4</v>
      </c>
    </row>
    <row r="76" spans="1:16" x14ac:dyDescent="0.25">
      <c r="A76" s="3">
        <v>75</v>
      </c>
      <c r="B76" s="4">
        <v>41699</v>
      </c>
      <c r="C76" s="3">
        <v>2</v>
      </c>
      <c r="D76" s="5">
        <v>8302</v>
      </c>
      <c r="E76" s="5">
        <v>1465293</v>
      </c>
      <c r="F76" s="5">
        <v>187157</v>
      </c>
      <c r="G76" s="5">
        <v>141.19999999999999</v>
      </c>
      <c r="H76" s="5">
        <v>1</v>
      </c>
      <c r="I76" s="3">
        <v>18235.560000000001</v>
      </c>
      <c r="K76" s="7" t="str">
        <f t="shared" si="7"/>
        <v>STABIL</v>
      </c>
      <c r="L76" s="7" t="str">
        <f t="shared" si="11"/>
        <v>Kemarau</v>
      </c>
      <c r="M76" s="7" t="str">
        <f t="shared" si="8"/>
        <v>Ada Bencana</v>
      </c>
      <c r="N76" s="7">
        <f t="shared" si="9"/>
        <v>7.7623231342902388</v>
      </c>
      <c r="O76" s="7" t="str">
        <f t="shared" si="12"/>
        <v>Tidak Ada Hama</v>
      </c>
      <c r="P76" s="6" t="str">
        <f t="shared" si="10"/>
        <v>R7</v>
      </c>
    </row>
    <row r="77" spans="1:16" x14ac:dyDescent="0.25">
      <c r="A77" s="3">
        <v>76</v>
      </c>
      <c r="B77" s="4">
        <v>41730</v>
      </c>
      <c r="C77" s="3">
        <v>2</v>
      </c>
      <c r="D77" s="5">
        <v>8097</v>
      </c>
      <c r="E77" s="5">
        <v>2273542</v>
      </c>
      <c r="F77" s="5">
        <v>223601</v>
      </c>
      <c r="G77" s="5">
        <v>53.6</v>
      </c>
      <c r="H77" s="5">
        <v>1</v>
      </c>
      <c r="I77" s="3">
        <v>10414.1</v>
      </c>
      <c r="K77" s="7" t="str">
        <f t="shared" si="7"/>
        <v>STABIL</v>
      </c>
      <c r="L77" s="7" t="str">
        <f t="shared" si="11"/>
        <v>Kemarau</v>
      </c>
      <c r="M77" s="7" t="str">
        <f t="shared" si="8"/>
        <v>Ada Bencana</v>
      </c>
      <c r="N77" s="7">
        <f t="shared" si="9"/>
        <v>2.8570370390692088</v>
      </c>
      <c r="O77" s="7" t="str">
        <f t="shared" si="12"/>
        <v>Tidak Ada Hama</v>
      </c>
      <c r="P77" s="6" t="str">
        <f t="shared" si="10"/>
        <v>R7</v>
      </c>
    </row>
    <row r="78" spans="1:16" x14ac:dyDescent="0.25">
      <c r="A78" s="3">
        <v>77</v>
      </c>
      <c r="B78" s="4">
        <v>41760</v>
      </c>
      <c r="C78" s="3">
        <v>2</v>
      </c>
      <c r="D78" s="5">
        <v>8028</v>
      </c>
      <c r="E78" s="5">
        <v>1051832</v>
      </c>
      <c r="F78" s="5">
        <v>166457</v>
      </c>
      <c r="G78" s="5">
        <v>132.9</v>
      </c>
      <c r="H78" s="5">
        <v>1</v>
      </c>
      <c r="I78" s="3">
        <v>9221.6</v>
      </c>
      <c r="K78" s="7" t="str">
        <f t="shared" si="7"/>
        <v>STABIL</v>
      </c>
      <c r="L78" s="7" t="str">
        <f t="shared" si="11"/>
        <v>Kemarau</v>
      </c>
      <c r="M78" s="7" t="str">
        <f t="shared" si="8"/>
        <v>Ada Bencana</v>
      </c>
      <c r="N78" s="7">
        <f t="shared" si="9"/>
        <v>4.2541334514319455</v>
      </c>
      <c r="O78" s="7" t="str">
        <f t="shared" si="12"/>
        <v>Tidak Ada Hama</v>
      </c>
      <c r="P78" s="6" t="str">
        <f t="shared" si="10"/>
        <v>R7</v>
      </c>
    </row>
    <row r="79" spans="1:16" x14ac:dyDescent="0.25">
      <c r="A79" s="3">
        <v>78</v>
      </c>
      <c r="B79" s="4">
        <v>41791</v>
      </c>
      <c r="C79" s="3">
        <v>2</v>
      </c>
      <c r="D79" s="5">
        <v>8048</v>
      </c>
      <c r="E79" s="5">
        <v>425279</v>
      </c>
      <c r="F79" s="5">
        <v>114965</v>
      </c>
      <c r="G79" s="5">
        <v>135.6</v>
      </c>
      <c r="H79" s="5">
        <v>1</v>
      </c>
      <c r="I79" s="3">
        <v>11341.2</v>
      </c>
      <c r="K79" s="7" t="str">
        <f t="shared" si="7"/>
        <v>STABIL</v>
      </c>
      <c r="L79" s="7" t="str">
        <f t="shared" si="11"/>
        <v>Kemarau</v>
      </c>
      <c r="M79" s="7" t="str">
        <f t="shared" si="8"/>
        <v>Ada Bencana</v>
      </c>
      <c r="N79" s="7">
        <f t="shared" si="9"/>
        <v>12.94007576103327</v>
      </c>
      <c r="O79" s="7" t="str">
        <f t="shared" si="12"/>
        <v>Ada Hama</v>
      </c>
      <c r="P79" s="6" t="str">
        <f t="shared" si="10"/>
        <v>R8</v>
      </c>
    </row>
    <row r="80" spans="1:16" x14ac:dyDescent="0.25">
      <c r="A80" s="3">
        <v>79</v>
      </c>
      <c r="B80" s="4">
        <v>41821</v>
      </c>
      <c r="C80" s="3">
        <v>2</v>
      </c>
      <c r="D80" s="5">
        <v>8119</v>
      </c>
      <c r="E80" s="5">
        <v>908150</v>
      </c>
      <c r="F80" s="5">
        <v>76456</v>
      </c>
      <c r="G80" s="5">
        <v>179</v>
      </c>
      <c r="H80" s="5">
        <v>0</v>
      </c>
      <c r="I80" s="3">
        <v>12549.4</v>
      </c>
      <c r="K80" s="7" t="str">
        <f t="shared" si="7"/>
        <v>STABIL</v>
      </c>
      <c r="L80" s="7" t="str">
        <f t="shared" si="11"/>
        <v>Penghujan</v>
      </c>
      <c r="M80" s="7" t="str">
        <f t="shared" si="8"/>
        <v>Tidak Ada Bencana</v>
      </c>
      <c r="N80" s="7">
        <f t="shared" si="9"/>
        <v>6.7052795246771417</v>
      </c>
      <c r="O80" s="7" t="str">
        <f t="shared" si="12"/>
        <v>Tidak Ada Hama</v>
      </c>
      <c r="P80" s="6" t="str">
        <f t="shared" si="10"/>
        <v>R1</v>
      </c>
    </row>
    <row r="81" spans="1:16" x14ac:dyDescent="0.25">
      <c r="A81" s="3">
        <v>80</v>
      </c>
      <c r="B81" s="4">
        <v>41852</v>
      </c>
      <c r="C81" s="3">
        <v>2</v>
      </c>
      <c r="D81" s="5">
        <v>8109</v>
      </c>
      <c r="E81" s="5">
        <v>1084988</v>
      </c>
      <c r="F81" s="5">
        <v>63170</v>
      </c>
      <c r="G81" s="5">
        <v>113.1</v>
      </c>
      <c r="H81" s="5">
        <v>0</v>
      </c>
      <c r="I81" s="3">
        <v>9759.1200000000008</v>
      </c>
      <c r="K81" s="7" t="str">
        <f t="shared" si="7"/>
        <v>STABIL</v>
      </c>
      <c r="L81" s="7" t="str">
        <f t="shared" si="11"/>
        <v>Kemarau</v>
      </c>
      <c r="M81" s="7" t="str">
        <f t="shared" si="8"/>
        <v>Tidak Ada Bencana</v>
      </c>
      <c r="N81" s="7">
        <f t="shared" si="9"/>
        <v>4.3645243089252741</v>
      </c>
      <c r="O81" s="7" t="str">
        <f t="shared" si="12"/>
        <v>Tidak Ada Hama</v>
      </c>
      <c r="P81" s="6" t="str">
        <f t="shared" si="10"/>
        <v>R5</v>
      </c>
    </row>
    <row r="82" spans="1:16" x14ac:dyDescent="0.25">
      <c r="A82" s="3">
        <v>81</v>
      </c>
      <c r="B82" s="4">
        <v>41883</v>
      </c>
      <c r="C82" s="3">
        <v>2</v>
      </c>
      <c r="D82" s="5">
        <v>8176</v>
      </c>
      <c r="E82" s="5">
        <v>685267</v>
      </c>
      <c r="F82" s="5">
        <v>38851</v>
      </c>
      <c r="G82" s="5">
        <v>0</v>
      </c>
      <c r="H82" s="5">
        <v>0</v>
      </c>
      <c r="I82" s="3">
        <v>3958.9</v>
      </c>
      <c r="K82" s="7" t="str">
        <f t="shared" si="7"/>
        <v>STABIL</v>
      </c>
      <c r="L82" s="7" t="str">
        <f t="shared" si="11"/>
        <v>Kemarau</v>
      </c>
      <c r="M82" s="7" t="str">
        <f t="shared" si="8"/>
        <v>Tidak Ada Bencana</v>
      </c>
      <c r="N82" s="7">
        <f t="shared" si="9"/>
        <v>2.3783319415825108</v>
      </c>
      <c r="O82" s="7" t="str">
        <f t="shared" si="12"/>
        <v>Tidak Ada Hama</v>
      </c>
      <c r="P82" s="6" t="str">
        <f t="shared" si="10"/>
        <v>R5</v>
      </c>
    </row>
    <row r="83" spans="1:16" x14ac:dyDescent="0.25">
      <c r="A83" s="3">
        <v>82</v>
      </c>
      <c r="B83" s="4">
        <v>41913</v>
      </c>
      <c r="C83" s="3">
        <v>2</v>
      </c>
      <c r="D83" s="5">
        <v>8219</v>
      </c>
      <c r="E83" s="5">
        <v>473286</v>
      </c>
      <c r="F83" s="5">
        <v>63068</v>
      </c>
      <c r="G83" s="5">
        <v>25</v>
      </c>
      <c r="H83" s="5">
        <v>0</v>
      </c>
      <c r="I83" s="3">
        <v>2406.9499999999998</v>
      </c>
      <c r="K83" s="7" t="str">
        <f t="shared" si="7"/>
        <v>STABIL</v>
      </c>
      <c r="L83" s="7" t="str">
        <f t="shared" si="11"/>
        <v>Kemarau</v>
      </c>
      <c r="M83" s="7" t="str">
        <f t="shared" si="8"/>
        <v>Tidak Ada Bencana</v>
      </c>
      <c r="N83" s="7">
        <f t="shared" si="9"/>
        <v>2.0936371939285867</v>
      </c>
      <c r="O83" s="7" t="str">
        <f t="shared" si="12"/>
        <v>Tidak Ada Hama</v>
      </c>
      <c r="P83" s="6" t="str">
        <f t="shared" si="10"/>
        <v>R5</v>
      </c>
    </row>
    <row r="84" spans="1:16" x14ac:dyDescent="0.25">
      <c r="A84" s="3">
        <v>83</v>
      </c>
      <c r="B84" s="4">
        <v>41944</v>
      </c>
      <c r="C84" s="3">
        <v>2</v>
      </c>
      <c r="D84" s="5">
        <v>8338</v>
      </c>
      <c r="E84" s="5">
        <v>314753</v>
      </c>
      <c r="F84" s="5">
        <v>185771</v>
      </c>
      <c r="G84" s="5">
        <v>194.9</v>
      </c>
      <c r="H84" s="5">
        <v>1</v>
      </c>
      <c r="I84" s="3">
        <v>2821.68</v>
      </c>
      <c r="K84" s="7" t="str">
        <f t="shared" si="7"/>
        <v>STABIL</v>
      </c>
      <c r="L84" s="7" t="str">
        <f t="shared" si="11"/>
        <v>Penghujan</v>
      </c>
      <c r="M84" s="7" t="str">
        <f t="shared" si="8"/>
        <v>Ada Bencana</v>
      </c>
      <c r="N84" s="7">
        <f t="shared" si="9"/>
        <v>3.6905932824107976</v>
      </c>
      <c r="O84" s="7" t="str">
        <f t="shared" si="12"/>
        <v>Tidak Ada Hama</v>
      </c>
      <c r="P84" s="6" t="str">
        <f t="shared" si="10"/>
        <v>R3</v>
      </c>
    </row>
    <row r="85" spans="1:16" x14ac:dyDescent="0.25">
      <c r="A85" s="3">
        <v>84</v>
      </c>
      <c r="B85" s="4">
        <v>41974</v>
      </c>
      <c r="C85" s="3">
        <v>2</v>
      </c>
      <c r="D85" s="5">
        <v>8809</v>
      </c>
      <c r="E85" s="5">
        <v>260057</v>
      </c>
      <c r="F85" s="5">
        <v>380853</v>
      </c>
      <c r="G85" s="5">
        <v>147.4</v>
      </c>
      <c r="H85" s="5">
        <v>1</v>
      </c>
      <c r="I85" s="3">
        <v>3707.13</v>
      </c>
      <c r="K85" s="7" t="str">
        <f t="shared" si="7"/>
        <v>STABIL</v>
      </c>
      <c r="L85" s="7" t="str">
        <f t="shared" si="11"/>
        <v>Kemarau</v>
      </c>
      <c r="M85" s="7" t="str">
        <f t="shared" si="8"/>
        <v>Ada Bencana</v>
      </c>
      <c r="N85" s="7">
        <f t="shared" si="9"/>
        <v>5.8684977046066171</v>
      </c>
      <c r="O85" s="7" t="str">
        <f t="shared" si="12"/>
        <v>Tidak Ada Hama</v>
      </c>
      <c r="P85" s="6" t="str">
        <f t="shared" si="10"/>
        <v>R7</v>
      </c>
    </row>
    <row r="86" spans="1:16" x14ac:dyDescent="0.25">
      <c r="A86" s="3">
        <v>85</v>
      </c>
      <c r="B86" s="4">
        <v>42005</v>
      </c>
      <c r="C86" s="3">
        <v>2</v>
      </c>
      <c r="D86" s="5">
        <v>9006</v>
      </c>
      <c r="E86" s="5">
        <v>302281</v>
      </c>
      <c r="F86" s="5">
        <v>222263</v>
      </c>
      <c r="G86" s="5">
        <v>64.7</v>
      </c>
      <c r="H86" s="5">
        <v>1</v>
      </c>
      <c r="I86" s="3">
        <v>7435.58</v>
      </c>
      <c r="K86" s="7" t="str">
        <f t="shared" si="7"/>
        <v>STABIL</v>
      </c>
      <c r="L86" s="7" t="str">
        <f t="shared" si="11"/>
        <v>Kemarau</v>
      </c>
      <c r="M86" s="7" t="str">
        <f t="shared" si="8"/>
        <v>Ada Bencana</v>
      </c>
      <c r="N86" s="7">
        <f t="shared" si="9"/>
        <v>19.138709428328742</v>
      </c>
      <c r="O86" s="7" t="str">
        <f t="shared" si="12"/>
        <v>Ada Hama</v>
      </c>
      <c r="P86" s="6" t="str">
        <f t="shared" si="10"/>
        <v>R8</v>
      </c>
    </row>
    <row r="87" spans="1:16" x14ac:dyDescent="0.25">
      <c r="A87" s="3">
        <v>86</v>
      </c>
      <c r="B87" s="4">
        <v>42036</v>
      </c>
      <c r="C87" s="3">
        <v>2</v>
      </c>
      <c r="D87" s="5">
        <v>9194</v>
      </c>
      <c r="E87" s="5">
        <v>490702</v>
      </c>
      <c r="F87" s="5">
        <v>105543</v>
      </c>
      <c r="G87" s="5">
        <v>109.8</v>
      </c>
      <c r="H87" s="5">
        <v>1</v>
      </c>
      <c r="I87" s="3">
        <v>10834.24</v>
      </c>
      <c r="K87" s="7" t="str">
        <f t="shared" si="7"/>
        <v>STABIL</v>
      </c>
      <c r="L87" s="7" t="str">
        <f t="shared" si="11"/>
        <v>Kemarau</v>
      </c>
      <c r="M87" s="7" t="str">
        <f t="shared" si="8"/>
        <v>Ada Bencana</v>
      </c>
      <c r="N87" s="7">
        <f t="shared" si="9"/>
        <v>17.178664298852031</v>
      </c>
      <c r="O87" s="7" t="str">
        <f t="shared" si="12"/>
        <v>Ada Hama</v>
      </c>
      <c r="P87" s="6" t="str">
        <f t="shared" si="10"/>
        <v>R8</v>
      </c>
    </row>
    <row r="88" spans="1:16" x14ac:dyDescent="0.25">
      <c r="A88" s="3">
        <v>87</v>
      </c>
      <c r="B88" s="4">
        <v>42064</v>
      </c>
      <c r="C88" s="3">
        <v>2</v>
      </c>
      <c r="D88" s="5">
        <v>9390</v>
      </c>
      <c r="E88" s="5">
        <v>1445396</v>
      </c>
      <c r="F88" s="5">
        <v>259814</v>
      </c>
      <c r="G88" s="5">
        <v>128.69999999999999</v>
      </c>
      <c r="H88" s="5">
        <v>1</v>
      </c>
      <c r="I88" s="3">
        <v>12171.81</v>
      </c>
      <c r="K88" s="7" t="str">
        <f t="shared" si="7"/>
        <v>STABIL</v>
      </c>
      <c r="L88" s="7" t="str">
        <f t="shared" si="11"/>
        <v>Kemarau</v>
      </c>
      <c r="M88" s="7" t="str">
        <f t="shared" si="8"/>
        <v>Ada Bencana</v>
      </c>
      <c r="N88" s="7">
        <f t="shared" si="9"/>
        <v>6.5520506429959466</v>
      </c>
      <c r="O88" s="7" t="str">
        <f t="shared" si="12"/>
        <v>Tidak Ada Hama</v>
      </c>
      <c r="P88" s="6" t="str">
        <f t="shared" si="10"/>
        <v>R7</v>
      </c>
    </row>
    <row r="89" spans="1:16" x14ac:dyDescent="0.25">
      <c r="A89" s="3">
        <v>88</v>
      </c>
      <c r="B89" s="4">
        <v>42095</v>
      </c>
      <c r="C89" s="3">
        <v>2</v>
      </c>
      <c r="D89" s="5">
        <v>8776</v>
      </c>
      <c r="E89" s="5">
        <v>2963236</v>
      </c>
      <c r="F89" s="5">
        <v>194745</v>
      </c>
      <c r="G89" s="5">
        <v>216.6</v>
      </c>
      <c r="H89" s="5">
        <v>1</v>
      </c>
      <c r="I89" s="3">
        <v>2509.7800000000002</v>
      </c>
      <c r="K89" s="7" t="str">
        <f t="shared" si="7"/>
        <v>STABIL</v>
      </c>
      <c r="L89" s="7" t="str">
        <f t="shared" si="11"/>
        <v>Penghujan</v>
      </c>
      <c r="M89" s="7" t="str">
        <f t="shared" si="8"/>
        <v>Ada Bencana</v>
      </c>
      <c r="N89" s="7">
        <f t="shared" si="9"/>
        <v>0.6589891637981059</v>
      </c>
      <c r="O89" s="7" t="str">
        <f t="shared" si="12"/>
        <v>Tidak Ada Hama</v>
      </c>
      <c r="P89" s="6" t="str">
        <f t="shared" si="10"/>
        <v>R3</v>
      </c>
    </row>
    <row r="90" spans="1:16" x14ac:dyDescent="0.25">
      <c r="A90" s="3">
        <v>89</v>
      </c>
      <c r="B90" s="4">
        <v>42125</v>
      </c>
      <c r="C90" s="3">
        <v>2</v>
      </c>
      <c r="D90" s="5">
        <v>8696</v>
      </c>
      <c r="E90" s="5">
        <v>1218902</v>
      </c>
      <c r="F90" s="5">
        <v>207036</v>
      </c>
      <c r="G90" s="5">
        <v>199.6</v>
      </c>
      <c r="H90" s="5">
        <v>1</v>
      </c>
      <c r="I90" s="3">
        <v>7698.02</v>
      </c>
      <c r="K90" s="7" t="str">
        <f t="shared" si="7"/>
        <v>STABIL</v>
      </c>
      <c r="L90" s="7" t="str">
        <f t="shared" si="11"/>
        <v>Penghujan</v>
      </c>
      <c r="M90" s="7" t="str">
        <f t="shared" si="8"/>
        <v>Ada Bencana</v>
      </c>
      <c r="N90" s="7">
        <f t="shared" si="9"/>
        <v>3.4634734526214439</v>
      </c>
      <c r="O90" s="7" t="str">
        <f t="shared" si="12"/>
        <v>Tidak Ada Hama</v>
      </c>
      <c r="P90" s="6" t="str">
        <f t="shared" si="10"/>
        <v>R3</v>
      </c>
    </row>
    <row r="91" spans="1:16" x14ac:dyDescent="0.25">
      <c r="A91" s="3">
        <v>90</v>
      </c>
      <c r="B91" s="4">
        <v>42156</v>
      </c>
      <c r="C91" s="3">
        <v>2</v>
      </c>
      <c r="D91" s="5">
        <v>8808</v>
      </c>
      <c r="E91" s="5">
        <v>578803</v>
      </c>
      <c r="F91" s="5">
        <v>107343</v>
      </c>
      <c r="G91" s="5">
        <v>69</v>
      </c>
      <c r="H91" s="5">
        <v>0</v>
      </c>
      <c r="I91" s="3">
        <v>7210.21</v>
      </c>
      <c r="K91" s="7" t="str">
        <f t="shared" ref="K91:K109" si="13">IF(D91&gt;9450,"TIDAK STABIL","STABIL")</f>
        <v>STABIL</v>
      </c>
      <c r="L91" s="7" t="str">
        <f t="shared" si="11"/>
        <v>Kemarau</v>
      </c>
      <c r="M91" s="7" t="str">
        <f t="shared" ref="M91:M109" si="14">IF(H91=1,"Ada Bencana","Tidak Ada Bencana")</f>
        <v>Tidak Ada Bencana</v>
      </c>
      <c r="N91" s="7">
        <f t="shared" ref="N91:N109" si="15">I91/F87*100</f>
        <v>6.8315378566082066</v>
      </c>
      <c r="O91" s="7" t="str">
        <f t="shared" si="12"/>
        <v>Tidak Ada Hama</v>
      </c>
      <c r="P91" s="6" t="str">
        <f t="shared" ref="P91:P109" si="16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R5</v>
      </c>
    </row>
    <row r="92" spans="1:16" x14ac:dyDescent="0.25">
      <c r="A92" s="3">
        <v>91</v>
      </c>
      <c r="B92" s="4">
        <v>42186</v>
      </c>
      <c r="C92" s="3">
        <v>2</v>
      </c>
      <c r="D92" s="5">
        <v>8965</v>
      </c>
      <c r="E92" s="5">
        <v>1424834</v>
      </c>
      <c r="F92" s="5">
        <v>63420</v>
      </c>
      <c r="G92" s="5">
        <v>14.8</v>
      </c>
      <c r="H92" s="5">
        <v>0</v>
      </c>
      <c r="I92" s="3">
        <v>2473.63</v>
      </c>
      <c r="K92" s="7" t="str">
        <f t="shared" si="13"/>
        <v>STABIL</v>
      </c>
      <c r="L92" s="7" t="str">
        <f t="shared" si="11"/>
        <v>Kemarau</v>
      </c>
      <c r="M92" s="7" t="str">
        <f t="shared" si="14"/>
        <v>Tidak Ada Bencana</v>
      </c>
      <c r="N92" s="7">
        <f t="shared" si="15"/>
        <v>0.95207725526722975</v>
      </c>
      <c r="O92" s="7" t="str">
        <f t="shared" si="12"/>
        <v>Tidak Ada Hama</v>
      </c>
      <c r="P92" s="6" t="str">
        <f t="shared" si="16"/>
        <v>R5</v>
      </c>
    </row>
    <row r="93" spans="1:16" x14ac:dyDescent="0.25">
      <c r="A93" s="3">
        <v>92</v>
      </c>
      <c r="B93" s="4">
        <v>42217</v>
      </c>
      <c r="C93" s="3">
        <v>2</v>
      </c>
      <c r="D93" s="5">
        <v>9096</v>
      </c>
      <c r="E93" s="5">
        <v>1067992</v>
      </c>
      <c r="F93" s="5">
        <v>54463</v>
      </c>
      <c r="G93" s="5">
        <v>10.8</v>
      </c>
      <c r="H93" s="5">
        <v>0</v>
      </c>
      <c r="I93" s="3">
        <v>2454.86</v>
      </c>
      <c r="K93" s="7" t="str">
        <f t="shared" si="13"/>
        <v>STABIL</v>
      </c>
      <c r="L93" s="7" t="str">
        <f t="shared" si="11"/>
        <v>Kemarau</v>
      </c>
      <c r="M93" s="7" t="str">
        <f t="shared" si="14"/>
        <v>Tidak Ada Bencana</v>
      </c>
      <c r="N93" s="7">
        <f t="shared" si="15"/>
        <v>1.2605509769185346</v>
      </c>
      <c r="O93" s="7" t="str">
        <f t="shared" si="12"/>
        <v>Tidak Ada Hama</v>
      </c>
      <c r="P93" s="6" t="str">
        <f t="shared" si="16"/>
        <v>R5</v>
      </c>
    </row>
    <row r="94" spans="1:16" x14ac:dyDescent="0.25">
      <c r="A94" s="3">
        <v>93</v>
      </c>
      <c r="B94" s="4">
        <v>42248</v>
      </c>
      <c r="C94" s="3">
        <v>2</v>
      </c>
      <c r="D94" s="5">
        <v>9291</v>
      </c>
      <c r="E94" s="5">
        <v>866570</v>
      </c>
      <c r="F94" s="5">
        <v>55448</v>
      </c>
      <c r="G94" s="5">
        <v>0.8</v>
      </c>
      <c r="H94" s="5">
        <v>0</v>
      </c>
      <c r="I94" s="3">
        <v>1314.95</v>
      </c>
      <c r="K94" s="7" t="str">
        <f t="shared" si="13"/>
        <v>STABIL</v>
      </c>
      <c r="L94" s="7" t="str">
        <f t="shared" si="11"/>
        <v>Kemarau</v>
      </c>
      <c r="M94" s="7" t="str">
        <f t="shared" si="14"/>
        <v>Tidak Ada Bencana</v>
      </c>
      <c r="N94" s="7">
        <f t="shared" si="15"/>
        <v>0.63513108831314369</v>
      </c>
      <c r="O94" s="7" t="str">
        <f t="shared" si="12"/>
        <v>Tidak Ada Hama</v>
      </c>
      <c r="P94" s="6" t="str">
        <f t="shared" si="16"/>
        <v>R5</v>
      </c>
    </row>
    <row r="95" spans="1:16" x14ac:dyDescent="0.25">
      <c r="A95" s="3">
        <v>94</v>
      </c>
      <c r="B95" s="4">
        <v>42278</v>
      </c>
      <c r="C95" s="3">
        <v>2</v>
      </c>
      <c r="D95" s="5">
        <v>9375</v>
      </c>
      <c r="E95" s="5">
        <v>449295</v>
      </c>
      <c r="F95" s="5">
        <v>46539</v>
      </c>
      <c r="G95" s="5">
        <v>0</v>
      </c>
      <c r="H95" s="5">
        <v>0</v>
      </c>
      <c r="I95" s="3">
        <v>1280.7</v>
      </c>
      <c r="K95" s="7" t="str">
        <f t="shared" si="13"/>
        <v>STABIL</v>
      </c>
      <c r="L95" s="7" t="str">
        <f t="shared" si="11"/>
        <v>Kemarau</v>
      </c>
      <c r="M95" s="7" t="str">
        <f t="shared" si="14"/>
        <v>Tidak Ada Bencana</v>
      </c>
      <c r="N95" s="7">
        <f t="shared" si="15"/>
        <v>1.1930913054414354</v>
      </c>
      <c r="O95" s="7" t="str">
        <f t="shared" si="12"/>
        <v>Tidak Ada Hama</v>
      </c>
      <c r="P95" s="6" t="str">
        <f t="shared" si="16"/>
        <v>R5</v>
      </c>
    </row>
    <row r="96" spans="1:16" x14ac:dyDescent="0.25">
      <c r="A96" s="3">
        <v>95</v>
      </c>
      <c r="B96" s="4">
        <v>42309</v>
      </c>
      <c r="C96" s="3">
        <v>2</v>
      </c>
      <c r="D96" s="5">
        <v>9412</v>
      </c>
      <c r="E96" s="5">
        <v>265451</v>
      </c>
      <c r="F96" s="5">
        <v>151953</v>
      </c>
      <c r="G96" s="5">
        <v>215.5</v>
      </c>
      <c r="H96" s="5">
        <v>0</v>
      </c>
      <c r="I96" s="3">
        <v>1603.5</v>
      </c>
      <c r="K96" s="7" t="str">
        <f t="shared" si="13"/>
        <v>STABIL</v>
      </c>
      <c r="L96" s="7" t="str">
        <f t="shared" si="11"/>
        <v>Penghujan</v>
      </c>
      <c r="M96" s="7" t="str">
        <f t="shared" si="14"/>
        <v>Tidak Ada Bencana</v>
      </c>
      <c r="N96" s="7">
        <f t="shared" si="15"/>
        <v>2.5283822138126775</v>
      </c>
      <c r="O96" s="7" t="str">
        <f t="shared" si="12"/>
        <v>Tidak Ada Hama</v>
      </c>
      <c r="P96" s="6" t="str">
        <f t="shared" si="16"/>
        <v>R1</v>
      </c>
    </row>
    <row r="97" spans="1:16" x14ac:dyDescent="0.25">
      <c r="A97" s="3">
        <v>96</v>
      </c>
      <c r="B97" s="4">
        <v>42339</v>
      </c>
      <c r="C97" s="3">
        <v>2</v>
      </c>
      <c r="D97" s="5">
        <v>9463</v>
      </c>
      <c r="E97" s="5">
        <v>227960</v>
      </c>
      <c r="F97" s="5">
        <v>395973</v>
      </c>
      <c r="G97" s="5">
        <v>194.1</v>
      </c>
      <c r="H97" s="5">
        <v>1</v>
      </c>
      <c r="I97" s="3">
        <v>2708.38</v>
      </c>
      <c r="K97" s="7" t="str">
        <f t="shared" si="13"/>
        <v>TIDAK STABIL</v>
      </c>
      <c r="L97" s="7" t="str">
        <f t="shared" si="11"/>
        <v>Penghujan</v>
      </c>
      <c r="M97" s="7" t="str">
        <f t="shared" si="14"/>
        <v>Ada Bencana</v>
      </c>
      <c r="N97" s="7">
        <f t="shared" si="15"/>
        <v>4.9728806712814206</v>
      </c>
      <c r="O97" s="7" t="str">
        <f t="shared" si="12"/>
        <v>Tidak Ada Hama</v>
      </c>
      <c r="P97" s="6" t="str">
        <f t="shared" si="16"/>
        <v>R11</v>
      </c>
    </row>
    <row r="98" spans="1:16" x14ac:dyDescent="0.25">
      <c r="A98" s="3">
        <v>97</v>
      </c>
      <c r="B98" s="4">
        <v>42370</v>
      </c>
      <c r="C98" s="3">
        <v>2</v>
      </c>
      <c r="D98" s="5">
        <v>9521</v>
      </c>
      <c r="E98" s="5">
        <v>240175</v>
      </c>
      <c r="F98" s="5">
        <v>244532</v>
      </c>
      <c r="G98" s="5">
        <v>275.8</v>
      </c>
      <c r="H98" s="5">
        <v>1</v>
      </c>
      <c r="I98" s="3">
        <v>7614.34</v>
      </c>
      <c r="K98" s="7" t="str">
        <f t="shared" si="13"/>
        <v>TIDAK STABIL</v>
      </c>
      <c r="L98" s="7" t="str">
        <f t="shared" si="11"/>
        <v>Penghujan</v>
      </c>
      <c r="M98" s="7" t="str">
        <f t="shared" si="14"/>
        <v>Ada Bencana</v>
      </c>
      <c r="N98" s="7">
        <f t="shared" si="15"/>
        <v>13.732397922377723</v>
      </c>
      <c r="O98" s="7" t="str">
        <f t="shared" si="12"/>
        <v>Ada Hama</v>
      </c>
      <c r="P98" s="6" t="str">
        <f t="shared" si="16"/>
        <v>R12</v>
      </c>
    </row>
    <row r="99" spans="1:16" x14ac:dyDescent="0.25">
      <c r="A99" s="3">
        <v>98</v>
      </c>
      <c r="B99" s="4">
        <v>42401</v>
      </c>
      <c r="C99" s="3">
        <v>2</v>
      </c>
      <c r="D99" s="5">
        <v>9435</v>
      </c>
      <c r="E99" s="5">
        <v>336900</v>
      </c>
      <c r="F99" s="5">
        <v>105692</v>
      </c>
      <c r="G99" s="5">
        <v>246.3</v>
      </c>
      <c r="H99" s="5">
        <v>1</v>
      </c>
      <c r="I99" s="3">
        <v>14450.26</v>
      </c>
      <c r="K99" s="7" t="str">
        <f t="shared" si="13"/>
        <v>STABIL</v>
      </c>
      <c r="L99" s="7" t="str">
        <f t="shared" si="11"/>
        <v>Penghujan</v>
      </c>
      <c r="M99" s="7" t="str">
        <f t="shared" si="14"/>
        <v>Ada Bencana</v>
      </c>
      <c r="N99" s="7">
        <f t="shared" si="15"/>
        <v>31.049786200820819</v>
      </c>
      <c r="O99" s="7" t="str">
        <f t="shared" si="12"/>
        <v>Ada Hama</v>
      </c>
      <c r="P99" s="6" t="str">
        <f t="shared" si="16"/>
        <v>R4</v>
      </c>
    </row>
    <row r="100" spans="1:16" x14ac:dyDescent="0.25">
      <c r="A100" s="3">
        <v>99</v>
      </c>
      <c r="B100" s="4">
        <v>42430</v>
      </c>
      <c r="C100" s="3">
        <v>2</v>
      </c>
      <c r="D100" s="5">
        <v>9289</v>
      </c>
      <c r="E100" s="5">
        <v>529225</v>
      </c>
      <c r="F100" s="5">
        <v>258756</v>
      </c>
      <c r="G100" s="5">
        <v>133.9</v>
      </c>
      <c r="H100" s="5">
        <v>1</v>
      </c>
      <c r="I100" s="3">
        <v>10851.62</v>
      </c>
      <c r="K100" s="7" t="str">
        <f t="shared" si="13"/>
        <v>STABIL</v>
      </c>
      <c r="L100" s="7" t="str">
        <f t="shared" si="11"/>
        <v>Kemarau</v>
      </c>
      <c r="M100" s="7" t="str">
        <f t="shared" si="14"/>
        <v>Ada Bencana</v>
      </c>
      <c r="N100" s="7">
        <f t="shared" si="15"/>
        <v>7.1414318901239202</v>
      </c>
      <c r="O100" s="7" t="str">
        <f t="shared" si="12"/>
        <v>Tidak Ada Hama</v>
      </c>
      <c r="P100" s="6" t="str">
        <f t="shared" si="16"/>
        <v>R7</v>
      </c>
    </row>
    <row r="101" spans="1:16" x14ac:dyDescent="0.25">
      <c r="A101" s="3">
        <v>100</v>
      </c>
      <c r="B101" s="4">
        <v>42461</v>
      </c>
      <c r="C101" s="3">
        <v>2</v>
      </c>
      <c r="D101" s="5">
        <v>9054</v>
      </c>
      <c r="E101" s="5">
        <v>177023</v>
      </c>
      <c r="F101" s="5">
        <v>193711</v>
      </c>
      <c r="G101" s="5">
        <v>240.7</v>
      </c>
      <c r="H101" s="5">
        <v>1</v>
      </c>
      <c r="I101" s="3">
        <v>5757.32</v>
      </c>
      <c r="K101" s="7" t="str">
        <f t="shared" si="13"/>
        <v>STABIL</v>
      </c>
      <c r="L101" s="7" t="str">
        <f t="shared" si="11"/>
        <v>Penghujan</v>
      </c>
      <c r="M101" s="7" t="str">
        <f t="shared" si="14"/>
        <v>Ada Bencana</v>
      </c>
      <c r="N101" s="7">
        <f t="shared" si="15"/>
        <v>1.4539678210383031</v>
      </c>
      <c r="O101" s="7" t="str">
        <f t="shared" si="12"/>
        <v>Tidak Ada Hama</v>
      </c>
      <c r="P101" s="6" t="str">
        <f t="shared" si="16"/>
        <v>R3</v>
      </c>
    </row>
    <row r="102" spans="1:16" x14ac:dyDescent="0.25">
      <c r="A102" s="3">
        <v>101</v>
      </c>
      <c r="B102" s="4">
        <v>42491</v>
      </c>
      <c r="C102" s="3">
        <v>2</v>
      </c>
      <c r="D102" s="5">
        <v>9038</v>
      </c>
      <c r="E102" s="5">
        <v>231935</v>
      </c>
      <c r="F102" s="5">
        <v>204200</v>
      </c>
      <c r="G102" s="5">
        <v>160.1</v>
      </c>
      <c r="H102" s="5">
        <v>1</v>
      </c>
      <c r="I102" s="3">
        <v>6006.77</v>
      </c>
      <c r="K102" s="7" t="str">
        <f t="shared" si="13"/>
        <v>STABIL</v>
      </c>
      <c r="L102" s="7" t="str">
        <f t="shared" si="11"/>
        <v>Penghujan</v>
      </c>
      <c r="M102" s="7" t="str">
        <f t="shared" si="14"/>
        <v>Ada Bencana</v>
      </c>
      <c r="N102" s="7">
        <f t="shared" si="15"/>
        <v>2.4564351495918735</v>
      </c>
      <c r="O102" s="7" t="str">
        <f t="shared" si="12"/>
        <v>Tidak Ada Hama</v>
      </c>
      <c r="P102" s="6" t="str">
        <f t="shared" si="16"/>
        <v>R3</v>
      </c>
    </row>
    <row r="103" spans="1:16" x14ac:dyDescent="0.25">
      <c r="A103" s="3">
        <v>102</v>
      </c>
      <c r="B103" s="4">
        <v>42522</v>
      </c>
      <c r="C103" s="3">
        <v>2</v>
      </c>
      <c r="D103" s="5">
        <v>9133</v>
      </c>
      <c r="E103" s="5">
        <v>826759</v>
      </c>
      <c r="F103" s="5">
        <v>107379</v>
      </c>
      <c r="G103" s="5">
        <v>107.1</v>
      </c>
      <c r="H103" s="5">
        <v>1</v>
      </c>
      <c r="I103" s="3">
        <v>5017.4799999999996</v>
      </c>
      <c r="K103" s="7" t="str">
        <f t="shared" si="13"/>
        <v>STABIL</v>
      </c>
      <c r="L103" s="7" t="str">
        <f t="shared" si="11"/>
        <v>Kemarau</v>
      </c>
      <c r="M103" s="7" t="str">
        <f t="shared" si="14"/>
        <v>Ada Bencana</v>
      </c>
      <c r="N103" s="7">
        <f t="shared" si="15"/>
        <v>4.7472656397835218</v>
      </c>
      <c r="O103" s="7" t="str">
        <f t="shared" si="12"/>
        <v>Tidak Ada Hama</v>
      </c>
      <c r="P103" s="6" t="str">
        <f t="shared" si="16"/>
        <v>R7</v>
      </c>
    </row>
    <row r="104" spans="1:16" x14ac:dyDescent="0.25">
      <c r="A104" s="3">
        <v>103</v>
      </c>
      <c r="B104" s="4">
        <v>42552</v>
      </c>
      <c r="C104" s="3">
        <v>2</v>
      </c>
      <c r="D104" s="5">
        <v>9206</v>
      </c>
      <c r="E104" s="5">
        <v>1010765</v>
      </c>
      <c r="F104" s="5">
        <v>63287</v>
      </c>
      <c r="G104" s="5">
        <v>168.3</v>
      </c>
      <c r="H104" s="5">
        <v>1</v>
      </c>
      <c r="I104" s="3">
        <v>9761.2800000000007</v>
      </c>
      <c r="K104" s="7" t="str">
        <f t="shared" si="13"/>
        <v>STABIL</v>
      </c>
      <c r="L104" s="7" t="str">
        <f t="shared" si="11"/>
        <v>Penghujan</v>
      </c>
      <c r="M104" s="7" t="str">
        <f t="shared" si="14"/>
        <v>Ada Bencana</v>
      </c>
      <c r="N104" s="7">
        <f t="shared" si="15"/>
        <v>3.7723878866577008</v>
      </c>
      <c r="O104" s="7" t="str">
        <f t="shared" si="12"/>
        <v>Tidak Ada Hama</v>
      </c>
      <c r="P104" s="6" t="str">
        <f t="shared" si="16"/>
        <v>R3</v>
      </c>
    </row>
    <row r="105" spans="1:16" x14ac:dyDescent="0.25">
      <c r="A105" s="3">
        <v>104</v>
      </c>
      <c r="B105" s="4">
        <v>42583</v>
      </c>
      <c r="C105" s="3">
        <v>2</v>
      </c>
      <c r="D105" s="5">
        <v>9147</v>
      </c>
      <c r="E105" s="5">
        <v>1152255</v>
      </c>
      <c r="F105" s="5">
        <v>51213</v>
      </c>
      <c r="G105" s="5">
        <v>122.3</v>
      </c>
      <c r="H105" s="5">
        <v>1</v>
      </c>
      <c r="I105" s="3">
        <v>5315.12</v>
      </c>
      <c r="K105" s="7" t="str">
        <f t="shared" si="13"/>
        <v>STABIL</v>
      </c>
      <c r="L105" s="7" t="str">
        <f t="shared" si="11"/>
        <v>Kemarau</v>
      </c>
      <c r="M105" s="7" t="str">
        <f t="shared" si="14"/>
        <v>Ada Bencana</v>
      </c>
      <c r="N105" s="7">
        <f t="shared" si="15"/>
        <v>2.7438400503843354</v>
      </c>
      <c r="O105" s="7" t="str">
        <f t="shared" si="12"/>
        <v>Tidak Ada Hama</v>
      </c>
      <c r="P105" s="6" t="str">
        <f t="shared" si="16"/>
        <v>R7</v>
      </c>
    </row>
    <row r="106" spans="1:16" x14ac:dyDescent="0.25">
      <c r="A106" s="3">
        <v>105</v>
      </c>
      <c r="B106" s="4">
        <v>42614</v>
      </c>
      <c r="C106" s="3">
        <v>2</v>
      </c>
      <c r="D106" s="5">
        <v>9157</v>
      </c>
      <c r="E106" s="5">
        <v>1208132</v>
      </c>
      <c r="F106" s="5">
        <v>49594</v>
      </c>
      <c r="G106" s="5">
        <v>378.7</v>
      </c>
      <c r="H106" s="5">
        <v>1</v>
      </c>
      <c r="I106" s="3">
        <v>1640.21</v>
      </c>
      <c r="K106" s="7" t="str">
        <f t="shared" si="13"/>
        <v>STABIL</v>
      </c>
      <c r="L106" s="7" t="str">
        <f t="shared" si="11"/>
        <v>Penghujan</v>
      </c>
      <c r="M106" s="7" t="str">
        <f t="shared" si="14"/>
        <v>Ada Bencana</v>
      </c>
      <c r="N106" s="7">
        <f t="shared" si="15"/>
        <v>0.80323702252693441</v>
      </c>
      <c r="O106" s="7" t="str">
        <f t="shared" si="12"/>
        <v>Tidak Ada Hama</v>
      </c>
      <c r="P106" s="6" t="str">
        <f t="shared" si="16"/>
        <v>R3</v>
      </c>
    </row>
    <row r="107" spans="1:16" x14ac:dyDescent="0.25">
      <c r="A107" s="3">
        <v>106</v>
      </c>
      <c r="B107" s="4">
        <v>42644</v>
      </c>
      <c r="C107" s="3">
        <v>2</v>
      </c>
      <c r="D107" s="5">
        <v>9152</v>
      </c>
      <c r="E107" s="5">
        <v>1311643</v>
      </c>
      <c r="F107" s="5">
        <v>36762</v>
      </c>
      <c r="G107" s="5">
        <v>210.8</v>
      </c>
      <c r="H107" s="5">
        <v>1</v>
      </c>
      <c r="I107" s="3">
        <v>3134.26</v>
      </c>
      <c r="K107" s="7" t="str">
        <f t="shared" si="13"/>
        <v>STABIL</v>
      </c>
      <c r="L107" s="7" t="str">
        <f t="shared" si="11"/>
        <v>Penghujan</v>
      </c>
      <c r="M107" s="7" t="str">
        <f t="shared" si="14"/>
        <v>Ada Bencana</v>
      </c>
      <c r="N107" s="7">
        <f t="shared" si="15"/>
        <v>2.9188761303420594</v>
      </c>
      <c r="O107" s="7" t="str">
        <f t="shared" si="12"/>
        <v>Tidak Ada Hama</v>
      </c>
      <c r="P107" s="6" t="str">
        <f t="shared" si="16"/>
        <v>R3</v>
      </c>
    </row>
    <row r="108" spans="1:16" x14ac:dyDescent="0.25">
      <c r="A108" s="3">
        <v>107</v>
      </c>
      <c r="B108" s="4">
        <v>42675</v>
      </c>
      <c r="C108" s="3">
        <v>2</v>
      </c>
      <c r="D108" s="5">
        <v>9149</v>
      </c>
      <c r="E108" s="5">
        <v>550912</v>
      </c>
      <c r="F108" s="5">
        <v>146296</v>
      </c>
      <c r="G108" s="5">
        <v>222</v>
      </c>
      <c r="H108" s="5">
        <v>1</v>
      </c>
      <c r="I108" s="3">
        <v>2553.6799999999998</v>
      </c>
      <c r="K108" s="7" t="str">
        <f t="shared" si="13"/>
        <v>STABIL</v>
      </c>
      <c r="L108" s="7" t="str">
        <f t="shared" si="11"/>
        <v>Penghujan</v>
      </c>
      <c r="M108" s="7" t="str">
        <f t="shared" si="14"/>
        <v>Ada Bencana</v>
      </c>
      <c r="N108" s="7">
        <f t="shared" si="15"/>
        <v>4.0350782941204351</v>
      </c>
      <c r="O108" s="7" t="str">
        <f t="shared" si="12"/>
        <v>Tidak Ada Hama</v>
      </c>
      <c r="P108" s="6" t="str">
        <f t="shared" si="16"/>
        <v>R3</v>
      </c>
    </row>
    <row r="109" spans="1:16" x14ac:dyDescent="0.25">
      <c r="A109" s="3">
        <v>108</v>
      </c>
      <c r="B109" s="4">
        <v>42705</v>
      </c>
      <c r="C109" s="3">
        <v>2</v>
      </c>
      <c r="D109" s="5">
        <v>9138</v>
      </c>
      <c r="E109" s="5">
        <v>2330817</v>
      </c>
      <c r="F109" s="5">
        <v>398799</v>
      </c>
      <c r="G109" s="5">
        <v>115.1</v>
      </c>
      <c r="H109" s="5">
        <v>1</v>
      </c>
      <c r="I109" s="3">
        <v>9125.09</v>
      </c>
      <c r="K109" s="7" t="str">
        <f t="shared" si="13"/>
        <v>STABIL</v>
      </c>
      <c r="L109" s="7" t="str">
        <f t="shared" si="11"/>
        <v>Kemarau</v>
      </c>
      <c r="M109" s="7" t="str">
        <f t="shared" si="14"/>
        <v>Ada Bencana</v>
      </c>
      <c r="N109" s="7">
        <f t="shared" si="15"/>
        <v>17.817917325679026</v>
      </c>
      <c r="O109" s="7" t="str">
        <f t="shared" si="12"/>
        <v>Ada Hama</v>
      </c>
      <c r="P109" s="6" t="str">
        <f t="shared" si="16"/>
        <v>R8</v>
      </c>
    </row>
    <row r="110" spans="1:16" x14ac:dyDescent="0.25">
      <c r="A110" s="3">
        <v>109</v>
      </c>
      <c r="B110" s="4">
        <v>42736</v>
      </c>
      <c r="C110" s="3">
        <v>2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3">
        <v>13138.15</v>
      </c>
    </row>
    <row r="111" spans="1:16" x14ac:dyDescent="0.25">
      <c r="A111" s="3">
        <v>110</v>
      </c>
      <c r="B111" s="4">
        <v>42767</v>
      </c>
      <c r="C111" s="3">
        <v>2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3">
        <v>11635.17</v>
      </c>
    </row>
    <row r="112" spans="1:16" x14ac:dyDescent="0.25">
      <c r="A112" s="3">
        <v>111</v>
      </c>
      <c r="B112" s="4">
        <v>42795</v>
      </c>
      <c r="C112" s="3">
        <v>2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3">
        <v>5953.04</v>
      </c>
    </row>
    <row r="113" spans="1:9" x14ac:dyDescent="0.25">
      <c r="A113" s="3">
        <v>112</v>
      </c>
      <c r="B113" s="4">
        <v>42826</v>
      </c>
      <c r="C113" s="3">
        <v>2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3">
        <v>6662.3</v>
      </c>
    </row>
    <row r="114" spans="1:9" x14ac:dyDescent="0.25">
      <c r="A114" s="3">
        <v>113</v>
      </c>
      <c r="B114" s="4">
        <v>42856</v>
      </c>
      <c r="C114" s="3">
        <v>2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0</v>
      </c>
      <c r="I114" s="3">
        <v>9728.48</v>
      </c>
    </row>
    <row r="115" spans="1:9" x14ac:dyDescent="0.25">
      <c r="A115" s="3">
        <v>114</v>
      </c>
      <c r="B115" s="4">
        <v>42887</v>
      </c>
      <c r="C115" s="3">
        <v>2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3">
        <v>10437.99</v>
      </c>
    </row>
    <row r="116" spans="1:9" x14ac:dyDescent="0.25">
      <c r="A116" s="3">
        <v>115</v>
      </c>
      <c r="B116" s="4">
        <v>42917</v>
      </c>
      <c r="C116" s="3">
        <v>2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0</v>
      </c>
      <c r="I116" s="3">
        <v>10958.29</v>
      </c>
    </row>
    <row r="117" spans="1:9" x14ac:dyDescent="0.25">
      <c r="A117" s="3">
        <v>116</v>
      </c>
      <c r="B117" s="4">
        <v>42948</v>
      </c>
      <c r="C117" s="3">
        <v>2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0</v>
      </c>
      <c r="I117" s="3">
        <v>4057.82</v>
      </c>
    </row>
    <row r="118" spans="1:9" x14ac:dyDescent="0.25">
      <c r="A118" s="3">
        <v>117</v>
      </c>
      <c r="B118" s="4">
        <v>42979</v>
      </c>
      <c r="C118" s="3">
        <v>2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0</v>
      </c>
      <c r="I118" s="3">
        <v>2201.48</v>
      </c>
    </row>
    <row r="119" spans="1:9" x14ac:dyDescent="0.25">
      <c r="A119" s="3">
        <v>118</v>
      </c>
      <c r="B119" s="4">
        <v>43009</v>
      </c>
      <c r="C119" s="3">
        <v>2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1</v>
      </c>
      <c r="I119" s="3">
        <v>3125.35</v>
      </c>
    </row>
    <row r="120" spans="1:9" x14ac:dyDescent="0.25">
      <c r="A120" s="3">
        <v>119</v>
      </c>
      <c r="B120" s="4">
        <v>43040</v>
      </c>
      <c r="C120" s="3">
        <v>2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3">
        <v>2031.93</v>
      </c>
    </row>
    <row r="121" spans="1:9" x14ac:dyDescent="0.25">
      <c r="A121" s="3">
        <v>120</v>
      </c>
      <c r="B121" s="4">
        <v>43070</v>
      </c>
      <c r="C121" s="3">
        <v>2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3">
        <v>3945.52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2CAD-E070-4EF1-B487-61F8E6353132}">
  <dimension ref="A1:P1177"/>
  <sheetViews>
    <sheetView topLeftCell="C15" workbookViewId="0">
      <selection activeCell="K26" sqref="K26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6384" width="9.140625" style="6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3</v>
      </c>
      <c r="D2" s="5">
        <v>5066</v>
      </c>
      <c r="E2" s="5">
        <v>208484</v>
      </c>
      <c r="F2" s="5">
        <v>256472</v>
      </c>
      <c r="G2" s="5">
        <v>255.6</v>
      </c>
      <c r="H2" s="5">
        <v>0</v>
      </c>
      <c r="I2" s="5" t="s">
        <v>9</v>
      </c>
      <c r="K2" s="7" t="str">
        <f>IF(D2&gt;9450,"Tidak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3</v>
      </c>
      <c r="D3" s="5">
        <v>4968</v>
      </c>
      <c r="E3" s="5">
        <v>394768</v>
      </c>
      <c r="F3" s="5">
        <v>78919</v>
      </c>
      <c r="G3" s="5">
        <v>208.5</v>
      </c>
      <c r="H3" s="5">
        <v>1</v>
      </c>
      <c r="I3" s="5" t="s">
        <v>9</v>
      </c>
      <c r="K3" s="7" t="str">
        <f t="shared" ref="K3:K25" si="0">IF(D3&gt;9450,"Tidak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3</v>
      </c>
      <c r="D4" s="5">
        <v>4694</v>
      </c>
      <c r="E4" s="5">
        <v>2153247</v>
      </c>
      <c r="F4" s="5">
        <v>158452</v>
      </c>
      <c r="G4" s="5">
        <v>249.5</v>
      </c>
      <c r="H4" s="5">
        <v>1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3</v>
      </c>
      <c r="D5" s="5">
        <v>4528</v>
      </c>
      <c r="E5" s="5">
        <v>2999524</v>
      </c>
      <c r="F5" s="5">
        <v>236335</v>
      </c>
      <c r="G5" s="5">
        <v>136.4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Kemarau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3</v>
      </c>
      <c r="D6" s="5">
        <v>4688</v>
      </c>
      <c r="E6" s="5">
        <v>1228252</v>
      </c>
      <c r="F6" s="5">
        <v>127546</v>
      </c>
      <c r="G6" s="5">
        <v>22.1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Kemarau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3</v>
      </c>
      <c r="D7" s="5">
        <v>4840</v>
      </c>
      <c r="E7" s="5">
        <v>377945</v>
      </c>
      <c r="F7" s="5">
        <v>81293</v>
      </c>
      <c r="G7" s="5">
        <v>3.7</v>
      </c>
      <c r="H7" s="5">
        <v>0</v>
      </c>
      <c r="I7" s="5" t="s">
        <v>9</v>
      </c>
      <c r="K7" s="7" t="str">
        <f t="shared" si="0"/>
        <v>Stabil</v>
      </c>
      <c r="L7" s="7" t="str">
        <f t="shared" si="1"/>
        <v>Kemarau</v>
      </c>
      <c r="M7" s="7" t="str">
        <f t="shared" si="2"/>
        <v>Tidak Ada 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3</v>
      </c>
      <c r="D8" s="5">
        <v>4863</v>
      </c>
      <c r="E8" s="5">
        <v>758831</v>
      </c>
      <c r="F8" s="5">
        <v>67353</v>
      </c>
      <c r="G8" s="5">
        <v>0</v>
      </c>
      <c r="H8" s="5">
        <v>0</v>
      </c>
      <c r="I8" s="5" t="s">
        <v>9</v>
      </c>
      <c r="K8" s="7" t="str">
        <f t="shared" si="0"/>
        <v>Stabil</v>
      </c>
      <c r="L8" s="7" t="str">
        <f t="shared" si="1"/>
        <v>Kemarau</v>
      </c>
      <c r="M8" s="7" t="str">
        <f t="shared" si="2"/>
        <v>Tidak Ada 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3</v>
      </c>
      <c r="D9" s="5">
        <v>4891</v>
      </c>
      <c r="E9" s="5">
        <v>1131815</v>
      </c>
      <c r="F9" s="5">
        <v>45663</v>
      </c>
      <c r="G9" s="5">
        <v>0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Kemarau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3</v>
      </c>
      <c r="D10" s="5">
        <v>4924</v>
      </c>
      <c r="E10" s="5">
        <v>484222</v>
      </c>
      <c r="F10" s="5">
        <v>32184</v>
      </c>
      <c r="G10" s="5">
        <v>0</v>
      </c>
      <c r="H10" s="5">
        <v>0</v>
      </c>
      <c r="I10" s="5" t="s">
        <v>9</v>
      </c>
      <c r="K10" s="7" t="str">
        <f t="shared" si="0"/>
        <v>Stabil</v>
      </c>
      <c r="L10" s="7" t="str">
        <f t="shared" si="1"/>
        <v>Kemarau</v>
      </c>
      <c r="M10" s="7" t="str">
        <f t="shared" si="2"/>
        <v>Tidak Ada 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3</v>
      </c>
      <c r="D11" s="5">
        <v>4929</v>
      </c>
      <c r="E11" s="5">
        <v>308625</v>
      </c>
      <c r="F11" s="5">
        <v>60941</v>
      </c>
      <c r="G11" s="5">
        <v>48.9</v>
      </c>
      <c r="H11" s="5">
        <v>1</v>
      </c>
      <c r="I11" s="5" t="s">
        <v>9</v>
      </c>
      <c r="K11" s="7" t="str">
        <f t="shared" si="0"/>
        <v>Stabil</v>
      </c>
      <c r="L11" s="7" t="str">
        <f t="shared" si="1"/>
        <v>Kemarau</v>
      </c>
      <c r="M11" s="7" t="str">
        <f t="shared" si="2"/>
        <v>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3</v>
      </c>
      <c r="D12" s="5">
        <v>4937</v>
      </c>
      <c r="E12" s="5">
        <v>255702</v>
      </c>
      <c r="F12" s="5">
        <v>332400</v>
      </c>
      <c r="G12" s="5">
        <v>205.3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3</v>
      </c>
      <c r="D13" s="5">
        <v>4962</v>
      </c>
      <c r="E13" s="5">
        <v>173357</v>
      </c>
      <c r="F13" s="5">
        <v>463041</v>
      </c>
      <c r="G13" s="5">
        <v>372.3</v>
      </c>
      <c r="H13" s="5">
        <v>1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3</v>
      </c>
      <c r="D14" s="5">
        <v>4974</v>
      </c>
      <c r="E14" s="5">
        <v>15824</v>
      </c>
      <c r="F14" s="5">
        <v>181344</v>
      </c>
      <c r="G14" s="5">
        <v>404.9</v>
      </c>
      <c r="H14" s="5">
        <v>1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3</v>
      </c>
      <c r="D15" s="5">
        <v>5071</v>
      </c>
      <c r="E15" s="5">
        <v>29964</v>
      </c>
      <c r="F15" s="5">
        <v>80051</v>
      </c>
      <c r="G15" s="5">
        <v>652.5</v>
      </c>
      <c r="H15" s="5">
        <v>1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3</v>
      </c>
      <c r="D16" s="5">
        <v>4972</v>
      </c>
      <c r="E16" s="5">
        <v>163436</v>
      </c>
      <c r="F16" s="5">
        <v>219706</v>
      </c>
      <c r="G16" s="5">
        <v>120.8</v>
      </c>
      <c r="H16" s="5">
        <v>1</v>
      </c>
      <c r="I16" s="5" t="s">
        <v>9</v>
      </c>
      <c r="K16" s="7" t="str">
        <f t="shared" si="0"/>
        <v>Stabil</v>
      </c>
      <c r="L16" s="7" t="str">
        <f t="shared" si="1"/>
        <v>Kemarau</v>
      </c>
      <c r="M16" s="7" t="str">
        <f t="shared" si="2"/>
        <v>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3</v>
      </c>
      <c r="D17" s="5">
        <v>4915</v>
      </c>
      <c r="E17" s="5">
        <v>227669</v>
      </c>
      <c r="F17" s="5">
        <v>215814</v>
      </c>
      <c r="G17" s="5">
        <v>148.19999999999999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Kemarau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3</v>
      </c>
      <c r="D18" s="5">
        <v>4918</v>
      </c>
      <c r="E18" s="5">
        <v>1462628</v>
      </c>
      <c r="F18" s="5">
        <v>121728</v>
      </c>
      <c r="G18" s="5">
        <v>360.1</v>
      </c>
      <c r="H18" s="5">
        <v>1</v>
      </c>
      <c r="I18" s="5" t="s">
        <v>9</v>
      </c>
      <c r="K18" s="7" t="str">
        <f t="shared" si="0"/>
        <v>Stabil</v>
      </c>
      <c r="L18" s="7" t="str">
        <f t="shared" si="1"/>
        <v>Penghujan</v>
      </c>
      <c r="M18" s="7" t="str">
        <f t="shared" si="2"/>
        <v>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3</v>
      </c>
      <c r="D19" s="5">
        <v>4968</v>
      </c>
      <c r="E19" s="5">
        <v>645650</v>
      </c>
      <c r="F19" s="5">
        <v>76317</v>
      </c>
      <c r="G19" s="5">
        <v>109.6</v>
      </c>
      <c r="H19" s="5">
        <v>1</v>
      </c>
      <c r="I19" s="5" t="s">
        <v>9</v>
      </c>
      <c r="K19" s="7" t="str">
        <f t="shared" si="0"/>
        <v>Stabil</v>
      </c>
      <c r="L19" s="7" t="str">
        <f t="shared" si="1"/>
        <v>Kemarau</v>
      </c>
      <c r="M19" s="7" t="str">
        <f t="shared" si="2"/>
        <v>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3</v>
      </c>
      <c r="D20" s="5">
        <v>4990</v>
      </c>
      <c r="E20" s="5">
        <v>1772036</v>
      </c>
      <c r="F20" s="5">
        <v>81919</v>
      </c>
      <c r="G20" s="5">
        <v>0.6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Kemarau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3</v>
      </c>
      <c r="D21" s="5">
        <v>5043</v>
      </c>
      <c r="E21" s="5">
        <v>1740645</v>
      </c>
      <c r="F21" s="5">
        <v>49864</v>
      </c>
      <c r="G21" s="5">
        <v>0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3</v>
      </c>
      <c r="D22" s="5">
        <v>5135</v>
      </c>
      <c r="E22" s="5">
        <v>509135</v>
      </c>
      <c r="F22" s="5">
        <v>35499</v>
      </c>
      <c r="G22" s="5">
        <v>0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3</v>
      </c>
      <c r="D23" s="5">
        <v>5160</v>
      </c>
      <c r="E23" s="5">
        <v>319200</v>
      </c>
      <c r="F23" s="5">
        <v>44654</v>
      </c>
      <c r="G23" s="5">
        <v>0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Kemarau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3</v>
      </c>
      <c r="D24" s="5">
        <v>5178</v>
      </c>
      <c r="E24" s="5">
        <v>342631</v>
      </c>
      <c r="F24" s="5">
        <v>180928</v>
      </c>
      <c r="G24" s="5">
        <v>26.7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Kemarau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3</v>
      </c>
      <c r="D25" s="5">
        <v>5348</v>
      </c>
      <c r="E25" s="5">
        <v>208559</v>
      </c>
      <c r="F25" s="5">
        <v>392352</v>
      </c>
      <c r="G25" s="5">
        <v>171.1</v>
      </c>
      <c r="H25" s="5">
        <v>1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3</v>
      </c>
      <c r="D26" s="5">
        <v>5880</v>
      </c>
      <c r="E26" s="5">
        <v>290528</v>
      </c>
      <c r="F26" s="5">
        <v>364201</v>
      </c>
      <c r="G26" s="5">
        <v>581.70000000000005</v>
      </c>
      <c r="H26" s="5">
        <v>1</v>
      </c>
      <c r="I26" s="3">
        <v>6116</v>
      </c>
      <c r="K26" s="7" t="str">
        <f>IF(D26&gt;9450,"TIDAK STABIL","STABIL")</f>
        <v>STABIL</v>
      </c>
      <c r="L26" s="7" t="str">
        <f t="shared" si="1"/>
        <v>Penghujan</v>
      </c>
      <c r="M26" s="7" t="str">
        <f>IF(H26=1,"Ada Bencana","Tidak Ada Bencana")</f>
        <v>Ada Bencana</v>
      </c>
      <c r="N26" s="7">
        <f>I26/F22*100</f>
        <v>17.228654328290936</v>
      </c>
      <c r="O26" s="7" t="str">
        <f t="shared" si="6"/>
        <v>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R4</v>
      </c>
    </row>
    <row r="27" spans="1:16" x14ac:dyDescent="0.25">
      <c r="A27" s="3">
        <v>26</v>
      </c>
      <c r="B27" s="4">
        <v>40210</v>
      </c>
      <c r="C27" s="3">
        <v>3</v>
      </c>
      <c r="D27" s="5">
        <v>6017</v>
      </c>
      <c r="E27" s="5">
        <v>365453</v>
      </c>
      <c r="F27" s="5">
        <v>117155</v>
      </c>
      <c r="G27" s="5">
        <v>487.6</v>
      </c>
      <c r="H27" s="5">
        <v>1</v>
      </c>
      <c r="I27" s="3">
        <v>9801.52</v>
      </c>
      <c r="K27" s="7" t="str">
        <f t="shared" ref="K27:K90" si="7">IF(D27&gt;9450,"TIDAK STABIL","STABIL")</f>
        <v>STABIL</v>
      </c>
      <c r="L27" s="7" t="str">
        <f t="shared" si="1"/>
        <v>Penghujan</v>
      </c>
      <c r="M27" s="7" t="str">
        <f t="shared" ref="M27:M90" si="8">IF(H27=1,"Ada Bencana","Tidak Ada Bencana")</f>
        <v>Ada Bencana</v>
      </c>
      <c r="N27" s="7">
        <f t="shared" ref="N27:N90" si="9">I27/F23*100</f>
        <v>21.949926098445829</v>
      </c>
      <c r="O27" s="7" t="str">
        <f t="shared" si="6"/>
        <v>Ada Hama</v>
      </c>
      <c r="P27" s="6" t="str">
        <f t="shared" ref="P27:P90" si="10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R4</v>
      </c>
    </row>
    <row r="28" spans="1:16" x14ac:dyDescent="0.25">
      <c r="A28" s="3">
        <v>27</v>
      </c>
      <c r="B28" s="4">
        <v>40238</v>
      </c>
      <c r="C28" s="3">
        <v>3</v>
      </c>
      <c r="D28" s="5">
        <v>5697</v>
      </c>
      <c r="E28" s="5">
        <v>1480734</v>
      </c>
      <c r="F28" s="5">
        <v>134898</v>
      </c>
      <c r="G28" s="5">
        <v>313.5</v>
      </c>
      <c r="H28" s="5">
        <v>1</v>
      </c>
      <c r="I28" s="3">
        <v>8015.08</v>
      </c>
      <c r="K28" s="7" t="str">
        <f t="shared" si="7"/>
        <v>STABIL</v>
      </c>
      <c r="L28" s="7" t="str">
        <f t="shared" si="1"/>
        <v>Penghujan</v>
      </c>
      <c r="M28" s="7" t="str">
        <f t="shared" si="8"/>
        <v>Ada Bencana</v>
      </c>
      <c r="N28" s="7">
        <f t="shared" si="9"/>
        <v>4.4299831977361164</v>
      </c>
      <c r="O28" s="7" t="str">
        <f t="shared" si="6"/>
        <v>Tidak Ada Hama</v>
      </c>
      <c r="P28" s="6" t="str">
        <f t="shared" si="10"/>
        <v>R3</v>
      </c>
    </row>
    <row r="29" spans="1:16" x14ac:dyDescent="0.25">
      <c r="A29" s="3">
        <v>28</v>
      </c>
      <c r="B29" s="4">
        <v>40269</v>
      </c>
      <c r="C29" s="3">
        <v>3</v>
      </c>
      <c r="D29" s="5">
        <v>5472</v>
      </c>
      <c r="E29" s="5">
        <v>3211050</v>
      </c>
      <c r="F29" s="5">
        <v>266455</v>
      </c>
      <c r="G29" s="5">
        <v>405.9</v>
      </c>
      <c r="H29" s="5">
        <v>1</v>
      </c>
      <c r="I29" s="3">
        <v>8554.81</v>
      </c>
      <c r="K29" s="7" t="str">
        <f t="shared" si="7"/>
        <v>STABIL</v>
      </c>
      <c r="L29" s="7" t="str">
        <f t="shared" si="1"/>
        <v>Penghujan</v>
      </c>
      <c r="M29" s="7" t="str">
        <f t="shared" si="8"/>
        <v>Ada Bencana</v>
      </c>
      <c r="N29" s="7">
        <f t="shared" si="9"/>
        <v>2.1803915871462363</v>
      </c>
      <c r="O29" s="7" t="str">
        <f t="shared" si="6"/>
        <v>Tidak Ada Hama</v>
      </c>
      <c r="P29" s="6" t="str">
        <f t="shared" si="10"/>
        <v>R3</v>
      </c>
    </row>
    <row r="30" spans="1:16" x14ac:dyDescent="0.25">
      <c r="A30" s="3">
        <v>29</v>
      </c>
      <c r="B30" s="4">
        <v>40299</v>
      </c>
      <c r="C30" s="3">
        <v>3</v>
      </c>
      <c r="D30" s="5">
        <v>5412</v>
      </c>
      <c r="E30" s="5">
        <v>1555631</v>
      </c>
      <c r="F30" s="5">
        <v>151420</v>
      </c>
      <c r="G30" s="5">
        <v>373.8</v>
      </c>
      <c r="H30" s="5">
        <v>1</v>
      </c>
      <c r="I30" s="3">
        <v>6823.76</v>
      </c>
      <c r="K30" s="7" t="str">
        <f t="shared" si="7"/>
        <v>STABIL</v>
      </c>
      <c r="L30" s="7" t="str">
        <f t="shared" si="1"/>
        <v>Penghujan</v>
      </c>
      <c r="M30" s="7" t="str">
        <f t="shared" si="8"/>
        <v>Ada Bencana</v>
      </c>
      <c r="N30" s="7">
        <f t="shared" si="9"/>
        <v>1.8736247292017321</v>
      </c>
      <c r="O30" s="7" t="str">
        <f t="shared" si="6"/>
        <v>Tidak Ada Hama</v>
      </c>
      <c r="P30" s="6" t="str">
        <f t="shared" si="10"/>
        <v>R3</v>
      </c>
    </row>
    <row r="31" spans="1:16" x14ac:dyDescent="0.25">
      <c r="A31" s="3">
        <v>30</v>
      </c>
      <c r="B31" s="4">
        <v>40330</v>
      </c>
      <c r="C31" s="3">
        <v>3</v>
      </c>
      <c r="D31" s="5">
        <v>5499</v>
      </c>
      <c r="E31" s="5">
        <v>500410</v>
      </c>
      <c r="F31" s="5">
        <v>88684</v>
      </c>
      <c r="G31" s="5">
        <v>90.1</v>
      </c>
      <c r="H31" s="5">
        <v>1</v>
      </c>
      <c r="I31" s="3">
        <v>10641.6</v>
      </c>
      <c r="K31" s="7" t="str">
        <f t="shared" si="7"/>
        <v>STABIL</v>
      </c>
      <c r="L31" s="7" t="str">
        <f t="shared" si="1"/>
        <v>Kemarau</v>
      </c>
      <c r="M31" s="7" t="str">
        <f t="shared" si="8"/>
        <v>Ada Bencana</v>
      </c>
      <c r="N31" s="7">
        <f t="shared" si="9"/>
        <v>9.0833511160428504</v>
      </c>
      <c r="O31" s="7" t="str">
        <f t="shared" si="6"/>
        <v>Tidak Ada Hama</v>
      </c>
      <c r="P31" s="6" t="str">
        <f t="shared" si="10"/>
        <v>R7</v>
      </c>
    </row>
    <row r="32" spans="1:16" x14ac:dyDescent="0.25">
      <c r="A32" s="3">
        <v>31</v>
      </c>
      <c r="B32" s="4">
        <v>40360</v>
      </c>
      <c r="C32" s="3">
        <v>3</v>
      </c>
      <c r="D32" s="5">
        <v>5970</v>
      </c>
      <c r="E32" s="5">
        <v>576197</v>
      </c>
      <c r="F32" s="5">
        <v>104563</v>
      </c>
      <c r="G32" s="5">
        <v>135.80000000000001</v>
      </c>
      <c r="H32" s="5">
        <v>0</v>
      </c>
      <c r="I32" s="3">
        <v>15609.72</v>
      </c>
      <c r="K32" s="7" t="str">
        <f t="shared" si="7"/>
        <v>STABIL</v>
      </c>
      <c r="L32" s="7" t="str">
        <f t="shared" si="1"/>
        <v>Kemarau</v>
      </c>
      <c r="M32" s="7" t="str">
        <f t="shared" si="8"/>
        <v>Tidak Ada Bencana</v>
      </c>
      <c r="N32" s="7">
        <f t="shared" si="9"/>
        <v>11.571498465507272</v>
      </c>
      <c r="O32" s="7" t="str">
        <f t="shared" si="6"/>
        <v>Ada Hama</v>
      </c>
      <c r="P32" s="6" t="str">
        <f t="shared" si="10"/>
        <v>R6</v>
      </c>
    </row>
    <row r="33" spans="1:16" x14ac:dyDescent="0.25">
      <c r="A33" s="3">
        <v>32</v>
      </c>
      <c r="B33" s="4">
        <v>40391</v>
      </c>
      <c r="C33" s="3">
        <v>3</v>
      </c>
      <c r="D33" s="5">
        <v>6112</v>
      </c>
      <c r="E33" s="5">
        <v>1138123</v>
      </c>
      <c r="F33" s="5">
        <v>78704</v>
      </c>
      <c r="G33" s="5">
        <v>15.5</v>
      </c>
      <c r="H33" s="5">
        <v>0</v>
      </c>
      <c r="I33" s="3">
        <v>8794.1</v>
      </c>
      <c r="K33" s="7" t="str">
        <f t="shared" si="7"/>
        <v>STABIL</v>
      </c>
      <c r="L33" s="7" t="str">
        <f t="shared" si="1"/>
        <v>Kemarau</v>
      </c>
      <c r="M33" s="7" t="str">
        <f t="shared" si="8"/>
        <v>Tidak Ada Bencana</v>
      </c>
      <c r="N33" s="7">
        <f t="shared" si="9"/>
        <v>3.3004071982135819</v>
      </c>
      <c r="O33" s="7" t="str">
        <f t="shared" si="6"/>
        <v>Tidak Ada Hama</v>
      </c>
      <c r="P33" s="6" t="str">
        <f t="shared" si="10"/>
        <v>R5</v>
      </c>
    </row>
    <row r="34" spans="1:16" x14ac:dyDescent="0.25">
      <c r="A34" s="3">
        <v>33</v>
      </c>
      <c r="B34" s="4">
        <v>40422</v>
      </c>
      <c r="C34" s="3">
        <v>3</v>
      </c>
      <c r="D34" s="5">
        <v>6147</v>
      </c>
      <c r="E34" s="5">
        <v>721448</v>
      </c>
      <c r="F34" s="5">
        <v>63440</v>
      </c>
      <c r="G34" s="5">
        <v>129.30000000000001</v>
      </c>
      <c r="H34" s="5">
        <v>1</v>
      </c>
      <c r="I34" s="3">
        <v>3029.39</v>
      </c>
      <c r="K34" s="7" t="str">
        <f t="shared" si="7"/>
        <v>STABIL</v>
      </c>
      <c r="L34" s="7" t="str">
        <f t="shared" si="1"/>
        <v>Kemarau</v>
      </c>
      <c r="M34" s="7" t="str">
        <f t="shared" si="8"/>
        <v>Ada Bencana</v>
      </c>
      <c r="N34" s="7">
        <f t="shared" si="9"/>
        <v>2.000653810593052</v>
      </c>
      <c r="O34" s="7" t="str">
        <f t="shared" si="6"/>
        <v>Tidak Ada Hama</v>
      </c>
      <c r="P34" s="6" t="str">
        <f t="shared" si="10"/>
        <v>R7</v>
      </c>
    </row>
    <row r="35" spans="1:16" x14ac:dyDescent="0.25">
      <c r="A35" s="3">
        <v>34</v>
      </c>
      <c r="B35" s="4">
        <v>40452</v>
      </c>
      <c r="C35" s="3">
        <v>3</v>
      </c>
      <c r="D35" s="5">
        <v>6180</v>
      </c>
      <c r="E35" s="5">
        <v>422539</v>
      </c>
      <c r="F35" s="5">
        <v>131930</v>
      </c>
      <c r="G35" s="5">
        <v>276.2</v>
      </c>
      <c r="H35" s="5">
        <v>1</v>
      </c>
      <c r="I35" s="3">
        <v>3649.45</v>
      </c>
      <c r="K35" s="7" t="str">
        <f t="shared" si="7"/>
        <v>STABIL</v>
      </c>
      <c r="L35" s="7" t="str">
        <f t="shared" si="1"/>
        <v>Penghujan</v>
      </c>
      <c r="M35" s="7" t="str">
        <f t="shared" si="8"/>
        <v>Ada Bencana</v>
      </c>
      <c r="N35" s="7">
        <f t="shared" si="9"/>
        <v>4.1151165937485903</v>
      </c>
      <c r="O35" s="7" t="str">
        <f t="shared" si="6"/>
        <v>Tidak Ada Hama</v>
      </c>
      <c r="P35" s="6" t="str">
        <f t="shared" si="10"/>
        <v>R3</v>
      </c>
    </row>
    <row r="36" spans="1:16" x14ac:dyDescent="0.25">
      <c r="A36" s="3">
        <v>35</v>
      </c>
      <c r="B36" s="4">
        <v>40483</v>
      </c>
      <c r="C36" s="3">
        <v>3</v>
      </c>
      <c r="D36" s="5">
        <v>6284</v>
      </c>
      <c r="E36" s="5">
        <v>498196</v>
      </c>
      <c r="F36" s="5">
        <v>431758</v>
      </c>
      <c r="G36" s="5">
        <v>140.80000000000001</v>
      </c>
      <c r="H36" s="5">
        <v>1</v>
      </c>
      <c r="I36" s="3">
        <v>3737.33</v>
      </c>
      <c r="K36" s="7" t="str">
        <f t="shared" si="7"/>
        <v>STABIL</v>
      </c>
      <c r="L36" s="7" t="str">
        <f t="shared" si="1"/>
        <v>Kemarau</v>
      </c>
      <c r="M36" s="7" t="str">
        <f t="shared" si="8"/>
        <v>Ada Bencana</v>
      </c>
      <c r="N36" s="7">
        <f t="shared" si="9"/>
        <v>3.5742375410039875</v>
      </c>
      <c r="O36" s="7" t="str">
        <f t="shared" si="6"/>
        <v>Tidak Ada Hama</v>
      </c>
      <c r="P36" s="6" t="str">
        <f t="shared" si="10"/>
        <v>R7</v>
      </c>
    </row>
    <row r="37" spans="1:16" x14ac:dyDescent="0.25">
      <c r="A37" s="3">
        <v>36</v>
      </c>
      <c r="B37" s="4">
        <v>40513</v>
      </c>
      <c r="C37" s="3">
        <v>3</v>
      </c>
      <c r="D37" s="5">
        <v>6496</v>
      </c>
      <c r="E37" s="5">
        <v>374989</v>
      </c>
      <c r="F37" s="5">
        <v>351639</v>
      </c>
      <c r="G37" s="5">
        <v>214.9</v>
      </c>
      <c r="H37" s="5">
        <v>1</v>
      </c>
      <c r="I37" s="3">
        <v>9347.7900000000009</v>
      </c>
      <c r="K37" s="7" t="str">
        <f t="shared" si="7"/>
        <v>STABIL</v>
      </c>
      <c r="L37" s="7" t="str">
        <f t="shared" si="1"/>
        <v>Penghujan</v>
      </c>
      <c r="M37" s="7" t="str">
        <f t="shared" si="8"/>
        <v>Ada Bencana</v>
      </c>
      <c r="N37" s="7">
        <f t="shared" si="9"/>
        <v>11.877147286033749</v>
      </c>
      <c r="O37" s="7" t="str">
        <f t="shared" si="6"/>
        <v>Ada Hama</v>
      </c>
      <c r="P37" s="6" t="str">
        <f t="shared" si="10"/>
        <v>R4</v>
      </c>
    </row>
    <row r="38" spans="1:16" x14ac:dyDescent="0.25">
      <c r="A38" s="3">
        <v>37</v>
      </c>
      <c r="B38" s="4">
        <v>40544</v>
      </c>
      <c r="C38" s="3">
        <v>3</v>
      </c>
      <c r="D38" s="5">
        <v>6601</v>
      </c>
      <c r="E38" s="5">
        <v>369609</v>
      </c>
      <c r="F38" s="5">
        <v>125375</v>
      </c>
      <c r="G38" s="5">
        <v>230.5</v>
      </c>
      <c r="H38" s="5">
        <v>1</v>
      </c>
      <c r="I38" s="3">
        <v>22794.23</v>
      </c>
      <c r="K38" s="7" t="str">
        <f t="shared" si="7"/>
        <v>STABIL</v>
      </c>
      <c r="L38" s="7" t="str">
        <f t="shared" si="1"/>
        <v>Penghujan</v>
      </c>
      <c r="M38" s="7" t="str">
        <f t="shared" si="8"/>
        <v>Ada Bencana</v>
      </c>
      <c r="N38" s="7">
        <f t="shared" si="9"/>
        <v>35.930375157629257</v>
      </c>
      <c r="O38" s="7" t="str">
        <f t="shared" si="6"/>
        <v>Ada Hama</v>
      </c>
      <c r="P38" s="6" t="str">
        <f t="shared" si="10"/>
        <v>R4</v>
      </c>
    </row>
    <row r="39" spans="1:16" x14ac:dyDescent="0.25">
      <c r="A39" s="3">
        <v>38</v>
      </c>
      <c r="B39" s="4">
        <v>40575</v>
      </c>
      <c r="C39" s="3">
        <v>3</v>
      </c>
      <c r="D39" s="5">
        <v>6250</v>
      </c>
      <c r="E39" s="5">
        <v>768640</v>
      </c>
      <c r="F39" s="5">
        <v>138765</v>
      </c>
      <c r="G39" s="5">
        <v>212.8</v>
      </c>
      <c r="H39" s="5">
        <v>1</v>
      </c>
      <c r="I39" s="3">
        <v>15925.26</v>
      </c>
      <c r="K39" s="7" t="str">
        <f t="shared" si="7"/>
        <v>STABIL</v>
      </c>
      <c r="L39" s="7" t="str">
        <f t="shared" si="1"/>
        <v>Penghujan</v>
      </c>
      <c r="M39" s="7" t="str">
        <f t="shared" si="8"/>
        <v>Ada Bencana</v>
      </c>
      <c r="N39" s="7">
        <f t="shared" si="9"/>
        <v>12.070992192829531</v>
      </c>
      <c r="O39" s="7" t="str">
        <f t="shared" si="6"/>
        <v>Ada Hama</v>
      </c>
      <c r="P39" s="6" t="str">
        <f t="shared" si="10"/>
        <v>R4</v>
      </c>
    </row>
    <row r="40" spans="1:16" x14ac:dyDescent="0.25">
      <c r="A40" s="3">
        <v>39</v>
      </c>
      <c r="B40" s="4">
        <v>40603</v>
      </c>
      <c r="C40" s="3">
        <v>3</v>
      </c>
      <c r="D40" s="5">
        <v>6104</v>
      </c>
      <c r="E40" s="5">
        <v>2515473</v>
      </c>
      <c r="F40" s="5">
        <v>263556</v>
      </c>
      <c r="G40" s="5">
        <v>398.5</v>
      </c>
      <c r="H40" s="5">
        <v>1</v>
      </c>
      <c r="I40" s="3">
        <v>5602.29</v>
      </c>
      <c r="K40" s="7" t="str">
        <f t="shared" si="7"/>
        <v>STABIL</v>
      </c>
      <c r="L40" s="7" t="str">
        <f t="shared" si="1"/>
        <v>Penghujan</v>
      </c>
      <c r="M40" s="7" t="str">
        <f t="shared" si="8"/>
        <v>Ada Bencana</v>
      </c>
      <c r="N40" s="7">
        <f t="shared" si="9"/>
        <v>1.2975532590015704</v>
      </c>
      <c r="O40" s="7" t="str">
        <f t="shared" si="6"/>
        <v>Tidak Ada Hama</v>
      </c>
      <c r="P40" s="6" t="str">
        <f t="shared" si="10"/>
        <v>R3</v>
      </c>
    </row>
    <row r="41" spans="1:16" x14ac:dyDescent="0.25">
      <c r="A41" s="3">
        <v>40</v>
      </c>
      <c r="B41" s="4">
        <v>40634</v>
      </c>
      <c r="C41" s="3">
        <v>3</v>
      </c>
      <c r="D41" s="5">
        <v>6083</v>
      </c>
      <c r="E41" s="5">
        <v>2048691</v>
      </c>
      <c r="F41" s="5">
        <v>194892</v>
      </c>
      <c r="G41" s="5">
        <v>639</v>
      </c>
      <c r="H41" s="5">
        <v>1</v>
      </c>
      <c r="I41" s="3">
        <v>7870.21</v>
      </c>
      <c r="K41" s="7" t="str">
        <f t="shared" si="7"/>
        <v>STABIL</v>
      </c>
      <c r="L41" s="7" t="str">
        <f t="shared" si="1"/>
        <v>Penghujan</v>
      </c>
      <c r="M41" s="7" t="str">
        <f t="shared" si="8"/>
        <v>Ada Bencana</v>
      </c>
      <c r="N41" s="7">
        <f t="shared" si="9"/>
        <v>2.2381504895645818</v>
      </c>
      <c r="O41" s="7" t="str">
        <f t="shared" si="6"/>
        <v>Tidak Ada Hama</v>
      </c>
      <c r="P41" s="6" t="str">
        <f t="shared" si="10"/>
        <v>R3</v>
      </c>
    </row>
    <row r="42" spans="1:16" x14ac:dyDescent="0.25">
      <c r="A42" s="3">
        <v>41</v>
      </c>
      <c r="B42" s="4">
        <v>40664</v>
      </c>
      <c r="C42" s="3">
        <v>3</v>
      </c>
      <c r="D42" s="5">
        <v>6123</v>
      </c>
      <c r="E42" s="5">
        <v>552005</v>
      </c>
      <c r="F42" s="5">
        <v>88282</v>
      </c>
      <c r="G42" s="5">
        <v>156.80000000000001</v>
      </c>
      <c r="H42" s="5">
        <v>1</v>
      </c>
      <c r="I42" s="3">
        <v>22968.39</v>
      </c>
      <c r="K42" s="7" t="str">
        <f t="shared" si="7"/>
        <v>STABIL</v>
      </c>
      <c r="L42" s="7" t="str">
        <f t="shared" si="1"/>
        <v>Penghujan</v>
      </c>
      <c r="M42" s="7" t="str">
        <f t="shared" si="8"/>
        <v>Ada Bencana</v>
      </c>
      <c r="N42" s="7">
        <f t="shared" si="9"/>
        <v>18.319752741774675</v>
      </c>
      <c r="O42" s="7" t="str">
        <f t="shared" si="6"/>
        <v>Ada Hama</v>
      </c>
      <c r="P42" s="6" t="str">
        <f t="shared" si="10"/>
        <v>R4</v>
      </c>
    </row>
    <row r="43" spans="1:16" x14ac:dyDescent="0.25">
      <c r="A43" s="3">
        <v>42</v>
      </c>
      <c r="B43" s="4">
        <v>40695</v>
      </c>
      <c r="C43" s="3">
        <v>3</v>
      </c>
      <c r="D43" s="5">
        <v>6321</v>
      </c>
      <c r="E43" s="5">
        <v>610959</v>
      </c>
      <c r="F43" s="5">
        <v>61626</v>
      </c>
      <c r="G43" s="5">
        <v>31.3</v>
      </c>
      <c r="H43" s="5">
        <v>1</v>
      </c>
      <c r="I43" s="3">
        <v>92814.95</v>
      </c>
      <c r="K43" s="7" t="str">
        <f t="shared" si="7"/>
        <v>STABIL</v>
      </c>
      <c r="L43" s="7" t="str">
        <f t="shared" si="1"/>
        <v>Kemarau</v>
      </c>
      <c r="M43" s="7" t="str">
        <f t="shared" si="8"/>
        <v>Ada Bencana</v>
      </c>
      <c r="N43" s="7">
        <f t="shared" si="9"/>
        <v>66.886426692609803</v>
      </c>
      <c r="O43" s="7" t="str">
        <f t="shared" si="6"/>
        <v>Ada Hama</v>
      </c>
      <c r="P43" s="6" t="str">
        <f t="shared" si="10"/>
        <v>R8</v>
      </c>
    </row>
    <row r="44" spans="1:16" x14ac:dyDescent="0.25">
      <c r="A44" s="3">
        <v>43</v>
      </c>
      <c r="B44" s="4">
        <v>40725</v>
      </c>
      <c r="C44" s="3">
        <v>3</v>
      </c>
      <c r="D44" s="5">
        <v>7002</v>
      </c>
      <c r="E44" s="5">
        <v>1160392</v>
      </c>
      <c r="F44" s="5">
        <v>96317</v>
      </c>
      <c r="G44" s="5">
        <v>30.7</v>
      </c>
      <c r="H44" s="5">
        <v>0</v>
      </c>
      <c r="I44" s="3">
        <v>19070.009999999998</v>
      </c>
      <c r="K44" s="7" t="str">
        <f t="shared" si="7"/>
        <v>STABIL</v>
      </c>
      <c r="L44" s="7" t="str">
        <f t="shared" si="1"/>
        <v>Kemarau</v>
      </c>
      <c r="M44" s="7" t="str">
        <f t="shared" si="8"/>
        <v>Tidak Ada Bencana</v>
      </c>
      <c r="N44" s="7">
        <f t="shared" si="9"/>
        <v>7.235657697035923</v>
      </c>
      <c r="O44" s="7" t="str">
        <f t="shared" si="6"/>
        <v>Tidak Ada Hama</v>
      </c>
      <c r="P44" s="6" t="str">
        <f t="shared" si="10"/>
        <v>R5</v>
      </c>
    </row>
    <row r="45" spans="1:16" x14ac:dyDescent="0.25">
      <c r="A45" s="3">
        <v>44</v>
      </c>
      <c r="B45" s="4">
        <v>40756</v>
      </c>
      <c r="C45" s="3">
        <v>3</v>
      </c>
      <c r="D45" s="5">
        <v>7190</v>
      </c>
      <c r="E45" s="5">
        <v>858076</v>
      </c>
      <c r="F45" s="5">
        <v>64904</v>
      </c>
      <c r="G45" s="5">
        <v>0</v>
      </c>
      <c r="H45" s="5">
        <v>0</v>
      </c>
      <c r="I45" s="3">
        <v>4028.25</v>
      </c>
      <c r="K45" s="7" t="str">
        <f t="shared" si="7"/>
        <v>STABIL</v>
      </c>
      <c r="L45" s="7" t="str">
        <f t="shared" si="1"/>
        <v>Kemarau</v>
      </c>
      <c r="M45" s="7" t="str">
        <f t="shared" si="8"/>
        <v>Tidak Ada Bencana</v>
      </c>
      <c r="N45" s="7">
        <f t="shared" si="9"/>
        <v>2.0669139831291177</v>
      </c>
      <c r="O45" s="7" t="str">
        <f t="shared" si="6"/>
        <v>Tidak Ada Hama</v>
      </c>
      <c r="P45" s="6" t="str">
        <f t="shared" si="10"/>
        <v>R5</v>
      </c>
    </row>
    <row r="46" spans="1:16" x14ac:dyDescent="0.25">
      <c r="A46" s="3">
        <v>45</v>
      </c>
      <c r="B46" s="4">
        <v>40787</v>
      </c>
      <c r="C46" s="3">
        <v>3</v>
      </c>
      <c r="D46" s="5">
        <v>7421</v>
      </c>
      <c r="E46" s="5">
        <v>480298</v>
      </c>
      <c r="F46" s="5">
        <v>37881</v>
      </c>
      <c r="G46" s="5">
        <v>0</v>
      </c>
      <c r="H46" s="5">
        <v>0</v>
      </c>
      <c r="I46" s="3">
        <v>2733.35</v>
      </c>
      <c r="K46" s="7" t="str">
        <f t="shared" si="7"/>
        <v>STABIL</v>
      </c>
      <c r="L46" s="7" t="str">
        <f t="shared" si="1"/>
        <v>Kemarau</v>
      </c>
      <c r="M46" s="7" t="str">
        <f t="shared" si="8"/>
        <v>Tidak Ada Bencana</v>
      </c>
      <c r="N46" s="7">
        <f t="shared" si="9"/>
        <v>3.096157767155252</v>
      </c>
      <c r="O46" s="7" t="str">
        <f t="shared" si="6"/>
        <v>Tidak Ada Hama</v>
      </c>
      <c r="P46" s="6" t="str">
        <f t="shared" si="10"/>
        <v>R5</v>
      </c>
    </row>
    <row r="47" spans="1:16" x14ac:dyDescent="0.25">
      <c r="A47" s="3">
        <v>46</v>
      </c>
      <c r="B47" s="4">
        <v>40817</v>
      </c>
      <c r="C47" s="3">
        <v>3</v>
      </c>
      <c r="D47" s="5">
        <v>7542</v>
      </c>
      <c r="E47" s="5">
        <v>335276</v>
      </c>
      <c r="F47" s="5">
        <v>42351</v>
      </c>
      <c r="G47" s="5">
        <v>9.6999999999999993</v>
      </c>
      <c r="H47" s="5">
        <v>0</v>
      </c>
      <c r="I47" s="3">
        <v>2337.59</v>
      </c>
      <c r="K47" s="7" t="str">
        <f t="shared" si="7"/>
        <v>STABIL</v>
      </c>
      <c r="L47" s="7" t="str">
        <f t="shared" si="1"/>
        <v>Kemarau</v>
      </c>
      <c r="M47" s="7" t="str">
        <f t="shared" si="8"/>
        <v>Tidak Ada Bencana</v>
      </c>
      <c r="N47" s="7">
        <f t="shared" si="9"/>
        <v>3.7931879401551294</v>
      </c>
      <c r="O47" s="7" t="str">
        <f t="shared" si="6"/>
        <v>Tidak Ada Hama</v>
      </c>
      <c r="P47" s="6" t="str">
        <f t="shared" si="10"/>
        <v>R5</v>
      </c>
    </row>
    <row r="48" spans="1:16" x14ac:dyDescent="0.25">
      <c r="A48" s="3">
        <v>47</v>
      </c>
      <c r="B48" s="4">
        <v>40848</v>
      </c>
      <c r="C48" s="3">
        <v>3</v>
      </c>
      <c r="D48" s="5">
        <v>7602</v>
      </c>
      <c r="E48" s="5">
        <v>524013</v>
      </c>
      <c r="F48" s="5">
        <v>293231</v>
      </c>
      <c r="G48" s="5">
        <v>260.89999999999998</v>
      </c>
      <c r="H48" s="5">
        <v>1</v>
      </c>
      <c r="I48" s="3">
        <v>2077.0500000000002</v>
      </c>
      <c r="K48" s="7" t="str">
        <f t="shared" si="7"/>
        <v>STABIL</v>
      </c>
      <c r="L48" s="7" t="str">
        <f t="shared" si="1"/>
        <v>Penghujan</v>
      </c>
      <c r="M48" s="7" t="str">
        <f t="shared" si="8"/>
        <v>Ada Bencana</v>
      </c>
      <c r="N48" s="7">
        <f t="shared" si="9"/>
        <v>2.156472896788729</v>
      </c>
      <c r="O48" s="7" t="str">
        <f t="shared" si="6"/>
        <v>Tidak Ada Hama</v>
      </c>
      <c r="P48" s="6" t="str">
        <f t="shared" si="10"/>
        <v>R3</v>
      </c>
    </row>
    <row r="49" spans="1:16" x14ac:dyDescent="0.25">
      <c r="A49" s="3">
        <v>48</v>
      </c>
      <c r="B49" s="4">
        <v>40878</v>
      </c>
      <c r="C49" s="3">
        <v>3</v>
      </c>
      <c r="D49" s="5">
        <v>7724</v>
      </c>
      <c r="E49" s="5">
        <v>353110</v>
      </c>
      <c r="F49" s="5">
        <v>492960</v>
      </c>
      <c r="G49" s="5">
        <v>369.3</v>
      </c>
      <c r="H49" s="5">
        <v>1</v>
      </c>
      <c r="I49" s="3">
        <v>5036.13</v>
      </c>
      <c r="K49" s="7" t="str">
        <f t="shared" si="7"/>
        <v>STABIL</v>
      </c>
      <c r="L49" s="7" t="str">
        <f t="shared" si="1"/>
        <v>Penghujan</v>
      </c>
      <c r="M49" s="7" t="str">
        <f t="shared" si="8"/>
        <v>Ada Bencana</v>
      </c>
      <c r="N49" s="7">
        <f t="shared" si="9"/>
        <v>7.7593522741279424</v>
      </c>
      <c r="O49" s="7" t="str">
        <f t="shared" si="6"/>
        <v>Tidak Ada Hama</v>
      </c>
      <c r="P49" s="6" t="str">
        <f t="shared" si="10"/>
        <v>R3</v>
      </c>
    </row>
    <row r="50" spans="1:16" x14ac:dyDescent="0.25">
      <c r="A50" s="3">
        <v>49</v>
      </c>
      <c r="B50" s="4">
        <v>40909</v>
      </c>
      <c r="C50" s="3">
        <v>3</v>
      </c>
      <c r="D50" s="5">
        <v>7765</v>
      </c>
      <c r="E50" s="5">
        <v>275769</v>
      </c>
      <c r="F50" s="5">
        <v>208764</v>
      </c>
      <c r="G50" s="5">
        <v>410.4</v>
      </c>
      <c r="H50" s="5">
        <v>1</v>
      </c>
      <c r="I50" s="3">
        <v>14418.52</v>
      </c>
      <c r="K50" s="7" t="str">
        <f t="shared" si="7"/>
        <v>STABIL</v>
      </c>
      <c r="L50" s="7" t="str">
        <f t="shared" si="1"/>
        <v>Penghujan</v>
      </c>
      <c r="M50" s="7" t="str">
        <f t="shared" si="8"/>
        <v>Ada Bencana</v>
      </c>
      <c r="N50" s="7">
        <f t="shared" si="9"/>
        <v>38.062669940075502</v>
      </c>
      <c r="O50" s="7" t="str">
        <f t="shared" si="6"/>
        <v>Ada Hama</v>
      </c>
      <c r="P50" s="6" t="str">
        <f t="shared" si="10"/>
        <v>R4</v>
      </c>
    </row>
    <row r="51" spans="1:16" x14ac:dyDescent="0.25">
      <c r="A51" s="3">
        <v>50</v>
      </c>
      <c r="B51" s="4">
        <v>40940</v>
      </c>
      <c r="C51" s="3">
        <v>3</v>
      </c>
      <c r="D51" s="5">
        <v>7791</v>
      </c>
      <c r="E51" s="5">
        <v>308310</v>
      </c>
      <c r="F51" s="5">
        <v>84984</v>
      </c>
      <c r="G51" s="5">
        <v>179.1</v>
      </c>
      <c r="H51" s="5">
        <v>1</v>
      </c>
      <c r="I51" s="3">
        <v>15713.72</v>
      </c>
      <c r="K51" s="7" t="str">
        <f t="shared" si="7"/>
        <v>STABIL</v>
      </c>
      <c r="L51" s="7" t="str">
        <f t="shared" si="1"/>
        <v>Penghujan</v>
      </c>
      <c r="M51" s="7" t="str">
        <f t="shared" si="8"/>
        <v>Ada Bencana</v>
      </c>
      <c r="N51" s="7">
        <f t="shared" si="9"/>
        <v>37.103539467781161</v>
      </c>
      <c r="O51" s="7" t="str">
        <f t="shared" si="6"/>
        <v>Ada Hama</v>
      </c>
      <c r="P51" s="6" t="str">
        <f t="shared" si="10"/>
        <v>R4</v>
      </c>
    </row>
    <row r="52" spans="1:16" x14ac:dyDescent="0.25">
      <c r="A52" s="3">
        <v>51</v>
      </c>
      <c r="B52" s="4">
        <v>40969</v>
      </c>
      <c r="C52" s="3">
        <v>3</v>
      </c>
      <c r="D52" s="5">
        <v>7603</v>
      </c>
      <c r="E52" s="5">
        <v>2134683</v>
      </c>
      <c r="F52" s="5">
        <v>205223</v>
      </c>
      <c r="G52" s="5">
        <v>210.9</v>
      </c>
      <c r="H52" s="5">
        <v>1</v>
      </c>
      <c r="I52" s="3">
        <v>5556.92</v>
      </c>
      <c r="K52" s="7" t="str">
        <f t="shared" si="7"/>
        <v>STABIL</v>
      </c>
      <c r="L52" s="7" t="str">
        <f t="shared" si="1"/>
        <v>Penghujan</v>
      </c>
      <c r="M52" s="7" t="str">
        <f t="shared" si="8"/>
        <v>Ada Bencana</v>
      </c>
      <c r="N52" s="7">
        <f t="shared" si="9"/>
        <v>1.8950656649535689</v>
      </c>
      <c r="O52" s="7" t="str">
        <f t="shared" si="6"/>
        <v>Tidak Ada Hama</v>
      </c>
      <c r="P52" s="6" t="str">
        <f t="shared" si="10"/>
        <v>R3</v>
      </c>
    </row>
    <row r="53" spans="1:16" x14ac:dyDescent="0.25">
      <c r="A53" s="3">
        <v>52</v>
      </c>
      <c r="B53" s="4">
        <v>41000</v>
      </c>
      <c r="C53" s="3">
        <v>3</v>
      </c>
      <c r="D53" s="5">
        <v>7494</v>
      </c>
      <c r="E53" s="5">
        <v>3588683</v>
      </c>
      <c r="F53" s="5">
        <v>270415</v>
      </c>
      <c r="G53" s="5">
        <v>126.9</v>
      </c>
      <c r="H53" s="5">
        <v>0</v>
      </c>
      <c r="I53" s="3">
        <v>4218.78</v>
      </c>
      <c r="K53" s="7" t="str">
        <f t="shared" si="7"/>
        <v>STABIL</v>
      </c>
      <c r="L53" s="7" t="str">
        <f t="shared" si="1"/>
        <v>Kemarau</v>
      </c>
      <c r="M53" s="7" t="str">
        <f t="shared" si="8"/>
        <v>Tidak Ada Bencana</v>
      </c>
      <c r="N53" s="7">
        <f t="shared" si="9"/>
        <v>0.85580574488802319</v>
      </c>
      <c r="O53" s="7" t="str">
        <f t="shared" si="6"/>
        <v>Tidak Ada Hama</v>
      </c>
      <c r="P53" s="6" t="str">
        <f t="shared" si="10"/>
        <v>R5</v>
      </c>
    </row>
    <row r="54" spans="1:16" x14ac:dyDescent="0.25">
      <c r="A54" s="3">
        <v>53</v>
      </c>
      <c r="B54" s="4">
        <v>41030</v>
      </c>
      <c r="C54" s="3">
        <v>3</v>
      </c>
      <c r="D54" s="5">
        <v>7473</v>
      </c>
      <c r="E54" s="5">
        <v>1119125</v>
      </c>
      <c r="F54" s="5">
        <v>127156</v>
      </c>
      <c r="G54" s="5">
        <v>114</v>
      </c>
      <c r="H54" s="5">
        <v>1</v>
      </c>
      <c r="I54" s="3">
        <v>4661.42</v>
      </c>
      <c r="K54" s="7" t="str">
        <f t="shared" si="7"/>
        <v>STABIL</v>
      </c>
      <c r="L54" s="7" t="str">
        <f t="shared" si="1"/>
        <v>Kemarau</v>
      </c>
      <c r="M54" s="7" t="str">
        <f t="shared" si="8"/>
        <v>Ada Bencana</v>
      </c>
      <c r="N54" s="7">
        <f t="shared" si="9"/>
        <v>2.2328658197773561</v>
      </c>
      <c r="O54" s="7" t="str">
        <f t="shared" si="6"/>
        <v>Tidak Ada Hama</v>
      </c>
      <c r="P54" s="6" t="str">
        <f t="shared" si="10"/>
        <v>R7</v>
      </c>
    </row>
    <row r="55" spans="1:16" x14ac:dyDescent="0.25">
      <c r="A55" s="3">
        <v>54</v>
      </c>
      <c r="B55" s="4">
        <v>41061</v>
      </c>
      <c r="C55" s="3">
        <v>3</v>
      </c>
      <c r="D55" s="5">
        <v>7537</v>
      </c>
      <c r="E55" s="5">
        <v>455575</v>
      </c>
      <c r="F55" s="5">
        <v>75648</v>
      </c>
      <c r="G55" s="5">
        <v>67.7</v>
      </c>
      <c r="H55" s="5">
        <v>0</v>
      </c>
      <c r="I55" s="3">
        <v>5307</v>
      </c>
      <c r="K55" s="7" t="str">
        <f t="shared" si="7"/>
        <v>STABIL</v>
      </c>
      <c r="L55" s="7" t="str">
        <f t="shared" si="1"/>
        <v>Kemarau</v>
      </c>
      <c r="M55" s="7" t="str">
        <f t="shared" si="8"/>
        <v>Tidak Ada Bencana</v>
      </c>
      <c r="N55" s="7">
        <f t="shared" si="9"/>
        <v>6.2447048856255289</v>
      </c>
      <c r="O55" s="7" t="str">
        <f t="shared" si="6"/>
        <v>Tidak Ada Hama</v>
      </c>
      <c r="P55" s="6" t="str">
        <f t="shared" si="10"/>
        <v>R5</v>
      </c>
    </row>
    <row r="56" spans="1:16" x14ac:dyDescent="0.25">
      <c r="A56" s="3">
        <v>55</v>
      </c>
      <c r="B56" s="4">
        <v>41091</v>
      </c>
      <c r="C56" s="3">
        <v>3</v>
      </c>
      <c r="D56" s="5">
        <v>7577</v>
      </c>
      <c r="E56" s="5">
        <v>1100143</v>
      </c>
      <c r="F56" s="5">
        <v>82790</v>
      </c>
      <c r="G56" s="5">
        <v>0</v>
      </c>
      <c r="H56" s="5">
        <v>0</v>
      </c>
      <c r="I56" s="3">
        <v>4699.53</v>
      </c>
      <c r="K56" s="7" t="str">
        <f t="shared" si="7"/>
        <v>STABIL</v>
      </c>
      <c r="L56" s="7" t="str">
        <f t="shared" si="1"/>
        <v>Kemarau</v>
      </c>
      <c r="M56" s="7" t="str">
        <f t="shared" si="8"/>
        <v>Tidak Ada Bencana</v>
      </c>
      <c r="N56" s="7">
        <f t="shared" si="9"/>
        <v>2.2899626260214498</v>
      </c>
      <c r="O56" s="7" t="str">
        <f t="shared" si="6"/>
        <v>Tidak Ada Hama</v>
      </c>
      <c r="P56" s="6" t="str">
        <f t="shared" si="10"/>
        <v>R5</v>
      </c>
    </row>
    <row r="57" spans="1:16" x14ac:dyDescent="0.25">
      <c r="A57" s="3">
        <v>56</v>
      </c>
      <c r="B57" s="4">
        <v>41122</v>
      </c>
      <c r="C57" s="3">
        <v>3</v>
      </c>
      <c r="D57" s="5">
        <v>7622</v>
      </c>
      <c r="E57" s="5">
        <v>1449618</v>
      </c>
      <c r="F57" s="5">
        <v>61769</v>
      </c>
      <c r="G57" s="5">
        <v>0</v>
      </c>
      <c r="H57" s="5">
        <v>0</v>
      </c>
      <c r="I57" s="3">
        <v>1363.64</v>
      </c>
      <c r="K57" s="7" t="str">
        <f t="shared" si="7"/>
        <v>STABIL</v>
      </c>
      <c r="L57" s="7" t="str">
        <f t="shared" si="1"/>
        <v>Kemarau</v>
      </c>
      <c r="M57" s="7" t="str">
        <f t="shared" si="8"/>
        <v>Tidak Ada Bencana</v>
      </c>
      <c r="N57" s="7">
        <f t="shared" si="9"/>
        <v>0.50427675979512976</v>
      </c>
      <c r="O57" s="7" t="str">
        <f t="shared" si="6"/>
        <v>Tidak Ada Hama</v>
      </c>
      <c r="P57" s="6" t="str">
        <f t="shared" si="10"/>
        <v>R5</v>
      </c>
    </row>
    <row r="58" spans="1:16" x14ac:dyDescent="0.25">
      <c r="A58" s="3">
        <v>57</v>
      </c>
      <c r="B58" s="4">
        <v>41153</v>
      </c>
      <c r="C58" s="3">
        <v>3</v>
      </c>
      <c r="D58" s="5">
        <v>7622</v>
      </c>
      <c r="E58" s="5">
        <v>646757</v>
      </c>
      <c r="F58" s="5">
        <v>39612</v>
      </c>
      <c r="G58" s="5">
        <v>0</v>
      </c>
      <c r="H58" s="5">
        <v>0</v>
      </c>
      <c r="I58" s="3">
        <v>1893.91</v>
      </c>
      <c r="K58" s="7" t="str">
        <f t="shared" si="7"/>
        <v>STABIL</v>
      </c>
      <c r="L58" s="7" t="str">
        <f t="shared" si="1"/>
        <v>Kemarau</v>
      </c>
      <c r="M58" s="7" t="str">
        <f t="shared" si="8"/>
        <v>Tidak Ada Bencana</v>
      </c>
      <c r="N58" s="7">
        <f t="shared" si="9"/>
        <v>1.4894381704363147</v>
      </c>
      <c r="O58" s="7" t="str">
        <f t="shared" si="6"/>
        <v>Tidak Ada Hama</v>
      </c>
      <c r="P58" s="6" t="str">
        <f t="shared" si="10"/>
        <v>R5</v>
      </c>
    </row>
    <row r="59" spans="1:16" x14ac:dyDescent="0.25">
      <c r="A59" s="3">
        <v>58</v>
      </c>
      <c r="B59" s="4">
        <v>41183</v>
      </c>
      <c r="C59" s="3">
        <v>3</v>
      </c>
      <c r="D59" s="5">
        <v>7629</v>
      </c>
      <c r="E59" s="5">
        <v>384771</v>
      </c>
      <c r="F59" s="5">
        <v>46306</v>
      </c>
      <c r="G59" s="5">
        <v>2.1</v>
      </c>
      <c r="H59" s="5">
        <v>0</v>
      </c>
      <c r="I59" s="3">
        <v>1126.28</v>
      </c>
      <c r="K59" s="7" t="str">
        <f t="shared" si="7"/>
        <v>STABIL</v>
      </c>
      <c r="L59" s="7" t="str">
        <f t="shared" si="1"/>
        <v>Kemarau</v>
      </c>
      <c r="M59" s="7" t="str">
        <f t="shared" si="8"/>
        <v>Tidak Ada Bencana</v>
      </c>
      <c r="N59" s="7">
        <f t="shared" si="9"/>
        <v>1.4888430626057529</v>
      </c>
      <c r="O59" s="7" t="str">
        <f t="shared" si="6"/>
        <v>Tidak Ada Hama</v>
      </c>
      <c r="P59" s="6" t="str">
        <f t="shared" si="10"/>
        <v>R5</v>
      </c>
    </row>
    <row r="60" spans="1:16" x14ac:dyDescent="0.25">
      <c r="A60" s="3">
        <v>59</v>
      </c>
      <c r="B60" s="4">
        <v>41214</v>
      </c>
      <c r="C60" s="3">
        <v>3</v>
      </c>
      <c r="D60" s="5">
        <v>7621</v>
      </c>
      <c r="E60" s="5">
        <v>421097</v>
      </c>
      <c r="F60" s="5">
        <v>229481</v>
      </c>
      <c r="G60" s="5">
        <v>58</v>
      </c>
      <c r="H60" s="5">
        <v>0</v>
      </c>
      <c r="I60" s="3">
        <v>1578.93</v>
      </c>
      <c r="K60" s="7" t="str">
        <f t="shared" si="7"/>
        <v>STABIL</v>
      </c>
      <c r="L60" s="7" t="str">
        <f t="shared" si="1"/>
        <v>Kemarau</v>
      </c>
      <c r="M60" s="7" t="str">
        <f t="shared" si="8"/>
        <v>Tidak Ada Bencana</v>
      </c>
      <c r="N60" s="7">
        <f t="shared" si="9"/>
        <v>1.9071506220558039</v>
      </c>
      <c r="O60" s="7" t="str">
        <f t="shared" si="6"/>
        <v>Tidak Ada Hama</v>
      </c>
      <c r="P60" s="6" t="str">
        <f t="shared" si="10"/>
        <v>R5</v>
      </c>
    </row>
    <row r="61" spans="1:16" x14ac:dyDescent="0.25">
      <c r="A61" s="3">
        <v>60</v>
      </c>
      <c r="B61" s="4">
        <v>41244</v>
      </c>
      <c r="C61" s="3">
        <v>3</v>
      </c>
      <c r="D61" s="5">
        <v>7680</v>
      </c>
      <c r="E61" s="5">
        <v>314177</v>
      </c>
      <c r="F61" s="5">
        <v>493477</v>
      </c>
      <c r="G61" s="5">
        <v>171</v>
      </c>
      <c r="H61" s="5">
        <v>1</v>
      </c>
      <c r="I61" s="3">
        <v>5011.87</v>
      </c>
      <c r="K61" s="7" t="str">
        <f t="shared" si="7"/>
        <v>STABIL</v>
      </c>
      <c r="L61" s="7" t="str">
        <f t="shared" si="1"/>
        <v>Penghujan</v>
      </c>
      <c r="M61" s="7" t="str">
        <f t="shared" si="8"/>
        <v>Ada Bencana</v>
      </c>
      <c r="N61" s="7">
        <f t="shared" si="9"/>
        <v>8.1138920817886007</v>
      </c>
      <c r="O61" s="7" t="str">
        <f t="shared" si="6"/>
        <v>Tidak Ada Hama</v>
      </c>
      <c r="P61" s="6" t="str">
        <f t="shared" si="10"/>
        <v>R3</v>
      </c>
    </row>
    <row r="62" spans="1:16" x14ac:dyDescent="0.25">
      <c r="A62" s="3">
        <v>61</v>
      </c>
      <c r="B62" s="4">
        <v>41275</v>
      </c>
      <c r="C62" s="3">
        <v>3</v>
      </c>
      <c r="D62" s="5">
        <v>7764</v>
      </c>
      <c r="E62" s="5">
        <v>299669</v>
      </c>
      <c r="F62" s="5">
        <v>275228</v>
      </c>
      <c r="G62" s="5">
        <v>365.8</v>
      </c>
      <c r="H62" s="5">
        <v>1</v>
      </c>
      <c r="I62" s="3">
        <v>13379.96</v>
      </c>
      <c r="K62" s="7" t="str">
        <f t="shared" si="7"/>
        <v>STABIL</v>
      </c>
      <c r="L62" s="7" t="str">
        <f t="shared" si="1"/>
        <v>Penghujan</v>
      </c>
      <c r="M62" s="7" t="str">
        <f t="shared" si="8"/>
        <v>Ada Bencana</v>
      </c>
      <c r="N62" s="7">
        <f t="shared" si="9"/>
        <v>33.777542158941728</v>
      </c>
      <c r="O62" s="7" t="str">
        <f t="shared" si="6"/>
        <v>Ada Hama</v>
      </c>
      <c r="P62" s="6" t="str">
        <f t="shared" si="10"/>
        <v>R4</v>
      </c>
    </row>
    <row r="63" spans="1:16" x14ac:dyDescent="0.25">
      <c r="A63" s="3">
        <v>62</v>
      </c>
      <c r="B63" s="4">
        <v>41306</v>
      </c>
      <c r="C63" s="3">
        <v>3</v>
      </c>
      <c r="D63" s="5">
        <v>7776</v>
      </c>
      <c r="E63" s="5">
        <v>350310</v>
      </c>
      <c r="F63" s="5">
        <v>76321</v>
      </c>
      <c r="G63" s="5">
        <v>213.5</v>
      </c>
      <c r="H63" s="5">
        <v>1</v>
      </c>
      <c r="I63" s="3">
        <v>16232.53</v>
      </c>
      <c r="K63" s="7" t="str">
        <f t="shared" si="7"/>
        <v>STABIL</v>
      </c>
      <c r="L63" s="7" t="str">
        <f t="shared" si="1"/>
        <v>Penghujan</v>
      </c>
      <c r="M63" s="7" t="str">
        <f t="shared" si="8"/>
        <v>Ada Bencana</v>
      </c>
      <c r="N63" s="7">
        <f t="shared" si="9"/>
        <v>35.05491728933616</v>
      </c>
      <c r="O63" s="7" t="str">
        <f t="shared" si="6"/>
        <v>Ada Hama</v>
      </c>
      <c r="P63" s="6" t="str">
        <f t="shared" si="10"/>
        <v>R4</v>
      </c>
    </row>
    <row r="64" spans="1:16" x14ac:dyDescent="0.25">
      <c r="A64" s="3">
        <v>63</v>
      </c>
      <c r="B64" s="4">
        <v>41334</v>
      </c>
      <c r="C64" s="3">
        <v>3</v>
      </c>
      <c r="D64" s="5">
        <v>7658</v>
      </c>
      <c r="E64" s="5">
        <v>1736047</v>
      </c>
      <c r="F64" s="5">
        <v>154138</v>
      </c>
      <c r="G64" s="5">
        <v>287</v>
      </c>
      <c r="H64" s="5">
        <v>1</v>
      </c>
      <c r="I64" s="3">
        <v>8478.68</v>
      </c>
      <c r="K64" s="7" t="str">
        <f t="shared" si="7"/>
        <v>STABIL</v>
      </c>
      <c r="L64" s="7" t="str">
        <f t="shared" si="1"/>
        <v>Penghujan</v>
      </c>
      <c r="M64" s="7" t="str">
        <f t="shared" si="8"/>
        <v>Ada Bencana</v>
      </c>
      <c r="N64" s="7">
        <f t="shared" si="9"/>
        <v>3.6947198242991792</v>
      </c>
      <c r="O64" s="7" t="str">
        <f t="shared" si="6"/>
        <v>Tidak Ada Hama</v>
      </c>
      <c r="P64" s="6" t="str">
        <f t="shared" si="10"/>
        <v>R3</v>
      </c>
    </row>
    <row r="65" spans="1:16" x14ac:dyDescent="0.25">
      <c r="A65" s="3">
        <v>64</v>
      </c>
      <c r="B65" s="4">
        <v>41365</v>
      </c>
      <c r="C65" s="3">
        <v>3</v>
      </c>
      <c r="D65" s="5">
        <v>7570</v>
      </c>
      <c r="E65" s="5">
        <v>3733204</v>
      </c>
      <c r="F65" s="5">
        <v>306006</v>
      </c>
      <c r="G65" s="5">
        <v>218</v>
      </c>
      <c r="H65" s="5">
        <v>1</v>
      </c>
      <c r="I65" s="3">
        <v>4647.05</v>
      </c>
      <c r="K65" s="7" t="str">
        <f t="shared" si="7"/>
        <v>STABIL</v>
      </c>
      <c r="L65" s="7" t="str">
        <f t="shared" si="1"/>
        <v>Penghujan</v>
      </c>
      <c r="M65" s="7" t="str">
        <f t="shared" si="8"/>
        <v>Ada Bencana</v>
      </c>
      <c r="N65" s="7">
        <f t="shared" si="9"/>
        <v>0.94169535763571555</v>
      </c>
      <c r="O65" s="7" t="str">
        <f t="shared" si="6"/>
        <v>Tidak Ada Hama</v>
      </c>
      <c r="P65" s="6" t="str">
        <f t="shared" si="10"/>
        <v>R3</v>
      </c>
    </row>
    <row r="66" spans="1:16" x14ac:dyDescent="0.25">
      <c r="A66" s="3">
        <v>65</v>
      </c>
      <c r="B66" s="4">
        <v>41395</v>
      </c>
      <c r="C66" s="3">
        <v>3</v>
      </c>
      <c r="D66" s="5">
        <v>7613</v>
      </c>
      <c r="E66" s="5">
        <v>1317622</v>
      </c>
      <c r="F66" s="5">
        <v>149705</v>
      </c>
      <c r="G66" s="5">
        <v>24.2</v>
      </c>
      <c r="H66" s="5">
        <v>1</v>
      </c>
      <c r="I66" s="3">
        <v>5420.49</v>
      </c>
      <c r="K66" s="7" t="str">
        <f t="shared" si="7"/>
        <v>STABIL</v>
      </c>
      <c r="L66" s="7" t="str">
        <f t="shared" si="1"/>
        <v>Kemarau</v>
      </c>
      <c r="M66" s="7" t="str">
        <f t="shared" si="8"/>
        <v>Ada Bencana</v>
      </c>
      <c r="N66" s="7">
        <f t="shared" si="9"/>
        <v>1.9694544159751186</v>
      </c>
      <c r="O66" s="7" t="str">
        <f t="shared" si="6"/>
        <v>Tidak Ada Hama</v>
      </c>
      <c r="P66" s="6" t="str">
        <f t="shared" si="10"/>
        <v>R7</v>
      </c>
    </row>
    <row r="67" spans="1:16" x14ac:dyDescent="0.25">
      <c r="A67" s="3">
        <v>66</v>
      </c>
      <c r="B67" s="4">
        <v>41426</v>
      </c>
      <c r="C67" s="3">
        <v>3</v>
      </c>
      <c r="D67" s="5">
        <v>7712</v>
      </c>
      <c r="E67" s="5">
        <v>365378</v>
      </c>
      <c r="F67" s="5">
        <v>87331</v>
      </c>
      <c r="G67" s="5">
        <v>42.5</v>
      </c>
      <c r="H67" s="5">
        <v>1</v>
      </c>
      <c r="I67" s="3">
        <v>9623.57</v>
      </c>
      <c r="K67" s="7" t="str">
        <f t="shared" si="7"/>
        <v>STABIL</v>
      </c>
      <c r="L67" s="7" t="str">
        <f t="shared" ref="L67:L109" si="11">IF(G67&gt;150,"Penghujan","Kemarau")</f>
        <v>Kemarau</v>
      </c>
      <c r="M67" s="7" t="str">
        <f t="shared" si="8"/>
        <v>Ada Bencana</v>
      </c>
      <c r="N67" s="7">
        <f t="shared" si="9"/>
        <v>12.609334259247126</v>
      </c>
      <c r="O67" s="7" t="str">
        <f t="shared" si="6"/>
        <v>Ada Hama</v>
      </c>
      <c r="P67" s="6" t="str">
        <f t="shared" si="10"/>
        <v>R8</v>
      </c>
    </row>
    <row r="68" spans="1:16" x14ac:dyDescent="0.25">
      <c r="A68" s="3">
        <v>67</v>
      </c>
      <c r="B68" s="4">
        <v>41456</v>
      </c>
      <c r="C68" s="3">
        <v>3</v>
      </c>
      <c r="D68" s="5">
        <v>7902</v>
      </c>
      <c r="E68" s="5">
        <v>737918</v>
      </c>
      <c r="F68" s="5">
        <v>105546</v>
      </c>
      <c r="G68" s="5">
        <v>109.2</v>
      </c>
      <c r="H68" s="5">
        <v>1</v>
      </c>
      <c r="I68" s="3">
        <v>15107.82</v>
      </c>
      <c r="K68" s="7" t="str">
        <f t="shared" si="7"/>
        <v>STABIL</v>
      </c>
      <c r="L68" s="7" t="str">
        <f t="shared" si="11"/>
        <v>Kemarau</v>
      </c>
      <c r="M68" s="7" t="str">
        <f t="shared" si="8"/>
        <v>Ada Bencana</v>
      </c>
      <c r="N68" s="7">
        <f t="shared" si="9"/>
        <v>9.8014895742775963</v>
      </c>
      <c r="O68" s="7" t="str">
        <f t="shared" si="6"/>
        <v>Tidak Ada Hama</v>
      </c>
      <c r="P68" s="6" t="str">
        <f t="shared" si="10"/>
        <v>R7</v>
      </c>
    </row>
    <row r="69" spans="1:16" x14ac:dyDescent="0.25">
      <c r="A69" s="3">
        <v>68</v>
      </c>
      <c r="B69" s="4">
        <v>41487</v>
      </c>
      <c r="C69" s="3">
        <v>3</v>
      </c>
      <c r="D69" s="5">
        <v>7911</v>
      </c>
      <c r="E69" s="5">
        <v>1464968</v>
      </c>
      <c r="F69" s="5">
        <v>88684</v>
      </c>
      <c r="G69" s="5">
        <v>0.6</v>
      </c>
      <c r="H69" s="5">
        <v>0</v>
      </c>
      <c r="I69" s="3">
        <v>9778.59</v>
      </c>
      <c r="K69" s="7" t="str">
        <f t="shared" si="7"/>
        <v>STABIL</v>
      </c>
      <c r="L69" s="7" t="str">
        <f t="shared" si="11"/>
        <v>Kemarau</v>
      </c>
      <c r="M69" s="7" t="str">
        <f t="shared" si="8"/>
        <v>Tidak Ada Bencana</v>
      </c>
      <c r="N69" s="7">
        <f t="shared" si="9"/>
        <v>3.1955549891178601</v>
      </c>
      <c r="O69" s="7" t="str">
        <f t="shared" si="6"/>
        <v>Tidak Ada Hama</v>
      </c>
      <c r="P69" s="6" t="str">
        <f t="shared" si="10"/>
        <v>R5</v>
      </c>
    </row>
    <row r="70" spans="1:16" x14ac:dyDescent="0.25">
      <c r="A70" s="3">
        <v>69</v>
      </c>
      <c r="B70" s="4">
        <v>41518</v>
      </c>
      <c r="C70" s="3">
        <v>3</v>
      </c>
      <c r="D70" s="5">
        <v>7970</v>
      </c>
      <c r="E70" s="5">
        <v>709612</v>
      </c>
      <c r="F70" s="5">
        <v>43454</v>
      </c>
      <c r="G70" s="5">
        <v>0.2</v>
      </c>
      <c r="H70" s="5">
        <v>0</v>
      </c>
      <c r="I70" s="3">
        <v>3815.8</v>
      </c>
      <c r="K70" s="7" t="str">
        <f t="shared" si="7"/>
        <v>STABIL</v>
      </c>
      <c r="L70" s="7" t="str">
        <f t="shared" si="11"/>
        <v>Kemarau</v>
      </c>
      <c r="M70" s="7" t="str">
        <f t="shared" si="8"/>
        <v>Tidak Ada Bencana</v>
      </c>
      <c r="N70" s="7">
        <f t="shared" si="9"/>
        <v>2.5488794629437894</v>
      </c>
      <c r="O70" s="7" t="str">
        <f t="shared" si="6"/>
        <v>Tidak Ada Hama</v>
      </c>
      <c r="P70" s="6" t="str">
        <f t="shared" si="10"/>
        <v>R5</v>
      </c>
    </row>
    <row r="71" spans="1:16" x14ac:dyDescent="0.25">
      <c r="A71" s="3">
        <v>70</v>
      </c>
      <c r="B71" s="4">
        <v>41548</v>
      </c>
      <c r="C71" s="3">
        <v>3</v>
      </c>
      <c r="D71" s="5">
        <v>8022</v>
      </c>
      <c r="E71" s="5">
        <v>413955</v>
      </c>
      <c r="F71" s="5">
        <v>45367</v>
      </c>
      <c r="G71" s="5">
        <v>3.6</v>
      </c>
      <c r="H71" s="5">
        <v>0</v>
      </c>
      <c r="I71" s="3">
        <v>2035.29</v>
      </c>
      <c r="K71" s="7" t="str">
        <f t="shared" si="7"/>
        <v>STABIL</v>
      </c>
      <c r="L71" s="7" t="str">
        <f t="shared" si="11"/>
        <v>Kemarau</v>
      </c>
      <c r="M71" s="7" t="str">
        <f t="shared" si="8"/>
        <v>Tidak Ada Bencana</v>
      </c>
      <c r="N71" s="7">
        <f t="shared" si="9"/>
        <v>2.3305469993473107</v>
      </c>
      <c r="O71" s="7" t="str">
        <f t="shared" ref="O71:O109" si="12">IF((I71/F67*100)&gt;10,"Ada Hama","Tidak Ada Hama")</f>
        <v>Tidak Ada Hama</v>
      </c>
      <c r="P71" s="6" t="str">
        <f t="shared" si="10"/>
        <v>R5</v>
      </c>
    </row>
    <row r="72" spans="1:16" x14ac:dyDescent="0.25">
      <c r="A72" s="3">
        <v>71</v>
      </c>
      <c r="B72" s="4">
        <v>41579</v>
      </c>
      <c r="C72" s="3">
        <v>3</v>
      </c>
      <c r="D72" s="5">
        <v>8074</v>
      </c>
      <c r="E72" s="5">
        <v>500295</v>
      </c>
      <c r="F72" s="5">
        <v>208906</v>
      </c>
      <c r="G72" s="5">
        <v>108</v>
      </c>
      <c r="H72" s="5">
        <v>1</v>
      </c>
      <c r="I72" s="3">
        <v>2155.3200000000002</v>
      </c>
      <c r="K72" s="7" t="str">
        <f t="shared" si="7"/>
        <v>STABIL</v>
      </c>
      <c r="L72" s="7" t="str">
        <f t="shared" si="11"/>
        <v>Kemarau</v>
      </c>
      <c r="M72" s="7" t="str">
        <f t="shared" si="8"/>
        <v>Ada Bencana</v>
      </c>
      <c r="N72" s="7">
        <f t="shared" si="9"/>
        <v>2.0420669660621908</v>
      </c>
      <c r="O72" s="7" t="str">
        <f t="shared" si="12"/>
        <v>Tidak Ada Hama</v>
      </c>
      <c r="P72" s="6" t="str">
        <f t="shared" si="10"/>
        <v>R7</v>
      </c>
    </row>
    <row r="73" spans="1:16" x14ac:dyDescent="0.25">
      <c r="A73" s="3">
        <v>72</v>
      </c>
      <c r="B73" s="4">
        <v>41609</v>
      </c>
      <c r="C73" s="3">
        <v>3</v>
      </c>
      <c r="D73" s="5">
        <v>8088</v>
      </c>
      <c r="E73" s="5">
        <v>420368</v>
      </c>
      <c r="F73" s="5">
        <v>535834</v>
      </c>
      <c r="G73" s="5">
        <v>359.3</v>
      </c>
      <c r="H73" s="5">
        <v>1</v>
      </c>
      <c r="I73" s="3">
        <v>3192.09</v>
      </c>
      <c r="K73" s="7" t="str">
        <f t="shared" si="7"/>
        <v>STABIL</v>
      </c>
      <c r="L73" s="7" t="str">
        <f t="shared" si="11"/>
        <v>Penghujan</v>
      </c>
      <c r="M73" s="7" t="str">
        <f t="shared" si="8"/>
        <v>Ada Bencana</v>
      </c>
      <c r="N73" s="7">
        <f t="shared" si="9"/>
        <v>3.5993978620720761</v>
      </c>
      <c r="O73" s="7" t="str">
        <f t="shared" si="12"/>
        <v>Tidak Ada Hama</v>
      </c>
      <c r="P73" s="6" t="str">
        <f t="shared" si="10"/>
        <v>R3</v>
      </c>
    </row>
    <row r="74" spans="1:16" x14ac:dyDescent="0.25">
      <c r="A74" s="3">
        <v>73</v>
      </c>
      <c r="B74" s="4">
        <v>41640</v>
      </c>
      <c r="C74" s="3">
        <v>3</v>
      </c>
      <c r="D74" s="5">
        <v>8143</v>
      </c>
      <c r="E74" s="5">
        <v>326419</v>
      </c>
      <c r="F74" s="5">
        <v>278425</v>
      </c>
      <c r="G74" s="5">
        <v>256.39999999999998</v>
      </c>
      <c r="H74" s="5">
        <v>1</v>
      </c>
      <c r="I74" s="3">
        <v>7827.88</v>
      </c>
      <c r="K74" s="7" t="str">
        <f t="shared" si="7"/>
        <v>STABIL</v>
      </c>
      <c r="L74" s="7" t="str">
        <f t="shared" si="11"/>
        <v>Penghujan</v>
      </c>
      <c r="M74" s="7" t="str">
        <f t="shared" si="8"/>
        <v>Ada Bencana</v>
      </c>
      <c r="N74" s="7">
        <f t="shared" si="9"/>
        <v>18.014175910157867</v>
      </c>
      <c r="O74" s="7" t="str">
        <f t="shared" si="12"/>
        <v>Ada Hama</v>
      </c>
      <c r="P74" s="6" t="str">
        <f t="shared" si="10"/>
        <v>R4</v>
      </c>
    </row>
    <row r="75" spans="1:16" x14ac:dyDescent="0.25">
      <c r="A75" s="3">
        <v>74</v>
      </c>
      <c r="B75" s="4">
        <v>41671</v>
      </c>
      <c r="C75" s="3">
        <v>3</v>
      </c>
      <c r="D75" s="5">
        <v>8194</v>
      </c>
      <c r="E75" s="5">
        <v>340789</v>
      </c>
      <c r="F75" s="5">
        <v>75281</v>
      </c>
      <c r="G75" s="5">
        <v>247.1</v>
      </c>
      <c r="H75" s="5">
        <v>1</v>
      </c>
      <c r="I75" s="3">
        <v>10325.51</v>
      </c>
      <c r="K75" s="7" t="str">
        <f t="shared" si="7"/>
        <v>STABIL</v>
      </c>
      <c r="L75" s="7" t="str">
        <f t="shared" si="11"/>
        <v>Penghujan</v>
      </c>
      <c r="M75" s="7" t="str">
        <f t="shared" si="8"/>
        <v>Ada Bencana</v>
      </c>
      <c r="N75" s="7">
        <f t="shared" si="9"/>
        <v>22.759957678488771</v>
      </c>
      <c r="O75" s="7" t="str">
        <f t="shared" si="12"/>
        <v>Ada Hama</v>
      </c>
      <c r="P75" s="6" t="str">
        <f t="shared" si="10"/>
        <v>R4</v>
      </c>
    </row>
    <row r="76" spans="1:16" x14ac:dyDescent="0.25">
      <c r="A76" s="3">
        <v>75</v>
      </c>
      <c r="B76" s="4">
        <v>41699</v>
      </c>
      <c r="C76" s="3">
        <v>3</v>
      </c>
      <c r="D76" s="5">
        <v>8219</v>
      </c>
      <c r="E76" s="5">
        <v>1569267</v>
      </c>
      <c r="F76" s="5">
        <v>143896</v>
      </c>
      <c r="G76" s="5">
        <v>447.7</v>
      </c>
      <c r="H76" s="5">
        <v>1</v>
      </c>
      <c r="I76" s="3">
        <v>7659.48</v>
      </c>
      <c r="K76" s="7" t="str">
        <f t="shared" si="7"/>
        <v>STABIL</v>
      </c>
      <c r="L76" s="7" t="str">
        <f t="shared" si="11"/>
        <v>Penghujan</v>
      </c>
      <c r="M76" s="7" t="str">
        <f t="shared" si="8"/>
        <v>Ada Bencana</v>
      </c>
      <c r="N76" s="7">
        <f t="shared" si="9"/>
        <v>3.6664720017615573</v>
      </c>
      <c r="O76" s="7" t="str">
        <f t="shared" si="12"/>
        <v>Tidak Ada Hama</v>
      </c>
      <c r="P76" s="6" t="str">
        <f t="shared" si="10"/>
        <v>R3</v>
      </c>
    </row>
    <row r="77" spans="1:16" x14ac:dyDescent="0.25">
      <c r="A77" s="3">
        <v>76</v>
      </c>
      <c r="B77" s="4">
        <v>41730</v>
      </c>
      <c r="C77" s="3">
        <v>3</v>
      </c>
      <c r="D77" s="5">
        <v>8001</v>
      </c>
      <c r="E77" s="5">
        <v>4025096</v>
      </c>
      <c r="F77" s="5">
        <v>330917</v>
      </c>
      <c r="G77" s="5">
        <v>273</v>
      </c>
      <c r="H77" s="5">
        <v>1</v>
      </c>
      <c r="I77" s="3">
        <v>3065.88</v>
      </c>
      <c r="K77" s="7" t="str">
        <f t="shared" si="7"/>
        <v>STABIL</v>
      </c>
      <c r="L77" s="7" t="str">
        <f t="shared" si="11"/>
        <v>Penghujan</v>
      </c>
      <c r="M77" s="7" t="str">
        <f t="shared" si="8"/>
        <v>Ada Bencana</v>
      </c>
      <c r="N77" s="7">
        <f t="shared" si="9"/>
        <v>0.57216973913562785</v>
      </c>
      <c r="O77" s="7" t="str">
        <f t="shared" si="12"/>
        <v>Tidak Ada Hama</v>
      </c>
      <c r="P77" s="6" t="str">
        <f t="shared" si="10"/>
        <v>R3</v>
      </c>
    </row>
    <row r="78" spans="1:16" x14ac:dyDescent="0.25">
      <c r="A78" s="3">
        <v>77</v>
      </c>
      <c r="B78" s="4">
        <v>41760</v>
      </c>
      <c r="C78" s="3">
        <v>3</v>
      </c>
      <c r="D78" s="5">
        <v>7979</v>
      </c>
      <c r="E78" s="5">
        <v>1385256</v>
      </c>
      <c r="F78" s="5">
        <v>151986</v>
      </c>
      <c r="G78" s="5">
        <v>104.7</v>
      </c>
      <c r="H78" s="5">
        <v>0</v>
      </c>
      <c r="I78" s="3">
        <v>4458.83</v>
      </c>
      <c r="K78" s="7" t="str">
        <f t="shared" si="7"/>
        <v>STABIL</v>
      </c>
      <c r="L78" s="7" t="str">
        <f t="shared" si="11"/>
        <v>Kemarau</v>
      </c>
      <c r="M78" s="7" t="str">
        <f t="shared" si="8"/>
        <v>Tidak Ada Bencana</v>
      </c>
      <c r="N78" s="7">
        <f t="shared" si="9"/>
        <v>1.6014474274939392</v>
      </c>
      <c r="O78" s="7" t="str">
        <f t="shared" si="12"/>
        <v>Tidak Ada Hama</v>
      </c>
      <c r="P78" s="6" t="str">
        <f t="shared" si="10"/>
        <v>R5</v>
      </c>
    </row>
    <row r="79" spans="1:16" x14ac:dyDescent="0.25">
      <c r="A79" s="3">
        <v>78</v>
      </c>
      <c r="B79" s="4">
        <v>41791</v>
      </c>
      <c r="C79" s="3">
        <v>3</v>
      </c>
      <c r="D79" s="5">
        <v>8002</v>
      </c>
      <c r="E79" s="5">
        <v>374548</v>
      </c>
      <c r="F79" s="5">
        <v>89282</v>
      </c>
      <c r="G79" s="5">
        <v>201.8</v>
      </c>
      <c r="H79" s="5">
        <v>1</v>
      </c>
      <c r="I79" s="3">
        <v>6969.79</v>
      </c>
      <c r="K79" s="7" t="str">
        <f t="shared" si="7"/>
        <v>STABIL</v>
      </c>
      <c r="L79" s="7" t="str">
        <f t="shared" si="11"/>
        <v>Penghujan</v>
      </c>
      <c r="M79" s="7" t="str">
        <f t="shared" si="8"/>
        <v>Ada Bencana</v>
      </c>
      <c r="N79" s="7">
        <f t="shared" si="9"/>
        <v>9.2583653245838917</v>
      </c>
      <c r="O79" s="7" t="str">
        <f t="shared" si="12"/>
        <v>Tidak Ada Hama</v>
      </c>
      <c r="P79" s="6" t="str">
        <f t="shared" si="10"/>
        <v>R3</v>
      </c>
    </row>
    <row r="80" spans="1:16" x14ac:dyDescent="0.25">
      <c r="A80" s="3">
        <v>79</v>
      </c>
      <c r="B80" s="4">
        <v>41821</v>
      </c>
      <c r="C80" s="3">
        <v>3</v>
      </c>
      <c r="D80" s="5">
        <v>8058</v>
      </c>
      <c r="E80" s="5">
        <v>715930</v>
      </c>
      <c r="F80" s="5">
        <v>93936</v>
      </c>
      <c r="G80" s="5">
        <v>47.8</v>
      </c>
      <c r="H80" s="5">
        <v>0</v>
      </c>
      <c r="I80" s="3">
        <v>4358.72</v>
      </c>
      <c r="K80" s="7" t="str">
        <f t="shared" si="7"/>
        <v>STABIL</v>
      </c>
      <c r="L80" s="7" t="str">
        <f t="shared" si="11"/>
        <v>Kemarau</v>
      </c>
      <c r="M80" s="7" t="str">
        <f t="shared" si="8"/>
        <v>Tidak Ada Bencana</v>
      </c>
      <c r="N80" s="7">
        <f t="shared" si="9"/>
        <v>3.0290765552899317</v>
      </c>
      <c r="O80" s="7" t="str">
        <f t="shared" si="12"/>
        <v>Tidak Ada Hama</v>
      </c>
      <c r="P80" s="6" t="str">
        <f t="shared" si="10"/>
        <v>R5</v>
      </c>
    </row>
    <row r="81" spans="1:16" x14ac:dyDescent="0.25">
      <c r="A81" s="3">
        <v>80</v>
      </c>
      <c r="B81" s="4">
        <v>41852</v>
      </c>
      <c r="C81" s="3">
        <v>3</v>
      </c>
      <c r="D81" s="5">
        <v>8057</v>
      </c>
      <c r="E81" s="5">
        <v>1646421</v>
      </c>
      <c r="F81" s="5">
        <v>80052</v>
      </c>
      <c r="G81" s="5">
        <v>0</v>
      </c>
      <c r="H81" s="5">
        <v>0</v>
      </c>
      <c r="I81" s="3">
        <v>5189.99</v>
      </c>
      <c r="K81" s="7" t="str">
        <f t="shared" si="7"/>
        <v>STABIL</v>
      </c>
      <c r="L81" s="7" t="str">
        <f t="shared" si="11"/>
        <v>Kemarau</v>
      </c>
      <c r="M81" s="7" t="str">
        <f t="shared" si="8"/>
        <v>Tidak Ada Bencana</v>
      </c>
      <c r="N81" s="7">
        <f t="shared" si="9"/>
        <v>1.5683660857556427</v>
      </c>
      <c r="O81" s="7" t="str">
        <f t="shared" si="12"/>
        <v>Tidak Ada Hama</v>
      </c>
      <c r="P81" s="6" t="str">
        <f t="shared" si="10"/>
        <v>R5</v>
      </c>
    </row>
    <row r="82" spans="1:16" x14ac:dyDescent="0.25">
      <c r="A82" s="3">
        <v>81</v>
      </c>
      <c r="B82" s="4">
        <v>41883</v>
      </c>
      <c r="C82" s="3">
        <v>3</v>
      </c>
      <c r="D82" s="5">
        <v>8090</v>
      </c>
      <c r="E82" s="5">
        <v>736887</v>
      </c>
      <c r="F82" s="5">
        <v>29289</v>
      </c>
      <c r="G82" s="5">
        <v>0</v>
      </c>
      <c r="H82" s="5">
        <v>0</v>
      </c>
      <c r="I82" s="3">
        <v>2659.33</v>
      </c>
      <c r="K82" s="7" t="str">
        <f t="shared" si="7"/>
        <v>STABIL</v>
      </c>
      <c r="L82" s="7" t="str">
        <f t="shared" si="11"/>
        <v>Kemarau</v>
      </c>
      <c r="M82" s="7" t="str">
        <f t="shared" si="8"/>
        <v>Tidak Ada Bencana</v>
      </c>
      <c r="N82" s="7">
        <f t="shared" si="9"/>
        <v>1.7497203689813536</v>
      </c>
      <c r="O82" s="7" t="str">
        <f t="shared" si="12"/>
        <v>Tidak Ada Hama</v>
      </c>
      <c r="P82" s="6" t="str">
        <f t="shared" si="10"/>
        <v>R5</v>
      </c>
    </row>
    <row r="83" spans="1:16" x14ac:dyDescent="0.25">
      <c r="A83" s="3">
        <v>82</v>
      </c>
      <c r="B83" s="4">
        <v>41913</v>
      </c>
      <c r="C83" s="3">
        <v>3</v>
      </c>
      <c r="D83" s="5">
        <v>8155</v>
      </c>
      <c r="E83" s="5">
        <v>432874</v>
      </c>
      <c r="F83" s="5">
        <v>42277</v>
      </c>
      <c r="G83" s="5">
        <v>0</v>
      </c>
      <c r="H83" s="5">
        <v>0</v>
      </c>
      <c r="I83" s="3">
        <v>1551.57</v>
      </c>
      <c r="K83" s="7" t="str">
        <f t="shared" si="7"/>
        <v>STABIL</v>
      </c>
      <c r="L83" s="7" t="str">
        <f t="shared" si="11"/>
        <v>Kemarau</v>
      </c>
      <c r="M83" s="7" t="str">
        <f t="shared" si="8"/>
        <v>Tidak Ada Bencana</v>
      </c>
      <c r="N83" s="7">
        <f t="shared" si="9"/>
        <v>1.7378306937568602</v>
      </c>
      <c r="O83" s="7" t="str">
        <f t="shared" si="12"/>
        <v>Tidak Ada Hama</v>
      </c>
      <c r="P83" s="6" t="str">
        <f t="shared" si="10"/>
        <v>R5</v>
      </c>
    </row>
    <row r="84" spans="1:16" x14ac:dyDescent="0.25">
      <c r="A84" s="3">
        <v>83</v>
      </c>
      <c r="B84" s="4">
        <v>41944</v>
      </c>
      <c r="C84" s="3">
        <v>3</v>
      </c>
      <c r="D84" s="5">
        <v>8305</v>
      </c>
      <c r="E84" s="5">
        <v>455438</v>
      </c>
      <c r="F84" s="5">
        <v>155697</v>
      </c>
      <c r="G84" s="5">
        <v>72.400000000000006</v>
      </c>
      <c r="H84" s="5">
        <v>1</v>
      </c>
      <c r="I84" s="3">
        <v>1303.18</v>
      </c>
      <c r="K84" s="7" t="str">
        <f t="shared" si="7"/>
        <v>STABIL</v>
      </c>
      <c r="L84" s="7" t="str">
        <f t="shared" si="11"/>
        <v>Kemarau</v>
      </c>
      <c r="M84" s="7" t="str">
        <f t="shared" si="8"/>
        <v>Ada Bencana</v>
      </c>
      <c r="N84" s="7">
        <f t="shared" si="9"/>
        <v>1.3873062510645546</v>
      </c>
      <c r="O84" s="7" t="str">
        <f t="shared" si="12"/>
        <v>Tidak Ada Hama</v>
      </c>
      <c r="P84" s="6" t="str">
        <f t="shared" si="10"/>
        <v>R7</v>
      </c>
    </row>
    <row r="85" spans="1:16" x14ac:dyDescent="0.25">
      <c r="A85" s="3">
        <v>84</v>
      </c>
      <c r="B85" s="4">
        <v>41974</v>
      </c>
      <c r="C85" s="3">
        <v>3</v>
      </c>
      <c r="D85" s="5">
        <v>8740</v>
      </c>
      <c r="E85" s="5">
        <v>388123</v>
      </c>
      <c r="F85" s="5">
        <v>535782</v>
      </c>
      <c r="G85" s="5">
        <v>267.8</v>
      </c>
      <c r="H85" s="5">
        <v>1</v>
      </c>
      <c r="I85" s="3">
        <v>1091.3</v>
      </c>
      <c r="K85" s="7" t="str">
        <f t="shared" si="7"/>
        <v>STABIL</v>
      </c>
      <c r="L85" s="7" t="str">
        <f t="shared" si="11"/>
        <v>Penghujan</v>
      </c>
      <c r="M85" s="7" t="str">
        <f t="shared" si="8"/>
        <v>Ada Bencana</v>
      </c>
      <c r="N85" s="7">
        <f t="shared" si="9"/>
        <v>1.3632388947184331</v>
      </c>
      <c r="O85" s="7" t="str">
        <f t="shared" si="12"/>
        <v>Tidak Ada Hama</v>
      </c>
      <c r="P85" s="6" t="str">
        <f t="shared" si="10"/>
        <v>R3</v>
      </c>
    </row>
    <row r="86" spans="1:16" x14ac:dyDescent="0.25">
      <c r="A86" s="3">
        <v>85</v>
      </c>
      <c r="B86" s="4">
        <v>42005</v>
      </c>
      <c r="C86" s="3">
        <v>3</v>
      </c>
      <c r="D86" s="5">
        <v>8920</v>
      </c>
      <c r="E86" s="5">
        <v>244605</v>
      </c>
      <c r="F86" s="5">
        <v>308961</v>
      </c>
      <c r="G86" s="5">
        <v>464.7</v>
      </c>
      <c r="H86" s="5">
        <v>1</v>
      </c>
      <c r="I86" s="3">
        <v>4952.7700000000004</v>
      </c>
      <c r="K86" s="7" t="str">
        <f t="shared" si="7"/>
        <v>STABIL</v>
      </c>
      <c r="L86" s="7" t="str">
        <f t="shared" si="11"/>
        <v>Penghujan</v>
      </c>
      <c r="M86" s="7" t="str">
        <f t="shared" si="8"/>
        <v>Ada Bencana</v>
      </c>
      <c r="N86" s="7">
        <f t="shared" si="9"/>
        <v>16.910000341425111</v>
      </c>
      <c r="O86" s="7" t="str">
        <f t="shared" si="12"/>
        <v>Ada Hama</v>
      </c>
      <c r="P86" s="6" t="str">
        <f t="shared" si="10"/>
        <v>R4</v>
      </c>
    </row>
    <row r="87" spans="1:16" x14ac:dyDescent="0.25">
      <c r="A87" s="3">
        <v>86</v>
      </c>
      <c r="B87" s="4">
        <v>42036</v>
      </c>
      <c r="C87" s="3">
        <v>3</v>
      </c>
      <c r="D87" s="5">
        <v>9032</v>
      </c>
      <c r="E87" s="5">
        <v>353073</v>
      </c>
      <c r="F87" s="5">
        <v>83749</v>
      </c>
      <c r="G87" s="5">
        <v>369.6</v>
      </c>
      <c r="H87" s="5">
        <v>1</v>
      </c>
      <c r="I87" s="3">
        <v>5847.42</v>
      </c>
      <c r="K87" s="7" t="str">
        <f t="shared" si="7"/>
        <v>STABIL</v>
      </c>
      <c r="L87" s="7" t="str">
        <f t="shared" si="11"/>
        <v>Penghujan</v>
      </c>
      <c r="M87" s="7" t="str">
        <f t="shared" si="8"/>
        <v>Ada Bencana</v>
      </c>
      <c r="N87" s="7">
        <f t="shared" si="9"/>
        <v>13.831208458499894</v>
      </c>
      <c r="O87" s="7" t="str">
        <f t="shared" si="12"/>
        <v>Ada Hama</v>
      </c>
      <c r="P87" s="6" t="str">
        <f t="shared" si="10"/>
        <v>R4</v>
      </c>
    </row>
    <row r="88" spans="1:16" x14ac:dyDescent="0.25">
      <c r="A88" s="3">
        <v>87</v>
      </c>
      <c r="B88" s="4">
        <v>42064</v>
      </c>
      <c r="C88" s="3">
        <v>3</v>
      </c>
      <c r="D88" s="5">
        <v>9131</v>
      </c>
      <c r="E88" s="5">
        <v>1300291</v>
      </c>
      <c r="F88" s="5">
        <v>233903</v>
      </c>
      <c r="G88" s="5">
        <v>432.3</v>
      </c>
      <c r="H88" s="5">
        <v>1</v>
      </c>
      <c r="I88" s="3">
        <v>4892.24</v>
      </c>
      <c r="K88" s="7" t="str">
        <f t="shared" si="7"/>
        <v>STABIL</v>
      </c>
      <c r="L88" s="7" t="str">
        <f t="shared" si="11"/>
        <v>Penghujan</v>
      </c>
      <c r="M88" s="7" t="str">
        <f t="shared" si="8"/>
        <v>Ada Bencana</v>
      </c>
      <c r="N88" s="7">
        <f t="shared" si="9"/>
        <v>3.1421543125429516</v>
      </c>
      <c r="O88" s="7" t="str">
        <f t="shared" si="12"/>
        <v>Tidak Ada Hama</v>
      </c>
      <c r="P88" s="6" t="str">
        <f t="shared" si="10"/>
        <v>R3</v>
      </c>
    </row>
    <row r="89" spans="1:16" x14ac:dyDescent="0.25">
      <c r="A89" s="3">
        <v>88</v>
      </c>
      <c r="B89" s="4">
        <v>42095</v>
      </c>
      <c r="C89" s="3">
        <v>3</v>
      </c>
      <c r="D89" s="5">
        <v>8598</v>
      </c>
      <c r="E89" s="5">
        <v>4474541</v>
      </c>
      <c r="F89" s="5">
        <v>285189</v>
      </c>
      <c r="G89" s="5">
        <v>238.2</v>
      </c>
      <c r="H89" s="5">
        <v>1</v>
      </c>
      <c r="I89" s="3">
        <v>3713.62</v>
      </c>
      <c r="K89" s="7" t="str">
        <f t="shared" si="7"/>
        <v>STABIL</v>
      </c>
      <c r="L89" s="7" t="str">
        <f t="shared" si="11"/>
        <v>Penghujan</v>
      </c>
      <c r="M89" s="7" t="str">
        <f t="shared" si="8"/>
        <v>Ada Bencana</v>
      </c>
      <c r="N89" s="7">
        <f t="shared" si="9"/>
        <v>0.69312145611461384</v>
      </c>
      <c r="O89" s="7" t="str">
        <f t="shared" si="12"/>
        <v>Tidak Ada Hama</v>
      </c>
      <c r="P89" s="6" t="str">
        <f t="shared" si="10"/>
        <v>R3</v>
      </c>
    </row>
    <row r="90" spans="1:16" x14ac:dyDescent="0.25">
      <c r="A90" s="3">
        <v>89</v>
      </c>
      <c r="B90" s="4">
        <v>42125</v>
      </c>
      <c r="C90" s="3">
        <v>3</v>
      </c>
      <c r="D90" s="5">
        <v>8464</v>
      </c>
      <c r="E90" s="5">
        <v>1552797</v>
      </c>
      <c r="F90" s="5">
        <v>178988</v>
      </c>
      <c r="G90" s="5">
        <v>181.6</v>
      </c>
      <c r="H90" s="5">
        <v>1</v>
      </c>
      <c r="I90" s="3">
        <v>4603.57</v>
      </c>
      <c r="K90" s="7" t="str">
        <f t="shared" si="7"/>
        <v>STABIL</v>
      </c>
      <c r="L90" s="7" t="str">
        <f t="shared" si="11"/>
        <v>Penghujan</v>
      </c>
      <c r="M90" s="7" t="str">
        <f t="shared" si="8"/>
        <v>Ada Bencana</v>
      </c>
      <c r="N90" s="7">
        <f t="shared" si="9"/>
        <v>1.4900165393043134</v>
      </c>
      <c r="O90" s="7" t="str">
        <f t="shared" si="12"/>
        <v>Tidak Ada Hama</v>
      </c>
      <c r="P90" s="6" t="str">
        <f t="shared" si="10"/>
        <v>R3</v>
      </c>
    </row>
    <row r="91" spans="1:16" x14ac:dyDescent="0.25">
      <c r="A91" s="3">
        <v>90</v>
      </c>
      <c r="B91" s="4">
        <v>42156</v>
      </c>
      <c r="C91" s="3">
        <v>3</v>
      </c>
      <c r="D91" s="5">
        <v>8558</v>
      </c>
      <c r="E91" s="5">
        <v>420911</v>
      </c>
      <c r="F91" s="5">
        <v>91652</v>
      </c>
      <c r="G91" s="5">
        <v>0</v>
      </c>
      <c r="H91" s="5">
        <v>0</v>
      </c>
      <c r="I91" s="3">
        <v>4712.2299999999996</v>
      </c>
      <c r="K91" s="7" t="str">
        <f t="shared" ref="K91:K109" si="13">IF(D91&gt;9450,"TIDAK STABIL","STABIL")</f>
        <v>STABIL</v>
      </c>
      <c r="L91" s="7" t="str">
        <f t="shared" si="11"/>
        <v>Kemarau</v>
      </c>
      <c r="M91" s="7" t="str">
        <f t="shared" ref="M91:M109" si="14">IF(H91=1,"Ada Bencana","Tidak Ada Bencana")</f>
        <v>Tidak Ada Bencana</v>
      </c>
      <c r="N91" s="7">
        <f t="shared" ref="N91:N109" si="15">I91/F87*100</f>
        <v>5.62661046699065</v>
      </c>
      <c r="O91" s="7" t="str">
        <f t="shared" si="12"/>
        <v>Tidak Ada Hama</v>
      </c>
      <c r="P91" s="6" t="str">
        <f t="shared" ref="P91:P109" si="16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R5</v>
      </c>
    </row>
    <row r="92" spans="1:16" x14ac:dyDescent="0.25">
      <c r="A92" s="3">
        <v>91</v>
      </c>
      <c r="B92" s="4">
        <v>42186</v>
      </c>
      <c r="C92" s="3">
        <v>3</v>
      </c>
      <c r="D92" s="5">
        <v>8723</v>
      </c>
      <c r="E92" s="5">
        <v>1175566</v>
      </c>
      <c r="F92" s="5">
        <v>94623</v>
      </c>
      <c r="G92" s="5">
        <v>1.6</v>
      </c>
      <c r="H92" s="5">
        <v>0</v>
      </c>
      <c r="I92" s="3">
        <v>2437.4</v>
      </c>
      <c r="K92" s="7" t="str">
        <f t="shared" si="13"/>
        <v>STABIL</v>
      </c>
      <c r="L92" s="7" t="str">
        <f t="shared" si="11"/>
        <v>Kemarau</v>
      </c>
      <c r="M92" s="7" t="str">
        <f t="shared" si="14"/>
        <v>Tidak Ada Bencana</v>
      </c>
      <c r="N92" s="7">
        <f t="shared" si="15"/>
        <v>1.0420558949650069</v>
      </c>
      <c r="O92" s="7" t="str">
        <f t="shared" si="12"/>
        <v>Tidak Ada Hama</v>
      </c>
      <c r="P92" s="6" t="str">
        <f t="shared" si="16"/>
        <v>R5</v>
      </c>
    </row>
    <row r="93" spans="1:16" x14ac:dyDescent="0.25">
      <c r="A93" s="3">
        <v>92</v>
      </c>
      <c r="B93" s="4">
        <v>42217</v>
      </c>
      <c r="C93" s="3">
        <v>3</v>
      </c>
      <c r="D93" s="5">
        <v>8907</v>
      </c>
      <c r="E93" s="5">
        <v>1433322</v>
      </c>
      <c r="F93" s="5">
        <v>94393</v>
      </c>
      <c r="G93" s="5">
        <v>17.899999999999999</v>
      </c>
      <c r="H93" s="5">
        <v>0</v>
      </c>
      <c r="I93" s="3">
        <v>1523.03</v>
      </c>
      <c r="K93" s="7" t="str">
        <f t="shared" si="13"/>
        <v>STABIL</v>
      </c>
      <c r="L93" s="7" t="str">
        <f t="shared" si="11"/>
        <v>Kemarau</v>
      </c>
      <c r="M93" s="7" t="str">
        <f t="shared" si="14"/>
        <v>Tidak Ada Bencana</v>
      </c>
      <c r="N93" s="7">
        <f t="shared" si="15"/>
        <v>0.53404233683627345</v>
      </c>
      <c r="O93" s="7" t="str">
        <f t="shared" si="12"/>
        <v>Tidak Ada Hama</v>
      </c>
      <c r="P93" s="6" t="str">
        <f t="shared" si="16"/>
        <v>R5</v>
      </c>
    </row>
    <row r="94" spans="1:16" x14ac:dyDescent="0.25">
      <c r="A94" s="3">
        <v>93</v>
      </c>
      <c r="B94" s="4">
        <v>42248</v>
      </c>
      <c r="C94" s="3">
        <v>3</v>
      </c>
      <c r="D94" s="5">
        <v>9182</v>
      </c>
      <c r="E94" s="5">
        <v>856616</v>
      </c>
      <c r="F94" s="5">
        <v>61989</v>
      </c>
      <c r="G94" s="5">
        <v>0</v>
      </c>
      <c r="H94" s="5">
        <v>0</v>
      </c>
      <c r="I94" s="3">
        <v>1499.51</v>
      </c>
      <c r="K94" s="7" t="str">
        <f t="shared" si="13"/>
        <v>STABIL</v>
      </c>
      <c r="L94" s="7" t="str">
        <f t="shared" si="11"/>
        <v>Kemarau</v>
      </c>
      <c r="M94" s="7" t="str">
        <f t="shared" si="14"/>
        <v>Tidak Ada Bencana</v>
      </c>
      <c r="N94" s="7">
        <f t="shared" si="15"/>
        <v>0.83777124723445151</v>
      </c>
      <c r="O94" s="7" t="str">
        <f t="shared" si="12"/>
        <v>Tidak Ada Hama</v>
      </c>
      <c r="P94" s="6" t="str">
        <f t="shared" si="16"/>
        <v>R5</v>
      </c>
    </row>
    <row r="95" spans="1:16" x14ac:dyDescent="0.25">
      <c r="A95" s="3">
        <v>94</v>
      </c>
      <c r="B95" s="4">
        <v>42278</v>
      </c>
      <c r="C95" s="3">
        <v>3</v>
      </c>
      <c r="D95" s="5">
        <v>9270</v>
      </c>
      <c r="E95" s="5">
        <v>438636</v>
      </c>
      <c r="F95" s="5">
        <v>34457</v>
      </c>
      <c r="G95" s="5">
        <v>0</v>
      </c>
      <c r="H95" s="5">
        <v>0</v>
      </c>
      <c r="I95" s="3">
        <v>956.35</v>
      </c>
      <c r="K95" s="7" t="str">
        <f t="shared" si="13"/>
        <v>STABIL</v>
      </c>
      <c r="L95" s="7" t="str">
        <f t="shared" si="11"/>
        <v>Kemarau</v>
      </c>
      <c r="M95" s="7" t="str">
        <f t="shared" si="14"/>
        <v>Tidak Ada Bencana</v>
      </c>
      <c r="N95" s="7">
        <f t="shared" si="15"/>
        <v>1.0434578623488848</v>
      </c>
      <c r="O95" s="7" t="str">
        <f t="shared" si="12"/>
        <v>Tidak Ada Hama</v>
      </c>
      <c r="P95" s="6" t="str">
        <f t="shared" si="16"/>
        <v>R5</v>
      </c>
    </row>
    <row r="96" spans="1:16" x14ac:dyDescent="0.25">
      <c r="A96" s="3">
        <v>95</v>
      </c>
      <c r="B96" s="4">
        <v>42309</v>
      </c>
      <c r="C96" s="3">
        <v>3</v>
      </c>
      <c r="D96" s="5">
        <v>9305</v>
      </c>
      <c r="E96" s="5">
        <v>452855</v>
      </c>
      <c r="F96" s="5">
        <v>102726</v>
      </c>
      <c r="G96" s="5">
        <v>52.6</v>
      </c>
      <c r="H96" s="5">
        <v>0</v>
      </c>
      <c r="I96" s="3">
        <v>1157.3399999999999</v>
      </c>
      <c r="K96" s="7" t="str">
        <f t="shared" si="13"/>
        <v>STABIL</v>
      </c>
      <c r="L96" s="7" t="str">
        <f t="shared" si="11"/>
        <v>Kemarau</v>
      </c>
      <c r="M96" s="7" t="str">
        <f t="shared" si="14"/>
        <v>Tidak Ada Bencana</v>
      </c>
      <c r="N96" s="7">
        <f t="shared" si="15"/>
        <v>1.2231064328968644</v>
      </c>
      <c r="O96" s="7" t="str">
        <f t="shared" si="12"/>
        <v>Tidak Ada Hama</v>
      </c>
      <c r="P96" s="6" t="str">
        <f t="shared" si="16"/>
        <v>R5</v>
      </c>
    </row>
    <row r="97" spans="1:16" x14ac:dyDescent="0.25">
      <c r="A97" s="3">
        <v>96</v>
      </c>
      <c r="B97" s="4">
        <v>42339</v>
      </c>
      <c r="C97" s="3">
        <v>3</v>
      </c>
      <c r="D97" s="5">
        <v>9392</v>
      </c>
      <c r="E97" s="5">
        <v>451754</v>
      </c>
      <c r="F97" s="5">
        <v>534797</v>
      </c>
      <c r="G97" s="5">
        <v>132.19999999999999</v>
      </c>
      <c r="H97" s="5">
        <v>1</v>
      </c>
      <c r="I97" s="3">
        <v>1618.04</v>
      </c>
      <c r="K97" s="7" t="str">
        <f t="shared" si="13"/>
        <v>STABIL</v>
      </c>
      <c r="L97" s="7" t="str">
        <f t="shared" si="11"/>
        <v>Kemarau</v>
      </c>
      <c r="M97" s="7" t="str">
        <f t="shared" si="14"/>
        <v>Ada Bencana</v>
      </c>
      <c r="N97" s="7">
        <f t="shared" si="15"/>
        <v>1.7141525324971132</v>
      </c>
      <c r="O97" s="7" t="str">
        <f t="shared" si="12"/>
        <v>Tidak Ada Hama</v>
      </c>
      <c r="P97" s="6" t="str">
        <f t="shared" si="16"/>
        <v>R7</v>
      </c>
    </row>
    <row r="98" spans="1:16" x14ac:dyDescent="0.25">
      <c r="A98" s="3">
        <v>97</v>
      </c>
      <c r="B98" s="4">
        <v>42370</v>
      </c>
      <c r="C98" s="3">
        <v>3</v>
      </c>
      <c r="D98" s="5">
        <v>9392</v>
      </c>
      <c r="E98" s="5">
        <v>473745</v>
      </c>
      <c r="F98" s="5">
        <v>343901</v>
      </c>
      <c r="G98" s="5">
        <v>167.7</v>
      </c>
      <c r="H98" s="5">
        <v>1</v>
      </c>
      <c r="I98" s="3">
        <v>5091.32</v>
      </c>
      <c r="K98" s="7" t="str">
        <f t="shared" si="13"/>
        <v>STABIL</v>
      </c>
      <c r="L98" s="7" t="str">
        <f t="shared" si="11"/>
        <v>Penghujan</v>
      </c>
      <c r="M98" s="7" t="str">
        <f t="shared" si="14"/>
        <v>Ada Bencana</v>
      </c>
      <c r="N98" s="7">
        <f t="shared" si="15"/>
        <v>8.2132636435496629</v>
      </c>
      <c r="O98" s="7" t="str">
        <f t="shared" si="12"/>
        <v>Tidak Ada Hama</v>
      </c>
      <c r="P98" s="6" t="str">
        <f t="shared" si="16"/>
        <v>R3</v>
      </c>
    </row>
    <row r="99" spans="1:16" x14ac:dyDescent="0.25">
      <c r="A99" s="3">
        <v>98</v>
      </c>
      <c r="B99" s="4">
        <v>42401</v>
      </c>
      <c r="C99" s="3">
        <v>3</v>
      </c>
      <c r="D99" s="5">
        <v>9364</v>
      </c>
      <c r="E99" s="5">
        <v>537438</v>
      </c>
      <c r="F99" s="5">
        <v>83635</v>
      </c>
      <c r="G99" s="5">
        <v>589.6</v>
      </c>
      <c r="H99" s="5">
        <v>1</v>
      </c>
      <c r="I99" s="3">
        <v>8884.49</v>
      </c>
      <c r="K99" s="7" t="str">
        <f t="shared" si="13"/>
        <v>STABIL</v>
      </c>
      <c r="L99" s="7" t="str">
        <f t="shared" si="11"/>
        <v>Penghujan</v>
      </c>
      <c r="M99" s="7" t="str">
        <f t="shared" si="14"/>
        <v>Ada Bencana</v>
      </c>
      <c r="N99" s="7">
        <f t="shared" si="15"/>
        <v>25.784281858548336</v>
      </c>
      <c r="O99" s="7" t="str">
        <f t="shared" si="12"/>
        <v>Ada Hama</v>
      </c>
      <c r="P99" s="6" t="str">
        <f t="shared" si="16"/>
        <v>R4</v>
      </c>
    </row>
    <row r="100" spans="1:16" x14ac:dyDescent="0.25">
      <c r="A100" s="3">
        <v>99</v>
      </c>
      <c r="B100" s="4">
        <v>42430</v>
      </c>
      <c r="C100" s="3">
        <v>3</v>
      </c>
      <c r="D100" s="5">
        <v>9140</v>
      </c>
      <c r="E100" s="5">
        <v>498546</v>
      </c>
      <c r="F100" s="5">
        <v>232506</v>
      </c>
      <c r="G100" s="5">
        <v>251.6</v>
      </c>
      <c r="H100" s="5">
        <v>1</v>
      </c>
      <c r="I100" s="3">
        <v>4514.2700000000004</v>
      </c>
      <c r="K100" s="7" t="str">
        <f t="shared" si="13"/>
        <v>STABIL</v>
      </c>
      <c r="L100" s="7" t="str">
        <f t="shared" si="11"/>
        <v>Penghujan</v>
      </c>
      <c r="M100" s="7" t="str">
        <f t="shared" si="14"/>
        <v>Ada Bencana</v>
      </c>
      <c r="N100" s="7">
        <f t="shared" si="15"/>
        <v>4.3944765687362501</v>
      </c>
      <c r="O100" s="7" t="str">
        <f t="shared" si="12"/>
        <v>Tidak Ada Hama</v>
      </c>
      <c r="P100" s="6" t="str">
        <f t="shared" si="16"/>
        <v>R3</v>
      </c>
    </row>
    <row r="101" spans="1:16" x14ac:dyDescent="0.25">
      <c r="A101" s="3">
        <v>100</v>
      </c>
      <c r="B101" s="4">
        <v>42461</v>
      </c>
      <c r="C101" s="3">
        <v>3</v>
      </c>
      <c r="D101" s="5">
        <v>8982</v>
      </c>
      <c r="E101" s="5">
        <v>313450</v>
      </c>
      <c r="F101" s="5">
        <v>285559</v>
      </c>
      <c r="G101" s="5">
        <v>235.1</v>
      </c>
      <c r="H101" s="5">
        <v>1</v>
      </c>
      <c r="I101" s="3">
        <v>2907.84</v>
      </c>
      <c r="K101" s="7" t="str">
        <f t="shared" si="13"/>
        <v>STABIL</v>
      </c>
      <c r="L101" s="7" t="str">
        <f t="shared" si="11"/>
        <v>Penghujan</v>
      </c>
      <c r="M101" s="7" t="str">
        <f t="shared" si="14"/>
        <v>Ada Bencana</v>
      </c>
      <c r="N101" s="7">
        <f t="shared" si="15"/>
        <v>0.54372780699966528</v>
      </c>
      <c r="O101" s="7" t="str">
        <f t="shared" si="12"/>
        <v>Tidak Ada Hama</v>
      </c>
      <c r="P101" s="6" t="str">
        <f t="shared" si="16"/>
        <v>R3</v>
      </c>
    </row>
    <row r="102" spans="1:16" x14ac:dyDescent="0.25">
      <c r="A102" s="3">
        <v>101</v>
      </c>
      <c r="B102" s="4">
        <v>42491</v>
      </c>
      <c r="C102" s="3">
        <v>3</v>
      </c>
      <c r="D102" s="5">
        <v>8988</v>
      </c>
      <c r="E102" s="5">
        <v>161873</v>
      </c>
      <c r="F102" s="5">
        <v>178214</v>
      </c>
      <c r="G102" s="5">
        <v>390.2</v>
      </c>
      <c r="H102" s="5">
        <v>1</v>
      </c>
      <c r="I102" s="3">
        <v>4302.38</v>
      </c>
      <c r="K102" s="7" t="str">
        <f t="shared" si="13"/>
        <v>STABIL</v>
      </c>
      <c r="L102" s="7" t="str">
        <f t="shared" si="11"/>
        <v>Penghujan</v>
      </c>
      <c r="M102" s="7" t="str">
        <f t="shared" si="14"/>
        <v>Ada Bencana</v>
      </c>
      <c r="N102" s="7">
        <f t="shared" si="15"/>
        <v>1.2510519015646946</v>
      </c>
      <c r="O102" s="7" t="str">
        <f t="shared" si="12"/>
        <v>Tidak Ada Hama</v>
      </c>
      <c r="P102" s="6" t="str">
        <f t="shared" si="16"/>
        <v>R3</v>
      </c>
    </row>
    <row r="103" spans="1:16" x14ac:dyDescent="0.25">
      <c r="A103" s="3">
        <v>102</v>
      </c>
      <c r="B103" s="4">
        <v>42522</v>
      </c>
      <c r="C103" s="3">
        <v>3</v>
      </c>
      <c r="D103" s="5">
        <v>9066</v>
      </c>
      <c r="E103" s="5">
        <v>537727</v>
      </c>
      <c r="F103" s="5">
        <v>91325</v>
      </c>
      <c r="G103" s="5">
        <v>173.7</v>
      </c>
      <c r="H103" s="5">
        <v>1</v>
      </c>
      <c r="I103" s="3">
        <v>3266.02</v>
      </c>
      <c r="K103" s="7" t="str">
        <f t="shared" si="13"/>
        <v>STABIL</v>
      </c>
      <c r="L103" s="7" t="str">
        <f t="shared" si="11"/>
        <v>Penghujan</v>
      </c>
      <c r="M103" s="7" t="str">
        <f t="shared" si="14"/>
        <v>Ada Bencana</v>
      </c>
      <c r="N103" s="7">
        <f t="shared" si="15"/>
        <v>3.9050875829497218</v>
      </c>
      <c r="O103" s="7" t="str">
        <f t="shared" si="12"/>
        <v>Tidak Ada Hama</v>
      </c>
      <c r="P103" s="6" t="str">
        <f t="shared" si="16"/>
        <v>R3</v>
      </c>
    </row>
    <row r="104" spans="1:16" x14ac:dyDescent="0.25">
      <c r="A104" s="3">
        <v>103</v>
      </c>
      <c r="B104" s="4">
        <v>42552</v>
      </c>
      <c r="C104" s="3">
        <v>3</v>
      </c>
      <c r="D104" s="5">
        <v>9109</v>
      </c>
      <c r="E104" s="5">
        <v>1530786</v>
      </c>
      <c r="F104" s="5">
        <v>90381</v>
      </c>
      <c r="G104" s="5">
        <v>209.5</v>
      </c>
      <c r="H104" s="5">
        <v>1</v>
      </c>
      <c r="I104" s="3">
        <v>2839.16</v>
      </c>
      <c r="K104" s="7" t="str">
        <f t="shared" si="13"/>
        <v>STABIL</v>
      </c>
      <c r="L104" s="7" t="str">
        <f t="shared" si="11"/>
        <v>Penghujan</v>
      </c>
      <c r="M104" s="7" t="str">
        <f t="shared" si="14"/>
        <v>Ada Bencana</v>
      </c>
      <c r="N104" s="7">
        <f t="shared" si="15"/>
        <v>1.221112573438965</v>
      </c>
      <c r="O104" s="7" t="str">
        <f t="shared" si="12"/>
        <v>Tidak Ada Hama</v>
      </c>
      <c r="P104" s="6" t="str">
        <f t="shared" si="16"/>
        <v>R3</v>
      </c>
    </row>
    <row r="105" spans="1:16" x14ac:dyDescent="0.25">
      <c r="A105" s="3">
        <v>104</v>
      </c>
      <c r="B105" s="4">
        <v>42583</v>
      </c>
      <c r="C105" s="3">
        <v>3</v>
      </c>
      <c r="D105" s="5">
        <v>9104</v>
      </c>
      <c r="E105" s="5">
        <v>2916488</v>
      </c>
      <c r="F105" s="5">
        <v>91985</v>
      </c>
      <c r="G105" s="5">
        <v>100.7</v>
      </c>
      <c r="H105" s="5">
        <v>1</v>
      </c>
      <c r="I105" s="3">
        <v>5686.4</v>
      </c>
      <c r="K105" s="7" t="str">
        <f t="shared" si="13"/>
        <v>STABIL</v>
      </c>
      <c r="L105" s="7" t="str">
        <f t="shared" si="11"/>
        <v>Kemarau</v>
      </c>
      <c r="M105" s="7" t="str">
        <f t="shared" si="14"/>
        <v>Ada Bencana</v>
      </c>
      <c r="N105" s="7">
        <f t="shared" si="15"/>
        <v>1.9913222836611697</v>
      </c>
      <c r="O105" s="7" t="str">
        <f t="shared" si="12"/>
        <v>Tidak Ada Hama</v>
      </c>
      <c r="P105" s="6" t="str">
        <f t="shared" si="16"/>
        <v>R7</v>
      </c>
    </row>
    <row r="106" spans="1:16" x14ac:dyDescent="0.25">
      <c r="A106" s="3">
        <v>105</v>
      </c>
      <c r="B106" s="4">
        <v>42614</v>
      </c>
      <c r="C106" s="3">
        <v>3</v>
      </c>
      <c r="D106" s="5">
        <v>9139</v>
      </c>
      <c r="E106" s="5">
        <v>876207</v>
      </c>
      <c r="F106" s="5">
        <v>59609</v>
      </c>
      <c r="G106" s="5">
        <v>142.19999999999999</v>
      </c>
      <c r="H106" s="5">
        <v>1</v>
      </c>
      <c r="I106" s="3">
        <v>1482.92</v>
      </c>
      <c r="K106" s="7" t="str">
        <f t="shared" si="13"/>
        <v>STABIL</v>
      </c>
      <c r="L106" s="7" t="str">
        <f t="shared" si="11"/>
        <v>Kemarau</v>
      </c>
      <c r="M106" s="7" t="str">
        <f t="shared" si="14"/>
        <v>Ada Bencana</v>
      </c>
      <c r="N106" s="7">
        <f t="shared" si="15"/>
        <v>0.83210073282682617</v>
      </c>
      <c r="O106" s="7" t="str">
        <f t="shared" si="12"/>
        <v>Tidak Ada Hama</v>
      </c>
      <c r="P106" s="6" t="str">
        <f t="shared" si="16"/>
        <v>R7</v>
      </c>
    </row>
    <row r="107" spans="1:16" x14ac:dyDescent="0.25">
      <c r="A107" s="3">
        <v>106</v>
      </c>
      <c r="B107" s="4">
        <v>42644</v>
      </c>
      <c r="C107" s="3">
        <v>3</v>
      </c>
      <c r="D107" s="5">
        <v>9128</v>
      </c>
      <c r="E107" s="5">
        <v>1101395</v>
      </c>
      <c r="F107" s="5">
        <v>25129</v>
      </c>
      <c r="G107" s="5">
        <v>465.7</v>
      </c>
      <c r="H107" s="5">
        <v>1</v>
      </c>
      <c r="I107" s="3">
        <v>2394.23</v>
      </c>
      <c r="K107" s="7" t="str">
        <f t="shared" si="13"/>
        <v>STABIL</v>
      </c>
      <c r="L107" s="7" t="str">
        <f t="shared" si="11"/>
        <v>Penghujan</v>
      </c>
      <c r="M107" s="7" t="str">
        <f t="shared" si="14"/>
        <v>Ada Bencana</v>
      </c>
      <c r="N107" s="7">
        <f t="shared" si="15"/>
        <v>2.6216589104845331</v>
      </c>
      <c r="O107" s="7" t="str">
        <f t="shared" si="12"/>
        <v>Tidak Ada Hama</v>
      </c>
      <c r="P107" s="6" t="str">
        <f t="shared" si="16"/>
        <v>R3</v>
      </c>
    </row>
    <row r="108" spans="1:16" x14ac:dyDescent="0.25">
      <c r="A108" s="3">
        <v>107</v>
      </c>
      <c r="B108" s="4">
        <v>42675</v>
      </c>
      <c r="C108" s="3">
        <v>3</v>
      </c>
      <c r="D108" s="5">
        <v>9128</v>
      </c>
      <c r="E108" s="5">
        <v>1612727</v>
      </c>
      <c r="F108" s="5">
        <v>97608</v>
      </c>
      <c r="G108" s="5">
        <v>108.4</v>
      </c>
      <c r="H108" s="5">
        <v>1</v>
      </c>
      <c r="I108" s="3">
        <v>1431.6</v>
      </c>
      <c r="K108" s="7" t="str">
        <f t="shared" si="13"/>
        <v>STABIL</v>
      </c>
      <c r="L108" s="7" t="str">
        <f t="shared" si="11"/>
        <v>Kemarau</v>
      </c>
      <c r="M108" s="7" t="str">
        <f t="shared" si="14"/>
        <v>Ada Bencana</v>
      </c>
      <c r="N108" s="7">
        <f t="shared" si="15"/>
        <v>1.5839612307896569</v>
      </c>
      <c r="O108" s="7" t="str">
        <f t="shared" si="12"/>
        <v>Tidak Ada Hama</v>
      </c>
      <c r="P108" s="6" t="str">
        <f t="shared" si="16"/>
        <v>R7</v>
      </c>
    </row>
    <row r="109" spans="1:16" x14ac:dyDescent="0.25">
      <c r="A109" s="3">
        <v>108</v>
      </c>
      <c r="B109" s="4">
        <v>42705</v>
      </c>
      <c r="C109" s="3">
        <v>3</v>
      </c>
      <c r="D109" s="5">
        <v>9127</v>
      </c>
      <c r="E109" s="5">
        <v>488032</v>
      </c>
      <c r="F109" s="5">
        <v>538215</v>
      </c>
      <c r="G109" s="5">
        <v>256</v>
      </c>
      <c r="H109" s="5">
        <v>1</v>
      </c>
      <c r="I109" s="3">
        <v>1805.02</v>
      </c>
      <c r="K109" s="7" t="str">
        <f t="shared" si="13"/>
        <v>STABIL</v>
      </c>
      <c r="L109" s="7" t="str">
        <f t="shared" si="11"/>
        <v>Penghujan</v>
      </c>
      <c r="M109" s="7" t="str">
        <f t="shared" si="14"/>
        <v>Ada Bencana</v>
      </c>
      <c r="N109" s="7">
        <f t="shared" si="15"/>
        <v>1.9622982007936076</v>
      </c>
      <c r="O109" s="7" t="str">
        <f t="shared" si="12"/>
        <v>Tidak Ada Hama</v>
      </c>
      <c r="P109" s="6" t="str">
        <f t="shared" si="16"/>
        <v>R3</v>
      </c>
    </row>
    <row r="110" spans="1:16" x14ac:dyDescent="0.25">
      <c r="A110" s="3">
        <v>109</v>
      </c>
      <c r="B110" s="4">
        <v>42736</v>
      </c>
      <c r="C110" s="3">
        <v>3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3">
        <v>11065.75</v>
      </c>
    </row>
    <row r="111" spans="1:16" x14ac:dyDescent="0.25">
      <c r="A111" s="3">
        <v>110</v>
      </c>
      <c r="B111" s="4">
        <v>42767</v>
      </c>
      <c r="C111" s="3">
        <v>3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3">
        <v>8907.4500000000007</v>
      </c>
    </row>
    <row r="112" spans="1:16" x14ac:dyDescent="0.25">
      <c r="A112" s="3">
        <v>111</v>
      </c>
      <c r="B112" s="4">
        <v>42795</v>
      </c>
      <c r="C112" s="3">
        <v>3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3">
        <v>4415.7700000000004</v>
      </c>
    </row>
    <row r="113" spans="1:9" x14ac:dyDescent="0.25">
      <c r="A113" s="3">
        <v>112</v>
      </c>
      <c r="B113" s="4">
        <v>42826</v>
      </c>
      <c r="C113" s="3">
        <v>3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3">
        <v>4406.13</v>
      </c>
    </row>
    <row r="114" spans="1:9" x14ac:dyDescent="0.25">
      <c r="A114" s="3">
        <v>113</v>
      </c>
      <c r="B114" s="4">
        <v>42856</v>
      </c>
      <c r="C114" s="3">
        <v>3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3">
        <v>6181.57</v>
      </c>
    </row>
    <row r="115" spans="1:9" x14ac:dyDescent="0.25">
      <c r="A115" s="3">
        <v>114</v>
      </c>
      <c r="B115" s="4">
        <v>42887</v>
      </c>
      <c r="C115" s="3">
        <v>3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3">
        <v>4332.92</v>
      </c>
    </row>
    <row r="116" spans="1:9" x14ac:dyDescent="0.25">
      <c r="A116" s="3">
        <v>115</v>
      </c>
      <c r="B116" s="4">
        <v>42917</v>
      </c>
      <c r="C116" s="3">
        <v>3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0</v>
      </c>
      <c r="I116" s="3">
        <v>4299.68</v>
      </c>
    </row>
    <row r="117" spans="1:9" x14ac:dyDescent="0.25">
      <c r="A117" s="3">
        <v>116</v>
      </c>
      <c r="B117" s="4">
        <v>42948</v>
      </c>
      <c r="C117" s="3">
        <v>3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0</v>
      </c>
      <c r="I117" s="3">
        <v>1871.08</v>
      </c>
    </row>
    <row r="118" spans="1:9" x14ac:dyDescent="0.25">
      <c r="A118" s="3">
        <v>117</v>
      </c>
      <c r="B118" s="4">
        <v>42979</v>
      </c>
      <c r="C118" s="3">
        <v>3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3">
        <v>1145.99</v>
      </c>
    </row>
    <row r="119" spans="1:9" x14ac:dyDescent="0.25">
      <c r="A119" s="3">
        <v>118</v>
      </c>
      <c r="B119" s="4">
        <v>43009</v>
      </c>
      <c r="C119" s="3">
        <v>3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1</v>
      </c>
      <c r="I119" s="3">
        <v>1606.07</v>
      </c>
    </row>
    <row r="120" spans="1:9" x14ac:dyDescent="0.25">
      <c r="A120" s="3">
        <v>119</v>
      </c>
      <c r="B120" s="4">
        <v>43040</v>
      </c>
      <c r="C120" s="3">
        <v>3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3">
        <v>2083.3200000000002</v>
      </c>
    </row>
    <row r="121" spans="1:9" x14ac:dyDescent="0.25">
      <c r="A121" s="3">
        <v>120</v>
      </c>
      <c r="B121" s="4">
        <v>43070</v>
      </c>
      <c r="C121" s="3">
        <v>3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3">
        <v>4090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B16F-09DF-475F-B69D-FDEB351874BE}">
  <dimension ref="A1:P1177"/>
  <sheetViews>
    <sheetView topLeftCell="F87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4</v>
      </c>
      <c r="D2" s="5">
        <v>5953</v>
      </c>
      <c r="E2" s="5">
        <v>247848</v>
      </c>
      <c r="F2" s="5">
        <v>34639</v>
      </c>
      <c r="G2" s="5">
        <v>216</v>
      </c>
      <c r="H2" s="5">
        <v>0</v>
      </c>
      <c r="I2" s="5" t="s">
        <v>9</v>
      </c>
      <c r="K2" s="7" t="str">
        <f>IF(D2&gt;9950,"Tidak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4</v>
      </c>
      <c r="D3" s="5">
        <v>6009</v>
      </c>
      <c r="E3" s="5">
        <v>281265</v>
      </c>
      <c r="F3" s="5">
        <v>39299</v>
      </c>
      <c r="G3" s="5">
        <v>108</v>
      </c>
      <c r="H3" s="5">
        <v>0</v>
      </c>
      <c r="I3" s="5" t="s">
        <v>9</v>
      </c>
      <c r="K3" s="7" t="str">
        <f t="shared" ref="K3:K66" si="0">IF(D3&gt;9950,"Tidak Stabil","Stabil")</f>
        <v>Stabil</v>
      </c>
      <c r="L3" s="7" t="str">
        <f t="shared" ref="L3:L66" si="1">IF(G3&gt;150,"Penghujan","Kemarau")</f>
        <v>Kemarau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4</v>
      </c>
      <c r="D4" s="5">
        <v>5992</v>
      </c>
      <c r="E4" s="5">
        <v>398604</v>
      </c>
      <c r="F4" s="5">
        <v>35790</v>
      </c>
      <c r="G4" s="5">
        <v>324</v>
      </c>
      <c r="H4" s="5">
        <v>1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4</v>
      </c>
      <c r="D5" s="5">
        <v>5993</v>
      </c>
      <c r="E5" s="5">
        <v>430147</v>
      </c>
      <c r="F5" s="5">
        <v>41263</v>
      </c>
      <c r="G5" s="5">
        <v>175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4</v>
      </c>
      <c r="D6" s="5">
        <v>6028</v>
      </c>
      <c r="E6" s="5">
        <v>212954</v>
      </c>
      <c r="F6" s="5">
        <v>63455</v>
      </c>
      <c r="G6" s="5">
        <v>90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Kemarau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4</v>
      </c>
      <c r="D7" s="5">
        <v>6152</v>
      </c>
      <c r="E7" s="5">
        <v>241603</v>
      </c>
      <c r="F7" s="5">
        <v>73381</v>
      </c>
      <c r="G7" s="5">
        <v>142</v>
      </c>
      <c r="H7" s="5">
        <v>1</v>
      </c>
      <c r="I7" s="5" t="s">
        <v>9</v>
      </c>
      <c r="K7" s="7" t="str">
        <f t="shared" si="0"/>
        <v>Stabil</v>
      </c>
      <c r="L7" s="7" t="str">
        <f t="shared" si="1"/>
        <v>Kemarau</v>
      </c>
      <c r="M7" s="7" t="str">
        <f t="shared" si="2"/>
        <v>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4</v>
      </c>
      <c r="D8" s="5">
        <v>6247</v>
      </c>
      <c r="E8" s="5">
        <v>220030</v>
      </c>
      <c r="F8" s="5">
        <v>51920</v>
      </c>
      <c r="G8" s="5">
        <v>90</v>
      </c>
      <c r="H8" s="5">
        <v>0</v>
      </c>
      <c r="I8" s="5" t="s">
        <v>9</v>
      </c>
      <c r="K8" s="7" t="str">
        <f t="shared" si="0"/>
        <v>Stabil</v>
      </c>
      <c r="L8" s="7" t="str">
        <f t="shared" si="1"/>
        <v>Kemarau</v>
      </c>
      <c r="M8" s="7" t="str">
        <f t="shared" si="2"/>
        <v>Tidak Ada 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4</v>
      </c>
      <c r="D9" s="5">
        <v>6270</v>
      </c>
      <c r="E9" s="5">
        <v>253677</v>
      </c>
      <c r="F9" s="5">
        <v>57370</v>
      </c>
      <c r="G9" s="5">
        <v>216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Penghujan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4</v>
      </c>
      <c r="D10" s="5">
        <v>6199</v>
      </c>
      <c r="E10" s="5">
        <v>267268</v>
      </c>
      <c r="F10" s="5">
        <v>64014</v>
      </c>
      <c r="G10" s="5">
        <v>106</v>
      </c>
      <c r="H10" s="5">
        <v>1</v>
      </c>
      <c r="I10" s="5" t="s">
        <v>9</v>
      </c>
      <c r="K10" s="7" t="str">
        <f t="shared" si="0"/>
        <v>Stabil</v>
      </c>
      <c r="L10" s="7" t="str">
        <f t="shared" si="1"/>
        <v>Kemarau</v>
      </c>
      <c r="M10" s="7" t="str">
        <f t="shared" si="2"/>
        <v>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4</v>
      </c>
      <c r="D11" s="5">
        <v>6369</v>
      </c>
      <c r="E11" s="5">
        <v>309076</v>
      </c>
      <c r="F11" s="5">
        <v>72645</v>
      </c>
      <c r="G11" s="5">
        <v>288</v>
      </c>
      <c r="H11" s="5">
        <v>1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4</v>
      </c>
      <c r="D12" s="5">
        <v>6282</v>
      </c>
      <c r="E12" s="5">
        <v>218684</v>
      </c>
      <c r="F12" s="5">
        <v>102951</v>
      </c>
      <c r="G12" s="5">
        <v>144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Kemarau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4</v>
      </c>
      <c r="D13" s="5">
        <v>6325</v>
      </c>
      <c r="E13" s="5">
        <v>241639</v>
      </c>
      <c r="F13" s="5">
        <v>111098</v>
      </c>
      <c r="G13" s="5">
        <v>233</v>
      </c>
      <c r="H13" s="5">
        <v>0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Tidak Ada 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4</v>
      </c>
      <c r="D14" s="5">
        <v>6262</v>
      </c>
      <c r="E14" s="5">
        <v>260445</v>
      </c>
      <c r="F14" s="5">
        <v>45651</v>
      </c>
      <c r="G14" s="5">
        <v>242</v>
      </c>
      <c r="H14" s="5">
        <v>1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4</v>
      </c>
      <c r="D15" s="5">
        <v>6322</v>
      </c>
      <c r="E15" s="5">
        <v>295561</v>
      </c>
      <c r="F15" s="5">
        <v>32998</v>
      </c>
      <c r="G15" s="5">
        <v>154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4</v>
      </c>
      <c r="D16" s="5">
        <v>6351</v>
      </c>
      <c r="E16" s="5">
        <v>418862</v>
      </c>
      <c r="F16" s="5">
        <v>35884</v>
      </c>
      <c r="G16" s="5">
        <v>236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4</v>
      </c>
      <c r="D17" s="5">
        <v>6345</v>
      </c>
      <c r="E17" s="5">
        <v>452009</v>
      </c>
      <c r="F17" s="5">
        <v>53200</v>
      </c>
      <c r="G17" s="5">
        <v>254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4</v>
      </c>
      <c r="D18" s="5">
        <v>6352</v>
      </c>
      <c r="E18" s="5">
        <v>281845</v>
      </c>
      <c r="F18" s="5">
        <v>54901</v>
      </c>
      <c r="G18" s="5">
        <v>45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Kemarau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4</v>
      </c>
      <c r="D19" s="5">
        <v>6352</v>
      </c>
      <c r="E19" s="5">
        <v>203727</v>
      </c>
      <c r="F19" s="5">
        <v>72573</v>
      </c>
      <c r="G19" s="5">
        <v>55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Kemarau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4</v>
      </c>
      <c r="D20" s="5">
        <v>6329</v>
      </c>
      <c r="E20" s="5">
        <v>221545</v>
      </c>
      <c r="F20" s="5">
        <v>45603</v>
      </c>
      <c r="G20" s="5">
        <v>23</v>
      </c>
      <c r="H20" s="5">
        <v>1</v>
      </c>
      <c r="I20" s="5" t="s">
        <v>9</v>
      </c>
      <c r="K20" s="7" t="str">
        <f t="shared" si="0"/>
        <v>Stabil</v>
      </c>
      <c r="L20" s="7" t="str">
        <f t="shared" si="1"/>
        <v>Kemarau</v>
      </c>
      <c r="M20" s="7" t="str">
        <f t="shared" si="2"/>
        <v>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4</v>
      </c>
      <c r="D21" s="5">
        <v>6348</v>
      </c>
      <c r="E21" s="5">
        <v>328452</v>
      </c>
      <c r="F21" s="5">
        <v>5558</v>
      </c>
      <c r="G21" s="5">
        <v>199</v>
      </c>
      <c r="H21" s="5">
        <v>1</v>
      </c>
      <c r="I21" s="5" t="s">
        <v>9</v>
      </c>
      <c r="K21" s="7" t="str">
        <f t="shared" si="0"/>
        <v>Stabil</v>
      </c>
      <c r="L21" s="7" t="str">
        <f t="shared" si="1"/>
        <v>Penghujan</v>
      </c>
      <c r="M21" s="7" t="str">
        <f t="shared" si="2"/>
        <v>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4</v>
      </c>
      <c r="D22" s="5">
        <v>6363</v>
      </c>
      <c r="E22" s="5">
        <v>327452</v>
      </c>
      <c r="F22" s="5">
        <v>73773</v>
      </c>
      <c r="G22" s="5">
        <v>76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4</v>
      </c>
      <c r="D23" s="5">
        <v>6449</v>
      </c>
      <c r="E23" s="5">
        <v>432855</v>
      </c>
      <c r="F23" s="5">
        <v>76019</v>
      </c>
      <c r="G23" s="5">
        <v>232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Penghujan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4</v>
      </c>
      <c r="D24" s="5">
        <v>6318</v>
      </c>
      <c r="E24" s="5">
        <v>271995</v>
      </c>
      <c r="F24" s="5">
        <v>113236</v>
      </c>
      <c r="G24" s="5">
        <v>307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4</v>
      </c>
      <c r="D25" s="5">
        <v>6392</v>
      </c>
      <c r="E25" s="5">
        <v>33150</v>
      </c>
      <c r="F25" s="5">
        <v>93116</v>
      </c>
      <c r="G25" s="5">
        <v>380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4</v>
      </c>
      <c r="D26" s="5">
        <v>6597</v>
      </c>
      <c r="E26" s="5">
        <v>306108</v>
      </c>
      <c r="F26" s="5">
        <v>41207</v>
      </c>
      <c r="G26" s="5">
        <v>360</v>
      </c>
      <c r="H26" s="5">
        <v>0</v>
      </c>
      <c r="I26" s="3">
        <v>815</v>
      </c>
      <c r="K26" s="7" t="str">
        <f t="shared" si="0"/>
        <v>Stabil</v>
      </c>
      <c r="L26" s="7" t="str">
        <f t="shared" si="1"/>
        <v>Penghujan</v>
      </c>
      <c r="M26" s="7" t="str">
        <f>IF(H26=1,"Ada Bencana","Tidak Ada Bencana")</f>
        <v>Tidak Ada Bencana</v>
      </c>
      <c r="N26" s="7">
        <f>I26/F22*100</f>
        <v>1.104740216610413</v>
      </c>
      <c r="O26" s="7" t="str">
        <f t="shared" si="6"/>
        <v>Tidak 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R1</v>
      </c>
    </row>
    <row r="27" spans="1:16" x14ac:dyDescent="0.25">
      <c r="A27" s="3">
        <v>26</v>
      </c>
      <c r="B27" s="4">
        <v>40210</v>
      </c>
      <c r="C27" s="3">
        <v>4</v>
      </c>
      <c r="D27" s="5">
        <v>6533</v>
      </c>
      <c r="E27" s="5">
        <v>315427</v>
      </c>
      <c r="F27" s="5">
        <v>30131</v>
      </c>
      <c r="G27" s="5">
        <v>380</v>
      </c>
      <c r="H27" s="5">
        <v>1</v>
      </c>
      <c r="I27" s="3">
        <v>344</v>
      </c>
      <c r="K27" s="7" t="str">
        <f t="shared" si="0"/>
        <v>Stabil</v>
      </c>
      <c r="L27" s="7" t="str">
        <f t="shared" si="1"/>
        <v>Penghujan</v>
      </c>
      <c r="M27" s="7" t="str">
        <f t="shared" ref="M27:M90" si="7">IF(H27=1,"Ada Bencana","Tidak Ada Bencana")</f>
        <v>Ada Bencana</v>
      </c>
      <c r="N27" s="7">
        <f t="shared" ref="N27:N90" si="8">I27/F23*100</f>
        <v>0.45251844933503466</v>
      </c>
      <c r="O27" s="7" t="str">
        <f t="shared" si="6"/>
        <v>Tidak Ada Hama</v>
      </c>
      <c r="P27" s="6" t="str">
        <f t="shared" ref="P27:P90" si="9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R3</v>
      </c>
    </row>
    <row r="28" spans="1:16" x14ac:dyDescent="0.25">
      <c r="A28" s="3">
        <v>27</v>
      </c>
      <c r="B28" s="4">
        <v>40238</v>
      </c>
      <c r="C28" s="3">
        <v>4</v>
      </c>
      <c r="D28" s="5">
        <v>6570</v>
      </c>
      <c r="E28" s="5">
        <v>469852</v>
      </c>
      <c r="F28" s="5">
        <v>37855</v>
      </c>
      <c r="G28" s="5">
        <v>100</v>
      </c>
      <c r="H28" s="5">
        <v>0</v>
      </c>
      <c r="I28" s="3">
        <v>373</v>
      </c>
      <c r="K28" s="7" t="str">
        <f t="shared" si="0"/>
        <v>Stabil</v>
      </c>
      <c r="L28" s="7" t="str">
        <f t="shared" si="1"/>
        <v>Kemarau</v>
      </c>
      <c r="M28" s="7" t="str">
        <f t="shared" si="7"/>
        <v>Tidak Ada Bencana</v>
      </c>
      <c r="N28" s="7">
        <f t="shared" si="8"/>
        <v>0.32940054399660884</v>
      </c>
      <c r="O28" s="7" t="str">
        <f t="shared" si="6"/>
        <v>Tidak Ada Hama</v>
      </c>
      <c r="P28" s="6" t="str">
        <f t="shared" si="9"/>
        <v>R5</v>
      </c>
    </row>
    <row r="29" spans="1:16" x14ac:dyDescent="0.25">
      <c r="A29" s="3">
        <v>28</v>
      </c>
      <c r="B29" s="4">
        <v>40269</v>
      </c>
      <c r="C29" s="3">
        <v>4</v>
      </c>
      <c r="D29" s="5">
        <v>6643</v>
      </c>
      <c r="E29" s="5">
        <v>386368</v>
      </c>
      <c r="F29" s="5">
        <v>45609</v>
      </c>
      <c r="G29" s="5">
        <v>225</v>
      </c>
      <c r="H29" s="5">
        <v>1</v>
      </c>
      <c r="I29" s="3">
        <v>228.7</v>
      </c>
      <c r="K29" s="7" t="str">
        <f t="shared" si="0"/>
        <v>Stabil</v>
      </c>
      <c r="L29" s="7" t="str">
        <f t="shared" si="1"/>
        <v>Penghujan</v>
      </c>
      <c r="M29" s="7" t="str">
        <f t="shared" si="7"/>
        <v>Ada Bencana</v>
      </c>
      <c r="N29" s="7">
        <f t="shared" si="8"/>
        <v>0.24560762919369389</v>
      </c>
      <c r="O29" s="7" t="str">
        <f t="shared" si="6"/>
        <v>Tidak Ada Hama</v>
      </c>
      <c r="P29" s="6" t="str">
        <f t="shared" si="9"/>
        <v>R3</v>
      </c>
    </row>
    <row r="30" spans="1:16" x14ac:dyDescent="0.25">
      <c r="A30" s="3">
        <v>29</v>
      </c>
      <c r="B30" s="4">
        <v>40299</v>
      </c>
      <c r="C30" s="3">
        <v>4</v>
      </c>
      <c r="D30" s="5">
        <v>6687</v>
      </c>
      <c r="E30" s="5">
        <v>268530</v>
      </c>
      <c r="F30" s="5">
        <v>63330</v>
      </c>
      <c r="G30" s="5">
        <v>269</v>
      </c>
      <c r="H30" s="5">
        <v>0</v>
      </c>
      <c r="I30" s="3">
        <v>510.1</v>
      </c>
      <c r="K30" s="7" t="str">
        <f t="shared" si="0"/>
        <v>Stabil</v>
      </c>
      <c r="L30" s="7" t="str">
        <f t="shared" si="1"/>
        <v>Penghujan</v>
      </c>
      <c r="M30" s="7" t="str">
        <f t="shared" si="7"/>
        <v>Tidak Ada Bencana</v>
      </c>
      <c r="N30" s="7">
        <f t="shared" si="8"/>
        <v>1.2378964739000655</v>
      </c>
      <c r="O30" s="7" t="str">
        <f t="shared" si="6"/>
        <v>Tidak Ada Hama</v>
      </c>
      <c r="P30" s="6" t="str">
        <f t="shared" si="9"/>
        <v>R1</v>
      </c>
    </row>
    <row r="31" spans="1:16" x14ac:dyDescent="0.25">
      <c r="A31" s="3">
        <v>30</v>
      </c>
      <c r="B31" s="4">
        <v>40330</v>
      </c>
      <c r="C31" s="3">
        <v>4</v>
      </c>
      <c r="D31" s="5">
        <v>6690</v>
      </c>
      <c r="E31" s="5">
        <v>196352</v>
      </c>
      <c r="F31" s="5">
        <v>67007</v>
      </c>
      <c r="G31" s="5">
        <v>162</v>
      </c>
      <c r="H31" s="5">
        <v>0</v>
      </c>
      <c r="I31" s="3">
        <v>306.2</v>
      </c>
      <c r="K31" s="7" t="str">
        <f t="shared" si="0"/>
        <v>Stabil</v>
      </c>
      <c r="L31" s="7" t="str">
        <f t="shared" si="1"/>
        <v>Penghujan</v>
      </c>
      <c r="M31" s="7" t="str">
        <f t="shared" si="7"/>
        <v>Tidak Ada Bencana</v>
      </c>
      <c r="N31" s="7">
        <f t="shared" si="8"/>
        <v>1.0162291327868307</v>
      </c>
      <c r="O31" s="7" t="str">
        <f t="shared" si="6"/>
        <v>Tidak Ada Hama</v>
      </c>
      <c r="P31" s="6" t="str">
        <f t="shared" si="9"/>
        <v>R1</v>
      </c>
    </row>
    <row r="32" spans="1:16" x14ac:dyDescent="0.25">
      <c r="A32" s="3">
        <v>31</v>
      </c>
      <c r="B32" s="4">
        <v>40360</v>
      </c>
      <c r="C32" s="3">
        <v>4</v>
      </c>
      <c r="D32" s="5">
        <v>6836</v>
      </c>
      <c r="E32" s="5">
        <v>246686</v>
      </c>
      <c r="F32" s="5">
        <v>52170</v>
      </c>
      <c r="G32" s="5">
        <v>149</v>
      </c>
      <c r="H32" s="5">
        <v>1</v>
      </c>
      <c r="I32" s="3">
        <v>594</v>
      </c>
      <c r="K32" s="7" t="str">
        <f t="shared" si="0"/>
        <v>Stabil</v>
      </c>
      <c r="L32" s="7" t="str">
        <f t="shared" si="1"/>
        <v>Kemarau</v>
      </c>
      <c r="M32" s="7" t="str">
        <f t="shared" si="7"/>
        <v>Ada Bencana</v>
      </c>
      <c r="N32" s="7">
        <f t="shared" si="8"/>
        <v>1.5691454233258486</v>
      </c>
      <c r="O32" s="7" t="str">
        <f t="shared" si="6"/>
        <v>Tidak Ada Hama</v>
      </c>
      <c r="P32" s="6" t="str">
        <f t="shared" si="9"/>
        <v>R7</v>
      </c>
    </row>
    <row r="33" spans="1:16" x14ac:dyDescent="0.25">
      <c r="A33" s="3">
        <v>32</v>
      </c>
      <c r="B33" s="4">
        <v>40391</v>
      </c>
      <c r="C33" s="3">
        <v>4</v>
      </c>
      <c r="D33" s="5">
        <v>6907</v>
      </c>
      <c r="E33" s="5">
        <v>297216</v>
      </c>
      <c r="F33" s="5">
        <v>62492</v>
      </c>
      <c r="G33" s="5">
        <v>79</v>
      </c>
      <c r="H33" s="5">
        <v>0</v>
      </c>
      <c r="I33" s="3">
        <v>413</v>
      </c>
      <c r="K33" s="7" t="str">
        <f t="shared" si="0"/>
        <v>Stabil</v>
      </c>
      <c r="L33" s="7" t="str">
        <f t="shared" si="1"/>
        <v>Kemarau</v>
      </c>
      <c r="M33" s="7" t="str">
        <f t="shared" si="7"/>
        <v>Tidak Ada Bencana</v>
      </c>
      <c r="N33" s="7">
        <f t="shared" si="8"/>
        <v>0.9055230327347672</v>
      </c>
      <c r="O33" s="7" t="str">
        <f t="shared" si="6"/>
        <v>Tidak Ada Hama</v>
      </c>
      <c r="P33" s="6" t="str">
        <f t="shared" si="9"/>
        <v>R5</v>
      </c>
    </row>
    <row r="34" spans="1:16" x14ac:dyDescent="0.25">
      <c r="A34" s="3">
        <v>33</v>
      </c>
      <c r="B34" s="4">
        <v>40422</v>
      </c>
      <c r="C34" s="3">
        <v>4</v>
      </c>
      <c r="D34" s="5">
        <v>7013</v>
      </c>
      <c r="E34" s="5">
        <v>283244</v>
      </c>
      <c r="F34" s="5">
        <v>76584</v>
      </c>
      <c r="G34" s="5">
        <v>185</v>
      </c>
      <c r="H34" s="5">
        <v>0</v>
      </c>
      <c r="I34" s="3">
        <v>305</v>
      </c>
      <c r="K34" s="7" t="str">
        <f t="shared" si="0"/>
        <v>Stabil</v>
      </c>
      <c r="L34" s="7" t="str">
        <f t="shared" si="1"/>
        <v>Penghujan</v>
      </c>
      <c r="M34" s="7" t="str">
        <f t="shared" si="7"/>
        <v>Tidak Ada Bencana</v>
      </c>
      <c r="N34" s="7">
        <f t="shared" si="8"/>
        <v>0.48160429496289281</v>
      </c>
      <c r="O34" s="7" t="str">
        <f t="shared" si="6"/>
        <v>Tidak Ada Hama</v>
      </c>
      <c r="P34" s="6" t="str">
        <f t="shared" si="9"/>
        <v>R1</v>
      </c>
    </row>
    <row r="35" spans="1:16" x14ac:dyDescent="0.25">
      <c r="A35" s="3">
        <v>34</v>
      </c>
      <c r="B35" s="4">
        <v>40452</v>
      </c>
      <c r="C35" s="3">
        <v>4</v>
      </c>
      <c r="D35" s="5">
        <v>7069</v>
      </c>
      <c r="E35" s="5">
        <v>299690</v>
      </c>
      <c r="F35" s="5">
        <v>75121</v>
      </c>
      <c r="G35" s="5">
        <v>31</v>
      </c>
      <c r="H35" s="5">
        <v>0</v>
      </c>
      <c r="I35" s="3">
        <v>361</v>
      </c>
      <c r="K35" s="7" t="str">
        <f t="shared" si="0"/>
        <v>Stabil</v>
      </c>
      <c r="L35" s="7" t="str">
        <f t="shared" si="1"/>
        <v>Kemarau</v>
      </c>
      <c r="M35" s="7" t="str">
        <f t="shared" si="7"/>
        <v>Tidak Ada Bencana</v>
      </c>
      <c r="N35" s="7">
        <f t="shared" si="8"/>
        <v>0.53874968286895397</v>
      </c>
      <c r="O35" s="7" t="str">
        <f t="shared" si="6"/>
        <v>Tidak Ada Hama</v>
      </c>
      <c r="P35" s="6" t="str">
        <f t="shared" si="9"/>
        <v>R5</v>
      </c>
    </row>
    <row r="36" spans="1:16" x14ac:dyDescent="0.25">
      <c r="A36" s="3">
        <v>35</v>
      </c>
      <c r="B36" s="4">
        <v>40483</v>
      </c>
      <c r="C36" s="3">
        <v>4</v>
      </c>
      <c r="D36" s="5">
        <v>7274</v>
      </c>
      <c r="E36" s="5">
        <v>233331</v>
      </c>
      <c r="F36" s="5">
        <v>93766</v>
      </c>
      <c r="G36" s="5">
        <v>331</v>
      </c>
      <c r="H36" s="5">
        <v>0</v>
      </c>
      <c r="I36" s="3">
        <v>543</v>
      </c>
      <c r="K36" s="7" t="str">
        <f t="shared" si="0"/>
        <v>Stabil</v>
      </c>
      <c r="L36" s="7" t="str">
        <f t="shared" si="1"/>
        <v>Penghujan</v>
      </c>
      <c r="M36" s="7" t="str">
        <f t="shared" si="7"/>
        <v>Tidak Ada Bencana</v>
      </c>
      <c r="N36" s="7">
        <f t="shared" si="8"/>
        <v>1.0408280621046577</v>
      </c>
      <c r="O36" s="7" t="str">
        <f t="shared" si="6"/>
        <v>Tidak Ada Hama</v>
      </c>
      <c r="P36" s="6" t="str">
        <f t="shared" si="9"/>
        <v>R1</v>
      </c>
    </row>
    <row r="37" spans="1:16" x14ac:dyDescent="0.25">
      <c r="A37" s="3">
        <v>36</v>
      </c>
      <c r="B37" s="4">
        <v>40513</v>
      </c>
      <c r="C37" s="3">
        <v>4</v>
      </c>
      <c r="D37" s="5">
        <v>7619</v>
      </c>
      <c r="E37" s="5">
        <v>279496</v>
      </c>
      <c r="F37" s="5">
        <v>96294</v>
      </c>
      <c r="G37" s="5">
        <v>127</v>
      </c>
      <c r="H37" s="5">
        <v>1</v>
      </c>
      <c r="I37" s="3">
        <v>941</v>
      </c>
      <c r="K37" s="7" t="str">
        <f t="shared" si="0"/>
        <v>Stabil</v>
      </c>
      <c r="L37" s="7" t="str">
        <f t="shared" si="1"/>
        <v>Kemarau</v>
      </c>
      <c r="M37" s="7" t="str">
        <f t="shared" si="7"/>
        <v>Ada Bencana</v>
      </c>
      <c r="N37" s="7">
        <f t="shared" si="8"/>
        <v>1.5057927414709082</v>
      </c>
      <c r="O37" s="7" t="str">
        <f t="shared" si="6"/>
        <v>Tidak Ada Hama</v>
      </c>
      <c r="P37" s="6" t="str">
        <f t="shared" si="9"/>
        <v>R7</v>
      </c>
    </row>
    <row r="38" spans="1:16" x14ac:dyDescent="0.25">
      <c r="A38" s="3">
        <v>37</v>
      </c>
      <c r="B38" s="4">
        <v>40544</v>
      </c>
      <c r="C38" s="3">
        <v>4</v>
      </c>
      <c r="D38" s="5">
        <v>8391</v>
      </c>
      <c r="E38" s="5">
        <v>337819</v>
      </c>
      <c r="F38" s="5">
        <v>54965</v>
      </c>
      <c r="G38" s="5">
        <v>291</v>
      </c>
      <c r="H38" s="5">
        <v>1</v>
      </c>
      <c r="I38" s="3">
        <v>1096.0999999999999</v>
      </c>
      <c r="K38" s="7" t="str">
        <f t="shared" si="0"/>
        <v>Stabil</v>
      </c>
      <c r="L38" s="7" t="str">
        <f t="shared" si="1"/>
        <v>Penghujan</v>
      </c>
      <c r="M38" s="7" t="str">
        <f t="shared" si="7"/>
        <v>Ada Bencana</v>
      </c>
      <c r="N38" s="7">
        <f t="shared" si="8"/>
        <v>1.4312389010759425</v>
      </c>
      <c r="O38" s="7" t="str">
        <f t="shared" si="6"/>
        <v>Tidak Ada Hama</v>
      </c>
      <c r="P38" s="6" t="str">
        <f t="shared" si="9"/>
        <v>R3</v>
      </c>
    </row>
    <row r="39" spans="1:16" x14ac:dyDescent="0.25">
      <c r="A39" s="3">
        <v>38</v>
      </c>
      <c r="B39" s="4">
        <v>40575</v>
      </c>
      <c r="C39" s="3">
        <v>4</v>
      </c>
      <c r="D39" s="5">
        <v>8570</v>
      </c>
      <c r="E39" s="5">
        <v>331366</v>
      </c>
      <c r="F39" s="5">
        <v>38313</v>
      </c>
      <c r="G39" s="5">
        <v>165</v>
      </c>
      <c r="H39" s="5">
        <v>0</v>
      </c>
      <c r="I39" s="3">
        <v>512.70000000000005</v>
      </c>
      <c r="K39" s="7" t="str">
        <f t="shared" si="0"/>
        <v>Stabil</v>
      </c>
      <c r="L39" s="7" t="str">
        <f t="shared" si="1"/>
        <v>Penghujan</v>
      </c>
      <c r="M39" s="7" t="str">
        <f t="shared" si="7"/>
        <v>Tidak Ada Bencana</v>
      </c>
      <c r="N39" s="7">
        <f t="shared" si="8"/>
        <v>0.68249890177180828</v>
      </c>
      <c r="O39" s="7" t="str">
        <f t="shared" si="6"/>
        <v>Tidak Ada Hama</v>
      </c>
      <c r="P39" s="6" t="str">
        <f t="shared" si="9"/>
        <v>R1</v>
      </c>
    </row>
    <row r="40" spans="1:16" x14ac:dyDescent="0.25">
      <c r="A40" s="3">
        <v>39</v>
      </c>
      <c r="B40" s="4">
        <v>40603</v>
      </c>
      <c r="C40" s="3">
        <v>4</v>
      </c>
      <c r="D40" s="5">
        <v>8486</v>
      </c>
      <c r="E40" s="5">
        <v>413611</v>
      </c>
      <c r="F40" s="5">
        <v>39241</v>
      </c>
      <c r="G40" s="5">
        <v>179</v>
      </c>
      <c r="H40" s="5">
        <v>0</v>
      </c>
      <c r="I40" s="3">
        <v>287.10000000000002</v>
      </c>
      <c r="K40" s="7" t="str">
        <f t="shared" si="0"/>
        <v>Stabil</v>
      </c>
      <c r="L40" s="7" t="str">
        <f t="shared" si="1"/>
        <v>Penghujan</v>
      </c>
      <c r="M40" s="7" t="str">
        <f t="shared" si="7"/>
        <v>Tidak Ada Bencana</v>
      </c>
      <c r="N40" s="7">
        <f t="shared" si="8"/>
        <v>0.30618774395836446</v>
      </c>
      <c r="O40" s="7" t="str">
        <f t="shared" si="6"/>
        <v>Tidak Ada Hama</v>
      </c>
      <c r="P40" s="6" t="str">
        <f t="shared" si="9"/>
        <v>R1</v>
      </c>
    </row>
    <row r="41" spans="1:16" x14ac:dyDescent="0.25">
      <c r="A41" s="3">
        <v>40</v>
      </c>
      <c r="B41" s="4">
        <v>40634</v>
      </c>
      <c r="C41" s="3">
        <v>4</v>
      </c>
      <c r="D41" s="5">
        <v>8315</v>
      </c>
      <c r="E41" s="5">
        <v>424762</v>
      </c>
      <c r="F41" s="5">
        <v>45274</v>
      </c>
      <c r="G41" s="5">
        <v>188</v>
      </c>
      <c r="H41" s="5">
        <v>1</v>
      </c>
      <c r="I41" s="3">
        <v>211.4</v>
      </c>
      <c r="K41" s="7" t="str">
        <f t="shared" si="0"/>
        <v>Stabil</v>
      </c>
      <c r="L41" s="7" t="str">
        <f t="shared" si="1"/>
        <v>Penghujan</v>
      </c>
      <c r="M41" s="7" t="str">
        <f t="shared" si="7"/>
        <v>Ada Bencana</v>
      </c>
      <c r="N41" s="7">
        <f t="shared" si="8"/>
        <v>0.21953600432010303</v>
      </c>
      <c r="O41" s="7" t="str">
        <f t="shared" si="6"/>
        <v>Tidak Ada Hama</v>
      </c>
      <c r="P41" s="6" t="str">
        <f t="shared" si="9"/>
        <v>R3</v>
      </c>
    </row>
    <row r="42" spans="1:16" x14ac:dyDescent="0.25">
      <c r="A42" s="3">
        <v>41</v>
      </c>
      <c r="B42" s="4">
        <v>40664</v>
      </c>
      <c r="C42" s="3">
        <v>4</v>
      </c>
      <c r="D42" s="5">
        <v>8073</v>
      </c>
      <c r="E42" s="5">
        <v>316886</v>
      </c>
      <c r="F42" s="5">
        <v>67261</v>
      </c>
      <c r="G42" s="5">
        <v>80</v>
      </c>
      <c r="H42" s="5">
        <v>1</v>
      </c>
      <c r="I42" s="3">
        <v>206.2</v>
      </c>
      <c r="K42" s="7" t="str">
        <f t="shared" si="0"/>
        <v>Stabil</v>
      </c>
      <c r="L42" s="7" t="str">
        <f t="shared" si="1"/>
        <v>Kemarau</v>
      </c>
      <c r="M42" s="7" t="str">
        <f t="shared" si="7"/>
        <v>Ada Bencana</v>
      </c>
      <c r="N42" s="7">
        <f t="shared" si="8"/>
        <v>0.37514782134085323</v>
      </c>
      <c r="O42" s="7" t="str">
        <f t="shared" si="6"/>
        <v>Tidak Ada Hama</v>
      </c>
      <c r="P42" s="6" t="str">
        <f t="shared" si="9"/>
        <v>R7</v>
      </c>
    </row>
    <row r="43" spans="1:16" x14ac:dyDescent="0.25">
      <c r="A43" s="3">
        <v>42</v>
      </c>
      <c r="B43" s="4">
        <v>40695</v>
      </c>
      <c r="C43" s="3">
        <v>4</v>
      </c>
      <c r="D43" s="5">
        <v>8132</v>
      </c>
      <c r="E43" s="5">
        <v>220883</v>
      </c>
      <c r="F43" s="5">
        <v>77447</v>
      </c>
      <c r="G43" s="5">
        <v>14</v>
      </c>
      <c r="H43" s="5">
        <v>1</v>
      </c>
      <c r="I43" s="3">
        <v>359.4</v>
      </c>
      <c r="K43" s="7" t="str">
        <f t="shared" si="0"/>
        <v>Stabil</v>
      </c>
      <c r="L43" s="7" t="str">
        <f t="shared" si="1"/>
        <v>Kemarau</v>
      </c>
      <c r="M43" s="7" t="str">
        <f t="shared" si="7"/>
        <v>Ada Bencana</v>
      </c>
      <c r="N43" s="7">
        <f t="shared" si="8"/>
        <v>0.93806279852791474</v>
      </c>
      <c r="O43" s="7" t="str">
        <f t="shared" si="6"/>
        <v>Tidak Ada Hama</v>
      </c>
      <c r="P43" s="6" t="str">
        <f t="shared" si="9"/>
        <v>R7</v>
      </c>
    </row>
    <row r="44" spans="1:16" x14ac:dyDescent="0.25">
      <c r="A44" s="3">
        <v>43</v>
      </c>
      <c r="B44" s="4">
        <v>40725</v>
      </c>
      <c r="C44" s="3">
        <v>4</v>
      </c>
      <c r="D44" s="5">
        <v>8158</v>
      </c>
      <c r="E44" s="5">
        <v>226233</v>
      </c>
      <c r="F44" s="5">
        <v>41891</v>
      </c>
      <c r="G44" s="5">
        <v>5</v>
      </c>
      <c r="H44" s="5">
        <v>0</v>
      </c>
      <c r="I44" s="3">
        <v>279.10000000000002</v>
      </c>
      <c r="K44" s="7" t="str">
        <f t="shared" si="0"/>
        <v>Stabil</v>
      </c>
      <c r="L44" s="7" t="str">
        <f t="shared" si="1"/>
        <v>Kemarau</v>
      </c>
      <c r="M44" s="7" t="str">
        <f t="shared" si="7"/>
        <v>Tidak Ada Bencana</v>
      </c>
      <c r="N44" s="7">
        <f t="shared" si="8"/>
        <v>0.71124589077750322</v>
      </c>
      <c r="O44" s="7" t="str">
        <f t="shared" si="6"/>
        <v>Tidak Ada Hama</v>
      </c>
      <c r="P44" s="6" t="str">
        <f t="shared" si="9"/>
        <v>R5</v>
      </c>
    </row>
    <row r="45" spans="1:16" x14ac:dyDescent="0.25">
      <c r="A45" s="3">
        <v>44</v>
      </c>
      <c r="B45" s="4">
        <v>40756</v>
      </c>
      <c r="C45" s="3">
        <v>4</v>
      </c>
      <c r="D45" s="5">
        <v>8179</v>
      </c>
      <c r="E45" s="5">
        <v>261015</v>
      </c>
      <c r="F45" s="5">
        <v>57042</v>
      </c>
      <c r="G45" s="5">
        <v>68</v>
      </c>
      <c r="H45" s="5">
        <v>1</v>
      </c>
      <c r="I45" s="3">
        <v>217.4</v>
      </c>
      <c r="K45" s="7" t="str">
        <f t="shared" si="0"/>
        <v>Stabil</v>
      </c>
      <c r="L45" s="7" t="str">
        <f t="shared" si="1"/>
        <v>Kemarau</v>
      </c>
      <c r="M45" s="7" t="str">
        <f t="shared" si="7"/>
        <v>Ada Bencana</v>
      </c>
      <c r="N45" s="7">
        <f t="shared" si="8"/>
        <v>0.48018730397137432</v>
      </c>
      <c r="O45" s="7" t="str">
        <f t="shared" si="6"/>
        <v>Tidak Ada Hama</v>
      </c>
      <c r="P45" s="6" t="str">
        <f t="shared" si="9"/>
        <v>R7</v>
      </c>
    </row>
    <row r="46" spans="1:16" x14ac:dyDescent="0.25">
      <c r="A46" s="3">
        <v>45</v>
      </c>
      <c r="B46" s="4">
        <v>40787</v>
      </c>
      <c r="C46" s="3">
        <v>4</v>
      </c>
      <c r="D46" s="5">
        <v>8180</v>
      </c>
      <c r="E46" s="5">
        <v>296723</v>
      </c>
      <c r="F46" s="5">
        <v>71151</v>
      </c>
      <c r="G46" s="5">
        <v>82</v>
      </c>
      <c r="H46" s="5">
        <v>1</v>
      </c>
      <c r="I46" s="3">
        <v>211.8</v>
      </c>
      <c r="K46" s="7" t="str">
        <f t="shared" si="0"/>
        <v>Stabil</v>
      </c>
      <c r="L46" s="7" t="str">
        <f t="shared" si="1"/>
        <v>Kemarau</v>
      </c>
      <c r="M46" s="7" t="str">
        <f t="shared" si="7"/>
        <v>Ada Bencana</v>
      </c>
      <c r="N46" s="7">
        <f t="shared" si="8"/>
        <v>0.31489273130045647</v>
      </c>
      <c r="O46" s="7" t="str">
        <f t="shared" si="6"/>
        <v>Tidak Ada Hama</v>
      </c>
      <c r="P46" s="6" t="str">
        <f t="shared" si="9"/>
        <v>R7</v>
      </c>
    </row>
    <row r="47" spans="1:16" x14ac:dyDescent="0.25">
      <c r="A47" s="3">
        <v>46</v>
      </c>
      <c r="B47" s="4">
        <v>40817</v>
      </c>
      <c r="C47" s="3">
        <v>4</v>
      </c>
      <c r="D47" s="5">
        <v>8143</v>
      </c>
      <c r="E47" s="5">
        <v>341659</v>
      </c>
      <c r="F47" s="5">
        <v>77627</v>
      </c>
      <c r="G47" s="5">
        <v>253</v>
      </c>
      <c r="H47" s="5">
        <v>1</v>
      </c>
      <c r="I47" s="3">
        <v>231.5</v>
      </c>
      <c r="K47" s="7" t="str">
        <f t="shared" si="0"/>
        <v>Stabil</v>
      </c>
      <c r="L47" s="7" t="str">
        <f t="shared" si="1"/>
        <v>Penghujan</v>
      </c>
      <c r="M47" s="7" t="str">
        <f t="shared" si="7"/>
        <v>Ada Bencana</v>
      </c>
      <c r="N47" s="7">
        <f t="shared" si="8"/>
        <v>0.2989140960915207</v>
      </c>
      <c r="O47" s="7" t="str">
        <f t="shared" si="6"/>
        <v>Tidak Ada Hama</v>
      </c>
      <c r="P47" s="6" t="str">
        <f t="shared" si="9"/>
        <v>R3</v>
      </c>
    </row>
    <row r="48" spans="1:16" x14ac:dyDescent="0.25">
      <c r="A48" s="3">
        <v>47</v>
      </c>
      <c r="B48" s="4">
        <v>40848</v>
      </c>
      <c r="C48" s="3">
        <v>4</v>
      </c>
      <c r="D48" s="5">
        <v>8161</v>
      </c>
      <c r="E48" s="5">
        <v>184803</v>
      </c>
      <c r="F48" s="5">
        <v>118644</v>
      </c>
      <c r="G48" s="5">
        <v>385</v>
      </c>
      <c r="H48" s="5">
        <v>1</v>
      </c>
      <c r="I48" s="3">
        <v>468.2</v>
      </c>
      <c r="K48" s="7" t="str">
        <f t="shared" si="0"/>
        <v>Stabil</v>
      </c>
      <c r="L48" s="7" t="str">
        <f t="shared" si="1"/>
        <v>Penghujan</v>
      </c>
      <c r="M48" s="7" t="str">
        <f t="shared" si="7"/>
        <v>Ada Bencana</v>
      </c>
      <c r="N48" s="7">
        <f t="shared" si="8"/>
        <v>1.1176625050726887</v>
      </c>
      <c r="O48" s="7" t="str">
        <f t="shared" si="6"/>
        <v>Tidak Ada Hama</v>
      </c>
      <c r="P48" s="6" t="str">
        <f t="shared" si="9"/>
        <v>R3</v>
      </c>
    </row>
    <row r="49" spans="1:16" x14ac:dyDescent="0.25">
      <c r="A49" s="3">
        <v>48</v>
      </c>
      <c r="B49" s="4">
        <v>40878</v>
      </c>
      <c r="C49" s="3">
        <v>4</v>
      </c>
      <c r="D49" s="5">
        <v>8415</v>
      </c>
      <c r="E49" s="5">
        <v>251642</v>
      </c>
      <c r="F49" s="5">
        <v>86776</v>
      </c>
      <c r="G49" s="5">
        <v>294</v>
      </c>
      <c r="H49" s="5">
        <v>1</v>
      </c>
      <c r="I49" s="3">
        <v>962</v>
      </c>
      <c r="K49" s="7" t="str">
        <f t="shared" si="0"/>
        <v>Stabil</v>
      </c>
      <c r="L49" s="7" t="str">
        <f t="shared" si="1"/>
        <v>Penghujan</v>
      </c>
      <c r="M49" s="7" t="str">
        <f t="shared" si="7"/>
        <v>Ada Bencana</v>
      </c>
      <c r="N49" s="7">
        <f t="shared" si="8"/>
        <v>1.6864766312541635</v>
      </c>
      <c r="O49" s="7" t="str">
        <f t="shared" si="6"/>
        <v>Tidak Ada Hama</v>
      </c>
      <c r="P49" s="6" t="str">
        <f t="shared" si="9"/>
        <v>R3</v>
      </c>
    </row>
    <row r="50" spans="1:16" x14ac:dyDescent="0.25">
      <c r="A50" s="3">
        <v>49</v>
      </c>
      <c r="B50" s="4">
        <v>40909</v>
      </c>
      <c r="C50" s="3">
        <v>4</v>
      </c>
      <c r="D50" s="5">
        <v>8415</v>
      </c>
      <c r="E50" s="5">
        <v>299054</v>
      </c>
      <c r="F50" s="5">
        <v>37853</v>
      </c>
      <c r="G50" s="5">
        <v>59</v>
      </c>
      <c r="H50" s="5">
        <v>0</v>
      </c>
      <c r="I50" s="3">
        <v>1061.4000000000001</v>
      </c>
      <c r="K50" s="7" t="str">
        <f t="shared" si="0"/>
        <v>Stabil</v>
      </c>
      <c r="L50" s="7" t="str">
        <f t="shared" si="1"/>
        <v>Kemarau</v>
      </c>
      <c r="M50" s="7" t="str">
        <f t="shared" si="7"/>
        <v>Tidak Ada Bencana</v>
      </c>
      <c r="N50" s="7">
        <f t="shared" si="8"/>
        <v>1.4917569675760003</v>
      </c>
      <c r="O50" s="7" t="str">
        <f t="shared" si="6"/>
        <v>Tidak Ada Hama</v>
      </c>
      <c r="P50" s="6" t="str">
        <f t="shared" si="9"/>
        <v>R5</v>
      </c>
    </row>
    <row r="51" spans="1:16" x14ac:dyDescent="0.25">
      <c r="A51" s="3">
        <v>50</v>
      </c>
      <c r="B51" s="4">
        <v>40940</v>
      </c>
      <c r="C51" s="3">
        <v>4</v>
      </c>
      <c r="D51" s="5">
        <v>8417</v>
      </c>
      <c r="E51" s="5">
        <v>326273</v>
      </c>
      <c r="F51" s="5">
        <v>37415</v>
      </c>
      <c r="G51" s="5">
        <v>393</v>
      </c>
      <c r="H51" s="5">
        <v>1</v>
      </c>
      <c r="I51" s="3">
        <v>468.9</v>
      </c>
      <c r="K51" s="7" t="str">
        <f t="shared" si="0"/>
        <v>Stabil</v>
      </c>
      <c r="L51" s="7" t="str">
        <f t="shared" si="1"/>
        <v>Penghujan</v>
      </c>
      <c r="M51" s="7" t="str">
        <f t="shared" si="7"/>
        <v>Ada Bencana</v>
      </c>
      <c r="N51" s="7">
        <f t="shared" si="8"/>
        <v>0.60404240792507757</v>
      </c>
      <c r="O51" s="7" t="str">
        <f t="shared" si="6"/>
        <v>Tidak Ada Hama</v>
      </c>
      <c r="P51" s="6" t="str">
        <f t="shared" si="9"/>
        <v>R3</v>
      </c>
    </row>
    <row r="52" spans="1:16" x14ac:dyDescent="0.25">
      <c r="A52" s="3">
        <v>51</v>
      </c>
      <c r="B52" s="4">
        <v>40969</v>
      </c>
      <c r="C52" s="3">
        <v>4</v>
      </c>
      <c r="D52" s="5">
        <v>8423</v>
      </c>
      <c r="E52" s="5">
        <v>498671</v>
      </c>
      <c r="F52" s="5">
        <v>42049</v>
      </c>
      <c r="G52" s="5">
        <v>94</v>
      </c>
      <c r="H52" s="5">
        <v>1</v>
      </c>
      <c r="I52" s="3">
        <v>518.6</v>
      </c>
      <c r="K52" s="7" t="str">
        <f t="shared" si="0"/>
        <v>Stabil</v>
      </c>
      <c r="L52" s="7" t="str">
        <f t="shared" si="1"/>
        <v>Kemarau</v>
      </c>
      <c r="M52" s="7" t="str">
        <f t="shared" si="7"/>
        <v>Ada Bencana</v>
      </c>
      <c r="N52" s="7">
        <f t="shared" si="8"/>
        <v>0.43710596406055086</v>
      </c>
      <c r="O52" s="7" t="str">
        <f t="shared" si="6"/>
        <v>Tidak Ada Hama</v>
      </c>
      <c r="P52" s="6" t="str">
        <f t="shared" si="9"/>
        <v>R7</v>
      </c>
    </row>
    <row r="53" spans="1:16" x14ac:dyDescent="0.25">
      <c r="A53" s="3">
        <v>52</v>
      </c>
      <c r="B53" s="4">
        <v>41000</v>
      </c>
      <c r="C53" s="3">
        <v>4</v>
      </c>
      <c r="D53" s="5">
        <v>8428</v>
      </c>
      <c r="E53" s="5">
        <v>364727</v>
      </c>
      <c r="F53" s="5">
        <v>53289</v>
      </c>
      <c r="G53" s="5">
        <v>333</v>
      </c>
      <c r="H53" s="5">
        <v>1</v>
      </c>
      <c r="I53" s="3">
        <v>206</v>
      </c>
      <c r="K53" s="7" t="str">
        <f t="shared" si="0"/>
        <v>Stabil</v>
      </c>
      <c r="L53" s="7" t="str">
        <f t="shared" si="1"/>
        <v>Penghujan</v>
      </c>
      <c r="M53" s="7" t="str">
        <f t="shared" si="7"/>
        <v>Ada Bencana</v>
      </c>
      <c r="N53" s="7">
        <f t="shared" si="8"/>
        <v>0.23739282750991059</v>
      </c>
      <c r="O53" s="7" t="str">
        <f t="shared" si="6"/>
        <v>Tidak Ada Hama</v>
      </c>
      <c r="P53" s="6" t="str">
        <f t="shared" si="9"/>
        <v>R3</v>
      </c>
    </row>
    <row r="54" spans="1:16" x14ac:dyDescent="0.25">
      <c r="A54" s="3">
        <v>53</v>
      </c>
      <c r="B54" s="4">
        <v>41030</v>
      </c>
      <c r="C54" s="3">
        <v>4</v>
      </c>
      <c r="D54" s="5">
        <v>8301</v>
      </c>
      <c r="E54" s="5">
        <v>264497</v>
      </c>
      <c r="F54" s="5">
        <v>74428</v>
      </c>
      <c r="G54" s="5">
        <v>67</v>
      </c>
      <c r="H54" s="5">
        <v>1</v>
      </c>
      <c r="I54" s="3">
        <v>246.6</v>
      </c>
      <c r="K54" s="7" t="str">
        <f t="shared" si="0"/>
        <v>Stabil</v>
      </c>
      <c r="L54" s="7" t="str">
        <f t="shared" si="1"/>
        <v>Kemarau</v>
      </c>
      <c r="M54" s="7" t="str">
        <f t="shared" si="7"/>
        <v>Ada Bencana</v>
      </c>
      <c r="N54" s="7">
        <f t="shared" si="8"/>
        <v>0.65146751908699441</v>
      </c>
      <c r="O54" s="7" t="str">
        <f t="shared" si="6"/>
        <v>Tidak Ada Hama</v>
      </c>
      <c r="P54" s="6" t="str">
        <f t="shared" si="9"/>
        <v>R7</v>
      </c>
    </row>
    <row r="55" spans="1:16" x14ac:dyDescent="0.25">
      <c r="A55" s="3">
        <v>54</v>
      </c>
      <c r="B55" s="4">
        <v>41061</v>
      </c>
      <c r="C55" s="3">
        <v>4</v>
      </c>
      <c r="D55" s="5">
        <v>8325</v>
      </c>
      <c r="E55" s="5">
        <v>261436</v>
      </c>
      <c r="F55" s="5">
        <v>73616</v>
      </c>
      <c r="G55" s="5">
        <v>103</v>
      </c>
      <c r="H55" s="5">
        <v>0</v>
      </c>
      <c r="I55" s="3">
        <v>760.6</v>
      </c>
      <c r="K55" s="7" t="str">
        <f t="shared" si="0"/>
        <v>Stabil</v>
      </c>
      <c r="L55" s="7" t="str">
        <f t="shared" si="1"/>
        <v>Kemarau</v>
      </c>
      <c r="M55" s="7" t="str">
        <f t="shared" si="7"/>
        <v>Tidak Ada Bencana</v>
      </c>
      <c r="N55" s="7">
        <f t="shared" si="8"/>
        <v>2.0328745155686221</v>
      </c>
      <c r="O55" s="7" t="str">
        <f t="shared" si="6"/>
        <v>Tidak Ada Hama</v>
      </c>
      <c r="P55" s="6" t="str">
        <f t="shared" si="9"/>
        <v>R5</v>
      </c>
    </row>
    <row r="56" spans="1:16" x14ac:dyDescent="0.25">
      <c r="A56" s="3">
        <v>55</v>
      </c>
      <c r="B56" s="4">
        <v>41091</v>
      </c>
      <c r="C56" s="3">
        <v>4</v>
      </c>
      <c r="D56" s="5">
        <v>8320</v>
      </c>
      <c r="E56" s="5">
        <v>293816</v>
      </c>
      <c r="F56" s="5">
        <v>41971</v>
      </c>
      <c r="G56" s="5">
        <v>120</v>
      </c>
      <c r="H56" s="5">
        <v>1</v>
      </c>
      <c r="I56" s="3">
        <v>208.9</v>
      </c>
      <c r="K56" s="7" t="str">
        <f t="shared" si="0"/>
        <v>Stabil</v>
      </c>
      <c r="L56" s="7" t="str">
        <f t="shared" si="1"/>
        <v>Kemarau</v>
      </c>
      <c r="M56" s="7" t="str">
        <f t="shared" si="7"/>
        <v>Ada Bencana</v>
      </c>
      <c r="N56" s="7">
        <f t="shared" si="8"/>
        <v>0.4968013508050132</v>
      </c>
      <c r="O56" s="7" t="str">
        <f t="shared" si="6"/>
        <v>Tidak Ada Hama</v>
      </c>
      <c r="P56" s="6" t="str">
        <f t="shared" si="9"/>
        <v>R7</v>
      </c>
    </row>
    <row r="57" spans="1:16" x14ac:dyDescent="0.25">
      <c r="A57" s="3">
        <v>56</v>
      </c>
      <c r="B57" s="4">
        <v>41122</v>
      </c>
      <c r="C57" s="3">
        <v>4</v>
      </c>
      <c r="D57" s="5">
        <v>8424</v>
      </c>
      <c r="E57" s="5">
        <v>372356</v>
      </c>
      <c r="F57" s="5">
        <v>49249</v>
      </c>
      <c r="G57" s="5">
        <v>48</v>
      </c>
      <c r="H57" s="5">
        <v>1</v>
      </c>
      <c r="I57" s="3">
        <v>333.3</v>
      </c>
      <c r="K57" s="7" t="str">
        <f t="shared" si="0"/>
        <v>Stabil</v>
      </c>
      <c r="L57" s="7" t="str">
        <f t="shared" si="1"/>
        <v>Kemarau</v>
      </c>
      <c r="M57" s="7" t="str">
        <f t="shared" si="7"/>
        <v>Ada Bencana</v>
      </c>
      <c r="N57" s="7">
        <f t="shared" si="8"/>
        <v>0.62545741147328726</v>
      </c>
      <c r="O57" s="7" t="str">
        <f t="shared" si="6"/>
        <v>Tidak Ada Hama</v>
      </c>
      <c r="P57" s="6" t="str">
        <f t="shared" si="9"/>
        <v>R7</v>
      </c>
    </row>
    <row r="58" spans="1:16" x14ac:dyDescent="0.25">
      <c r="A58" s="3">
        <v>57</v>
      </c>
      <c r="B58" s="4">
        <v>41153</v>
      </c>
      <c r="C58" s="3">
        <v>4</v>
      </c>
      <c r="D58" s="5">
        <v>8465</v>
      </c>
      <c r="E58" s="5">
        <v>321859</v>
      </c>
      <c r="F58" s="5">
        <v>76023</v>
      </c>
      <c r="G58" s="5">
        <v>76</v>
      </c>
      <c r="H58" s="5">
        <v>0</v>
      </c>
      <c r="I58" s="3">
        <v>315.39999999999998</v>
      </c>
      <c r="K58" s="7" t="str">
        <f t="shared" si="0"/>
        <v>Stabil</v>
      </c>
      <c r="L58" s="7" t="str">
        <f t="shared" si="1"/>
        <v>Kemarau</v>
      </c>
      <c r="M58" s="7" t="str">
        <f t="shared" si="7"/>
        <v>Tidak Ada Bencana</v>
      </c>
      <c r="N58" s="7">
        <f t="shared" si="8"/>
        <v>0.42376524963723328</v>
      </c>
      <c r="O58" s="7" t="str">
        <f t="shared" si="6"/>
        <v>Tidak Ada Hama</v>
      </c>
      <c r="P58" s="6" t="str">
        <f t="shared" si="9"/>
        <v>R5</v>
      </c>
    </row>
    <row r="59" spans="1:16" x14ac:dyDescent="0.25">
      <c r="A59" s="3">
        <v>58</v>
      </c>
      <c r="B59" s="4">
        <v>41183</v>
      </c>
      <c r="C59" s="3">
        <v>4</v>
      </c>
      <c r="D59" s="5">
        <v>8510</v>
      </c>
      <c r="E59" s="5">
        <v>318348</v>
      </c>
      <c r="F59" s="5">
        <v>85929</v>
      </c>
      <c r="G59" s="5">
        <v>260</v>
      </c>
      <c r="H59" s="5">
        <v>0</v>
      </c>
      <c r="I59" s="3">
        <v>343.5</v>
      </c>
      <c r="K59" s="7" t="str">
        <f t="shared" si="0"/>
        <v>Stabil</v>
      </c>
      <c r="L59" s="7" t="str">
        <f t="shared" si="1"/>
        <v>Penghujan</v>
      </c>
      <c r="M59" s="7" t="str">
        <f t="shared" si="7"/>
        <v>Tidak Ada Bencana</v>
      </c>
      <c r="N59" s="7">
        <f t="shared" si="8"/>
        <v>0.46661051945229304</v>
      </c>
      <c r="O59" s="7" t="str">
        <f t="shared" si="6"/>
        <v>Tidak Ada Hama</v>
      </c>
      <c r="P59" s="6" t="str">
        <f t="shared" si="9"/>
        <v>R1</v>
      </c>
    </row>
    <row r="60" spans="1:16" x14ac:dyDescent="0.25">
      <c r="A60" s="3">
        <v>59</v>
      </c>
      <c r="B60" s="4">
        <v>41214</v>
      </c>
      <c r="C60" s="3">
        <v>4</v>
      </c>
      <c r="D60" s="5">
        <v>8586</v>
      </c>
      <c r="E60" s="5">
        <v>181501</v>
      </c>
      <c r="F60" s="5">
        <v>107720</v>
      </c>
      <c r="G60" s="5">
        <v>279</v>
      </c>
      <c r="H60" s="5">
        <v>1</v>
      </c>
      <c r="I60" s="3">
        <v>781</v>
      </c>
      <c r="K60" s="7" t="str">
        <f t="shared" si="0"/>
        <v>Stabil</v>
      </c>
      <c r="L60" s="7" t="str">
        <f t="shared" si="1"/>
        <v>Penghujan</v>
      </c>
      <c r="M60" s="7" t="str">
        <f t="shared" si="7"/>
        <v>Ada Bencana</v>
      </c>
      <c r="N60" s="7">
        <f t="shared" si="8"/>
        <v>1.8608086535941486</v>
      </c>
      <c r="O60" s="7" t="str">
        <f t="shared" si="6"/>
        <v>Tidak Ada Hama</v>
      </c>
      <c r="P60" s="6" t="str">
        <f t="shared" si="9"/>
        <v>R3</v>
      </c>
    </row>
    <row r="61" spans="1:16" x14ac:dyDescent="0.25">
      <c r="A61" s="3">
        <v>60</v>
      </c>
      <c r="B61" s="4">
        <v>41244</v>
      </c>
      <c r="C61" s="3">
        <v>4</v>
      </c>
      <c r="D61" s="5">
        <v>8764</v>
      </c>
      <c r="E61" s="5">
        <v>212974</v>
      </c>
      <c r="F61" s="5">
        <v>89632</v>
      </c>
      <c r="G61" s="5">
        <v>450</v>
      </c>
      <c r="H61" s="5">
        <v>1</v>
      </c>
      <c r="I61" s="3">
        <v>2564.1999999999998</v>
      </c>
      <c r="K61" s="7" t="str">
        <f t="shared" si="0"/>
        <v>Stabil</v>
      </c>
      <c r="L61" s="7" t="str">
        <f t="shared" si="1"/>
        <v>Penghujan</v>
      </c>
      <c r="M61" s="7" t="str">
        <f t="shared" si="7"/>
        <v>Ada Bencana</v>
      </c>
      <c r="N61" s="7">
        <f t="shared" si="8"/>
        <v>5.2066031797599948</v>
      </c>
      <c r="O61" s="7" t="str">
        <f t="shared" si="6"/>
        <v>Tidak Ada Hama</v>
      </c>
      <c r="P61" s="6" t="str">
        <f t="shared" si="9"/>
        <v>R3</v>
      </c>
    </row>
    <row r="62" spans="1:16" x14ac:dyDescent="0.25">
      <c r="A62" s="3">
        <v>61</v>
      </c>
      <c r="B62" s="4">
        <v>41275</v>
      </c>
      <c r="C62" s="3">
        <v>4</v>
      </c>
      <c r="D62" s="5">
        <v>8854</v>
      </c>
      <c r="E62" s="5">
        <v>318082</v>
      </c>
      <c r="F62" s="5">
        <v>32990</v>
      </c>
      <c r="G62" s="5">
        <v>383.6</v>
      </c>
      <c r="H62" s="5">
        <v>1</v>
      </c>
      <c r="I62" s="3">
        <v>941.3</v>
      </c>
      <c r="K62" s="7" t="str">
        <f t="shared" si="0"/>
        <v>Stabil</v>
      </c>
      <c r="L62" s="7" t="str">
        <f t="shared" si="1"/>
        <v>Penghujan</v>
      </c>
      <c r="M62" s="7" t="str">
        <f t="shared" si="7"/>
        <v>Ada Bencana</v>
      </c>
      <c r="N62" s="7">
        <f t="shared" si="8"/>
        <v>1.2381779198400484</v>
      </c>
      <c r="O62" s="7" t="str">
        <f t="shared" si="6"/>
        <v>Tidak Ada Hama</v>
      </c>
      <c r="P62" s="6" t="str">
        <f t="shared" si="9"/>
        <v>R3</v>
      </c>
    </row>
    <row r="63" spans="1:16" x14ac:dyDescent="0.25">
      <c r="A63" s="3">
        <v>62</v>
      </c>
      <c r="B63" s="4">
        <v>41306</v>
      </c>
      <c r="C63" s="3">
        <v>4</v>
      </c>
      <c r="D63" s="5">
        <v>8932</v>
      </c>
      <c r="E63" s="5">
        <v>359529</v>
      </c>
      <c r="F63" s="5">
        <v>25887</v>
      </c>
      <c r="G63" s="5">
        <v>147.30000000000001</v>
      </c>
      <c r="H63" s="5">
        <v>1</v>
      </c>
      <c r="I63" s="3">
        <v>374</v>
      </c>
      <c r="K63" s="7" t="str">
        <f t="shared" si="0"/>
        <v>Stabil</v>
      </c>
      <c r="L63" s="7" t="str">
        <f t="shared" si="1"/>
        <v>Kemarau</v>
      </c>
      <c r="M63" s="7" t="str">
        <f t="shared" si="7"/>
        <v>Ada Bencana</v>
      </c>
      <c r="N63" s="7">
        <f t="shared" si="8"/>
        <v>0.43524304949435</v>
      </c>
      <c r="O63" s="7" t="str">
        <f t="shared" si="6"/>
        <v>Tidak Ada Hama</v>
      </c>
      <c r="P63" s="6" t="str">
        <f t="shared" si="9"/>
        <v>R7</v>
      </c>
    </row>
    <row r="64" spans="1:16" x14ac:dyDescent="0.25">
      <c r="A64" s="3">
        <v>63</v>
      </c>
      <c r="B64" s="4">
        <v>41334</v>
      </c>
      <c r="C64" s="3">
        <v>4</v>
      </c>
      <c r="D64" s="5">
        <v>8905</v>
      </c>
      <c r="E64" s="5">
        <v>450703</v>
      </c>
      <c r="F64" s="5">
        <v>39476</v>
      </c>
      <c r="G64" s="5">
        <v>199.6</v>
      </c>
      <c r="H64" s="5">
        <v>0</v>
      </c>
      <c r="I64" s="3">
        <v>214.5</v>
      </c>
      <c r="K64" s="7" t="str">
        <f t="shared" si="0"/>
        <v>Stabil</v>
      </c>
      <c r="L64" s="7" t="str">
        <f t="shared" si="1"/>
        <v>Penghujan</v>
      </c>
      <c r="M64" s="7" t="str">
        <f t="shared" si="7"/>
        <v>Tidak Ada Bencana</v>
      </c>
      <c r="N64" s="7">
        <f t="shared" si="8"/>
        <v>0.19912736724842184</v>
      </c>
      <c r="O64" s="7" t="str">
        <f t="shared" si="6"/>
        <v>Tidak Ada Hama</v>
      </c>
      <c r="P64" s="6" t="str">
        <f t="shared" si="9"/>
        <v>R1</v>
      </c>
    </row>
    <row r="65" spans="1:16" x14ac:dyDescent="0.25">
      <c r="A65" s="3">
        <v>64</v>
      </c>
      <c r="B65" s="4">
        <v>41365</v>
      </c>
      <c r="C65" s="3">
        <v>4</v>
      </c>
      <c r="D65" s="5">
        <v>8954</v>
      </c>
      <c r="E65" s="5">
        <v>375023</v>
      </c>
      <c r="F65" s="5">
        <v>54056</v>
      </c>
      <c r="G65" s="5">
        <v>135.30000000000001</v>
      </c>
      <c r="H65" s="5">
        <v>1</v>
      </c>
      <c r="I65" s="3">
        <v>174.5</v>
      </c>
      <c r="K65" s="7" t="str">
        <f t="shared" si="0"/>
        <v>Stabil</v>
      </c>
      <c r="L65" s="7" t="str">
        <f t="shared" si="1"/>
        <v>Kemarau</v>
      </c>
      <c r="M65" s="7" t="str">
        <f t="shared" si="7"/>
        <v>Ada Bencana</v>
      </c>
      <c r="N65" s="7">
        <f t="shared" si="8"/>
        <v>0.19468493395215994</v>
      </c>
      <c r="O65" s="7" t="str">
        <f t="shared" si="6"/>
        <v>Tidak Ada Hama</v>
      </c>
      <c r="P65" s="6" t="str">
        <f t="shared" si="9"/>
        <v>R7</v>
      </c>
    </row>
    <row r="66" spans="1:16" x14ac:dyDescent="0.25">
      <c r="A66" s="3">
        <v>65</v>
      </c>
      <c r="B66" s="4">
        <v>41395</v>
      </c>
      <c r="C66" s="3">
        <v>4</v>
      </c>
      <c r="D66" s="5">
        <v>8964</v>
      </c>
      <c r="E66" s="5">
        <v>243735</v>
      </c>
      <c r="F66" s="5">
        <v>72655</v>
      </c>
      <c r="G66" s="5">
        <v>139.80000000000001</v>
      </c>
      <c r="H66" s="5">
        <v>0</v>
      </c>
      <c r="I66" s="3">
        <v>416.7</v>
      </c>
      <c r="K66" s="7" t="str">
        <f t="shared" si="0"/>
        <v>Stabil</v>
      </c>
      <c r="L66" s="7" t="str">
        <f t="shared" si="1"/>
        <v>Kemarau</v>
      </c>
      <c r="M66" s="7" t="str">
        <f t="shared" si="7"/>
        <v>Tidak Ada Bencana</v>
      </c>
      <c r="N66" s="7">
        <f t="shared" si="8"/>
        <v>1.2631100333434373</v>
      </c>
      <c r="O66" s="7" t="str">
        <f t="shared" si="6"/>
        <v>Tidak Ada Hama</v>
      </c>
      <c r="P66" s="6" t="str">
        <f t="shared" si="9"/>
        <v>R5</v>
      </c>
    </row>
    <row r="67" spans="1:16" x14ac:dyDescent="0.25">
      <c r="A67" s="3">
        <v>66</v>
      </c>
      <c r="B67" s="4">
        <v>41426</v>
      </c>
      <c r="C67" s="3">
        <v>4</v>
      </c>
      <c r="D67" s="5">
        <v>8930</v>
      </c>
      <c r="E67" s="5">
        <v>191257</v>
      </c>
      <c r="F67" s="5">
        <v>71575</v>
      </c>
      <c r="G67" s="5">
        <v>76.599999999999994</v>
      </c>
      <c r="H67" s="5">
        <v>1</v>
      </c>
      <c r="I67" s="3">
        <v>618.5</v>
      </c>
      <c r="K67" s="7" t="str">
        <f t="shared" ref="K67:K109" si="10">IF(D67&gt;9950,"Tidak Stabil","Stabil")</f>
        <v>Stabil</v>
      </c>
      <c r="L67" s="7" t="str">
        <f t="shared" ref="L67:L109" si="11">IF(G67&gt;150,"Penghujan","Kemarau")</f>
        <v>Kemarau</v>
      </c>
      <c r="M67" s="7" t="str">
        <f t="shared" si="7"/>
        <v>Ada Bencana</v>
      </c>
      <c r="N67" s="7">
        <f t="shared" si="8"/>
        <v>2.3892301155019893</v>
      </c>
      <c r="O67" s="7" t="str">
        <f t="shared" si="6"/>
        <v>Tidak Ada Hama</v>
      </c>
      <c r="P67" s="6" t="str">
        <f t="shared" si="9"/>
        <v>R7</v>
      </c>
    </row>
    <row r="68" spans="1:16" x14ac:dyDescent="0.25">
      <c r="A68" s="3">
        <v>67</v>
      </c>
      <c r="B68" s="4">
        <v>41456</v>
      </c>
      <c r="C68" s="3">
        <v>4</v>
      </c>
      <c r="D68" s="5">
        <v>8997</v>
      </c>
      <c r="E68" s="5">
        <v>291654</v>
      </c>
      <c r="F68" s="5">
        <v>44594</v>
      </c>
      <c r="G68" s="5">
        <v>48.1</v>
      </c>
      <c r="H68" s="5">
        <v>0</v>
      </c>
      <c r="I68" s="3">
        <v>559.79999999999995</v>
      </c>
      <c r="K68" s="7" t="str">
        <f t="shared" si="10"/>
        <v>Stabil</v>
      </c>
      <c r="L68" s="7" t="str">
        <f t="shared" si="11"/>
        <v>Kemarau</v>
      </c>
      <c r="M68" s="7" t="str">
        <f t="shared" si="7"/>
        <v>Tidak Ada Bencana</v>
      </c>
      <c r="N68" s="7">
        <f t="shared" si="8"/>
        <v>1.4180768061607052</v>
      </c>
      <c r="O68" s="7" t="str">
        <f t="shared" si="6"/>
        <v>Tidak Ada Hama</v>
      </c>
      <c r="P68" s="6" t="str">
        <f t="shared" si="9"/>
        <v>R5</v>
      </c>
    </row>
    <row r="69" spans="1:16" x14ac:dyDescent="0.25">
      <c r="A69" s="3">
        <v>68</v>
      </c>
      <c r="B69" s="4">
        <v>41487</v>
      </c>
      <c r="C69" s="3">
        <v>4</v>
      </c>
      <c r="D69" s="5">
        <v>9077</v>
      </c>
      <c r="E69" s="5">
        <v>399373</v>
      </c>
      <c r="F69" s="5">
        <v>38622</v>
      </c>
      <c r="G69" s="5">
        <v>115.6</v>
      </c>
      <c r="H69" s="5">
        <v>0</v>
      </c>
      <c r="I69" s="3">
        <v>333</v>
      </c>
      <c r="K69" s="7" t="str">
        <f t="shared" si="10"/>
        <v>Stabil</v>
      </c>
      <c r="L69" s="7" t="str">
        <f t="shared" si="11"/>
        <v>Kemarau</v>
      </c>
      <c r="M69" s="7" t="str">
        <f t="shared" si="7"/>
        <v>Tidak Ada Bencana</v>
      </c>
      <c r="N69" s="7">
        <f t="shared" si="8"/>
        <v>0.616027822998372</v>
      </c>
      <c r="O69" s="7" t="str">
        <f t="shared" si="6"/>
        <v>Tidak Ada Hama</v>
      </c>
      <c r="P69" s="6" t="str">
        <f t="shared" si="9"/>
        <v>R5</v>
      </c>
    </row>
    <row r="70" spans="1:16" x14ac:dyDescent="0.25">
      <c r="A70" s="3">
        <v>69</v>
      </c>
      <c r="B70" s="4">
        <v>41518</v>
      </c>
      <c r="C70" s="3">
        <v>4</v>
      </c>
      <c r="D70" s="5">
        <v>9060</v>
      </c>
      <c r="E70" s="5">
        <v>350709</v>
      </c>
      <c r="F70" s="5">
        <v>74568</v>
      </c>
      <c r="G70" s="5">
        <v>112.9</v>
      </c>
      <c r="H70" s="5">
        <v>0</v>
      </c>
      <c r="I70" s="3">
        <v>170.1</v>
      </c>
      <c r="K70" s="7" t="str">
        <f t="shared" si="10"/>
        <v>Stabil</v>
      </c>
      <c r="L70" s="7" t="str">
        <f t="shared" si="11"/>
        <v>Kemarau</v>
      </c>
      <c r="M70" s="7" t="str">
        <f t="shared" si="7"/>
        <v>Tidak Ada Bencana</v>
      </c>
      <c r="N70" s="7">
        <f t="shared" si="8"/>
        <v>0.23412015690592528</v>
      </c>
      <c r="O70" s="7" t="str">
        <f t="shared" si="6"/>
        <v>Tidak Ada Hama</v>
      </c>
      <c r="P70" s="6" t="str">
        <f t="shared" si="9"/>
        <v>R5</v>
      </c>
    </row>
    <row r="71" spans="1:16" x14ac:dyDescent="0.25">
      <c r="A71" s="3">
        <v>70</v>
      </c>
      <c r="B71" s="4">
        <v>41548</v>
      </c>
      <c r="C71" s="3">
        <v>4</v>
      </c>
      <c r="D71" s="5">
        <v>9110</v>
      </c>
      <c r="E71" s="5">
        <v>345496</v>
      </c>
      <c r="F71" s="5">
        <v>94773</v>
      </c>
      <c r="G71" s="5">
        <v>208.4</v>
      </c>
      <c r="H71" s="5">
        <v>1</v>
      </c>
      <c r="I71" s="3">
        <v>209.5</v>
      </c>
      <c r="K71" s="7" t="str">
        <f t="shared" si="10"/>
        <v>Stabil</v>
      </c>
      <c r="L71" s="7" t="str">
        <f t="shared" si="11"/>
        <v>Penghujan</v>
      </c>
      <c r="M71" s="7" t="str">
        <f t="shared" si="7"/>
        <v>Ada Bencana</v>
      </c>
      <c r="N71" s="7">
        <f t="shared" si="8"/>
        <v>0.29269996507160323</v>
      </c>
      <c r="O71" s="7" t="str">
        <f t="shared" ref="O71:O109" si="12">IF((I71/F67*100)&gt;10,"Ada Hama","Tidak Ada Hama")</f>
        <v>Tidak Ada Hama</v>
      </c>
      <c r="P71" s="6" t="str">
        <f t="shared" si="9"/>
        <v>R3</v>
      </c>
    </row>
    <row r="72" spans="1:16" x14ac:dyDescent="0.25">
      <c r="A72" s="3">
        <v>71</v>
      </c>
      <c r="B72" s="4">
        <v>41579</v>
      </c>
      <c r="C72" s="3">
        <v>4</v>
      </c>
      <c r="D72" s="5">
        <v>9144</v>
      </c>
      <c r="E72" s="5">
        <v>215257</v>
      </c>
      <c r="F72" s="5">
        <v>9906</v>
      </c>
      <c r="G72" s="5">
        <v>259</v>
      </c>
      <c r="H72" s="5">
        <v>0</v>
      </c>
      <c r="I72" s="3">
        <v>508.6</v>
      </c>
      <c r="K72" s="7" t="str">
        <f t="shared" si="10"/>
        <v>Stabil</v>
      </c>
      <c r="L72" s="7" t="str">
        <f t="shared" si="11"/>
        <v>Penghujan</v>
      </c>
      <c r="M72" s="7" t="str">
        <f t="shared" si="7"/>
        <v>Tidak Ada Bencana</v>
      </c>
      <c r="N72" s="7">
        <f t="shared" si="8"/>
        <v>1.14051217652599</v>
      </c>
      <c r="O72" s="7" t="str">
        <f t="shared" si="12"/>
        <v>Tidak Ada Hama</v>
      </c>
      <c r="P72" s="6" t="str">
        <f t="shared" si="9"/>
        <v>R1</v>
      </c>
    </row>
    <row r="73" spans="1:16" x14ac:dyDescent="0.25">
      <c r="A73" s="3">
        <v>72</v>
      </c>
      <c r="B73" s="4">
        <v>41609</v>
      </c>
      <c r="C73" s="3">
        <v>4</v>
      </c>
      <c r="D73" s="5">
        <v>9248</v>
      </c>
      <c r="E73" s="5">
        <v>186430</v>
      </c>
      <c r="F73" s="5">
        <v>90793</v>
      </c>
      <c r="G73" s="5">
        <v>355.2</v>
      </c>
      <c r="H73" s="5">
        <v>1</v>
      </c>
      <c r="I73" s="3">
        <v>1068.5999999999999</v>
      </c>
      <c r="K73" s="7" t="str">
        <f t="shared" si="10"/>
        <v>Stabil</v>
      </c>
      <c r="L73" s="7" t="str">
        <f t="shared" si="11"/>
        <v>Penghujan</v>
      </c>
      <c r="M73" s="7" t="str">
        <f t="shared" si="7"/>
        <v>Ada Bencana</v>
      </c>
      <c r="N73" s="7">
        <f t="shared" si="8"/>
        <v>2.7668168401429232</v>
      </c>
      <c r="O73" s="7" t="str">
        <f t="shared" si="12"/>
        <v>Tidak Ada Hama</v>
      </c>
      <c r="P73" s="6" t="str">
        <f t="shared" si="9"/>
        <v>R3</v>
      </c>
    </row>
    <row r="74" spans="1:16" x14ac:dyDescent="0.25">
      <c r="A74" s="3">
        <v>73</v>
      </c>
      <c r="B74" s="4">
        <v>41640</v>
      </c>
      <c r="C74" s="3">
        <v>4</v>
      </c>
      <c r="D74" s="5">
        <v>9301</v>
      </c>
      <c r="E74" s="5">
        <v>420184</v>
      </c>
      <c r="F74" s="5">
        <v>36608</v>
      </c>
      <c r="G74" s="5">
        <v>323.3</v>
      </c>
      <c r="H74" s="5">
        <v>1</v>
      </c>
      <c r="I74" s="3">
        <v>2084.9</v>
      </c>
      <c r="K74" s="7" t="str">
        <f t="shared" si="10"/>
        <v>Stabil</v>
      </c>
      <c r="L74" s="7" t="str">
        <f t="shared" si="11"/>
        <v>Penghujan</v>
      </c>
      <c r="M74" s="7" t="str">
        <f t="shared" si="7"/>
        <v>Ada Bencana</v>
      </c>
      <c r="N74" s="7">
        <f t="shared" si="8"/>
        <v>2.795971462289454</v>
      </c>
      <c r="O74" s="7" t="str">
        <f t="shared" si="12"/>
        <v>Tidak Ada Hama</v>
      </c>
      <c r="P74" s="6" t="str">
        <f t="shared" si="9"/>
        <v>R3</v>
      </c>
    </row>
    <row r="75" spans="1:16" x14ac:dyDescent="0.25">
      <c r="A75" s="3">
        <v>74</v>
      </c>
      <c r="B75" s="4">
        <v>41671</v>
      </c>
      <c r="C75" s="3">
        <v>4</v>
      </c>
      <c r="D75" s="5">
        <v>9316</v>
      </c>
      <c r="E75" s="5">
        <v>534037</v>
      </c>
      <c r="F75" s="5">
        <v>28628</v>
      </c>
      <c r="G75" s="5">
        <v>24.8</v>
      </c>
      <c r="H75" s="5">
        <v>0</v>
      </c>
      <c r="I75" s="3">
        <v>453.3</v>
      </c>
      <c r="K75" s="7" t="str">
        <f t="shared" si="10"/>
        <v>Stabil</v>
      </c>
      <c r="L75" s="7" t="str">
        <f t="shared" si="11"/>
        <v>Kemarau</v>
      </c>
      <c r="M75" s="7" t="str">
        <f t="shared" si="7"/>
        <v>Tidak Ada Bencana</v>
      </c>
      <c r="N75" s="7">
        <f t="shared" si="8"/>
        <v>0.47830078186825364</v>
      </c>
      <c r="O75" s="7" t="str">
        <f t="shared" si="12"/>
        <v>Tidak Ada Hama</v>
      </c>
      <c r="P75" s="6" t="str">
        <f t="shared" si="9"/>
        <v>R5</v>
      </c>
    </row>
    <row r="76" spans="1:16" x14ac:dyDescent="0.25">
      <c r="A76" s="3">
        <v>75</v>
      </c>
      <c r="B76" s="4">
        <v>41699</v>
      </c>
      <c r="C76" s="3">
        <v>4</v>
      </c>
      <c r="D76" s="5">
        <v>9240</v>
      </c>
      <c r="E76" s="5">
        <v>55819</v>
      </c>
      <c r="F76" s="5">
        <v>32125</v>
      </c>
      <c r="G76" s="5">
        <v>157</v>
      </c>
      <c r="H76" s="5">
        <v>0</v>
      </c>
      <c r="I76" s="3">
        <v>460</v>
      </c>
      <c r="K76" s="7" t="str">
        <f t="shared" si="10"/>
        <v>Stabil</v>
      </c>
      <c r="L76" s="7" t="str">
        <f t="shared" si="11"/>
        <v>Penghujan</v>
      </c>
      <c r="M76" s="7" t="str">
        <f t="shared" si="7"/>
        <v>Tidak Ada Bencana</v>
      </c>
      <c r="N76" s="7">
        <f t="shared" si="8"/>
        <v>4.6436503129416513</v>
      </c>
      <c r="O76" s="7" t="str">
        <f t="shared" si="12"/>
        <v>Tidak Ada Hama</v>
      </c>
      <c r="P76" s="6" t="str">
        <f t="shared" si="9"/>
        <v>R1</v>
      </c>
    </row>
    <row r="77" spans="1:16" x14ac:dyDescent="0.25">
      <c r="A77" s="3">
        <v>76</v>
      </c>
      <c r="B77" s="4">
        <v>41730</v>
      </c>
      <c r="C77" s="3">
        <v>4</v>
      </c>
      <c r="D77" s="5">
        <v>9303</v>
      </c>
      <c r="E77" s="5">
        <v>511610</v>
      </c>
      <c r="F77" s="5">
        <v>61251</v>
      </c>
      <c r="G77" s="5">
        <v>315.10000000000002</v>
      </c>
      <c r="H77" s="5">
        <v>1</v>
      </c>
      <c r="I77" s="3">
        <v>225.4</v>
      </c>
      <c r="K77" s="7" t="str">
        <f t="shared" si="10"/>
        <v>Stabil</v>
      </c>
      <c r="L77" s="7" t="str">
        <f t="shared" si="11"/>
        <v>Penghujan</v>
      </c>
      <c r="M77" s="7" t="str">
        <f t="shared" si="7"/>
        <v>Ada Bencana</v>
      </c>
      <c r="N77" s="7">
        <f t="shared" si="8"/>
        <v>0.24825702421992887</v>
      </c>
      <c r="O77" s="7" t="str">
        <f t="shared" si="12"/>
        <v>Tidak Ada Hama</v>
      </c>
      <c r="P77" s="6" t="str">
        <f t="shared" si="9"/>
        <v>R3</v>
      </c>
    </row>
    <row r="78" spans="1:16" x14ac:dyDescent="0.25">
      <c r="A78" s="3">
        <v>77</v>
      </c>
      <c r="B78" s="4">
        <v>41760</v>
      </c>
      <c r="C78" s="3">
        <v>4</v>
      </c>
      <c r="D78" s="5">
        <v>9262</v>
      </c>
      <c r="E78" s="5">
        <v>239276</v>
      </c>
      <c r="F78" s="5">
        <v>50296</v>
      </c>
      <c r="G78" s="5">
        <v>288.2</v>
      </c>
      <c r="H78" s="5">
        <v>1</v>
      </c>
      <c r="I78" s="3">
        <v>291.60000000000002</v>
      </c>
      <c r="K78" s="7" t="str">
        <f t="shared" si="10"/>
        <v>Stabil</v>
      </c>
      <c r="L78" s="7" t="str">
        <f t="shared" si="11"/>
        <v>Penghujan</v>
      </c>
      <c r="M78" s="7" t="str">
        <f t="shared" si="7"/>
        <v>Ada Bencana</v>
      </c>
      <c r="N78" s="7">
        <f t="shared" si="8"/>
        <v>0.79654720279720292</v>
      </c>
      <c r="O78" s="7" t="str">
        <f t="shared" si="12"/>
        <v>Tidak Ada Hama</v>
      </c>
      <c r="P78" s="6" t="str">
        <f t="shared" si="9"/>
        <v>R3</v>
      </c>
    </row>
    <row r="79" spans="1:16" x14ac:dyDescent="0.25">
      <c r="A79" s="3">
        <v>78</v>
      </c>
      <c r="B79" s="4">
        <v>41791</v>
      </c>
      <c r="C79" s="3">
        <v>4</v>
      </c>
      <c r="D79" s="5">
        <v>9210</v>
      </c>
      <c r="E79" s="5">
        <v>187117</v>
      </c>
      <c r="F79" s="5">
        <v>66156</v>
      </c>
      <c r="G79" s="5">
        <v>16.100000000000001</v>
      </c>
      <c r="H79" s="5">
        <v>0</v>
      </c>
      <c r="I79" s="3">
        <v>451.6</v>
      </c>
      <c r="K79" s="7" t="str">
        <f t="shared" si="10"/>
        <v>Stabil</v>
      </c>
      <c r="L79" s="7" t="str">
        <f t="shared" si="11"/>
        <v>Kemarau</v>
      </c>
      <c r="M79" s="7" t="str">
        <f t="shared" si="7"/>
        <v>Tidak Ada Bencana</v>
      </c>
      <c r="N79" s="7">
        <f t="shared" si="8"/>
        <v>1.5774765963392483</v>
      </c>
      <c r="O79" s="7" t="str">
        <f t="shared" si="12"/>
        <v>Tidak Ada Hama</v>
      </c>
      <c r="P79" s="6" t="str">
        <f t="shared" si="9"/>
        <v>R5</v>
      </c>
    </row>
    <row r="80" spans="1:16" x14ac:dyDescent="0.25">
      <c r="A80" s="3">
        <v>79</v>
      </c>
      <c r="B80" s="4">
        <v>41821</v>
      </c>
      <c r="C80" s="3">
        <v>4</v>
      </c>
      <c r="D80" s="5">
        <v>9356</v>
      </c>
      <c r="E80" s="5">
        <v>209974</v>
      </c>
      <c r="F80" s="5">
        <v>37189</v>
      </c>
      <c r="G80" s="5">
        <v>15.1</v>
      </c>
      <c r="H80" s="5">
        <v>0</v>
      </c>
      <c r="I80" s="3">
        <v>371.7</v>
      </c>
      <c r="K80" s="7" t="str">
        <f t="shared" si="10"/>
        <v>Stabil</v>
      </c>
      <c r="L80" s="7" t="str">
        <f t="shared" si="11"/>
        <v>Kemarau</v>
      </c>
      <c r="M80" s="7" t="str">
        <f t="shared" si="7"/>
        <v>Tidak Ada Bencana</v>
      </c>
      <c r="N80" s="7">
        <f t="shared" si="8"/>
        <v>1.1570428015564203</v>
      </c>
      <c r="O80" s="7" t="str">
        <f t="shared" si="12"/>
        <v>Tidak Ada Hama</v>
      </c>
      <c r="P80" s="6" t="str">
        <f t="shared" si="9"/>
        <v>R5</v>
      </c>
    </row>
    <row r="81" spans="1:16" x14ac:dyDescent="0.25">
      <c r="A81" s="3">
        <v>80</v>
      </c>
      <c r="B81" s="4">
        <v>41852</v>
      </c>
      <c r="C81" s="3">
        <v>4</v>
      </c>
      <c r="D81" s="5">
        <v>9396</v>
      </c>
      <c r="E81" s="5">
        <v>400347</v>
      </c>
      <c r="F81" s="5">
        <v>39779</v>
      </c>
      <c r="G81" s="5">
        <v>172.5</v>
      </c>
      <c r="H81" s="5">
        <v>1</v>
      </c>
      <c r="I81" s="3">
        <v>309.60000000000002</v>
      </c>
      <c r="K81" s="7" t="str">
        <f t="shared" si="10"/>
        <v>Stabil</v>
      </c>
      <c r="L81" s="7" t="str">
        <f t="shared" si="11"/>
        <v>Penghujan</v>
      </c>
      <c r="M81" s="7" t="str">
        <f t="shared" si="7"/>
        <v>Ada Bencana</v>
      </c>
      <c r="N81" s="7">
        <f t="shared" si="8"/>
        <v>0.50546113532840287</v>
      </c>
      <c r="O81" s="7" t="str">
        <f t="shared" si="12"/>
        <v>Tidak Ada Hama</v>
      </c>
      <c r="P81" s="6" t="str">
        <f t="shared" si="9"/>
        <v>R3</v>
      </c>
    </row>
    <row r="82" spans="1:16" x14ac:dyDescent="0.25">
      <c r="A82" s="3">
        <v>81</v>
      </c>
      <c r="B82" s="4">
        <v>41883</v>
      </c>
      <c r="C82" s="3">
        <v>4</v>
      </c>
      <c r="D82" s="5">
        <v>9407</v>
      </c>
      <c r="E82" s="5">
        <v>278933</v>
      </c>
      <c r="F82" s="5">
        <v>90443</v>
      </c>
      <c r="G82" s="5">
        <v>136.9</v>
      </c>
      <c r="H82" s="5">
        <v>1</v>
      </c>
      <c r="I82" s="3">
        <v>218.8</v>
      </c>
      <c r="K82" s="7" t="str">
        <f t="shared" si="10"/>
        <v>Stabil</v>
      </c>
      <c r="L82" s="7" t="str">
        <f t="shared" si="11"/>
        <v>Kemarau</v>
      </c>
      <c r="M82" s="7" t="str">
        <f t="shared" si="7"/>
        <v>Ada Bencana</v>
      </c>
      <c r="N82" s="7">
        <f t="shared" si="8"/>
        <v>0.43502465404803559</v>
      </c>
      <c r="O82" s="7" t="str">
        <f t="shared" si="12"/>
        <v>Tidak Ada Hama</v>
      </c>
      <c r="P82" s="6" t="str">
        <f t="shared" si="9"/>
        <v>R7</v>
      </c>
    </row>
    <row r="83" spans="1:16" x14ac:dyDescent="0.25">
      <c r="A83" s="3">
        <v>82</v>
      </c>
      <c r="B83" s="4">
        <v>41913</v>
      </c>
      <c r="C83" s="3">
        <v>4</v>
      </c>
      <c r="D83" s="5">
        <v>9395</v>
      </c>
      <c r="E83" s="5">
        <v>366890</v>
      </c>
      <c r="F83" s="5">
        <v>88079</v>
      </c>
      <c r="G83" s="5">
        <v>377.8</v>
      </c>
      <c r="H83" s="5">
        <v>1</v>
      </c>
      <c r="I83" s="3">
        <v>55.7</v>
      </c>
      <c r="K83" s="7" t="str">
        <f t="shared" si="10"/>
        <v>Stabil</v>
      </c>
      <c r="L83" s="7" t="str">
        <f t="shared" si="11"/>
        <v>Penghujan</v>
      </c>
      <c r="M83" s="7" t="str">
        <f t="shared" si="7"/>
        <v>Ada Bencana</v>
      </c>
      <c r="N83" s="7">
        <f t="shared" si="8"/>
        <v>8.4194933188221785E-2</v>
      </c>
      <c r="O83" s="7" t="str">
        <f t="shared" si="12"/>
        <v>Tidak Ada Hama</v>
      </c>
      <c r="P83" s="6" t="str">
        <f t="shared" si="9"/>
        <v>R3</v>
      </c>
    </row>
    <row r="84" spans="1:16" x14ac:dyDescent="0.25">
      <c r="A84" s="3">
        <v>83</v>
      </c>
      <c r="B84" s="4">
        <v>41944</v>
      </c>
      <c r="C84" s="3">
        <v>4</v>
      </c>
      <c r="D84" s="5">
        <v>9477</v>
      </c>
      <c r="E84" s="5">
        <v>206244</v>
      </c>
      <c r="F84" s="5">
        <v>102568</v>
      </c>
      <c r="G84" s="5">
        <v>597.9</v>
      </c>
      <c r="H84" s="5">
        <v>1</v>
      </c>
      <c r="I84" s="3">
        <v>514.79999999999995</v>
      </c>
      <c r="K84" s="7" t="str">
        <f t="shared" si="10"/>
        <v>Stabil</v>
      </c>
      <c r="L84" s="7" t="str">
        <f t="shared" si="11"/>
        <v>Penghujan</v>
      </c>
      <c r="M84" s="7" t="str">
        <f t="shared" si="7"/>
        <v>Ada Bencana</v>
      </c>
      <c r="N84" s="7">
        <f t="shared" si="8"/>
        <v>1.3842802979375619</v>
      </c>
      <c r="O84" s="7" t="str">
        <f t="shared" si="12"/>
        <v>Tidak Ada Hama</v>
      </c>
      <c r="P84" s="6" t="str">
        <f t="shared" si="9"/>
        <v>R3</v>
      </c>
    </row>
    <row r="85" spans="1:16" x14ac:dyDescent="0.25">
      <c r="A85" s="3">
        <v>84</v>
      </c>
      <c r="B85" s="4">
        <v>41974</v>
      </c>
      <c r="C85" s="3">
        <v>4</v>
      </c>
      <c r="D85" s="5">
        <v>9751</v>
      </c>
      <c r="E85" s="5">
        <v>220608</v>
      </c>
      <c r="F85" s="5">
        <v>96329</v>
      </c>
      <c r="G85" s="5">
        <v>303.60000000000002</v>
      </c>
      <c r="H85" s="5">
        <v>1</v>
      </c>
      <c r="I85" s="3">
        <v>479.2</v>
      </c>
      <c r="K85" s="7" t="str">
        <f t="shared" si="10"/>
        <v>Stabil</v>
      </c>
      <c r="L85" s="7" t="str">
        <f t="shared" si="11"/>
        <v>Penghujan</v>
      </c>
      <c r="M85" s="7" t="str">
        <f t="shared" si="7"/>
        <v>Ada Bencana</v>
      </c>
      <c r="N85" s="7">
        <f t="shared" si="8"/>
        <v>1.2046557228688504</v>
      </c>
      <c r="O85" s="7" t="str">
        <f t="shared" si="12"/>
        <v>Tidak Ada Hama</v>
      </c>
      <c r="P85" s="6" t="str">
        <f t="shared" si="9"/>
        <v>R3</v>
      </c>
    </row>
    <row r="86" spans="1:16" x14ac:dyDescent="0.25">
      <c r="A86" s="3">
        <v>85</v>
      </c>
      <c r="B86" s="4">
        <v>42005</v>
      </c>
      <c r="C86" s="3">
        <v>4</v>
      </c>
      <c r="D86" s="5">
        <v>9932</v>
      </c>
      <c r="E86" s="5">
        <v>379763</v>
      </c>
      <c r="F86" s="5">
        <v>3488</v>
      </c>
      <c r="G86" s="5">
        <v>490.9</v>
      </c>
      <c r="H86" s="5">
        <v>1</v>
      </c>
      <c r="I86" s="3">
        <v>670.5</v>
      </c>
      <c r="K86" s="7" t="str">
        <f t="shared" si="10"/>
        <v>Stabil</v>
      </c>
      <c r="L86" s="7" t="str">
        <f t="shared" si="11"/>
        <v>Penghujan</v>
      </c>
      <c r="M86" s="7" t="str">
        <f t="shared" si="7"/>
        <v>Ada Bencana</v>
      </c>
      <c r="N86" s="7">
        <f t="shared" si="8"/>
        <v>0.74135090609555188</v>
      </c>
      <c r="O86" s="7" t="str">
        <f t="shared" si="12"/>
        <v>Tidak Ada Hama</v>
      </c>
      <c r="P86" s="6" t="str">
        <f t="shared" si="9"/>
        <v>R3</v>
      </c>
    </row>
    <row r="87" spans="1:16" x14ac:dyDescent="0.25">
      <c r="A87" s="3">
        <v>86</v>
      </c>
      <c r="B87" s="4">
        <v>42036</v>
      </c>
      <c r="C87" s="3">
        <v>4</v>
      </c>
      <c r="D87" s="5">
        <v>9939</v>
      </c>
      <c r="E87" s="5">
        <v>369836</v>
      </c>
      <c r="F87" s="5">
        <v>37316</v>
      </c>
      <c r="G87" s="5">
        <v>43.5</v>
      </c>
      <c r="H87" s="5">
        <v>1</v>
      </c>
      <c r="I87" s="3">
        <v>388.3</v>
      </c>
      <c r="K87" s="7" t="str">
        <f t="shared" si="10"/>
        <v>Stabil</v>
      </c>
      <c r="L87" s="7" t="str">
        <f t="shared" si="11"/>
        <v>Kemarau</v>
      </c>
      <c r="M87" s="7" t="str">
        <f t="shared" si="7"/>
        <v>Ada Bencana</v>
      </c>
      <c r="N87" s="7">
        <f t="shared" si="8"/>
        <v>0.44085423313162053</v>
      </c>
      <c r="O87" s="7" t="str">
        <f t="shared" si="12"/>
        <v>Tidak Ada Hama</v>
      </c>
      <c r="P87" s="6" t="str">
        <f t="shared" si="9"/>
        <v>R7</v>
      </c>
    </row>
    <row r="88" spans="1:16" x14ac:dyDescent="0.25">
      <c r="A88" s="3">
        <v>87</v>
      </c>
      <c r="B88" s="4">
        <v>42064</v>
      </c>
      <c r="C88" s="3">
        <v>4</v>
      </c>
      <c r="D88" s="5">
        <v>10072</v>
      </c>
      <c r="E88" s="5">
        <v>430675</v>
      </c>
      <c r="F88" s="5">
        <v>51035</v>
      </c>
      <c r="G88" s="5">
        <v>162.9</v>
      </c>
      <c r="H88" s="5">
        <v>0</v>
      </c>
      <c r="I88" s="3">
        <v>461.21</v>
      </c>
      <c r="K88" s="7" t="str">
        <f t="shared" si="10"/>
        <v>Tidak Stabil</v>
      </c>
      <c r="L88" s="7" t="str">
        <f t="shared" si="11"/>
        <v>Penghujan</v>
      </c>
      <c r="M88" s="7" t="str">
        <f t="shared" si="7"/>
        <v>Tidak Ada Bencana</v>
      </c>
      <c r="N88" s="7">
        <f t="shared" si="8"/>
        <v>0.44966266281881284</v>
      </c>
      <c r="O88" s="7" t="str">
        <f t="shared" si="12"/>
        <v>Tidak Ada Hama</v>
      </c>
      <c r="P88" s="6" t="str">
        <f t="shared" si="9"/>
        <v>R9</v>
      </c>
    </row>
    <row r="89" spans="1:16" x14ac:dyDescent="0.25">
      <c r="A89" s="3">
        <v>88</v>
      </c>
      <c r="B89" s="4">
        <v>42095</v>
      </c>
      <c r="C89" s="3">
        <v>4</v>
      </c>
      <c r="D89" s="5">
        <v>10202</v>
      </c>
      <c r="E89" s="5">
        <v>404477</v>
      </c>
      <c r="F89" s="5">
        <v>47451</v>
      </c>
      <c r="G89" s="5">
        <v>201.7</v>
      </c>
      <c r="H89" s="5">
        <v>0</v>
      </c>
      <c r="I89" s="3">
        <v>733.05</v>
      </c>
      <c r="K89" s="7" t="str">
        <f t="shared" si="10"/>
        <v>Tidak Stabil</v>
      </c>
      <c r="L89" s="7" t="str">
        <f t="shared" si="11"/>
        <v>Penghujan</v>
      </c>
      <c r="M89" s="7" t="str">
        <f t="shared" si="7"/>
        <v>Tidak Ada Bencana</v>
      </c>
      <c r="N89" s="7">
        <f t="shared" si="8"/>
        <v>0.76098578828805441</v>
      </c>
      <c r="O89" s="7" t="str">
        <f t="shared" si="12"/>
        <v>Tidak Ada Hama</v>
      </c>
      <c r="P89" s="6" t="str">
        <f t="shared" si="9"/>
        <v>R9</v>
      </c>
    </row>
    <row r="90" spans="1:16" x14ac:dyDescent="0.25">
      <c r="A90" s="3">
        <v>89</v>
      </c>
      <c r="B90" s="4">
        <v>42125</v>
      </c>
      <c r="C90" s="3">
        <v>4</v>
      </c>
      <c r="D90" s="5">
        <v>10196</v>
      </c>
      <c r="E90" s="5">
        <v>30005</v>
      </c>
      <c r="F90" s="5">
        <v>59985</v>
      </c>
      <c r="G90" s="5">
        <v>124.9</v>
      </c>
      <c r="H90" s="5">
        <v>1</v>
      </c>
      <c r="I90" s="3">
        <v>495.55</v>
      </c>
      <c r="K90" s="7" t="str">
        <f t="shared" si="10"/>
        <v>Tidak Stabil</v>
      </c>
      <c r="L90" s="7" t="str">
        <f t="shared" si="11"/>
        <v>Kemarau</v>
      </c>
      <c r="M90" s="7" t="str">
        <f t="shared" si="7"/>
        <v>Ada Bencana</v>
      </c>
      <c r="N90" s="7">
        <f t="shared" si="8"/>
        <v>14.207282110091743</v>
      </c>
      <c r="O90" s="7" t="str">
        <f t="shared" si="12"/>
        <v>Ada Hama</v>
      </c>
      <c r="P90" s="6" t="str">
        <f t="shared" si="9"/>
        <v>R16</v>
      </c>
    </row>
    <row r="91" spans="1:16" x14ac:dyDescent="0.25">
      <c r="A91" s="3">
        <v>90</v>
      </c>
      <c r="B91" s="4">
        <v>42156</v>
      </c>
      <c r="C91" s="3">
        <v>4</v>
      </c>
      <c r="D91" s="5">
        <v>10143</v>
      </c>
      <c r="E91" s="5">
        <v>321008</v>
      </c>
      <c r="F91" s="5">
        <v>64307</v>
      </c>
      <c r="G91" s="5">
        <v>134.80000000000001</v>
      </c>
      <c r="H91" s="5">
        <v>0</v>
      </c>
      <c r="I91" s="3">
        <v>257.2</v>
      </c>
      <c r="K91" s="7" t="str">
        <f t="shared" si="10"/>
        <v>Tidak Stabil</v>
      </c>
      <c r="L91" s="7" t="str">
        <f t="shared" si="11"/>
        <v>Kemarau</v>
      </c>
      <c r="M91" s="7" t="str">
        <f t="shared" ref="M91:M109" si="13">IF(H91=1,"Ada Bencana","Tidak Ada Bencana")</f>
        <v>Tidak Ada Bencana</v>
      </c>
      <c r="N91" s="7">
        <f t="shared" ref="N91:N109" si="14">I91/F87*100</f>
        <v>0.6892485796977168</v>
      </c>
      <c r="O91" s="7" t="str">
        <f t="shared" si="12"/>
        <v>Tidak Ada Hama</v>
      </c>
      <c r="P91" s="6" t="str">
        <f t="shared" ref="P91:P109" si="15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R13</v>
      </c>
    </row>
    <row r="92" spans="1:16" x14ac:dyDescent="0.25">
      <c r="A92" s="3">
        <v>91</v>
      </c>
      <c r="B92" s="4">
        <v>42186</v>
      </c>
      <c r="C92" s="3">
        <v>4</v>
      </c>
      <c r="D92" s="5">
        <v>10138</v>
      </c>
      <c r="E92" s="5">
        <v>439025</v>
      </c>
      <c r="F92" s="5">
        <v>46749</v>
      </c>
      <c r="G92" s="5">
        <v>127.4</v>
      </c>
      <c r="H92" s="5">
        <v>0</v>
      </c>
      <c r="I92" s="3">
        <v>214.3</v>
      </c>
      <c r="K92" s="7" t="str">
        <f t="shared" si="10"/>
        <v>Tidak Stabil</v>
      </c>
      <c r="L92" s="7" t="str">
        <f t="shared" si="11"/>
        <v>Kemarau</v>
      </c>
      <c r="M92" s="7" t="str">
        <f t="shared" si="13"/>
        <v>Tidak Ada Bencana</v>
      </c>
      <c r="N92" s="7">
        <f t="shared" si="14"/>
        <v>0.41990790633878711</v>
      </c>
      <c r="O92" s="7" t="str">
        <f t="shared" si="12"/>
        <v>Tidak Ada Hama</v>
      </c>
      <c r="P92" s="6" t="str">
        <f t="shared" si="15"/>
        <v>R13</v>
      </c>
    </row>
    <row r="93" spans="1:16" x14ac:dyDescent="0.25">
      <c r="A93" s="3">
        <v>92</v>
      </c>
      <c r="B93" s="4">
        <v>42217</v>
      </c>
      <c r="C93" s="3">
        <v>4</v>
      </c>
      <c r="D93" s="5">
        <v>10092</v>
      </c>
      <c r="E93" s="5">
        <v>408194</v>
      </c>
      <c r="F93" s="5">
        <v>48986</v>
      </c>
      <c r="G93" s="5">
        <v>420.3</v>
      </c>
      <c r="H93" s="5">
        <v>1</v>
      </c>
      <c r="I93" s="3">
        <v>396.8</v>
      </c>
      <c r="K93" s="7" t="str">
        <f t="shared" si="10"/>
        <v>Tidak Stabil</v>
      </c>
      <c r="L93" s="7" t="str">
        <f t="shared" si="11"/>
        <v>Penghujan</v>
      </c>
      <c r="M93" s="7" t="str">
        <f t="shared" si="13"/>
        <v>Ada Bencana</v>
      </c>
      <c r="N93" s="7">
        <f t="shared" si="14"/>
        <v>0.83623105940865317</v>
      </c>
      <c r="O93" s="7" t="str">
        <f t="shared" si="12"/>
        <v>Tidak Ada Hama</v>
      </c>
      <c r="P93" s="6" t="str">
        <f t="shared" si="15"/>
        <v>R11</v>
      </c>
    </row>
    <row r="94" spans="1:16" x14ac:dyDescent="0.25">
      <c r="A94" s="3">
        <v>93</v>
      </c>
      <c r="B94" s="4">
        <v>42248</v>
      </c>
      <c r="C94" s="3">
        <v>4</v>
      </c>
      <c r="D94" s="5">
        <v>10094</v>
      </c>
      <c r="E94" s="5">
        <v>353826</v>
      </c>
      <c r="F94" s="5">
        <v>128827</v>
      </c>
      <c r="G94" s="5">
        <v>96.1</v>
      </c>
      <c r="H94" s="5">
        <v>1</v>
      </c>
      <c r="I94" s="3">
        <v>219.9</v>
      </c>
      <c r="K94" s="7" t="str">
        <f t="shared" si="10"/>
        <v>Tidak Stabil</v>
      </c>
      <c r="L94" s="7" t="str">
        <f t="shared" si="11"/>
        <v>Kemarau</v>
      </c>
      <c r="M94" s="7" t="str">
        <f t="shared" si="13"/>
        <v>Ada Bencana</v>
      </c>
      <c r="N94" s="7">
        <f t="shared" si="14"/>
        <v>0.36659164791197796</v>
      </c>
      <c r="O94" s="7" t="str">
        <f t="shared" si="12"/>
        <v>Tidak Ada Hama</v>
      </c>
      <c r="P94" s="6" t="str">
        <f t="shared" si="15"/>
        <v>R15</v>
      </c>
    </row>
    <row r="95" spans="1:16" x14ac:dyDescent="0.25">
      <c r="A95" s="3">
        <v>94</v>
      </c>
      <c r="B95" s="4">
        <v>42278</v>
      </c>
      <c r="C95" s="3">
        <v>4</v>
      </c>
      <c r="D95" s="5">
        <v>10124</v>
      </c>
      <c r="E95" s="5">
        <v>379320</v>
      </c>
      <c r="F95" s="5">
        <v>71384</v>
      </c>
      <c r="G95" s="5">
        <v>219</v>
      </c>
      <c r="H95" s="5">
        <v>1</v>
      </c>
      <c r="I95" s="3">
        <v>273.5</v>
      </c>
      <c r="K95" s="7" t="str">
        <f t="shared" si="10"/>
        <v>Tidak Stabil</v>
      </c>
      <c r="L95" s="7" t="str">
        <f t="shared" si="11"/>
        <v>Penghujan</v>
      </c>
      <c r="M95" s="7" t="str">
        <f t="shared" si="13"/>
        <v>Ada Bencana</v>
      </c>
      <c r="N95" s="7">
        <f t="shared" si="14"/>
        <v>0.42530362168970715</v>
      </c>
      <c r="O95" s="7" t="str">
        <f t="shared" si="12"/>
        <v>Tidak Ada Hama</v>
      </c>
      <c r="P95" s="6" t="str">
        <f t="shared" si="15"/>
        <v>R11</v>
      </c>
    </row>
    <row r="96" spans="1:16" x14ac:dyDescent="0.25">
      <c r="A96" s="3">
        <v>95</v>
      </c>
      <c r="B96" s="4">
        <v>42309</v>
      </c>
      <c r="C96" s="3">
        <v>4</v>
      </c>
      <c r="D96" s="5">
        <v>10320</v>
      </c>
      <c r="E96" s="5">
        <v>275753</v>
      </c>
      <c r="F96" s="5">
        <v>81817</v>
      </c>
      <c r="G96" s="5">
        <v>589.1</v>
      </c>
      <c r="H96" s="5">
        <v>1</v>
      </c>
      <c r="I96" s="3">
        <v>562.20000000000005</v>
      </c>
      <c r="K96" s="7" t="str">
        <f t="shared" si="10"/>
        <v>Tidak Stabil</v>
      </c>
      <c r="L96" s="7" t="str">
        <f t="shared" si="11"/>
        <v>Penghujan</v>
      </c>
      <c r="M96" s="7" t="str">
        <f t="shared" si="13"/>
        <v>Ada Bencana</v>
      </c>
      <c r="N96" s="7">
        <f t="shared" si="14"/>
        <v>1.2025925688250017</v>
      </c>
      <c r="O96" s="7" t="str">
        <f t="shared" si="12"/>
        <v>Tidak Ada Hama</v>
      </c>
      <c r="P96" s="6" t="str">
        <f t="shared" si="15"/>
        <v>R11</v>
      </c>
    </row>
    <row r="97" spans="1:16" x14ac:dyDescent="0.25">
      <c r="A97" s="3">
        <v>96</v>
      </c>
      <c r="B97" s="4">
        <v>42339</v>
      </c>
      <c r="C97" s="3">
        <v>4</v>
      </c>
      <c r="D97" s="5">
        <v>10487</v>
      </c>
      <c r="E97" s="5">
        <v>288948</v>
      </c>
      <c r="F97" s="5">
        <v>88064</v>
      </c>
      <c r="G97" s="5">
        <v>208.3</v>
      </c>
      <c r="H97" s="5">
        <v>1</v>
      </c>
      <c r="I97" s="3">
        <v>482.8</v>
      </c>
      <c r="K97" s="7" t="str">
        <f t="shared" si="10"/>
        <v>Tidak Stabil</v>
      </c>
      <c r="L97" s="7" t="str">
        <f t="shared" si="11"/>
        <v>Penghujan</v>
      </c>
      <c r="M97" s="7" t="str">
        <f t="shared" si="13"/>
        <v>Ada Bencana</v>
      </c>
      <c r="N97" s="7">
        <f t="shared" si="14"/>
        <v>0.98558771894010533</v>
      </c>
      <c r="O97" s="7" t="str">
        <f t="shared" si="12"/>
        <v>Tidak Ada Hama</v>
      </c>
      <c r="P97" s="6" t="str">
        <f t="shared" si="15"/>
        <v>R11</v>
      </c>
    </row>
    <row r="98" spans="1:16" x14ac:dyDescent="0.25">
      <c r="A98" s="3">
        <v>97</v>
      </c>
      <c r="B98" s="4">
        <v>42370</v>
      </c>
      <c r="C98" s="3">
        <v>4</v>
      </c>
      <c r="D98" s="5">
        <v>10487</v>
      </c>
      <c r="E98" s="5">
        <v>321899</v>
      </c>
      <c r="F98" s="5">
        <v>3194</v>
      </c>
      <c r="G98" s="5">
        <v>82.3</v>
      </c>
      <c r="H98" s="5">
        <v>0</v>
      </c>
      <c r="I98" s="3">
        <v>477.1</v>
      </c>
      <c r="K98" s="7" t="str">
        <f t="shared" si="10"/>
        <v>Tidak Stabil</v>
      </c>
      <c r="L98" s="7" t="str">
        <f t="shared" si="11"/>
        <v>Kemarau</v>
      </c>
      <c r="M98" s="7" t="str">
        <f t="shared" si="13"/>
        <v>Tidak Ada Bencana</v>
      </c>
      <c r="N98" s="7">
        <f t="shared" si="14"/>
        <v>0.37034162093349998</v>
      </c>
      <c r="O98" s="7" t="str">
        <f t="shared" si="12"/>
        <v>Tidak Ada Hama</v>
      </c>
      <c r="P98" s="6" t="str">
        <f t="shared" si="15"/>
        <v>R13</v>
      </c>
    </row>
    <row r="99" spans="1:16" x14ac:dyDescent="0.25">
      <c r="A99" s="3">
        <v>98</v>
      </c>
      <c r="B99" s="4">
        <v>42401</v>
      </c>
      <c r="C99" s="3">
        <v>4</v>
      </c>
      <c r="D99" s="5">
        <v>10401</v>
      </c>
      <c r="E99" s="5">
        <v>201368</v>
      </c>
      <c r="F99" s="5">
        <v>36007</v>
      </c>
      <c r="G99" s="5">
        <v>136.69999999999999</v>
      </c>
      <c r="H99" s="5">
        <v>1</v>
      </c>
      <c r="I99" s="3">
        <v>296.5</v>
      </c>
      <c r="K99" s="7" t="str">
        <f t="shared" si="10"/>
        <v>Tidak Stabil</v>
      </c>
      <c r="L99" s="7" t="str">
        <f t="shared" si="11"/>
        <v>Kemarau</v>
      </c>
      <c r="M99" s="7" t="str">
        <f t="shared" si="13"/>
        <v>Ada Bencana</v>
      </c>
      <c r="N99" s="7">
        <f t="shared" si="14"/>
        <v>0.41535918413089773</v>
      </c>
      <c r="O99" s="7" t="str">
        <f t="shared" si="12"/>
        <v>Tidak Ada Hama</v>
      </c>
      <c r="P99" s="6" t="str">
        <f t="shared" si="15"/>
        <v>R15</v>
      </c>
    </row>
    <row r="100" spans="1:16" x14ac:dyDescent="0.25">
      <c r="A100" s="3">
        <v>99</v>
      </c>
      <c r="B100" s="4">
        <v>42430</v>
      </c>
      <c r="C100" s="3">
        <v>4</v>
      </c>
      <c r="D100" s="5">
        <v>10240</v>
      </c>
      <c r="E100" s="5">
        <v>502194</v>
      </c>
      <c r="F100" s="5">
        <v>50890</v>
      </c>
      <c r="G100" s="5">
        <v>157.30000000000001</v>
      </c>
      <c r="H100" s="5">
        <v>1</v>
      </c>
      <c r="I100" s="3">
        <v>472.4</v>
      </c>
      <c r="K100" s="7" t="str">
        <f t="shared" si="10"/>
        <v>Tidak Stabil</v>
      </c>
      <c r="L100" s="7" t="str">
        <f t="shared" si="11"/>
        <v>Penghujan</v>
      </c>
      <c r="M100" s="7" t="str">
        <f t="shared" si="13"/>
        <v>Ada Bencana</v>
      </c>
      <c r="N100" s="7">
        <f t="shared" si="14"/>
        <v>0.57738611779947935</v>
      </c>
      <c r="O100" s="7" t="str">
        <f t="shared" si="12"/>
        <v>Tidak Ada Hama</v>
      </c>
      <c r="P100" s="6" t="str">
        <f t="shared" si="15"/>
        <v>R11</v>
      </c>
    </row>
    <row r="101" spans="1:16" x14ac:dyDescent="0.25">
      <c r="A101" s="3">
        <v>100</v>
      </c>
      <c r="B101" s="4">
        <v>42461</v>
      </c>
      <c r="C101" s="3">
        <v>4</v>
      </c>
      <c r="D101" s="5">
        <v>10295</v>
      </c>
      <c r="E101" s="5">
        <v>327623</v>
      </c>
      <c r="F101" s="5">
        <v>47723</v>
      </c>
      <c r="G101" s="5">
        <v>192.7</v>
      </c>
      <c r="H101" s="5">
        <v>0</v>
      </c>
      <c r="I101" s="3">
        <v>562.6</v>
      </c>
      <c r="K101" s="7" t="str">
        <f t="shared" si="10"/>
        <v>Tidak Stabil</v>
      </c>
      <c r="L101" s="7" t="str">
        <f t="shared" si="11"/>
        <v>Penghujan</v>
      </c>
      <c r="M101" s="7" t="str">
        <f t="shared" si="13"/>
        <v>Tidak Ada Bencana</v>
      </c>
      <c r="N101" s="7">
        <f t="shared" si="14"/>
        <v>0.6388535610465117</v>
      </c>
      <c r="O101" s="7" t="str">
        <f t="shared" si="12"/>
        <v>Tidak Ada Hama</v>
      </c>
      <c r="P101" s="6" t="str">
        <f t="shared" si="15"/>
        <v>R9</v>
      </c>
    </row>
    <row r="102" spans="1:16" x14ac:dyDescent="0.25">
      <c r="A102" s="3">
        <v>101</v>
      </c>
      <c r="B102" s="4">
        <v>42491</v>
      </c>
      <c r="C102" s="3">
        <v>4</v>
      </c>
      <c r="D102" s="5">
        <v>10369</v>
      </c>
      <c r="E102" s="5">
        <v>359329</v>
      </c>
      <c r="F102" s="5">
        <v>59828</v>
      </c>
      <c r="G102" s="5">
        <v>160.4</v>
      </c>
      <c r="H102" s="5">
        <v>1</v>
      </c>
      <c r="I102" s="3">
        <v>574.1</v>
      </c>
      <c r="K102" s="7" t="str">
        <f t="shared" si="10"/>
        <v>Tidak Stabil</v>
      </c>
      <c r="L102" s="7" t="str">
        <f t="shared" si="11"/>
        <v>Penghujan</v>
      </c>
      <c r="M102" s="7" t="str">
        <f t="shared" si="13"/>
        <v>Ada Bencana</v>
      </c>
      <c r="N102" s="7">
        <f t="shared" si="14"/>
        <v>17.97432686286788</v>
      </c>
      <c r="O102" s="7" t="str">
        <f t="shared" si="12"/>
        <v>Ada Hama</v>
      </c>
      <c r="P102" s="6" t="str">
        <f t="shared" si="15"/>
        <v>R12</v>
      </c>
    </row>
    <row r="103" spans="1:16" x14ac:dyDescent="0.25">
      <c r="A103" s="3">
        <v>102</v>
      </c>
      <c r="B103" s="4">
        <v>42522</v>
      </c>
      <c r="C103" s="3">
        <v>4</v>
      </c>
      <c r="D103" s="5">
        <v>10431</v>
      </c>
      <c r="E103" s="5">
        <v>212525</v>
      </c>
      <c r="F103" s="5">
        <v>63680</v>
      </c>
      <c r="G103" s="5">
        <v>19.8</v>
      </c>
      <c r="H103" s="5">
        <v>0</v>
      </c>
      <c r="I103" s="3">
        <v>634.5</v>
      </c>
      <c r="K103" s="7" t="str">
        <f t="shared" si="10"/>
        <v>Tidak Stabil</v>
      </c>
      <c r="L103" s="7" t="str">
        <f t="shared" si="11"/>
        <v>Kemarau</v>
      </c>
      <c r="M103" s="7" t="str">
        <f t="shared" si="13"/>
        <v>Tidak Ada Bencana</v>
      </c>
      <c r="N103" s="7">
        <f t="shared" si="14"/>
        <v>1.7621573582914434</v>
      </c>
      <c r="O103" s="7" t="str">
        <f t="shared" si="12"/>
        <v>Tidak Ada Hama</v>
      </c>
      <c r="P103" s="6" t="str">
        <f t="shared" si="15"/>
        <v>R13</v>
      </c>
    </row>
    <row r="104" spans="1:16" x14ac:dyDescent="0.25">
      <c r="A104" s="3">
        <v>103</v>
      </c>
      <c r="B104" s="4">
        <v>42552</v>
      </c>
      <c r="C104" s="3">
        <v>4</v>
      </c>
      <c r="D104" s="5">
        <v>10432</v>
      </c>
      <c r="E104" s="5">
        <v>236598</v>
      </c>
      <c r="F104" s="5">
        <v>46547</v>
      </c>
      <c r="G104" s="5">
        <v>62.9</v>
      </c>
      <c r="H104" s="5">
        <v>0</v>
      </c>
      <c r="I104" s="3">
        <v>84.4</v>
      </c>
      <c r="K104" s="7" t="str">
        <f t="shared" si="10"/>
        <v>Tidak Stabil</v>
      </c>
      <c r="L104" s="7" t="str">
        <f t="shared" si="11"/>
        <v>Kemarau</v>
      </c>
      <c r="M104" s="7" t="str">
        <f t="shared" si="13"/>
        <v>Tidak Ada Bencana</v>
      </c>
      <c r="N104" s="7">
        <f t="shared" si="14"/>
        <v>0.1658479072509334</v>
      </c>
      <c r="O104" s="7" t="str">
        <f t="shared" si="12"/>
        <v>Tidak Ada Hama</v>
      </c>
      <c r="P104" s="6" t="str">
        <f t="shared" si="15"/>
        <v>R13</v>
      </c>
    </row>
    <row r="105" spans="1:16" x14ac:dyDescent="0.25">
      <c r="A105" s="3">
        <v>104</v>
      </c>
      <c r="B105" s="4">
        <v>42583</v>
      </c>
      <c r="C105" s="3">
        <v>4</v>
      </c>
      <c r="D105" s="5">
        <v>10432</v>
      </c>
      <c r="E105" s="5">
        <v>271016</v>
      </c>
      <c r="F105" s="5">
        <v>49279</v>
      </c>
      <c r="G105" s="5">
        <v>25.6</v>
      </c>
      <c r="H105" s="5">
        <v>0</v>
      </c>
      <c r="I105" s="3">
        <v>168.9</v>
      </c>
      <c r="K105" s="7" t="str">
        <f t="shared" si="10"/>
        <v>Tidak Stabil</v>
      </c>
      <c r="L105" s="7" t="str">
        <f t="shared" si="11"/>
        <v>Kemarau</v>
      </c>
      <c r="M105" s="7" t="str">
        <f t="shared" si="13"/>
        <v>Tidak Ada Bencana</v>
      </c>
      <c r="N105" s="7">
        <f t="shared" si="14"/>
        <v>0.35391739831946861</v>
      </c>
      <c r="O105" s="7" t="str">
        <f t="shared" si="12"/>
        <v>Tidak Ada Hama</v>
      </c>
      <c r="P105" s="6" t="str">
        <f t="shared" si="15"/>
        <v>R13</v>
      </c>
    </row>
    <row r="106" spans="1:16" x14ac:dyDescent="0.25">
      <c r="A106" s="3">
        <v>105</v>
      </c>
      <c r="B106" s="4">
        <v>42614</v>
      </c>
      <c r="C106" s="3">
        <v>4</v>
      </c>
      <c r="D106" s="5">
        <v>10390</v>
      </c>
      <c r="E106" s="5">
        <v>378314</v>
      </c>
      <c r="F106" s="5">
        <v>129880</v>
      </c>
      <c r="G106" s="5">
        <v>31.5</v>
      </c>
      <c r="H106" s="5">
        <v>1</v>
      </c>
      <c r="I106" s="3">
        <v>162.9</v>
      </c>
      <c r="K106" s="7" t="str">
        <f t="shared" si="10"/>
        <v>Tidak Stabil</v>
      </c>
      <c r="L106" s="7" t="str">
        <f t="shared" si="11"/>
        <v>Kemarau</v>
      </c>
      <c r="M106" s="7" t="str">
        <f t="shared" si="13"/>
        <v>Ada Bencana</v>
      </c>
      <c r="N106" s="7">
        <f t="shared" si="14"/>
        <v>0.27228053754095072</v>
      </c>
      <c r="O106" s="7" t="str">
        <f t="shared" si="12"/>
        <v>Tidak Ada Hama</v>
      </c>
      <c r="P106" s="6" t="str">
        <f t="shared" si="15"/>
        <v>R15</v>
      </c>
    </row>
    <row r="107" spans="1:16" x14ac:dyDescent="0.25">
      <c r="A107" s="3">
        <v>106</v>
      </c>
      <c r="B107" s="4">
        <v>42644</v>
      </c>
      <c r="C107" s="3">
        <v>4</v>
      </c>
      <c r="D107" s="5">
        <v>10478</v>
      </c>
      <c r="E107" s="5">
        <v>298352</v>
      </c>
      <c r="F107" s="5">
        <v>74441</v>
      </c>
      <c r="G107" s="5">
        <v>47.1</v>
      </c>
      <c r="H107" s="5">
        <v>1</v>
      </c>
      <c r="I107" s="3">
        <v>465.1</v>
      </c>
      <c r="K107" s="7" t="str">
        <f t="shared" si="10"/>
        <v>Tidak Stabil</v>
      </c>
      <c r="L107" s="7" t="str">
        <f t="shared" si="11"/>
        <v>Kemarau</v>
      </c>
      <c r="M107" s="7" t="str">
        <f t="shared" si="13"/>
        <v>Ada Bencana</v>
      </c>
      <c r="N107" s="7">
        <f t="shared" si="14"/>
        <v>0.73037060301507539</v>
      </c>
      <c r="O107" s="7" t="str">
        <f t="shared" si="12"/>
        <v>Tidak Ada Hama</v>
      </c>
      <c r="P107" s="6" t="str">
        <f t="shared" si="15"/>
        <v>R15</v>
      </c>
    </row>
    <row r="108" spans="1:16" x14ac:dyDescent="0.25">
      <c r="A108" s="3">
        <v>107</v>
      </c>
      <c r="B108" s="4">
        <v>42675</v>
      </c>
      <c r="C108" s="3">
        <v>4</v>
      </c>
      <c r="D108" s="5">
        <v>10500</v>
      </c>
      <c r="E108" s="5">
        <v>246523</v>
      </c>
      <c r="F108" s="5">
        <v>82801</v>
      </c>
      <c r="G108" s="5">
        <v>169.1</v>
      </c>
      <c r="H108" s="5">
        <v>1</v>
      </c>
      <c r="I108" s="3">
        <v>518.20000000000005</v>
      </c>
      <c r="K108" s="7" t="str">
        <f t="shared" si="10"/>
        <v>Tidak Stabil</v>
      </c>
      <c r="L108" s="7" t="str">
        <f t="shared" si="11"/>
        <v>Penghujan</v>
      </c>
      <c r="M108" s="7" t="str">
        <f t="shared" si="13"/>
        <v>Ada Bencana</v>
      </c>
      <c r="N108" s="7">
        <f t="shared" si="14"/>
        <v>1.1132833480138355</v>
      </c>
      <c r="O108" s="7" t="str">
        <f t="shared" si="12"/>
        <v>Tidak Ada Hama</v>
      </c>
      <c r="P108" s="6" t="str">
        <f t="shared" si="15"/>
        <v>R11</v>
      </c>
    </row>
    <row r="109" spans="1:16" x14ac:dyDescent="0.25">
      <c r="A109" s="3">
        <v>108</v>
      </c>
      <c r="B109" s="4">
        <v>42705</v>
      </c>
      <c r="C109" s="3">
        <v>4</v>
      </c>
      <c r="D109" s="5">
        <v>10582</v>
      </c>
      <c r="E109" s="5">
        <v>252006</v>
      </c>
      <c r="F109" s="5">
        <v>88157</v>
      </c>
      <c r="G109" s="5">
        <v>153.30000000000001</v>
      </c>
      <c r="H109" s="5">
        <v>1</v>
      </c>
      <c r="I109" s="3">
        <v>363.7</v>
      </c>
      <c r="K109" s="7" t="str">
        <f t="shared" si="10"/>
        <v>Tidak Stabil</v>
      </c>
      <c r="L109" s="7" t="str">
        <f t="shared" si="11"/>
        <v>Penghujan</v>
      </c>
      <c r="M109" s="7" t="str">
        <f t="shared" si="13"/>
        <v>Ada Bencana</v>
      </c>
      <c r="N109" s="7">
        <f t="shared" si="14"/>
        <v>0.73804257391586681</v>
      </c>
      <c r="O109" s="7" t="str">
        <f t="shared" si="12"/>
        <v>Tidak Ada Hama</v>
      </c>
      <c r="P109" s="6" t="str">
        <f t="shared" si="15"/>
        <v>R11</v>
      </c>
    </row>
    <row r="110" spans="1:16" x14ac:dyDescent="0.25">
      <c r="A110" s="3">
        <v>109</v>
      </c>
      <c r="B110" s="4">
        <v>42736</v>
      </c>
      <c r="C110" s="3">
        <v>4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0</v>
      </c>
      <c r="I110" s="3">
        <v>639.5</v>
      </c>
    </row>
    <row r="111" spans="1:16" x14ac:dyDescent="0.25">
      <c r="A111" s="3">
        <v>110</v>
      </c>
      <c r="B111" s="4">
        <v>42767</v>
      </c>
      <c r="C111" s="3">
        <v>4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3">
        <v>561</v>
      </c>
    </row>
    <row r="112" spans="1:16" x14ac:dyDescent="0.25">
      <c r="A112" s="3">
        <v>111</v>
      </c>
      <c r="B112" s="4">
        <v>42795</v>
      </c>
      <c r="C112" s="3">
        <v>4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3">
        <v>0</v>
      </c>
    </row>
    <row r="113" spans="1:9" x14ac:dyDescent="0.25">
      <c r="A113" s="3">
        <v>112</v>
      </c>
      <c r="B113" s="4">
        <v>42826</v>
      </c>
      <c r="C113" s="3">
        <v>4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3">
        <v>776.7</v>
      </c>
    </row>
    <row r="114" spans="1:9" x14ac:dyDescent="0.25">
      <c r="A114" s="3">
        <v>113</v>
      </c>
      <c r="B114" s="4">
        <v>42856</v>
      </c>
      <c r="C114" s="3">
        <v>4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3">
        <v>957.5</v>
      </c>
    </row>
    <row r="115" spans="1:9" x14ac:dyDescent="0.25">
      <c r="A115" s="3">
        <v>114</v>
      </c>
      <c r="B115" s="4">
        <v>42887</v>
      </c>
      <c r="C115" s="3">
        <v>4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3">
        <v>594.9</v>
      </c>
    </row>
    <row r="116" spans="1:9" x14ac:dyDescent="0.25">
      <c r="A116" s="3">
        <v>115</v>
      </c>
      <c r="B116" s="4">
        <v>42917</v>
      </c>
      <c r="C116" s="3">
        <v>4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0</v>
      </c>
      <c r="I116" s="3">
        <v>845.3</v>
      </c>
    </row>
    <row r="117" spans="1:9" x14ac:dyDescent="0.25">
      <c r="A117" s="3">
        <v>116</v>
      </c>
      <c r="B117" s="4">
        <v>42948</v>
      </c>
      <c r="C117" s="3">
        <v>4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0</v>
      </c>
      <c r="I117" s="3">
        <v>323.5</v>
      </c>
    </row>
    <row r="118" spans="1:9" x14ac:dyDescent="0.25">
      <c r="A118" s="3">
        <v>117</v>
      </c>
      <c r="B118" s="4">
        <v>42979</v>
      </c>
      <c r="C118" s="3">
        <v>4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3">
        <v>402.1</v>
      </c>
    </row>
    <row r="119" spans="1:9" x14ac:dyDescent="0.25">
      <c r="A119" s="3">
        <v>118</v>
      </c>
      <c r="B119" s="4">
        <v>43009</v>
      </c>
      <c r="C119" s="3">
        <v>4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1</v>
      </c>
      <c r="I119" s="3">
        <v>701.5</v>
      </c>
    </row>
    <row r="120" spans="1:9" x14ac:dyDescent="0.25">
      <c r="A120" s="3">
        <v>119</v>
      </c>
      <c r="B120" s="4">
        <v>43040</v>
      </c>
      <c r="C120" s="3">
        <v>4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3">
        <v>567.5</v>
      </c>
    </row>
    <row r="121" spans="1:9" x14ac:dyDescent="0.25">
      <c r="A121" s="3">
        <v>120</v>
      </c>
      <c r="B121" s="4">
        <v>43070</v>
      </c>
      <c r="C121" s="3">
        <v>4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3">
        <v>768.1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2CBF-0652-4A77-84D6-A7CD37522DD0}">
  <dimension ref="A1:P1165"/>
  <sheetViews>
    <sheetView topLeftCell="F87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5</v>
      </c>
      <c r="D2" s="5">
        <v>4889</v>
      </c>
      <c r="E2" s="5">
        <v>58538</v>
      </c>
      <c r="F2" s="5">
        <v>57714</v>
      </c>
      <c r="G2" s="5">
        <v>251.5</v>
      </c>
      <c r="H2" s="5">
        <v>0</v>
      </c>
      <c r="I2" s="5" t="s">
        <v>9</v>
      </c>
      <c r="K2" s="7" t="str">
        <f>IF(D2&gt;9450,"Tidak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5</v>
      </c>
      <c r="D3" s="5">
        <v>4896</v>
      </c>
      <c r="E3" s="5">
        <v>324935</v>
      </c>
      <c r="F3" s="5">
        <v>21036</v>
      </c>
      <c r="G3" s="5">
        <v>148.1</v>
      </c>
      <c r="H3" s="5">
        <v>0</v>
      </c>
      <c r="I3" s="5" t="s">
        <v>9</v>
      </c>
      <c r="K3" s="7" t="str">
        <f t="shared" ref="K3:K25" si="0">IF(D3&gt;9450,"Tidak Stabil","Stabil")</f>
        <v>Stabil</v>
      </c>
      <c r="L3" s="7" t="str">
        <f t="shared" ref="L3:L66" si="1">IF(G3&gt;150,"Penghujan","Kemarau")</f>
        <v>Kemarau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5</v>
      </c>
      <c r="D4" s="5">
        <v>4733</v>
      </c>
      <c r="E4" s="5">
        <v>645531</v>
      </c>
      <c r="F4" s="5">
        <v>20622</v>
      </c>
      <c r="G4" s="5">
        <v>327.9</v>
      </c>
      <c r="H4" s="5">
        <v>0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Tidak Ada 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5</v>
      </c>
      <c r="D5" s="5">
        <v>4717</v>
      </c>
      <c r="E5" s="5">
        <v>513123</v>
      </c>
      <c r="F5" s="5">
        <v>51948</v>
      </c>
      <c r="G5" s="5">
        <v>300.2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5</v>
      </c>
      <c r="D6" s="5">
        <v>4681</v>
      </c>
      <c r="E6" s="5">
        <v>267517</v>
      </c>
      <c r="F6" s="5">
        <v>69279</v>
      </c>
      <c r="G6" s="5">
        <v>27.4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Kemarau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5</v>
      </c>
      <c r="D7" s="5">
        <v>4835</v>
      </c>
      <c r="E7" s="5">
        <v>97507</v>
      </c>
      <c r="F7" s="5">
        <v>98958</v>
      </c>
      <c r="G7" s="5">
        <v>11</v>
      </c>
      <c r="H7" s="5">
        <v>0</v>
      </c>
      <c r="I7" s="5" t="s">
        <v>9</v>
      </c>
      <c r="K7" s="7" t="str">
        <f t="shared" si="0"/>
        <v>Stabil</v>
      </c>
      <c r="L7" s="7" t="str">
        <f t="shared" si="1"/>
        <v>Kemarau</v>
      </c>
      <c r="M7" s="7" t="str">
        <f t="shared" si="2"/>
        <v>Tidak Ada 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5</v>
      </c>
      <c r="D8" s="5">
        <v>4902</v>
      </c>
      <c r="E8" s="5">
        <v>95588</v>
      </c>
      <c r="F8" s="5">
        <v>36764</v>
      </c>
      <c r="G8" s="5">
        <v>102.2</v>
      </c>
      <c r="H8" s="5">
        <v>0</v>
      </c>
      <c r="I8" s="5" t="s">
        <v>9</v>
      </c>
      <c r="K8" s="7" t="str">
        <f t="shared" si="0"/>
        <v>Stabil</v>
      </c>
      <c r="L8" s="7" t="str">
        <f t="shared" si="1"/>
        <v>Kemarau</v>
      </c>
      <c r="M8" s="7" t="str">
        <f t="shared" si="2"/>
        <v>Tidak Ada 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5</v>
      </c>
      <c r="D9" s="5">
        <v>4939</v>
      </c>
      <c r="E9" s="5">
        <v>240791</v>
      </c>
      <c r="F9" s="5">
        <v>11064</v>
      </c>
      <c r="G9" s="5">
        <v>137.5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Kemarau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5</v>
      </c>
      <c r="D10" s="5">
        <v>4989</v>
      </c>
      <c r="E10" s="5">
        <v>233348</v>
      </c>
      <c r="F10" s="5">
        <v>12844</v>
      </c>
      <c r="G10" s="5">
        <v>115.5</v>
      </c>
      <c r="H10" s="5">
        <v>0</v>
      </c>
      <c r="I10" s="5" t="s">
        <v>9</v>
      </c>
      <c r="K10" s="7" t="str">
        <f t="shared" si="0"/>
        <v>Stabil</v>
      </c>
      <c r="L10" s="7" t="str">
        <f t="shared" si="1"/>
        <v>Kemarau</v>
      </c>
      <c r="M10" s="7" t="str">
        <f t="shared" si="2"/>
        <v>Tidak Ada 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5</v>
      </c>
      <c r="D11" s="5">
        <v>5019</v>
      </c>
      <c r="E11" s="5">
        <v>333313</v>
      </c>
      <c r="F11" s="5">
        <v>71295</v>
      </c>
      <c r="G11" s="5">
        <v>200.2</v>
      </c>
      <c r="H11" s="5">
        <v>1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5</v>
      </c>
      <c r="D12" s="5">
        <v>5033</v>
      </c>
      <c r="E12" s="5">
        <v>123830</v>
      </c>
      <c r="F12" s="5">
        <v>141638</v>
      </c>
      <c r="G12" s="5">
        <v>653.1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5</v>
      </c>
      <c r="D13" s="5">
        <v>5052</v>
      </c>
      <c r="E13" s="5">
        <v>37266</v>
      </c>
      <c r="F13" s="5">
        <v>112586</v>
      </c>
      <c r="G13" s="5">
        <v>268.7</v>
      </c>
      <c r="H13" s="5">
        <v>1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5</v>
      </c>
      <c r="D14" s="5">
        <v>5258</v>
      </c>
      <c r="E14" s="5">
        <v>55552</v>
      </c>
      <c r="F14" s="5">
        <v>56819</v>
      </c>
      <c r="G14" s="5">
        <v>191.1</v>
      </c>
      <c r="H14" s="5">
        <v>0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Tidak Ada 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5</v>
      </c>
      <c r="D15" s="5">
        <v>5376</v>
      </c>
      <c r="E15" s="5">
        <v>308361</v>
      </c>
      <c r="F15" s="5">
        <v>24430</v>
      </c>
      <c r="G15" s="5">
        <v>153.5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5</v>
      </c>
      <c r="D16" s="5">
        <v>5324</v>
      </c>
      <c r="E16" s="5">
        <v>612605</v>
      </c>
      <c r="F16" s="5">
        <v>26909</v>
      </c>
      <c r="G16" s="5">
        <v>560.79999999999995</v>
      </c>
      <c r="H16" s="5">
        <v>1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5</v>
      </c>
      <c r="D17" s="5">
        <v>5150</v>
      </c>
      <c r="E17" s="5">
        <v>486951</v>
      </c>
      <c r="F17" s="5">
        <v>51533</v>
      </c>
      <c r="G17" s="5">
        <v>257.2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5</v>
      </c>
      <c r="D18" s="5">
        <v>5124</v>
      </c>
      <c r="E18" s="5">
        <v>323322</v>
      </c>
      <c r="F18" s="5">
        <v>91273</v>
      </c>
      <c r="G18" s="5">
        <v>52.4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Kemarau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5</v>
      </c>
      <c r="D19" s="5">
        <v>5108</v>
      </c>
      <c r="E19" s="5">
        <v>139016</v>
      </c>
      <c r="F19" s="5">
        <v>96071</v>
      </c>
      <c r="G19" s="5">
        <v>190.5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Penghujan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5</v>
      </c>
      <c r="D20" s="5">
        <v>5071</v>
      </c>
      <c r="E20" s="5">
        <v>153123</v>
      </c>
      <c r="F20" s="5">
        <v>40000</v>
      </c>
      <c r="G20" s="5">
        <v>56.6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Kemarau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5</v>
      </c>
      <c r="D21" s="5">
        <v>5134</v>
      </c>
      <c r="E21" s="5">
        <v>293243</v>
      </c>
      <c r="F21" s="5">
        <v>10529</v>
      </c>
      <c r="G21" s="5">
        <v>40.200000000000003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5</v>
      </c>
      <c r="D22" s="5">
        <v>5187</v>
      </c>
      <c r="E22" s="5">
        <v>288953</v>
      </c>
      <c r="F22" s="5">
        <v>22252</v>
      </c>
      <c r="G22" s="5">
        <v>21.7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5</v>
      </c>
      <c r="D23" s="5">
        <v>5187</v>
      </c>
      <c r="E23" s="5">
        <v>304143</v>
      </c>
      <c r="F23" s="5">
        <v>128894</v>
      </c>
      <c r="G23" s="5">
        <v>160.5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Penghujan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5</v>
      </c>
      <c r="D24" s="5">
        <v>5166</v>
      </c>
      <c r="E24" s="5">
        <v>126633</v>
      </c>
      <c r="F24" s="5">
        <v>127074</v>
      </c>
      <c r="G24" s="5">
        <v>196.1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5</v>
      </c>
      <c r="D25" s="5">
        <v>5166</v>
      </c>
      <c r="E25" s="5">
        <v>33333</v>
      </c>
      <c r="F25" s="5">
        <v>121111</v>
      </c>
      <c r="G25" s="5">
        <v>327.39999999999998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5</v>
      </c>
      <c r="D26" s="5">
        <v>5787</v>
      </c>
      <c r="E26" s="5">
        <v>94560</v>
      </c>
      <c r="F26" s="5">
        <v>53061</v>
      </c>
      <c r="G26" s="5">
        <v>224.9</v>
      </c>
      <c r="H26" s="5">
        <v>1</v>
      </c>
      <c r="I26" s="3">
        <v>785</v>
      </c>
      <c r="K26" s="7" t="str">
        <f>IF(D26&gt;9450,"TIDAK STABIL","STABIL")</f>
        <v>STABIL</v>
      </c>
      <c r="L26" s="7" t="str">
        <f t="shared" si="1"/>
        <v>Penghujan</v>
      </c>
      <c r="M26" s="7" t="str">
        <f>IF(H26=1,"Ada Bencana","Tidak Ada Bencana")</f>
        <v>Ada Bencana</v>
      </c>
      <c r="N26" s="7">
        <f>I26/F22*100</f>
        <v>3.5277727844688118</v>
      </c>
      <c r="O26" s="7" t="str">
        <f t="shared" si="6"/>
        <v>Tidak 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R3</v>
      </c>
    </row>
    <row r="27" spans="1:16" x14ac:dyDescent="0.25">
      <c r="A27" s="3">
        <v>26</v>
      </c>
      <c r="B27" s="4">
        <v>40210</v>
      </c>
      <c r="C27" s="3">
        <v>5</v>
      </c>
      <c r="D27" s="5">
        <v>6448</v>
      </c>
      <c r="E27" s="5">
        <v>547738</v>
      </c>
      <c r="F27" s="5">
        <v>16004</v>
      </c>
      <c r="G27" s="5">
        <v>283.5</v>
      </c>
      <c r="H27" s="5">
        <v>1</v>
      </c>
      <c r="I27" s="3">
        <v>911</v>
      </c>
      <c r="K27" s="7" t="str">
        <f t="shared" ref="K27:K90" si="7">IF(D27&gt;9450,"TIDAK STABIL","STABIL")</f>
        <v>STABIL</v>
      </c>
      <c r="L27" s="7" t="str">
        <f t="shared" si="1"/>
        <v>Penghujan</v>
      </c>
      <c r="M27" s="7" t="str">
        <f t="shared" ref="M27:M90" si="8">IF(H27=1,"Ada Bencana","Tidak Ada Bencana")</f>
        <v>Ada Bencana</v>
      </c>
      <c r="N27" s="7">
        <f t="shared" ref="N27:N90" si="9">I27/F23*100</f>
        <v>0.7067823172529365</v>
      </c>
      <c r="O27" s="7" t="str">
        <f t="shared" si="6"/>
        <v>Tidak Ada Hama</v>
      </c>
      <c r="P27" s="6" t="str">
        <f t="shared" ref="P27:P90" si="10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R3</v>
      </c>
    </row>
    <row r="28" spans="1:16" x14ac:dyDescent="0.25">
      <c r="A28" s="3">
        <v>27</v>
      </c>
      <c r="B28" s="4">
        <v>40238</v>
      </c>
      <c r="C28" s="3">
        <v>5</v>
      </c>
      <c r="D28" s="5">
        <v>6112</v>
      </c>
      <c r="E28" s="5">
        <v>540003</v>
      </c>
      <c r="F28" s="5">
        <v>17782</v>
      </c>
      <c r="G28" s="5">
        <v>500.7</v>
      </c>
      <c r="H28" s="5">
        <v>0</v>
      </c>
      <c r="I28" s="3">
        <v>672</v>
      </c>
      <c r="K28" s="7" t="str">
        <f t="shared" si="7"/>
        <v>STABIL</v>
      </c>
      <c r="L28" s="7" t="str">
        <f t="shared" si="1"/>
        <v>Penghujan</v>
      </c>
      <c r="M28" s="7" t="str">
        <f t="shared" si="8"/>
        <v>Tidak Ada Bencana</v>
      </c>
      <c r="N28" s="7">
        <f t="shared" si="9"/>
        <v>0.52882572359412627</v>
      </c>
      <c r="O28" s="7" t="str">
        <f t="shared" si="6"/>
        <v>Tidak Ada Hama</v>
      </c>
      <c r="P28" s="6" t="str">
        <f t="shared" si="10"/>
        <v>R1</v>
      </c>
    </row>
    <row r="29" spans="1:16" x14ac:dyDescent="0.25">
      <c r="A29" s="3">
        <v>28</v>
      </c>
      <c r="B29" s="4">
        <v>40269</v>
      </c>
      <c r="C29" s="3">
        <v>5</v>
      </c>
      <c r="D29" s="5">
        <v>5896</v>
      </c>
      <c r="E29" s="5">
        <v>514664</v>
      </c>
      <c r="F29" s="5">
        <v>49742</v>
      </c>
      <c r="G29" s="5">
        <v>333.2</v>
      </c>
      <c r="H29" s="5">
        <v>1</v>
      </c>
      <c r="I29" s="3">
        <v>254</v>
      </c>
      <c r="K29" s="7" t="str">
        <f t="shared" si="7"/>
        <v>STABIL</v>
      </c>
      <c r="L29" s="7" t="str">
        <f t="shared" si="1"/>
        <v>Penghujan</v>
      </c>
      <c r="M29" s="7" t="str">
        <f t="shared" si="8"/>
        <v>Ada Bencana</v>
      </c>
      <c r="N29" s="7">
        <f t="shared" si="9"/>
        <v>0.20972496305042479</v>
      </c>
      <c r="O29" s="7" t="str">
        <f t="shared" si="6"/>
        <v>Tidak Ada Hama</v>
      </c>
      <c r="P29" s="6" t="str">
        <f t="shared" si="10"/>
        <v>R3</v>
      </c>
    </row>
    <row r="30" spans="1:16" x14ac:dyDescent="0.25">
      <c r="A30" s="3">
        <v>29</v>
      </c>
      <c r="B30" s="4">
        <v>40299</v>
      </c>
      <c r="C30" s="3">
        <v>5</v>
      </c>
      <c r="D30" s="5">
        <v>5765</v>
      </c>
      <c r="E30" s="5">
        <v>257076</v>
      </c>
      <c r="F30" s="5">
        <v>67727</v>
      </c>
      <c r="G30" s="5">
        <v>332.1</v>
      </c>
      <c r="H30" s="5">
        <v>0</v>
      </c>
      <c r="I30" s="3">
        <v>219</v>
      </c>
      <c r="K30" s="7" t="str">
        <f t="shared" si="7"/>
        <v>STABIL</v>
      </c>
      <c r="L30" s="7" t="str">
        <f t="shared" si="1"/>
        <v>Penghujan</v>
      </c>
      <c r="M30" s="7" t="str">
        <f t="shared" si="8"/>
        <v>Tidak Ada Bencana</v>
      </c>
      <c r="N30" s="7">
        <f t="shared" si="9"/>
        <v>0.4127325154067959</v>
      </c>
      <c r="O30" s="7" t="str">
        <f t="shared" si="6"/>
        <v>Tidak Ada Hama</v>
      </c>
      <c r="P30" s="6" t="str">
        <f t="shared" si="10"/>
        <v>R1</v>
      </c>
    </row>
    <row r="31" spans="1:16" x14ac:dyDescent="0.25">
      <c r="A31" s="3">
        <v>30</v>
      </c>
      <c r="B31" s="4">
        <v>40330</v>
      </c>
      <c r="C31" s="3">
        <v>5</v>
      </c>
      <c r="D31" s="5">
        <v>5815</v>
      </c>
      <c r="E31" s="5">
        <v>77538</v>
      </c>
      <c r="F31" s="5">
        <v>102997</v>
      </c>
      <c r="G31" s="5">
        <v>213.4</v>
      </c>
      <c r="H31" s="5">
        <v>0</v>
      </c>
      <c r="I31" s="3">
        <v>656</v>
      </c>
      <c r="K31" s="7" t="str">
        <f t="shared" si="7"/>
        <v>STABIL</v>
      </c>
      <c r="L31" s="7" t="str">
        <f t="shared" si="1"/>
        <v>Penghujan</v>
      </c>
      <c r="M31" s="7" t="str">
        <f t="shared" si="8"/>
        <v>Tidak Ada Bencana</v>
      </c>
      <c r="N31" s="7">
        <f t="shared" si="9"/>
        <v>4.0989752561859536</v>
      </c>
      <c r="O31" s="7" t="str">
        <f t="shared" si="6"/>
        <v>Tidak Ada Hama</v>
      </c>
      <c r="P31" s="6" t="str">
        <f t="shared" si="10"/>
        <v>R1</v>
      </c>
    </row>
    <row r="32" spans="1:16" x14ac:dyDescent="0.25">
      <c r="A32" s="3">
        <v>31</v>
      </c>
      <c r="B32" s="4">
        <v>40360</v>
      </c>
      <c r="C32" s="3">
        <v>5</v>
      </c>
      <c r="D32" s="5">
        <v>5981</v>
      </c>
      <c r="E32" s="5">
        <v>86152</v>
      </c>
      <c r="F32" s="5">
        <v>55433</v>
      </c>
      <c r="G32" s="5">
        <v>185.4</v>
      </c>
      <c r="H32" s="5">
        <v>0</v>
      </c>
      <c r="I32" s="3">
        <v>857.2</v>
      </c>
      <c r="K32" s="7" t="str">
        <f t="shared" si="7"/>
        <v>STABIL</v>
      </c>
      <c r="L32" s="7" t="str">
        <f t="shared" si="1"/>
        <v>Penghujan</v>
      </c>
      <c r="M32" s="7" t="str">
        <f t="shared" si="8"/>
        <v>Tidak Ada Bencana</v>
      </c>
      <c r="N32" s="7">
        <f t="shared" si="9"/>
        <v>4.8206051062872568</v>
      </c>
      <c r="O32" s="7" t="str">
        <f t="shared" si="6"/>
        <v>Tidak Ada Hama</v>
      </c>
      <c r="P32" s="6" t="str">
        <f t="shared" si="10"/>
        <v>R1</v>
      </c>
    </row>
    <row r="33" spans="1:16" x14ac:dyDescent="0.25">
      <c r="A33" s="3">
        <v>32</v>
      </c>
      <c r="B33" s="4">
        <v>40391</v>
      </c>
      <c r="C33" s="3">
        <v>5</v>
      </c>
      <c r="D33" s="5">
        <v>6159</v>
      </c>
      <c r="E33" s="5">
        <v>240995</v>
      </c>
      <c r="F33" s="5">
        <v>15096</v>
      </c>
      <c r="G33" s="5">
        <v>123.7</v>
      </c>
      <c r="H33" s="5">
        <v>1</v>
      </c>
      <c r="I33" s="3">
        <v>407.5</v>
      </c>
      <c r="K33" s="7" t="str">
        <f t="shared" si="7"/>
        <v>STABIL</v>
      </c>
      <c r="L33" s="7" t="str">
        <f t="shared" si="1"/>
        <v>Kemarau</v>
      </c>
      <c r="M33" s="7" t="str">
        <f t="shared" si="8"/>
        <v>Ada Bencana</v>
      </c>
      <c r="N33" s="7">
        <f t="shared" si="9"/>
        <v>0.81922721241606689</v>
      </c>
      <c r="O33" s="7" t="str">
        <f t="shared" si="6"/>
        <v>Tidak Ada Hama</v>
      </c>
      <c r="P33" s="6" t="str">
        <f t="shared" si="10"/>
        <v>R7</v>
      </c>
    </row>
    <row r="34" spans="1:16" x14ac:dyDescent="0.25">
      <c r="A34" s="3">
        <v>33</v>
      </c>
      <c r="B34" s="4">
        <v>40422</v>
      </c>
      <c r="C34" s="3">
        <v>5</v>
      </c>
      <c r="D34" s="5">
        <v>6249</v>
      </c>
      <c r="E34" s="5">
        <v>256510</v>
      </c>
      <c r="F34" s="5">
        <v>31489</v>
      </c>
      <c r="G34" s="5">
        <v>432.1</v>
      </c>
      <c r="H34" s="5">
        <v>0</v>
      </c>
      <c r="I34" s="3">
        <v>319.2</v>
      </c>
      <c r="K34" s="7" t="str">
        <f t="shared" si="7"/>
        <v>STABIL</v>
      </c>
      <c r="L34" s="7" t="str">
        <f t="shared" si="1"/>
        <v>Penghujan</v>
      </c>
      <c r="M34" s="7" t="str">
        <f t="shared" si="8"/>
        <v>Tidak Ada Bencana</v>
      </c>
      <c r="N34" s="7">
        <f t="shared" si="9"/>
        <v>0.47130391129091792</v>
      </c>
      <c r="O34" s="7" t="str">
        <f t="shared" si="6"/>
        <v>Tidak Ada Hama</v>
      </c>
      <c r="P34" s="6" t="str">
        <f t="shared" si="10"/>
        <v>R1</v>
      </c>
    </row>
    <row r="35" spans="1:16" x14ac:dyDescent="0.25">
      <c r="A35" s="3">
        <v>34</v>
      </c>
      <c r="B35" s="4">
        <v>40452</v>
      </c>
      <c r="C35" s="3">
        <v>5</v>
      </c>
      <c r="D35" s="5">
        <v>6214</v>
      </c>
      <c r="E35" s="5">
        <v>390092</v>
      </c>
      <c r="F35" s="5">
        <v>102725</v>
      </c>
      <c r="G35" s="5">
        <v>332.5</v>
      </c>
      <c r="H35" s="5">
        <v>0</v>
      </c>
      <c r="I35" s="3">
        <v>186</v>
      </c>
      <c r="K35" s="7" t="str">
        <f t="shared" si="7"/>
        <v>STABIL</v>
      </c>
      <c r="L35" s="7" t="str">
        <f t="shared" si="1"/>
        <v>Penghujan</v>
      </c>
      <c r="M35" s="7" t="str">
        <f t="shared" si="8"/>
        <v>Tidak Ada Bencana</v>
      </c>
      <c r="N35" s="7">
        <f t="shared" si="9"/>
        <v>0.18058778411021681</v>
      </c>
      <c r="O35" s="7" t="str">
        <f t="shared" si="6"/>
        <v>Tidak Ada Hama</v>
      </c>
      <c r="P35" s="6" t="str">
        <f t="shared" si="10"/>
        <v>R1</v>
      </c>
    </row>
    <row r="36" spans="1:16" x14ac:dyDescent="0.25">
      <c r="A36" s="3">
        <v>35</v>
      </c>
      <c r="B36" s="4">
        <v>40483</v>
      </c>
      <c r="C36" s="3">
        <v>5</v>
      </c>
      <c r="D36" s="5">
        <v>6490</v>
      </c>
      <c r="E36" s="5">
        <v>209948</v>
      </c>
      <c r="F36" s="5">
        <v>132112</v>
      </c>
      <c r="G36" s="5">
        <v>598.6</v>
      </c>
      <c r="H36" s="5">
        <v>0</v>
      </c>
      <c r="I36" s="3">
        <v>151</v>
      </c>
      <c r="K36" s="7" t="str">
        <f t="shared" si="7"/>
        <v>STABIL</v>
      </c>
      <c r="L36" s="7" t="str">
        <f t="shared" si="1"/>
        <v>Penghujan</v>
      </c>
      <c r="M36" s="7" t="str">
        <f t="shared" si="8"/>
        <v>Tidak Ada Bencana</v>
      </c>
      <c r="N36" s="7">
        <f t="shared" si="9"/>
        <v>0.27240091642162612</v>
      </c>
      <c r="O36" s="7" t="str">
        <f t="shared" si="6"/>
        <v>Tidak Ada Hama</v>
      </c>
      <c r="P36" s="6" t="str">
        <f t="shared" si="10"/>
        <v>R1</v>
      </c>
    </row>
    <row r="37" spans="1:16" x14ac:dyDescent="0.25">
      <c r="A37" s="3">
        <v>36</v>
      </c>
      <c r="B37" s="4">
        <v>40513</v>
      </c>
      <c r="C37" s="3">
        <v>5</v>
      </c>
      <c r="D37" s="5">
        <v>6743</v>
      </c>
      <c r="E37" s="5">
        <v>57175</v>
      </c>
      <c r="F37" s="5">
        <v>112733</v>
      </c>
      <c r="G37" s="5">
        <v>232.5</v>
      </c>
      <c r="H37" s="5">
        <v>0</v>
      </c>
      <c r="I37" s="3">
        <v>706.05</v>
      </c>
      <c r="K37" s="7" t="str">
        <f t="shared" si="7"/>
        <v>STABIL</v>
      </c>
      <c r="L37" s="7" t="str">
        <f t="shared" si="1"/>
        <v>Penghujan</v>
      </c>
      <c r="M37" s="7" t="str">
        <f t="shared" si="8"/>
        <v>Tidak Ada Bencana</v>
      </c>
      <c r="N37" s="7">
        <f t="shared" si="9"/>
        <v>4.6770667726550075</v>
      </c>
      <c r="O37" s="7" t="str">
        <f t="shared" si="6"/>
        <v>Tidak Ada Hama</v>
      </c>
      <c r="P37" s="6" t="str">
        <f t="shared" si="10"/>
        <v>R1</v>
      </c>
    </row>
    <row r="38" spans="1:16" x14ac:dyDescent="0.25">
      <c r="A38" s="3">
        <v>37</v>
      </c>
      <c r="B38" s="4">
        <v>40544</v>
      </c>
      <c r="C38" s="3">
        <v>5</v>
      </c>
      <c r="D38" s="5">
        <v>6911</v>
      </c>
      <c r="E38" s="5">
        <v>130571</v>
      </c>
      <c r="F38" s="5">
        <v>48125</v>
      </c>
      <c r="G38" s="5">
        <v>252.3</v>
      </c>
      <c r="H38" s="5">
        <v>0</v>
      </c>
      <c r="I38" s="3">
        <v>1610.35</v>
      </c>
      <c r="K38" s="7" t="str">
        <f t="shared" si="7"/>
        <v>STABIL</v>
      </c>
      <c r="L38" s="7" t="str">
        <f t="shared" si="1"/>
        <v>Penghujan</v>
      </c>
      <c r="M38" s="7" t="str">
        <f t="shared" si="8"/>
        <v>Tidak Ada Bencana</v>
      </c>
      <c r="N38" s="7">
        <f t="shared" si="9"/>
        <v>5.1140080663088696</v>
      </c>
      <c r="O38" s="7" t="str">
        <f t="shared" si="6"/>
        <v>Tidak Ada Hama</v>
      </c>
      <c r="P38" s="6" t="str">
        <f t="shared" si="10"/>
        <v>R1</v>
      </c>
    </row>
    <row r="39" spans="1:16" x14ac:dyDescent="0.25">
      <c r="A39" s="3">
        <v>38</v>
      </c>
      <c r="B39" s="4">
        <v>40575</v>
      </c>
      <c r="C39" s="3">
        <v>5</v>
      </c>
      <c r="D39" s="5">
        <v>6878</v>
      </c>
      <c r="E39" s="5">
        <v>425955</v>
      </c>
      <c r="F39" s="5">
        <v>18640</v>
      </c>
      <c r="G39" s="5">
        <v>265.7</v>
      </c>
      <c r="H39" s="5">
        <v>0</v>
      </c>
      <c r="I39" s="3">
        <v>1676.7</v>
      </c>
      <c r="K39" s="7" t="str">
        <f t="shared" si="7"/>
        <v>STABIL</v>
      </c>
      <c r="L39" s="7" t="str">
        <f t="shared" si="1"/>
        <v>Penghujan</v>
      </c>
      <c r="M39" s="7" t="str">
        <f t="shared" si="8"/>
        <v>Tidak Ada Bencana</v>
      </c>
      <c r="N39" s="7">
        <f t="shared" si="9"/>
        <v>1.6322219518130934</v>
      </c>
      <c r="O39" s="7" t="str">
        <f t="shared" si="6"/>
        <v>Tidak Ada Hama</v>
      </c>
      <c r="P39" s="6" t="str">
        <f t="shared" si="10"/>
        <v>R1</v>
      </c>
    </row>
    <row r="40" spans="1:16" x14ac:dyDescent="0.25">
      <c r="A40" s="3">
        <v>39</v>
      </c>
      <c r="B40" s="4">
        <v>40603</v>
      </c>
      <c r="C40" s="3">
        <v>5</v>
      </c>
      <c r="D40" s="5">
        <v>6721</v>
      </c>
      <c r="E40" s="5">
        <v>547810</v>
      </c>
      <c r="F40" s="5">
        <v>26970</v>
      </c>
      <c r="G40" s="5">
        <v>328.5</v>
      </c>
      <c r="H40" s="5">
        <v>0</v>
      </c>
      <c r="I40" s="3">
        <v>476.23</v>
      </c>
      <c r="K40" s="7" t="str">
        <f t="shared" si="7"/>
        <v>STABIL</v>
      </c>
      <c r="L40" s="7" t="str">
        <f t="shared" si="1"/>
        <v>Penghujan</v>
      </c>
      <c r="M40" s="7" t="str">
        <f t="shared" si="8"/>
        <v>Tidak Ada Bencana</v>
      </c>
      <c r="N40" s="7">
        <f t="shared" si="9"/>
        <v>0.36047444592466998</v>
      </c>
      <c r="O40" s="7" t="str">
        <f t="shared" si="6"/>
        <v>Tidak Ada Hama</v>
      </c>
      <c r="P40" s="6" t="str">
        <f t="shared" si="10"/>
        <v>R1</v>
      </c>
    </row>
    <row r="41" spans="1:16" x14ac:dyDescent="0.25">
      <c r="A41" s="3">
        <v>40</v>
      </c>
      <c r="B41" s="4">
        <v>40634</v>
      </c>
      <c r="C41" s="3">
        <v>5</v>
      </c>
      <c r="D41" s="5">
        <v>6634</v>
      </c>
      <c r="E41" s="5">
        <v>467454</v>
      </c>
      <c r="F41" s="5">
        <v>51860</v>
      </c>
      <c r="G41" s="5">
        <v>419.8</v>
      </c>
      <c r="H41" s="5">
        <v>1</v>
      </c>
      <c r="I41" s="3">
        <v>509.6</v>
      </c>
      <c r="K41" s="7" t="str">
        <f t="shared" si="7"/>
        <v>STABIL</v>
      </c>
      <c r="L41" s="7" t="str">
        <f t="shared" si="1"/>
        <v>Penghujan</v>
      </c>
      <c r="M41" s="7" t="str">
        <f t="shared" si="8"/>
        <v>Ada Bencana</v>
      </c>
      <c r="N41" s="7">
        <f t="shared" si="9"/>
        <v>0.45204154950192049</v>
      </c>
      <c r="O41" s="7" t="str">
        <f t="shared" si="6"/>
        <v>Tidak Ada Hama</v>
      </c>
      <c r="P41" s="6" t="str">
        <f t="shared" si="10"/>
        <v>R3</v>
      </c>
    </row>
    <row r="42" spans="1:16" x14ac:dyDescent="0.25">
      <c r="A42" s="3">
        <v>41</v>
      </c>
      <c r="B42" s="4">
        <v>40664</v>
      </c>
      <c r="C42" s="3">
        <v>5</v>
      </c>
      <c r="D42" s="5">
        <v>6589</v>
      </c>
      <c r="E42" s="5">
        <v>273623</v>
      </c>
      <c r="F42" s="5">
        <v>67852</v>
      </c>
      <c r="G42" s="5">
        <v>145.30000000000001</v>
      </c>
      <c r="H42" s="5">
        <v>0</v>
      </c>
      <c r="I42" s="3">
        <v>627.35</v>
      </c>
      <c r="K42" s="7" t="str">
        <f t="shared" si="7"/>
        <v>STABIL</v>
      </c>
      <c r="L42" s="7" t="str">
        <f t="shared" si="1"/>
        <v>Kemarau</v>
      </c>
      <c r="M42" s="7" t="str">
        <f t="shared" si="8"/>
        <v>Tidak Ada Bencana</v>
      </c>
      <c r="N42" s="7">
        <f t="shared" si="9"/>
        <v>1.3035844155844156</v>
      </c>
      <c r="O42" s="7" t="str">
        <f t="shared" si="6"/>
        <v>Tidak Ada Hama</v>
      </c>
      <c r="P42" s="6" t="str">
        <f t="shared" si="10"/>
        <v>R5</v>
      </c>
    </row>
    <row r="43" spans="1:16" x14ac:dyDescent="0.25">
      <c r="A43" s="3">
        <v>42</v>
      </c>
      <c r="B43" s="4">
        <v>40695</v>
      </c>
      <c r="C43" s="3">
        <v>5</v>
      </c>
      <c r="D43" s="5">
        <v>6709</v>
      </c>
      <c r="E43" s="5">
        <v>105981</v>
      </c>
      <c r="F43" s="5">
        <v>103027</v>
      </c>
      <c r="G43" s="5">
        <v>158.5</v>
      </c>
      <c r="H43" s="5">
        <v>0</v>
      </c>
      <c r="I43" s="3">
        <v>755.85</v>
      </c>
      <c r="K43" s="7" t="str">
        <f t="shared" si="7"/>
        <v>STABIL</v>
      </c>
      <c r="L43" s="7" t="str">
        <f t="shared" si="1"/>
        <v>Penghujan</v>
      </c>
      <c r="M43" s="7" t="str">
        <f t="shared" si="8"/>
        <v>Tidak Ada Bencana</v>
      </c>
      <c r="N43" s="7">
        <f t="shared" si="9"/>
        <v>4.0549892703862662</v>
      </c>
      <c r="O43" s="7" t="str">
        <f t="shared" si="6"/>
        <v>Tidak Ada Hama</v>
      </c>
      <c r="P43" s="6" t="str">
        <f t="shared" si="10"/>
        <v>R1</v>
      </c>
    </row>
    <row r="44" spans="1:16" x14ac:dyDescent="0.25">
      <c r="A44" s="3">
        <v>43</v>
      </c>
      <c r="B44" s="4">
        <v>40725</v>
      </c>
      <c r="C44" s="3">
        <v>5</v>
      </c>
      <c r="D44" s="5">
        <v>6671</v>
      </c>
      <c r="E44" s="5">
        <v>153343</v>
      </c>
      <c r="F44" s="5">
        <v>75704</v>
      </c>
      <c r="G44" s="5">
        <v>26</v>
      </c>
      <c r="H44" s="5">
        <v>0</v>
      </c>
      <c r="I44" s="3">
        <v>1054.0999999999999</v>
      </c>
      <c r="K44" s="7" t="str">
        <f t="shared" si="7"/>
        <v>STABIL</v>
      </c>
      <c r="L44" s="7" t="str">
        <f t="shared" si="1"/>
        <v>Kemarau</v>
      </c>
      <c r="M44" s="7" t="str">
        <f t="shared" si="8"/>
        <v>Tidak Ada Bencana</v>
      </c>
      <c r="N44" s="7">
        <f t="shared" si="9"/>
        <v>3.9084167593622543</v>
      </c>
      <c r="O44" s="7" t="str">
        <f t="shared" si="6"/>
        <v>Tidak Ada Hama</v>
      </c>
      <c r="P44" s="6" t="str">
        <f t="shared" si="10"/>
        <v>R5</v>
      </c>
    </row>
    <row r="45" spans="1:16" x14ac:dyDescent="0.25">
      <c r="A45" s="3">
        <v>44</v>
      </c>
      <c r="B45" s="4">
        <v>40756</v>
      </c>
      <c r="C45" s="3">
        <v>5</v>
      </c>
      <c r="D45" s="5">
        <v>6792</v>
      </c>
      <c r="E45" s="5">
        <v>294860</v>
      </c>
      <c r="F45" s="5">
        <v>12050</v>
      </c>
      <c r="G45" s="5">
        <v>43.2</v>
      </c>
      <c r="H45" s="5">
        <v>0</v>
      </c>
      <c r="I45" s="3">
        <v>496.2</v>
      </c>
      <c r="K45" s="7" t="str">
        <f t="shared" si="7"/>
        <v>STABIL</v>
      </c>
      <c r="L45" s="7" t="str">
        <f t="shared" si="1"/>
        <v>Kemarau</v>
      </c>
      <c r="M45" s="7" t="str">
        <f t="shared" si="8"/>
        <v>Tidak Ada Bencana</v>
      </c>
      <c r="N45" s="7">
        <f t="shared" si="9"/>
        <v>0.95680678750482073</v>
      </c>
      <c r="O45" s="7" t="str">
        <f t="shared" si="6"/>
        <v>Tidak Ada Hama</v>
      </c>
      <c r="P45" s="6" t="str">
        <f t="shared" si="10"/>
        <v>R5</v>
      </c>
    </row>
    <row r="46" spans="1:16" x14ac:dyDescent="0.25">
      <c r="A46" s="3">
        <v>45</v>
      </c>
      <c r="B46" s="4">
        <v>40787</v>
      </c>
      <c r="C46" s="3">
        <v>5</v>
      </c>
      <c r="D46" s="5">
        <v>6902</v>
      </c>
      <c r="E46" s="5">
        <v>311889</v>
      </c>
      <c r="F46" s="5">
        <v>31294</v>
      </c>
      <c r="G46" s="5">
        <v>6.3</v>
      </c>
      <c r="H46" s="5">
        <v>0</v>
      </c>
      <c r="I46" s="3">
        <v>506.75</v>
      </c>
      <c r="K46" s="7" t="str">
        <f t="shared" si="7"/>
        <v>STABIL</v>
      </c>
      <c r="L46" s="7" t="str">
        <f t="shared" si="1"/>
        <v>Kemarau</v>
      </c>
      <c r="M46" s="7" t="str">
        <f t="shared" si="8"/>
        <v>Tidak Ada Bencana</v>
      </c>
      <c r="N46" s="7">
        <f t="shared" si="9"/>
        <v>0.74684607675529091</v>
      </c>
      <c r="O46" s="7" t="str">
        <f t="shared" si="6"/>
        <v>Tidak Ada Hama</v>
      </c>
      <c r="P46" s="6" t="str">
        <f t="shared" si="10"/>
        <v>R5</v>
      </c>
    </row>
    <row r="47" spans="1:16" x14ac:dyDescent="0.25">
      <c r="A47" s="3">
        <v>46</v>
      </c>
      <c r="B47" s="4">
        <v>40817</v>
      </c>
      <c r="C47" s="3">
        <v>5</v>
      </c>
      <c r="D47" s="5">
        <v>6994</v>
      </c>
      <c r="E47" s="5">
        <v>473575</v>
      </c>
      <c r="F47" s="5">
        <v>143371</v>
      </c>
      <c r="G47" s="5">
        <v>291.10000000000002</v>
      </c>
      <c r="H47" s="5">
        <v>0</v>
      </c>
      <c r="I47" s="3">
        <v>274.38</v>
      </c>
      <c r="K47" s="7" t="str">
        <f t="shared" si="7"/>
        <v>STABIL</v>
      </c>
      <c r="L47" s="7" t="str">
        <f t="shared" si="1"/>
        <v>Penghujan</v>
      </c>
      <c r="M47" s="7" t="str">
        <f t="shared" si="8"/>
        <v>Tidak Ada Bencana</v>
      </c>
      <c r="N47" s="7">
        <f t="shared" si="9"/>
        <v>0.26631853785900783</v>
      </c>
      <c r="O47" s="7" t="str">
        <f t="shared" si="6"/>
        <v>Tidak Ada Hama</v>
      </c>
      <c r="P47" s="6" t="str">
        <f t="shared" si="10"/>
        <v>R1</v>
      </c>
    </row>
    <row r="48" spans="1:16" x14ac:dyDescent="0.25">
      <c r="A48" s="3">
        <v>47</v>
      </c>
      <c r="B48" s="4">
        <v>40848</v>
      </c>
      <c r="C48" s="3">
        <v>5</v>
      </c>
      <c r="D48" s="5">
        <v>7037</v>
      </c>
      <c r="E48" s="5">
        <v>347982</v>
      </c>
      <c r="F48" s="5">
        <v>136889</v>
      </c>
      <c r="G48" s="5">
        <v>255.7</v>
      </c>
      <c r="H48" s="5">
        <v>0</v>
      </c>
      <c r="I48" s="3">
        <v>488.5</v>
      </c>
      <c r="K48" s="7" t="str">
        <f t="shared" si="7"/>
        <v>STABIL</v>
      </c>
      <c r="L48" s="7" t="str">
        <f t="shared" si="1"/>
        <v>Penghujan</v>
      </c>
      <c r="M48" s="7" t="str">
        <f t="shared" si="8"/>
        <v>Tidak Ada Bencana</v>
      </c>
      <c r="N48" s="7">
        <f t="shared" si="9"/>
        <v>0.64527633942724294</v>
      </c>
      <c r="O48" s="7" t="str">
        <f t="shared" si="6"/>
        <v>Tidak Ada Hama</v>
      </c>
      <c r="P48" s="6" t="str">
        <f t="shared" si="10"/>
        <v>R1</v>
      </c>
    </row>
    <row r="49" spans="1:16" x14ac:dyDescent="0.25">
      <c r="A49" s="3">
        <v>48</v>
      </c>
      <c r="B49" s="4">
        <v>40878</v>
      </c>
      <c r="C49" s="3">
        <v>5</v>
      </c>
      <c r="D49" s="5">
        <v>7147</v>
      </c>
      <c r="E49" s="5">
        <v>55389</v>
      </c>
      <c r="F49" s="5">
        <v>91584</v>
      </c>
      <c r="G49" s="5">
        <v>269.3</v>
      </c>
      <c r="H49" s="5">
        <v>0</v>
      </c>
      <c r="I49" s="3">
        <v>624.11</v>
      </c>
      <c r="K49" s="7" t="str">
        <f t="shared" si="7"/>
        <v>STABIL</v>
      </c>
      <c r="L49" s="7" t="str">
        <f t="shared" si="1"/>
        <v>Penghujan</v>
      </c>
      <c r="M49" s="7" t="str">
        <f t="shared" si="8"/>
        <v>Tidak Ada Bencana</v>
      </c>
      <c r="N49" s="7">
        <f t="shared" si="9"/>
        <v>5.1793360995850621</v>
      </c>
      <c r="O49" s="7" t="str">
        <f t="shared" si="6"/>
        <v>Tidak Ada Hama</v>
      </c>
      <c r="P49" s="6" t="str">
        <f t="shared" si="10"/>
        <v>R1</v>
      </c>
    </row>
    <row r="50" spans="1:16" x14ac:dyDescent="0.25">
      <c r="A50" s="3">
        <v>49</v>
      </c>
      <c r="B50" s="4">
        <v>40909</v>
      </c>
      <c r="C50" s="3">
        <v>5</v>
      </c>
      <c r="D50" s="5">
        <v>7173</v>
      </c>
      <c r="E50" s="5">
        <v>138582</v>
      </c>
      <c r="F50" s="5">
        <v>49599</v>
      </c>
      <c r="G50" s="5">
        <v>260.5</v>
      </c>
      <c r="H50" s="5">
        <v>1</v>
      </c>
      <c r="I50" s="3">
        <v>1355.45</v>
      </c>
      <c r="K50" s="7" t="str">
        <f t="shared" si="7"/>
        <v>STABIL</v>
      </c>
      <c r="L50" s="7" t="str">
        <f t="shared" si="1"/>
        <v>Penghujan</v>
      </c>
      <c r="M50" s="7" t="str">
        <f t="shared" si="8"/>
        <v>Ada Bencana</v>
      </c>
      <c r="N50" s="7">
        <f t="shared" si="9"/>
        <v>4.331341471208539</v>
      </c>
      <c r="O50" s="7" t="str">
        <f t="shared" si="6"/>
        <v>Tidak Ada Hama</v>
      </c>
      <c r="P50" s="6" t="str">
        <f t="shared" si="10"/>
        <v>R3</v>
      </c>
    </row>
    <row r="51" spans="1:16" x14ac:dyDescent="0.25">
      <c r="A51" s="3">
        <v>50</v>
      </c>
      <c r="B51" s="4">
        <v>40940</v>
      </c>
      <c r="C51" s="3">
        <v>5</v>
      </c>
      <c r="D51" s="5">
        <v>7287</v>
      </c>
      <c r="E51" s="5">
        <v>634901</v>
      </c>
      <c r="F51" s="5">
        <v>19467</v>
      </c>
      <c r="G51" s="5">
        <v>374.2</v>
      </c>
      <c r="H51" s="5">
        <v>1</v>
      </c>
      <c r="I51" s="3">
        <v>1037.5999999999999</v>
      </c>
      <c r="K51" s="7" t="str">
        <f t="shared" si="7"/>
        <v>STABIL</v>
      </c>
      <c r="L51" s="7" t="str">
        <f t="shared" si="1"/>
        <v>Penghujan</v>
      </c>
      <c r="M51" s="7" t="str">
        <f t="shared" si="8"/>
        <v>Ada Bencana</v>
      </c>
      <c r="N51" s="7">
        <f t="shared" si="9"/>
        <v>0.72371679070383821</v>
      </c>
      <c r="O51" s="7" t="str">
        <f t="shared" si="6"/>
        <v>Tidak Ada Hama</v>
      </c>
      <c r="P51" s="6" t="str">
        <f t="shared" si="10"/>
        <v>R3</v>
      </c>
    </row>
    <row r="52" spans="1:16" x14ac:dyDescent="0.25">
      <c r="A52" s="3">
        <v>51</v>
      </c>
      <c r="B52" s="4">
        <v>40969</v>
      </c>
      <c r="C52" s="3">
        <v>5</v>
      </c>
      <c r="D52" s="5">
        <v>7209</v>
      </c>
      <c r="E52" s="5">
        <v>606196</v>
      </c>
      <c r="F52" s="5">
        <v>20513</v>
      </c>
      <c r="G52" s="5">
        <v>251.9</v>
      </c>
      <c r="H52" s="5">
        <v>0</v>
      </c>
      <c r="I52" s="3">
        <v>702.6</v>
      </c>
      <c r="K52" s="7" t="str">
        <f t="shared" si="7"/>
        <v>STABIL</v>
      </c>
      <c r="L52" s="7" t="str">
        <f t="shared" si="1"/>
        <v>Penghujan</v>
      </c>
      <c r="M52" s="7" t="str">
        <f t="shared" si="8"/>
        <v>Tidak Ada Bencana</v>
      </c>
      <c r="N52" s="7">
        <f t="shared" si="9"/>
        <v>0.51326257040375778</v>
      </c>
      <c r="O52" s="7" t="str">
        <f t="shared" si="6"/>
        <v>Tidak Ada Hama</v>
      </c>
      <c r="P52" s="6" t="str">
        <f t="shared" si="10"/>
        <v>R1</v>
      </c>
    </row>
    <row r="53" spans="1:16" x14ac:dyDescent="0.25">
      <c r="A53" s="3">
        <v>52</v>
      </c>
      <c r="B53" s="4">
        <v>41000</v>
      </c>
      <c r="C53" s="3">
        <v>5</v>
      </c>
      <c r="D53" s="5">
        <v>7308</v>
      </c>
      <c r="E53" s="5">
        <v>405569</v>
      </c>
      <c r="F53" s="5">
        <v>52630</v>
      </c>
      <c r="G53" s="5">
        <v>353.3</v>
      </c>
      <c r="H53" s="5">
        <v>1</v>
      </c>
      <c r="I53" s="3">
        <v>352</v>
      </c>
      <c r="K53" s="7" t="str">
        <f t="shared" si="7"/>
        <v>STABIL</v>
      </c>
      <c r="L53" s="7" t="str">
        <f t="shared" si="1"/>
        <v>Penghujan</v>
      </c>
      <c r="M53" s="7" t="str">
        <f t="shared" si="8"/>
        <v>Ada Bencana</v>
      </c>
      <c r="N53" s="7">
        <f t="shared" si="9"/>
        <v>0.38434661076170507</v>
      </c>
      <c r="O53" s="7" t="str">
        <f t="shared" si="6"/>
        <v>Tidak Ada Hama</v>
      </c>
      <c r="P53" s="6" t="str">
        <f t="shared" si="10"/>
        <v>R3</v>
      </c>
    </row>
    <row r="54" spans="1:16" x14ac:dyDescent="0.25">
      <c r="A54" s="3">
        <v>53</v>
      </c>
      <c r="B54" s="4">
        <v>41030</v>
      </c>
      <c r="C54" s="3">
        <v>5</v>
      </c>
      <c r="D54" s="5">
        <v>7264</v>
      </c>
      <c r="E54" s="5">
        <v>287616</v>
      </c>
      <c r="F54" s="5">
        <v>82515</v>
      </c>
      <c r="G54" s="5">
        <v>286.60000000000002</v>
      </c>
      <c r="H54" s="5">
        <v>0</v>
      </c>
      <c r="I54" s="3">
        <v>341.7</v>
      </c>
      <c r="K54" s="7" t="str">
        <f t="shared" si="7"/>
        <v>STABIL</v>
      </c>
      <c r="L54" s="7" t="str">
        <f t="shared" si="1"/>
        <v>Penghujan</v>
      </c>
      <c r="M54" s="7" t="str">
        <f t="shared" si="8"/>
        <v>Tidak Ada Bencana</v>
      </c>
      <c r="N54" s="7">
        <f t="shared" si="9"/>
        <v>0.68892517994314406</v>
      </c>
      <c r="O54" s="7" t="str">
        <f t="shared" si="6"/>
        <v>Tidak Ada Hama</v>
      </c>
      <c r="P54" s="6" t="str">
        <f t="shared" si="10"/>
        <v>R1</v>
      </c>
    </row>
    <row r="55" spans="1:16" x14ac:dyDescent="0.25">
      <c r="A55" s="3">
        <v>54</v>
      </c>
      <c r="B55" s="4">
        <v>41061</v>
      </c>
      <c r="C55" s="3">
        <v>5</v>
      </c>
      <c r="D55" s="5">
        <v>7253</v>
      </c>
      <c r="E55" s="5">
        <v>112886</v>
      </c>
      <c r="F55" s="5">
        <v>105430</v>
      </c>
      <c r="G55" s="5">
        <v>135.69999999999999</v>
      </c>
      <c r="H55" s="5">
        <v>0</v>
      </c>
      <c r="I55" s="3">
        <v>930.15</v>
      </c>
      <c r="K55" s="7" t="str">
        <f t="shared" si="7"/>
        <v>STABIL</v>
      </c>
      <c r="L55" s="7" t="str">
        <f t="shared" si="1"/>
        <v>Kemarau</v>
      </c>
      <c r="M55" s="7" t="str">
        <f t="shared" si="8"/>
        <v>Tidak Ada Bencana</v>
      </c>
      <c r="N55" s="7">
        <f t="shared" si="9"/>
        <v>4.7780859916782239</v>
      </c>
      <c r="O55" s="7" t="str">
        <f t="shared" si="6"/>
        <v>Tidak Ada Hama</v>
      </c>
      <c r="P55" s="6" t="str">
        <f t="shared" si="10"/>
        <v>R5</v>
      </c>
    </row>
    <row r="56" spans="1:16" x14ac:dyDescent="0.25">
      <c r="A56" s="3">
        <v>55</v>
      </c>
      <c r="B56" s="4">
        <v>41091</v>
      </c>
      <c r="C56" s="3">
        <v>5</v>
      </c>
      <c r="D56" s="5">
        <v>7273</v>
      </c>
      <c r="E56" s="5">
        <v>118951</v>
      </c>
      <c r="F56" s="5">
        <v>45335</v>
      </c>
      <c r="G56" s="5">
        <v>39.1</v>
      </c>
      <c r="H56" s="5">
        <v>0</v>
      </c>
      <c r="I56" s="3">
        <v>966.95</v>
      </c>
      <c r="K56" s="7" t="str">
        <f t="shared" si="7"/>
        <v>STABIL</v>
      </c>
      <c r="L56" s="7" t="str">
        <f t="shared" si="1"/>
        <v>Kemarau</v>
      </c>
      <c r="M56" s="7" t="str">
        <f t="shared" si="8"/>
        <v>Tidak Ada Bencana</v>
      </c>
      <c r="N56" s="7">
        <f t="shared" si="9"/>
        <v>4.7138400038999659</v>
      </c>
      <c r="O56" s="7" t="str">
        <f t="shared" si="6"/>
        <v>Tidak Ada Hama</v>
      </c>
      <c r="P56" s="6" t="str">
        <f t="shared" si="10"/>
        <v>R5</v>
      </c>
    </row>
    <row r="57" spans="1:16" x14ac:dyDescent="0.25">
      <c r="A57" s="3">
        <v>56</v>
      </c>
      <c r="B57" s="4">
        <v>41122</v>
      </c>
      <c r="C57" s="3">
        <v>5</v>
      </c>
      <c r="D57" s="5">
        <v>7300</v>
      </c>
      <c r="E57" s="5">
        <v>305192</v>
      </c>
      <c r="F57" s="5">
        <v>8180</v>
      </c>
      <c r="G57" s="5">
        <v>34.799999999999997</v>
      </c>
      <c r="H57" s="5">
        <v>0</v>
      </c>
      <c r="I57" s="3">
        <v>686.25</v>
      </c>
      <c r="K57" s="7" t="str">
        <f t="shared" si="7"/>
        <v>STABIL</v>
      </c>
      <c r="L57" s="7" t="str">
        <f t="shared" si="1"/>
        <v>Kemarau</v>
      </c>
      <c r="M57" s="7" t="str">
        <f t="shared" si="8"/>
        <v>Tidak Ada Bencana</v>
      </c>
      <c r="N57" s="7">
        <f t="shared" si="9"/>
        <v>1.3039141174235227</v>
      </c>
      <c r="O57" s="7" t="str">
        <f t="shared" si="6"/>
        <v>Tidak Ada Hama</v>
      </c>
      <c r="P57" s="6" t="str">
        <f t="shared" si="10"/>
        <v>R5</v>
      </c>
    </row>
    <row r="58" spans="1:16" x14ac:dyDescent="0.25">
      <c r="A58" s="3">
        <v>57</v>
      </c>
      <c r="B58" s="4">
        <v>41153</v>
      </c>
      <c r="C58" s="3">
        <v>5</v>
      </c>
      <c r="D58" s="5">
        <v>7391</v>
      </c>
      <c r="E58" s="5">
        <v>234208</v>
      </c>
      <c r="F58" s="5">
        <v>19848</v>
      </c>
      <c r="G58" s="5">
        <v>61.6</v>
      </c>
      <c r="H58" s="5">
        <v>0</v>
      </c>
      <c r="I58" s="3">
        <v>461.2</v>
      </c>
      <c r="K58" s="7" t="str">
        <f t="shared" si="7"/>
        <v>STABIL</v>
      </c>
      <c r="L58" s="7" t="str">
        <f t="shared" si="1"/>
        <v>Kemarau</v>
      </c>
      <c r="M58" s="7" t="str">
        <f t="shared" si="8"/>
        <v>Tidak Ada Bencana</v>
      </c>
      <c r="N58" s="7">
        <f t="shared" si="9"/>
        <v>0.55892867963400594</v>
      </c>
      <c r="O58" s="7" t="str">
        <f t="shared" si="6"/>
        <v>Tidak Ada Hama</v>
      </c>
      <c r="P58" s="6" t="str">
        <f t="shared" si="10"/>
        <v>R5</v>
      </c>
    </row>
    <row r="59" spans="1:16" x14ac:dyDescent="0.25">
      <c r="A59" s="3">
        <v>58</v>
      </c>
      <c r="B59" s="4">
        <v>41183</v>
      </c>
      <c r="C59" s="3">
        <v>5</v>
      </c>
      <c r="D59" s="5">
        <v>7381</v>
      </c>
      <c r="E59" s="5">
        <v>299249</v>
      </c>
      <c r="F59" s="5">
        <v>113667</v>
      </c>
      <c r="G59" s="5">
        <v>143</v>
      </c>
      <c r="H59" s="5">
        <v>0</v>
      </c>
      <c r="I59" s="3">
        <v>98.4</v>
      </c>
      <c r="K59" s="7" t="str">
        <f t="shared" si="7"/>
        <v>STABIL</v>
      </c>
      <c r="L59" s="7" t="str">
        <f t="shared" si="1"/>
        <v>Kemarau</v>
      </c>
      <c r="M59" s="7" t="str">
        <f t="shared" si="8"/>
        <v>Tidak Ada Bencana</v>
      </c>
      <c r="N59" s="7">
        <f t="shared" si="9"/>
        <v>9.3332068671156232E-2</v>
      </c>
      <c r="O59" s="7" t="str">
        <f t="shared" si="6"/>
        <v>Tidak Ada Hama</v>
      </c>
      <c r="P59" s="6" t="str">
        <f t="shared" si="10"/>
        <v>R5</v>
      </c>
    </row>
    <row r="60" spans="1:16" x14ac:dyDescent="0.25">
      <c r="A60" s="3">
        <v>59</v>
      </c>
      <c r="B60" s="4">
        <v>41214</v>
      </c>
      <c r="C60" s="3">
        <v>5</v>
      </c>
      <c r="D60" s="5">
        <v>7471</v>
      </c>
      <c r="E60" s="5">
        <v>128678</v>
      </c>
      <c r="F60" s="5">
        <v>144138</v>
      </c>
      <c r="G60" s="5">
        <v>613.9</v>
      </c>
      <c r="H60" s="5">
        <v>1</v>
      </c>
      <c r="I60" s="3">
        <v>431.25</v>
      </c>
      <c r="K60" s="7" t="str">
        <f t="shared" si="7"/>
        <v>STABIL</v>
      </c>
      <c r="L60" s="7" t="str">
        <f t="shared" si="1"/>
        <v>Penghujan</v>
      </c>
      <c r="M60" s="7" t="str">
        <f t="shared" si="8"/>
        <v>Ada Bencana</v>
      </c>
      <c r="N60" s="7">
        <f t="shared" si="9"/>
        <v>0.95125179221352152</v>
      </c>
      <c r="O60" s="7" t="str">
        <f t="shared" si="6"/>
        <v>Tidak Ada Hama</v>
      </c>
      <c r="P60" s="6" t="str">
        <f t="shared" si="10"/>
        <v>R3</v>
      </c>
    </row>
    <row r="61" spans="1:16" x14ac:dyDescent="0.25">
      <c r="A61" s="3">
        <v>60</v>
      </c>
      <c r="B61" s="4">
        <v>41244</v>
      </c>
      <c r="C61" s="3">
        <v>5</v>
      </c>
      <c r="D61" s="5">
        <v>7496</v>
      </c>
      <c r="E61" s="5">
        <v>23218</v>
      </c>
      <c r="F61" s="5">
        <v>126063</v>
      </c>
      <c r="G61" s="5">
        <v>470.9</v>
      </c>
      <c r="H61" s="5">
        <v>1</v>
      </c>
      <c r="I61" s="3">
        <v>1371.26</v>
      </c>
      <c r="K61" s="7" t="str">
        <f t="shared" si="7"/>
        <v>STABIL</v>
      </c>
      <c r="L61" s="7" t="str">
        <f t="shared" si="1"/>
        <v>Penghujan</v>
      </c>
      <c r="M61" s="7" t="str">
        <f t="shared" si="8"/>
        <v>Ada Bencana</v>
      </c>
      <c r="N61" s="7">
        <f t="shared" si="9"/>
        <v>16.763569682151587</v>
      </c>
      <c r="O61" s="7" t="str">
        <f t="shared" si="6"/>
        <v>Ada Hama</v>
      </c>
      <c r="P61" s="6" t="str">
        <f t="shared" si="10"/>
        <v>R4</v>
      </c>
    </row>
    <row r="62" spans="1:16" x14ac:dyDescent="0.25">
      <c r="A62" s="3">
        <v>61</v>
      </c>
      <c r="B62" s="4">
        <v>41275</v>
      </c>
      <c r="C62" s="3">
        <v>5</v>
      </c>
      <c r="D62" s="5">
        <v>7541</v>
      </c>
      <c r="E62" s="5">
        <v>93090</v>
      </c>
      <c r="F62" s="5">
        <v>44329</v>
      </c>
      <c r="G62" s="5">
        <v>281.10000000000002</v>
      </c>
      <c r="H62" s="5">
        <v>1</v>
      </c>
      <c r="I62" s="3">
        <v>3741.67</v>
      </c>
      <c r="K62" s="7" t="str">
        <f t="shared" si="7"/>
        <v>STABIL</v>
      </c>
      <c r="L62" s="7" t="str">
        <f t="shared" si="1"/>
        <v>Penghujan</v>
      </c>
      <c r="M62" s="7" t="str">
        <f t="shared" si="8"/>
        <v>Ada Bencana</v>
      </c>
      <c r="N62" s="7">
        <f t="shared" si="9"/>
        <v>18.851622329705762</v>
      </c>
      <c r="O62" s="7" t="str">
        <f t="shared" si="6"/>
        <v>Ada Hama</v>
      </c>
      <c r="P62" s="6" t="str">
        <f t="shared" si="10"/>
        <v>R4</v>
      </c>
    </row>
    <row r="63" spans="1:16" x14ac:dyDescent="0.25">
      <c r="A63" s="3">
        <v>62</v>
      </c>
      <c r="B63" s="4">
        <v>41306</v>
      </c>
      <c r="C63" s="3">
        <v>5</v>
      </c>
      <c r="D63" s="5">
        <v>7651</v>
      </c>
      <c r="E63" s="5">
        <v>533117</v>
      </c>
      <c r="F63" s="5">
        <v>23934</v>
      </c>
      <c r="G63" s="5">
        <v>305.7</v>
      </c>
      <c r="H63" s="5">
        <v>1</v>
      </c>
      <c r="I63" s="3">
        <v>8173.64</v>
      </c>
      <c r="K63" s="7" t="str">
        <f t="shared" si="7"/>
        <v>STABIL</v>
      </c>
      <c r="L63" s="7" t="str">
        <f t="shared" si="1"/>
        <v>Penghujan</v>
      </c>
      <c r="M63" s="7" t="str">
        <f t="shared" si="8"/>
        <v>Ada Bencana</v>
      </c>
      <c r="N63" s="7">
        <f t="shared" si="9"/>
        <v>7.1908645429192291</v>
      </c>
      <c r="O63" s="7" t="str">
        <f t="shared" si="6"/>
        <v>Tidak Ada Hama</v>
      </c>
      <c r="P63" s="6" t="str">
        <f t="shared" si="10"/>
        <v>R3</v>
      </c>
    </row>
    <row r="64" spans="1:16" x14ac:dyDescent="0.25">
      <c r="A64" s="3">
        <v>63</v>
      </c>
      <c r="B64" s="4">
        <v>41334</v>
      </c>
      <c r="C64" s="3">
        <v>5</v>
      </c>
      <c r="D64" s="5">
        <v>7528</v>
      </c>
      <c r="E64" s="5">
        <v>676031</v>
      </c>
      <c r="F64" s="5">
        <v>15939</v>
      </c>
      <c r="G64" s="5">
        <v>501.5</v>
      </c>
      <c r="H64" s="5">
        <v>1</v>
      </c>
      <c r="I64" s="3">
        <v>855.65</v>
      </c>
      <c r="K64" s="7" t="str">
        <f t="shared" si="7"/>
        <v>STABIL</v>
      </c>
      <c r="L64" s="7" t="str">
        <f t="shared" si="1"/>
        <v>Penghujan</v>
      </c>
      <c r="M64" s="7" t="str">
        <f t="shared" si="8"/>
        <v>Ada Bencana</v>
      </c>
      <c r="N64" s="7">
        <f t="shared" si="9"/>
        <v>0.59363249108493243</v>
      </c>
      <c r="O64" s="7" t="str">
        <f t="shared" si="6"/>
        <v>Tidak Ada Hama</v>
      </c>
      <c r="P64" s="6" t="str">
        <f t="shared" si="10"/>
        <v>R3</v>
      </c>
    </row>
    <row r="65" spans="1:16" x14ac:dyDescent="0.25">
      <c r="A65" s="3">
        <v>64</v>
      </c>
      <c r="B65" s="4">
        <v>41365</v>
      </c>
      <c r="C65" s="3">
        <v>5</v>
      </c>
      <c r="D65" s="5">
        <v>7455</v>
      </c>
      <c r="E65" s="5">
        <v>591256</v>
      </c>
      <c r="F65" s="5">
        <v>58182</v>
      </c>
      <c r="G65" s="5">
        <v>265.39999999999998</v>
      </c>
      <c r="H65" s="5">
        <v>1</v>
      </c>
      <c r="I65" s="3">
        <v>465.55</v>
      </c>
      <c r="K65" s="7" t="str">
        <f t="shared" si="7"/>
        <v>STABIL</v>
      </c>
      <c r="L65" s="7" t="str">
        <f t="shared" si="1"/>
        <v>Penghujan</v>
      </c>
      <c r="M65" s="7" t="str">
        <f t="shared" si="8"/>
        <v>Ada Bencana</v>
      </c>
      <c r="N65" s="7">
        <f t="shared" si="9"/>
        <v>0.36929947724550427</v>
      </c>
      <c r="O65" s="7" t="str">
        <f t="shared" si="6"/>
        <v>Tidak Ada Hama</v>
      </c>
      <c r="P65" s="6" t="str">
        <f t="shared" si="10"/>
        <v>R3</v>
      </c>
    </row>
    <row r="66" spans="1:16" x14ac:dyDescent="0.25">
      <c r="A66" s="3">
        <v>65</v>
      </c>
      <c r="B66" s="4">
        <v>41395</v>
      </c>
      <c r="C66" s="3">
        <v>5</v>
      </c>
      <c r="D66" s="5">
        <v>7334</v>
      </c>
      <c r="E66" s="5">
        <v>294518</v>
      </c>
      <c r="F66" s="5">
        <v>98183</v>
      </c>
      <c r="G66" s="5">
        <v>87.9</v>
      </c>
      <c r="H66" s="5">
        <v>0</v>
      </c>
      <c r="I66" s="3">
        <v>904.55</v>
      </c>
      <c r="K66" s="7" t="str">
        <f t="shared" si="7"/>
        <v>STABIL</v>
      </c>
      <c r="L66" s="7" t="str">
        <f t="shared" si="1"/>
        <v>Kemarau</v>
      </c>
      <c r="M66" s="7" t="str">
        <f t="shared" si="8"/>
        <v>Tidak Ada Bencana</v>
      </c>
      <c r="N66" s="7">
        <f t="shared" si="9"/>
        <v>2.0405377969275191</v>
      </c>
      <c r="O66" s="7" t="str">
        <f t="shared" si="6"/>
        <v>Tidak Ada Hama</v>
      </c>
      <c r="P66" s="6" t="str">
        <f t="shared" si="10"/>
        <v>R5</v>
      </c>
    </row>
    <row r="67" spans="1:16" x14ac:dyDescent="0.25">
      <c r="A67" s="3">
        <v>66</v>
      </c>
      <c r="B67" s="4">
        <v>41426</v>
      </c>
      <c r="C67" s="3">
        <v>5</v>
      </c>
      <c r="D67" s="5">
        <v>7383</v>
      </c>
      <c r="E67" s="5">
        <v>159015</v>
      </c>
      <c r="F67" s="5">
        <v>105462</v>
      </c>
      <c r="G67" s="5">
        <v>153.1</v>
      </c>
      <c r="H67" s="5">
        <v>1</v>
      </c>
      <c r="I67" s="3">
        <v>2633.15</v>
      </c>
      <c r="K67" s="7" t="str">
        <f t="shared" si="7"/>
        <v>STABIL</v>
      </c>
      <c r="L67" s="7" t="str">
        <f t="shared" ref="L67:L109" si="11">IF(G67&gt;150,"Penghujan","Kemarau")</f>
        <v>Penghujan</v>
      </c>
      <c r="M67" s="7" t="str">
        <f t="shared" si="8"/>
        <v>Ada Bencana</v>
      </c>
      <c r="N67" s="7">
        <f t="shared" si="9"/>
        <v>11.001713044204898</v>
      </c>
      <c r="O67" s="7" t="str">
        <f t="shared" si="6"/>
        <v>Ada Hama</v>
      </c>
      <c r="P67" s="6" t="str">
        <f t="shared" si="10"/>
        <v>R4</v>
      </c>
    </row>
    <row r="68" spans="1:16" x14ac:dyDescent="0.25">
      <c r="A68" s="3">
        <v>67</v>
      </c>
      <c r="B68" s="4">
        <v>41456</v>
      </c>
      <c r="C68" s="3">
        <v>5</v>
      </c>
      <c r="D68" s="5">
        <v>7420</v>
      </c>
      <c r="E68" s="5">
        <v>105897</v>
      </c>
      <c r="F68" s="5">
        <v>40284</v>
      </c>
      <c r="G68" s="5">
        <v>110.5</v>
      </c>
      <c r="H68" s="5">
        <v>0</v>
      </c>
      <c r="I68" s="3">
        <v>882.4</v>
      </c>
      <c r="K68" s="7" t="str">
        <f t="shared" si="7"/>
        <v>STABIL</v>
      </c>
      <c r="L68" s="7" t="str">
        <f t="shared" si="11"/>
        <v>Kemarau</v>
      </c>
      <c r="M68" s="7" t="str">
        <f t="shared" si="8"/>
        <v>Tidak Ada Bencana</v>
      </c>
      <c r="N68" s="7">
        <f t="shared" si="9"/>
        <v>5.5361064056716227</v>
      </c>
      <c r="O68" s="7" t="str">
        <f t="shared" si="6"/>
        <v>Tidak Ada Hama</v>
      </c>
      <c r="P68" s="6" t="str">
        <f t="shared" si="10"/>
        <v>R5</v>
      </c>
    </row>
    <row r="69" spans="1:16" x14ac:dyDescent="0.25">
      <c r="A69" s="3">
        <v>68</v>
      </c>
      <c r="B69" s="4">
        <v>41487</v>
      </c>
      <c r="C69" s="3">
        <v>5</v>
      </c>
      <c r="D69" s="5">
        <v>7479</v>
      </c>
      <c r="E69" s="5">
        <v>386556</v>
      </c>
      <c r="F69" s="5">
        <v>17579</v>
      </c>
      <c r="G69" s="5">
        <v>125.7</v>
      </c>
      <c r="H69" s="5">
        <v>0</v>
      </c>
      <c r="I69" s="3">
        <v>627.20000000000005</v>
      </c>
      <c r="K69" s="7" t="str">
        <f t="shared" si="7"/>
        <v>STABIL</v>
      </c>
      <c r="L69" s="7" t="str">
        <f t="shared" si="11"/>
        <v>Kemarau</v>
      </c>
      <c r="M69" s="7" t="str">
        <f t="shared" si="8"/>
        <v>Tidak Ada Bencana</v>
      </c>
      <c r="N69" s="7">
        <f t="shared" si="9"/>
        <v>1.0779966312605274</v>
      </c>
      <c r="O69" s="7" t="str">
        <f t="shared" si="6"/>
        <v>Tidak Ada Hama</v>
      </c>
      <c r="P69" s="6" t="str">
        <f t="shared" si="10"/>
        <v>R5</v>
      </c>
    </row>
    <row r="70" spans="1:16" x14ac:dyDescent="0.25">
      <c r="A70" s="3">
        <v>69</v>
      </c>
      <c r="B70" s="4">
        <v>41518</v>
      </c>
      <c r="C70" s="3">
        <v>5</v>
      </c>
      <c r="D70" s="5">
        <v>7529</v>
      </c>
      <c r="E70" s="5">
        <v>314342</v>
      </c>
      <c r="F70" s="5">
        <v>21066</v>
      </c>
      <c r="G70" s="5">
        <v>220.4</v>
      </c>
      <c r="H70" s="5">
        <v>1</v>
      </c>
      <c r="I70" s="3">
        <v>195.85</v>
      </c>
      <c r="K70" s="7" t="str">
        <f t="shared" si="7"/>
        <v>STABIL</v>
      </c>
      <c r="L70" s="7" t="str">
        <f t="shared" si="11"/>
        <v>Penghujan</v>
      </c>
      <c r="M70" s="7" t="str">
        <f t="shared" si="8"/>
        <v>Ada Bencana</v>
      </c>
      <c r="N70" s="7">
        <f t="shared" si="9"/>
        <v>0.19947445077049997</v>
      </c>
      <c r="O70" s="7" t="str">
        <f t="shared" si="6"/>
        <v>Tidak Ada Hama</v>
      </c>
      <c r="P70" s="6" t="str">
        <f t="shared" si="10"/>
        <v>R3</v>
      </c>
    </row>
    <row r="71" spans="1:16" x14ac:dyDescent="0.25">
      <c r="A71" s="3">
        <v>70</v>
      </c>
      <c r="B71" s="4">
        <v>41548</v>
      </c>
      <c r="C71" s="3">
        <v>5</v>
      </c>
      <c r="D71" s="5">
        <v>7504</v>
      </c>
      <c r="E71" s="5">
        <v>337646</v>
      </c>
      <c r="F71" s="5">
        <v>97972</v>
      </c>
      <c r="G71" s="5">
        <v>159.69999999999999</v>
      </c>
      <c r="H71" s="5">
        <v>0</v>
      </c>
      <c r="I71" s="3">
        <v>280.75</v>
      </c>
      <c r="K71" s="7" t="str">
        <f t="shared" si="7"/>
        <v>STABIL</v>
      </c>
      <c r="L71" s="7" t="str">
        <f t="shared" si="11"/>
        <v>Penghujan</v>
      </c>
      <c r="M71" s="7" t="str">
        <f t="shared" si="8"/>
        <v>Tidak Ada Bencana</v>
      </c>
      <c r="N71" s="7">
        <f t="shared" si="9"/>
        <v>0.26620963000891318</v>
      </c>
      <c r="O71" s="7" t="str">
        <f t="shared" ref="O71:O109" si="12">IF((I71/F67*100)&gt;10,"Ada Hama","Tidak Ada Hama")</f>
        <v>Tidak Ada Hama</v>
      </c>
      <c r="P71" s="6" t="str">
        <f t="shared" si="10"/>
        <v>R1</v>
      </c>
    </row>
    <row r="72" spans="1:16" x14ac:dyDescent="0.25">
      <c r="A72" s="3">
        <v>71</v>
      </c>
      <c r="B72" s="4">
        <v>41579</v>
      </c>
      <c r="C72" s="3">
        <v>5</v>
      </c>
      <c r="D72" s="5">
        <v>7542</v>
      </c>
      <c r="E72" s="5">
        <v>128973</v>
      </c>
      <c r="F72" s="5">
        <v>144061</v>
      </c>
      <c r="G72" s="5">
        <v>335.1</v>
      </c>
      <c r="H72" s="5">
        <v>0</v>
      </c>
      <c r="I72" s="3">
        <v>329.3</v>
      </c>
      <c r="K72" s="7" t="str">
        <f t="shared" si="7"/>
        <v>STABIL</v>
      </c>
      <c r="L72" s="7" t="str">
        <f t="shared" si="11"/>
        <v>Penghujan</v>
      </c>
      <c r="M72" s="7" t="str">
        <f t="shared" si="8"/>
        <v>Tidak Ada Bencana</v>
      </c>
      <c r="N72" s="7">
        <f t="shared" si="9"/>
        <v>0.81744613245953723</v>
      </c>
      <c r="O72" s="7" t="str">
        <f t="shared" si="12"/>
        <v>Tidak Ada Hama</v>
      </c>
      <c r="P72" s="6" t="str">
        <f t="shared" si="10"/>
        <v>R1</v>
      </c>
    </row>
    <row r="73" spans="1:16" x14ac:dyDescent="0.25">
      <c r="A73" s="3">
        <v>72</v>
      </c>
      <c r="B73" s="4">
        <v>41609</v>
      </c>
      <c r="C73" s="3">
        <v>5</v>
      </c>
      <c r="D73" s="5">
        <v>7667</v>
      </c>
      <c r="E73" s="5">
        <v>56281</v>
      </c>
      <c r="F73" s="5">
        <v>119322</v>
      </c>
      <c r="G73" s="5">
        <v>598.1</v>
      </c>
      <c r="H73" s="5">
        <v>1</v>
      </c>
      <c r="I73" s="3">
        <v>764.74</v>
      </c>
      <c r="K73" s="7" t="str">
        <f t="shared" si="7"/>
        <v>STABIL</v>
      </c>
      <c r="L73" s="7" t="str">
        <f t="shared" si="11"/>
        <v>Penghujan</v>
      </c>
      <c r="M73" s="7" t="str">
        <f t="shared" si="8"/>
        <v>Ada Bencana</v>
      </c>
      <c r="N73" s="7">
        <f t="shared" si="9"/>
        <v>4.3503043404061668</v>
      </c>
      <c r="O73" s="7" t="str">
        <f t="shared" si="12"/>
        <v>Tidak Ada Hama</v>
      </c>
      <c r="P73" s="6" t="str">
        <f t="shared" si="10"/>
        <v>R3</v>
      </c>
    </row>
    <row r="74" spans="1:16" x14ac:dyDescent="0.25">
      <c r="A74" s="3">
        <v>73</v>
      </c>
      <c r="B74" s="4">
        <v>41640</v>
      </c>
      <c r="C74" s="3">
        <v>5</v>
      </c>
      <c r="D74" s="5">
        <v>7687</v>
      </c>
      <c r="E74" s="5">
        <v>94495</v>
      </c>
      <c r="F74" s="5">
        <v>56485</v>
      </c>
      <c r="G74" s="5">
        <v>153</v>
      </c>
      <c r="H74" s="5">
        <v>1</v>
      </c>
      <c r="I74" s="3">
        <v>1357.59</v>
      </c>
      <c r="K74" s="7" t="str">
        <f t="shared" si="7"/>
        <v>STABIL</v>
      </c>
      <c r="L74" s="7" t="str">
        <f t="shared" si="11"/>
        <v>Penghujan</v>
      </c>
      <c r="M74" s="7" t="str">
        <f t="shared" si="8"/>
        <v>Ada Bencana</v>
      </c>
      <c r="N74" s="7">
        <f t="shared" si="9"/>
        <v>6.4444602677299914</v>
      </c>
      <c r="O74" s="7" t="str">
        <f t="shared" si="12"/>
        <v>Tidak Ada Hama</v>
      </c>
      <c r="P74" s="6" t="str">
        <f t="shared" si="10"/>
        <v>R3</v>
      </c>
    </row>
    <row r="75" spans="1:16" x14ac:dyDescent="0.25">
      <c r="A75" s="3">
        <v>74</v>
      </c>
      <c r="B75" s="4">
        <v>41671</v>
      </c>
      <c r="C75" s="3">
        <v>5</v>
      </c>
      <c r="D75" s="5">
        <v>7887</v>
      </c>
      <c r="E75" s="5">
        <v>439471</v>
      </c>
      <c r="F75" s="5">
        <v>17926</v>
      </c>
      <c r="G75" s="5">
        <v>25.4</v>
      </c>
      <c r="H75" s="5">
        <v>0</v>
      </c>
      <c r="I75" s="3">
        <v>2605.21</v>
      </c>
      <c r="K75" s="7" t="str">
        <f t="shared" si="7"/>
        <v>STABIL</v>
      </c>
      <c r="L75" s="7" t="str">
        <f t="shared" si="11"/>
        <v>Kemarau</v>
      </c>
      <c r="M75" s="7" t="str">
        <f t="shared" si="8"/>
        <v>Tidak Ada Bencana</v>
      </c>
      <c r="N75" s="7">
        <f t="shared" si="9"/>
        <v>2.6591373045359896</v>
      </c>
      <c r="O75" s="7" t="str">
        <f t="shared" si="12"/>
        <v>Tidak Ada Hama</v>
      </c>
      <c r="P75" s="6" t="str">
        <f t="shared" si="10"/>
        <v>R5</v>
      </c>
    </row>
    <row r="76" spans="1:16" x14ac:dyDescent="0.25">
      <c r="A76" s="3">
        <v>75</v>
      </c>
      <c r="B76" s="4">
        <v>41699</v>
      </c>
      <c r="C76" s="3">
        <v>5</v>
      </c>
      <c r="D76" s="5">
        <v>7799</v>
      </c>
      <c r="E76" s="5">
        <v>646211</v>
      </c>
      <c r="F76" s="5">
        <v>19652</v>
      </c>
      <c r="G76" s="5">
        <v>114.4</v>
      </c>
      <c r="H76" s="5">
        <v>1</v>
      </c>
      <c r="I76" s="3">
        <v>1551.76</v>
      </c>
      <c r="K76" s="7" t="str">
        <f t="shared" si="7"/>
        <v>STABIL</v>
      </c>
      <c r="L76" s="7" t="str">
        <f t="shared" si="11"/>
        <v>Kemarau</v>
      </c>
      <c r="M76" s="7" t="str">
        <f t="shared" si="8"/>
        <v>Ada Bencana</v>
      </c>
      <c r="N76" s="7">
        <f t="shared" si="9"/>
        <v>1.0771548163625131</v>
      </c>
      <c r="O76" s="7" t="str">
        <f t="shared" si="12"/>
        <v>Tidak Ada Hama</v>
      </c>
      <c r="P76" s="6" t="str">
        <f t="shared" si="10"/>
        <v>R7</v>
      </c>
    </row>
    <row r="77" spans="1:16" x14ac:dyDescent="0.25">
      <c r="A77" s="3">
        <v>76</v>
      </c>
      <c r="B77" s="4">
        <v>41730</v>
      </c>
      <c r="C77" s="3">
        <v>5</v>
      </c>
      <c r="D77" s="5">
        <v>7593</v>
      </c>
      <c r="E77" s="5">
        <v>535240</v>
      </c>
      <c r="F77" s="5">
        <v>52206</v>
      </c>
      <c r="G77" s="5">
        <v>257.2</v>
      </c>
      <c r="H77" s="5">
        <v>1</v>
      </c>
      <c r="I77" s="3">
        <v>616.25</v>
      </c>
      <c r="K77" s="7" t="str">
        <f t="shared" si="7"/>
        <v>STABIL</v>
      </c>
      <c r="L77" s="7" t="str">
        <f t="shared" si="11"/>
        <v>Penghujan</v>
      </c>
      <c r="M77" s="7" t="str">
        <f t="shared" si="8"/>
        <v>Ada Bencana</v>
      </c>
      <c r="N77" s="7">
        <f t="shared" si="9"/>
        <v>0.51645966376694996</v>
      </c>
      <c r="O77" s="7" t="str">
        <f t="shared" si="12"/>
        <v>Tidak Ada Hama</v>
      </c>
      <c r="P77" s="6" t="str">
        <f t="shared" si="10"/>
        <v>R3</v>
      </c>
    </row>
    <row r="78" spans="1:16" x14ac:dyDescent="0.25">
      <c r="A78" s="3">
        <v>77</v>
      </c>
      <c r="B78" s="4">
        <v>41760</v>
      </c>
      <c r="C78" s="3">
        <v>5</v>
      </c>
      <c r="D78" s="5">
        <v>7506</v>
      </c>
      <c r="E78" s="5">
        <v>338307</v>
      </c>
      <c r="F78" s="5">
        <v>97359</v>
      </c>
      <c r="G78" s="5">
        <v>247.4</v>
      </c>
      <c r="H78" s="5">
        <v>0</v>
      </c>
      <c r="I78" s="3">
        <v>526.79999999999995</v>
      </c>
      <c r="K78" s="7" t="str">
        <f t="shared" si="7"/>
        <v>STABIL</v>
      </c>
      <c r="L78" s="7" t="str">
        <f t="shared" si="11"/>
        <v>Penghujan</v>
      </c>
      <c r="M78" s="7" t="str">
        <f t="shared" si="8"/>
        <v>Tidak Ada Bencana</v>
      </c>
      <c r="N78" s="7">
        <f t="shared" si="9"/>
        <v>0.93263698326989453</v>
      </c>
      <c r="O78" s="7" t="str">
        <f t="shared" si="12"/>
        <v>Tidak Ada Hama</v>
      </c>
      <c r="P78" s="6" t="str">
        <f t="shared" si="10"/>
        <v>R1</v>
      </c>
    </row>
    <row r="79" spans="1:16" x14ac:dyDescent="0.25">
      <c r="A79" s="3">
        <v>78</v>
      </c>
      <c r="B79" s="4">
        <v>41791</v>
      </c>
      <c r="C79" s="3">
        <v>5</v>
      </c>
      <c r="D79" s="5">
        <v>7442</v>
      </c>
      <c r="E79" s="5">
        <v>107365</v>
      </c>
      <c r="F79" s="5">
        <v>129430</v>
      </c>
      <c r="G79" s="5">
        <v>202.6</v>
      </c>
      <c r="H79" s="5">
        <v>0</v>
      </c>
      <c r="I79" s="3">
        <v>1021.25</v>
      </c>
      <c r="K79" s="7" t="str">
        <f t="shared" si="7"/>
        <v>STABIL</v>
      </c>
      <c r="L79" s="7" t="str">
        <f t="shared" si="11"/>
        <v>Penghujan</v>
      </c>
      <c r="M79" s="7" t="str">
        <f t="shared" si="8"/>
        <v>Tidak Ada Bencana</v>
      </c>
      <c r="N79" s="7">
        <f t="shared" si="9"/>
        <v>5.6970322436684144</v>
      </c>
      <c r="O79" s="7" t="str">
        <f t="shared" si="12"/>
        <v>Tidak Ada Hama</v>
      </c>
      <c r="P79" s="6" t="str">
        <f t="shared" si="10"/>
        <v>R1</v>
      </c>
    </row>
    <row r="80" spans="1:16" x14ac:dyDescent="0.25">
      <c r="A80" s="3">
        <v>79</v>
      </c>
      <c r="B80" s="4">
        <v>41821</v>
      </c>
      <c r="C80" s="3">
        <v>5</v>
      </c>
      <c r="D80" s="5">
        <v>7571</v>
      </c>
      <c r="E80" s="5">
        <v>117702</v>
      </c>
      <c r="F80" s="5">
        <v>37379</v>
      </c>
      <c r="G80" s="5">
        <v>53.5</v>
      </c>
      <c r="H80" s="5">
        <v>0</v>
      </c>
      <c r="I80" s="3">
        <v>2757.64</v>
      </c>
      <c r="K80" s="7" t="str">
        <f t="shared" si="7"/>
        <v>STABIL</v>
      </c>
      <c r="L80" s="7" t="str">
        <f t="shared" si="11"/>
        <v>Kemarau</v>
      </c>
      <c r="M80" s="7" t="str">
        <f t="shared" si="8"/>
        <v>Tidak Ada Bencana</v>
      </c>
      <c r="N80" s="7">
        <f t="shared" si="9"/>
        <v>14.032363118257681</v>
      </c>
      <c r="O80" s="7" t="str">
        <f t="shared" si="12"/>
        <v>Ada Hama</v>
      </c>
      <c r="P80" s="6" t="str">
        <f t="shared" si="10"/>
        <v>R6</v>
      </c>
    </row>
    <row r="81" spans="1:16" x14ac:dyDescent="0.25">
      <c r="A81" s="3">
        <v>80</v>
      </c>
      <c r="B81" s="4">
        <v>41852</v>
      </c>
      <c r="C81" s="3">
        <v>5</v>
      </c>
      <c r="D81" s="5">
        <v>7581</v>
      </c>
      <c r="E81" s="5">
        <v>312678</v>
      </c>
      <c r="F81" s="5">
        <v>13206</v>
      </c>
      <c r="G81" s="5">
        <v>62.1</v>
      </c>
      <c r="H81" s="5">
        <v>0</v>
      </c>
      <c r="I81" s="3">
        <v>2052.75</v>
      </c>
      <c r="K81" s="7" t="str">
        <f t="shared" si="7"/>
        <v>STABIL</v>
      </c>
      <c r="L81" s="7" t="str">
        <f t="shared" si="11"/>
        <v>Kemarau</v>
      </c>
      <c r="M81" s="7" t="str">
        <f t="shared" si="8"/>
        <v>Tidak Ada Bencana</v>
      </c>
      <c r="N81" s="7">
        <f t="shared" si="9"/>
        <v>3.9320193081255028</v>
      </c>
      <c r="O81" s="7" t="str">
        <f t="shared" si="12"/>
        <v>Tidak Ada Hama</v>
      </c>
      <c r="P81" s="6" t="str">
        <f t="shared" si="10"/>
        <v>R5</v>
      </c>
    </row>
    <row r="82" spans="1:16" x14ac:dyDescent="0.25">
      <c r="A82" s="3">
        <v>81</v>
      </c>
      <c r="B82" s="4">
        <v>41883</v>
      </c>
      <c r="C82" s="3">
        <v>5</v>
      </c>
      <c r="D82" s="5">
        <v>7634</v>
      </c>
      <c r="E82" s="5">
        <v>378720</v>
      </c>
      <c r="F82" s="5">
        <v>27824</v>
      </c>
      <c r="G82" s="5">
        <v>21.4</v>
      </c>
      <c r="H82" s="5">
        <v>1</v>
      </c>
      <c r="I82" s="3">
        <v>604.45000000000005</v>
      </c>
      <c r="K82" s="7" t="str">
        <f t="shared" si="7"/>
        <v>STABIL</v>
      </c>
      <c r="L82" s="7" t="str">
        <f t="shared" si="11"/>
        <v>Kemarau</v>
      </c>
      <c r="M82" s="7" t="str">
        <f t="shared" si="8"/>
        <v>Ada Bencana</v>
      </c>
      <c r="N82" s="7">
        <f t="shared" si="9"/>
        <v>0.62084655758584217</v>
      </c>
      <c r="O82" s="7" t="str">
        <f t="shared" si="12"/>
        <v>Tidak Ada Hama</v>
      </c>
      <c r="P82" s="6" t="str">
        <f t="shared" si="10"/>
        <v>R7</v>
      </c>
    </row>
    <row r="83" spans="1:16" x14ac:dyDescent="0.25">
      <c r="A83" s="3">
        <v>82</v>
      </c>
      <c r="B83" s="4">
        <v>41913</v>
      </c>
      <c r="C83" s="3">
        <v>5</v>
      </c>
      <c r="D83" s="5">
        <v>7674</v>
      </c>
      <c r="E83" s="5">
        <v>503474</v>
      </c>
      <c r="F83" s="5">
        <v>49835</v>
      </c>
      <c r="G83" s="5">
        <v>15.2</v>
      </c>
      <c r="H83" s="5">
        <v>0</v>
      </c>
      <c r="I83" s="3">
        <v>424.15</v>
      </c>
      <c r="K83" s="7" t="str">
        <f t="shared" si="7"/>
        <v>STABIL</v>
      </c>
      <c r="L83" s="7" t="str">
        <f t="shared" si="11"/>
        <v>Kemarau</v>
      </c>
      <c r="M83" s="7" t="str">
        <f t="shared" si="8"/>
        <v>Tidak Ada Bencana</v>
      </c>
      <c r="N83" s="7">
        <f t="shared" si="9"/>
        <v>0.32770609595920575</v>
      </c>
      <c r="O83" s="7" t="str">
        <f t="shared" si="12"/>
        <v>Tidak Ada Hama</v>
      </c>
      <c r="P83" s="6" t="str">
        <f t="shared" si="10"/>
        <v>R5</v>
      </c>
    </row>
    <row r="84" spans="1:16" x14ac:dyDescent="0.25">
      <c r="A84" s="3">
        <v>83</v>
      </c>
      <c r="B84" s="4">
        <v>41944</v>
      </c>
      <c r="C84" s="3">
        <v>5</v>
      </c>
      <c r="D84" s="5">
        <v>7792</v>
      </c>
      <c r="E84" s="5">
        <v>145402</v>
      </c>
      <c r="F84" s="5">
        <v>157899</v>
      </c>
      <c r="G84" s="5">
        <v>393.7</v>
      </c>
      <c r="H84" s="5">
        <v>1</v>
      </c>
      <c r="I84" s="3">
        <v>442.7</v>
      </c>
      <c r="K84" s="7" t="str">
        <f t="shared" si="7"/>
        <v>STABIL</v>
      </c>
      <c r="L84" s="7" t="str">
        <f t="shared" si="11"/>
        <v>Penghujan</v>
      </c>
      <c r="M84" s="7" t="str">
        <f t="shared" si="8"/>
        <v>Ada Bencana</v>
      </c>
      <c r="N84" s="7">
        <f t="shared" si="9"/>
        <v>1.1843548516546725</v>
      </c>
      <c r="O84" s="7" t="str">
        <f t="shared" si="12"/>
        <v>Tidak Ada Hama</v>
      </c>
      <c r="P84" s="6" t="str">
        <f t="shared" si="10"/>
        <v>R3</v>
      </c>
    </row>
    <row r="85" spans="1:16" x14ac:dyDescent="0.25">
      <c r="A85" s="3">
        <v>84</v>
      </c>
      <c r="B85" s="4">
        <v>41974</v>
      </c>
      <c r="C85" s="3">
        <v>5</v>
      </c>
      <c r="D85" s="5">
        <v>8189</v>
      </c>
      <c r="E85" s="5">
        <v>51370</v>
      </c>
      <c r="F85" s="5">
        <v>139362</v>
      </c>
      <c r="G85" s="5">
        <v>386.4</v>
      </c>
      <c r="H85" s="5">
        <v>1</v>
      </c>
      <c r="I85" s="3">
        <v>385.1</v>
      </c>
      <c r="K85" s="7" t="str">
        <f t="shared" si="7"/>
        <v>STABIL</v>
      </c>
      <c r="L85" s="7" t="str">
        <f t="shared" si="11"/>
        <v>Penghujan</v>
      </c>
      <c r="M85" s="7" t="str">
        <f t="shared" si="8"/>
        <v>Ada Bencana</v>
      </c>
      <c r="N85" s="7">
        <f t="shared" si="9"/>
        <v>2.9160987429956085</v>
      </c>
      <c r="O85" s="7" t="str">
        <f t="shared" si="12"/>
        <v>Tidak Ada Hama</v>
      </c>
      <c r="P85" s="6" t="str">
        <f t="shared" si="10"/>
        <v>R3</v>
      </c>
    </row>
    <row r="86" spans="1:16" x14ac:dyDescent="0.25">
      <c r="A86" s="3">
        <v>85</v>
      </c>
      <c r="B86" s="4">
        <v>42005</v>
      </c>
      <c r="C86" s="3">
        <v>5</v>
      </c>
      <c r="D86" s="5">
        <v>8252</v>
      </c>
      <c r="E86" s="5">
        <v>153683</v>
      </c>
      <c r="F86" s="5">
        <v>65675</v>
      </c>
      <c r="G86" s="5">
        <v>233.3</v>
      </c>
      <c r="H86" s="5">
        <v>1</v>
      </c>
      <c r="I86" s="3">
        <v>3265.7</v>
      </c>
      <c r="K86" s="7" t="str">
        <f t="shared" si="7"/>
        <v>STABIL</v>
      </c>
      <c r="L86" s="7" t="str">
        <f t="shared" si="11"/>
        <v>Penghujan</v>
      </c>
      <c r="M86" s="7" t="str">
        <f t="shared" si="8"/>
        <v>Ada Bencana</v>
      </c>
      <c r="N86" s="7">
        <f t="shared" si="9"/>
        <v>11.736989649223691</v>
      </c>
      <c r="O86" s="7" t="str">
        <f t="shared" si="12"/>
        <v>Ada Hama</v>
      </c>
      <c r="P86" s="6" t="str">
        <f t="shared" si="10"/>
        <v>R4</v>
      </c>
    </row>
    <row r="87" spans="1:16" x14ac:dyDescent="0.25">
      <c r="A87" s="3">
        <v>86</v>
      </c>
      <c r="B87" s="4">
        <v>42036</v>
      </c>
      <c r="C87" s="3">
        <v>5</v>
      </c>
      <c r="D87" s="5">
        <v>8528</v>
      </c>
      <c r="E87" s="5">
        <v>275259</v>
      </c>
      <c r="F87" s="5">
        <v>16055</v>
      </c>
      <c r="G87" s="5">
        <v>173.2</v>
      </c>
      <c r="H87" s="5">
        <v>1</v>
      </c>
      <c r="I87" s="3">
        <v>3551.73</v>
      </c>
      <c r="K87" s="7" t="str">
        <f t="shared" si="7"/>
        <v>STABIL</v>
      </c>
      <c r="L87" s="7" t="str">
        <f t="shared" si="11"/>
        <v>Penghujan</v>
      </c>
      <c r="M87" s="7" t="str">
        <f t="shared" si="8"/>
        <v>Ada Bencana</v>
      </c>
      <c r="N87" s="7">
        <f t="shared" si="9"/>
        <v>7.1269790308016461</v>
      </c>
      <c r="O87" s="7" t="str">
        <f t="shared" si="12"/>
        <v>Tidak Ada Hama</v>
      </c>
      <c r="P87" s="6" t="str">
        <f t="shared" si="10"/>
        <v>R3</v>
      </c>
    </row>
    <row r="88" spans="1:16" x14ac:dyDescent="0.25">
      <c r="A88" s="3">
        <v>87</v>
      </c>
      <c r="B88" s="4">
        <v>42064</v>
      </c>
      <c r="C88" s="3">
        <v>5</v>
      </c>
      <c r="D88" s="5">
        <v>8515</v>
      </c>
      <c r="E88" s="5">
        <v>872141</v>
      </c>
      <c r="F88" s="5">
        <v>28234</v>
      </c>
      <c r="G88" s="5">
        <v>370.8</v>
      </c>
      <c r="H88" s="5">
        <v>1</v>
      </c>
      <c r="I88" s="3">
        <v>1432.15</v>
      </c>
      <c r="K88" s="7" t="str">
        <f t="shared" si="7"/>
        <v>STABIL</v>
      </c>
      <c r="L88" s="7" t="str">
        <f t="shared" si="11"/>
        <v>Penghujan</v>
      </c>
      <c r="M88" s="7" t="str">
        <f t="shared" si="8"/>
        <v>Ada Bencana</v>
      </c>
      <c r="N88" s="7">
        <f t="shared" si="9"/>
        <v>0.90700384422953917</v>
      </c>
      <c r="O88" s="7" t="str">
        <f t="shared" si="12"/>
        <v>Tidak Ada Hama</v>
      </c>
      <c r="P88" s="6" t="str">
        <f t="shared" si="10"/>
        <v>R3</v>
      </c>
    </row>
    <row r="89" spans="1:16" x14ac:dyDescent="0.25">
      <c r="A89" s="3">
        <v>88</v>
      </c>
      <c r="B89" s="4">
        <v>42095</v>
      </c>
      <c r="C89" s="3">
        <v>5</v>
      </c>
      <c r="D89" s="5">
        <v>8192</v>
      </c>
      <c r="E89" s="5">
        <v>769754</v>
      </c>
      <c r="F89" s="5">
        <v>49383</v>
      </c>
      <c r="G89" s="5">
        <v>309.10000000000002</v>
      </c>
      <c r="H89" s="5">
        <v>1</v>
      </c>
      <c r="I89" s="3">
        <v>344.2</v>
      </c>
      <c r="K89" s="7" t="str">
        <f t="shared" si="7"/>
        <v>STABIL</v>
      </c>
      <c r="L89" s="7" t="str">
        <f t="shared" si="11"/>
        <v>Penghujan</v>
      </c>
      <c r="M89" s="7" t="str">
        <f t="shared" si="8"/>
        <v>Ada Bencana</v>
      </c>
      <c r="N89" s="7">
        <f t="shared" si="9"/>
        <v>0.24698267820496261</v>
      </c>
      <c r="O89" s="7" t="str">
        <f t="shared" si="12"/>
        <v>Tidak Ada Hama</v>
      </c>
      <c r="P89" s="6" t="str">
        <f t="shared" si="10"/>
        <v>R3</v>
      </c>
    </row>
    <row r="90" spans="1:16" x14ac:dyDescent="0.25">
      <c r="A90" s="3">
        <v>89</v>
      </c>
      <c r="B90" s="4">
        <v>42125</v>
      </c>
      <c r="C90" s="3">
        <v>5</v>
      </c>
      <c r="D90" s="5">
        <v>8074</v>
      </c>
      <c r="E90" s="5">
        <v>496979</v>
      </c>
      <c r="F90" s="5">
        <v>169487</v>
      </c>
      <c r="G90" s="5">
        <v>45</v>
      </c>
      <c r="H90" s="5">
        <v>0</v>
      </c>
      <c r="I90" s="3">
        <v>1538.25</v>
      </c>
      <c r="K90" s="7" t="str">
        <f t="shared" si="7"/>
        <v>STABIL</v>
      </c>
      <c r="L90" s="7" t="str">
        <f t="shared" si="11"/>
        <v>Kemarau</v>
      </c>
      <c r="M90" s="7" t="str">
        <f t="shared" si="8"/>
        <v>Tidak Ada Bencana</v>
      </c>
      <c r="N90" s="7">
        <f t="shared" si="9"/>
        <v>2.3422154548915111</v>
      </c>
      <c r="O90" s="7" t="str">
        <f t="shared" si="12"/>
        <v>Tidak Ada Hama</v>
      </c>
      <c r="P90" s="6" t="str">
        <f t="shared" si="10"/>
        <v>R5</v>
      </c>
    </row>
    <row r="91" spans="1:16" x14ac:dyDescent="0.25">
      <c r="A91" s="3">
        <v>90</v>
      </c>
      <c r="B91" s="4">
        <v>42156</v>
      </c>
      <c r="C91" s="3">
        <v>5</v>
      </c>
      <c r="D91" s="5">
        <v>8154</v>
      </c>
      <c r="E91" s="5">
        <v>121492</v>
      </c>
      <c r="F91" s="5">
        <v>143592</v>
      </c>
      <c r="G91" s="5">
        <v>2.8</v>
      </c>
      <c r="H91" s="5">
        <v>0</v>
      </c>
      <c r="I91" s="3">
        <v>16689.98</v>
      </c>
      <c r="K91" s="7" t="str">
        <f t="shared" ref="K91:K109" si="13">IF(D91&gt;9450,"TIDAK STABIL","STABIL")</f>
        <v>STABIL</v>
      </c>
      <c r="L91" s="7" t="str">
        <f t="shared" si="11"/>
        <v>Kemarau</v>
      </c>
      <c r="M91" s="7" t="str">
        <f t="shared" ref="M91:M109" si="14">IF(H91=1,"Ada Bencana","Tidak Ada Bencana")</f>
        <v>Tidak Ada Bencana</v>
      </c>
      <c r="N91" s="7">
        <f t="shared" ref="N91:N109" si="15">I91/F87*100</f>
        <v>103.95502958579881</v>
      </c>
      <c r="O91" s="7" t="str">
        <f t="shared" si="12"/>
        <v>Ada Hama</v>
      </c>
      <c r="P91" s="6" t="str">
        <f t="shared" ref="P91:P109" si="16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R6</v>
      </c>
    </row>
    <row r="92" spans="1:16" x14ac:dyDescent="0.25">
      <c r="A92" s="3">
        <v>91</v>
      </c>
      <c r="B92" s="4">
        <v>42186</v>
      </c>
      <c r="C92" s="3">
        <v>5</v>
      </c>
      <c r="D92" s="5">
        <v>8299</v>
      </c>
      <c r="E92" s="5">
        <v>213654</v>
      </c>
      <c r="F92" s="5">
        <v>25998</v>
      </c>
      <c r="G92" s="5">
        <v>58.6</v>
      </c>
      <c r="H92" s="5">
        <v>1</v>
      </c>
      <c r="I92" s="3">
        <v>22071.18</v>
      </c>
      <c r="K92" s="7" t="str">
        <f t="shared" si="13"/>
        <v>STABIL</v>
      </c>
      <c r="L92" s="7" t="str">
        <f t="shared" si="11"/>
        <v>Kemarau</v>
      </c>
      <c r="M92" s="7" t="str">
        <f t="shared" si="14"/>
        <v>Ada Bencana</v>
      </c>
      <c r="N92" s="7">
        <f t="shared" si="15"/>
        <v>78.172345399164129</v>
      </c>
      <c r="O92" s="7" t="str">
        <f t="shared" si="12"/>
        <v>Ada Hama</v>
      </c>
      <c r="P92" s="6" t="str">
        <f t="shared" si="16"/>
        <v>R8</v>
      </c>
    </row>
    <row r="93" spans="1:16" x14ac:dyDescent="0.25">
      <c r="A93" s="3">
        <v>92</v>
      </c>
      <c r="B93" s="4">
        <v>42217</v>
      </c>
      <c r="C93" s="3">
        <v>5</v>
      </c>
      <c r="D93" s="5">
        <v>8344</v>
      </c>
      <c r="E93" s="5">
        <v>373694</v>
      </c>
      <c r="F93" s="5">
        <v>11096</v>
      </c>
      <c r="G93" s="5">
        <v>24.4</v>
      </c>
      <c r="H93" s="5">
        <v>0</v>
      </c>
      <c r="I93" s="3">
        <v>1994.56</v>
      </c>
      <c r="K93" s="7" t="str">
        <f t="shared" si="13"/>
        <v>STABIL</v>
      </c>
      <c r="L93" s="7" t="str">
        <f t="shared" si="11"/>
        <v>Kemarau</v>
      </c>
      <c r="M93" s="7" t="str">
        <f t="shared" si="14"/>
        <v>Tidak Ada Bencana</v>
      </c>
      <c r="N93" s="7">
        <f t="shared" si="15"/>
        <v>4.0389607759755375</v>
      </c>
      <c r="O93" s="7" t="str">
        <f t="shared" si="12"/>
        <v>Tidak Ada Hama</v>
      </c>
      <c r="P93" s="6" t="str">
        <f t="shared" si="16"/>
        <v>R5</v>
      </c>
    </row>
    <row r="94" spans="1:16" x14ac:dyDescent="0.25">
      <c r="A94" s="3">
        <v>93</v>
      </c>
      <c r="B94" s="4">
        <v>42248</v>
      </c>
      <c r="C94" s="3">
        <v>5</v>
      </c>
      <c r="D94" s="5">
        <v>8569</v>
      </c>
      <c r="E94" s="5">
        <v>470102</v>
      </c>
      <c r="F94" s="5">
        <v>37604</v>
      </c>
      <c r="G94" s="5">
        <v>1</v>
      </c>
      <c r="H94" s="5">
        <v>0</v>
      </c>
      <c r="I94" s="3">
        <v>393</v>
      </c>
      <c r="K94" s="7" t="str">
        <f t="shared" si="13"/>
        <v>STABIL</v>
      </c>
      <c r="L94" s="7" t="str">
        <f t="shared" si="11"/>
        <v>Kemarau</v>
      </c>
      <c r="M94" s="7" t="str">
        <f t="shared" si="14"/>
        <v>Tidak Ada Bencana</v>
      </c>
      <c r="N94" s="7">
        <f t="shared" si="15"/>
        <v>0.23187619109430224</v>
      </c>
      <c r="O94" s="7" t="str">
        <f t="shared" si="12"/>
        <v>Tidak Ada Hama</v>
      </c>
      <c r="P94" s="6" t="str">
        <f t="shared" si="16"/>
        <v>R5</v>
      </c>
    </row>
    <row r="95" spans="1:16" x14ac:dyDescent="0.25">
      <c r="A95" s="3">
        <v>94</v>
      </c>
      <c r="B95" s="4">
        <v>42278</v>
      </c>
      <c r="C95" s="3">
        <v>5</v>
      </c>
      <c r="D95" s="5">
        <v>8522</v>
      </c>
      <c r="E95" s="5">
        <v>398278</v>
      </c>
      <c r="F95" s="5">
        <v>36812</v>
      </c>
      <c r="G95" s="5">
        <v>2.1</v>
      </c>
      <c r="H95" s="5">
        <v>0</v>
      </c>
      <c r="I95" s="3">
        <v>95.5</v>
      </c>
      <c r="K95" s="7" t="str">
        <f t="shared" si="13"/>
        <v>STABIL</v>
      </c>
      <c r="L95" s="7" t="str">
        <f t="shared" si="11"/>
        <v>Kemarau</v>
      </c>
      <c r="M95" s="7" t="str">
        <f t="shared" si="14"/>
        <v>Tidak Ada Bencana</v>
      </c>
      <c r="N95" s="7">
        <f t="shared" si="15"/>
        <v>6.6507883447545824E-2</v>
      </c>
      <c r="O95" s="7" t="str">
        <f t="shared" si="12"/>
        <v>Tidak Ada Hama</v>
      </c>
      <c r="P95" s="6" t="str">
        <f t="shared" si="16"/>
        <v>R5</v>
      </c>
    </row>
    <row r="96" spans="1:16" x14ac:dyDescent="0.25">
      <c r="A96" s="3">
        <v>95</v>
      </c>
      <c r="B96" s="4">
        <v>42309</v>
      </c>
      <c r="C96" s="3">
        <v>5</v>
      </c>
      <c r="D96" s="5">
        <v>8630</v>
      </c>
      <c r="E96" s="5">
        <v>72110</v>
      </c>
      <c r="F96" s="5">
        <v>157886</v>
      </c>
      <c r="G96" s="5">
        <v>173.8</v>
      </c>
      <c r="H96" s="5">
        <v>0</v>
      </c>
      <c r="I96" s="3">
        <v>348.63</v>
      </c>
      <c r="K96" s="7" t="str">
        <f t="shared" si="13"/>
        <v>STABIL</v>
      </c>
      <c r="L96" s="7" t="str">
        <f t="shared" si="11"/>
        <v>Penghujan</v>
      </c>
      <c r="M96" s="7" t="str">
        <f t="shared" si="14"/>
        <v>Tidak Ada Bencana</v>
      </c>
      <c r="N96" s="7">
        <f t="shared" si="15"/>
        <v>1.3409877682898685</v>
      </c>
      <c r="O96" s="7" t="str">
        <f t="shared" si="12"/>
        <v>Tidak Ada Hama</v>
      </c>
      <c r="P96" s="6" t="str">
        <f t="shared" si="16"/>
        <v>R1</v>
      </c>
    </row>
    <row r="97" spans="1:16" x14ac:dyDescent="0.25">
      <c r="A97" s="3">
        <v>96</v>
      </c>
      <c r="B97" s="4">
        <v>42339</v>
      </c>
      <c r="C97" s="3">
        <v>5</v>
      </c>
      <c r="D97" s="5">
        <v>8706</v>
      </c>
      <c r="E97" s="5">
        <v>30777</v>
      </c>
      <c r="F97" s="5">
        <v>165534</v>
      </c>
      <c r="G97" s="5">
        <v>192.1</v>
      </c>
      <c r="H97" s="5">
        <v>0</v>
      </c>
      <c r="I97" s="3">
        <v>5080.3</v>
      </c>
      <c r="K97" s="7" t="str">
        <f t="shared" si="13"/>
        <v>STABIL</v>
      </c>
      <c r="L97" s="7" t="str">
        <f t="shared" si="11"/>
        <v>Penghujan</v>
      </c>
      <c r="M97" s="7" t="str">
        <f t="shared" si="14"/>
        <v>Tidak Ada Bencana</v>
      </c>
      <c r="N97" s="7">
        <f t="shared" si="15"/>
        <v>45.784967555875994</v>
      </c>
      <c r="O97" s="7" t="str">
        <f t="shared" si="12"/>
        <v>Ada Hama</v>
      </c>
      <c r="P97" s="6" t="str">
        <f t="shared" si="16"/>
        <v>R2</v>
      </c>
    </row>
    <row r="98" spans="1:16" x14ac:dyDescent="0.25">
      <c r="A98" s="3">
        <v>97</v>
      </c>
      <c r="B98" s="4">
        <v>42370</v>
      </c>
      <c r="C98" s="3">
        <v>5</v>
      </c>
      <c r="D98" s="5">
        <v>8854</v>
      </c>
      <c r="E98" s="5">
        <v>618540</v>
      </c>
      <c r="F98" s="5">
        <v>66201</v>
      </c>
      <c r="G98" s="5">
        <v>217.5</v>
      </c>
      <c r="H98" s="5">
        <v>1</v>
      </c>
      <c r="I98" s="3">
        <v>8314.52</v>
      </c>
      <c r="K98" s="7" t="str">
        <f t="shared" si="13"/>
        <v>STABIL</v>
      </c>
      <c r="L98" s="7" t="str">
        <f t="shared" si="11"/>
        <v>Penghujan</v>
      </c>
      <c r="M98" s="7" t="str">
        <f t="shared" si="14"/>
        <v>Ada Bencana</v>
      </c>
      <c r="N98" s="7">
        <f t="shared" si="15"/>
        <v>22.110732900755238</v>
      </c>
      <c r="O98" s="7" t="str">
        <f t="shared" si="12"/>
        <v>Ada Hama</v>
      </c>
      <c r="P98" s="6" t="str">
        <f t="shared" si="16"/>
        <v>R4</v>
      </c>
    </row>
    <row r="99" spans="1:16" x14ac:dyDescent="0.25">
      <c r="A99" s="3">
        <v>98</v>
      </c>
      <c r="B99" s="4">
        <v>42401</v>
      </c>
      <c r="C99" s="3">
        <v>5</v>
      </c>
      <c r="D99" s="5">
        <v>9012</v>
      </c>
      <c r="E99" s="5">
        <v>88949</v>
      </c>
      <c r="F99" s="5">
        <v>15973</v>
      </c>
      <c r="G99" s="5">
        <v>261</v>
      </c>
      <c r="H99" s="5">
        <v>1</v>
      </c>
      <c r="I99" s="3">
        <v>9425.56</v>
      </c>
      <c r="K99" s="7" t="str">
        <f t="shared" si="13"/>
        <v>STABIL</v>
      </c>
      <c r="L99" s="7" t="str">
        <f t="shared" si="11"/>
        <v>Penghujan</v>
      </c>
      <c r="M99" s="7" t="str">
        <f t="shared" si="14"/>
        <v>Ada Bencana</v>
      </c>
      <c r="N99" s="7">
        <f t="shared" si="15"/>
        <v>25.60458546126263</v>
      </c>
      <c r="O99" s="7" t="str">
        <f t="shared" si="12"/>
        <v>Ada Hama</v>
      </c>
      <c r="P99" s="6" t="str">
        <f t="shared" si="16"/>
        <v>R4</v>
      </c>
    </row>
    <row r="100" spans="1:16" x14ac:dyDescent="0.25">
      <c r="A100" s="3">
        <v>99</v>
      </c>
      <c r="B100" s="4">
        <v>42430</v>
      </c>
      <c r="C100" s="3">
        <v>5</v>
      </c>
      <c r="D100" s="5">
        <v>8889</v>
      </c>
      <c r="E100" s="5">
        <v>152999</v>
      </c>
      <c r="F100" s="5">
        <v>28048</v>
      </c>
      <c r="G100" s="5">
        <v>321.7</v>
      </c>
      <c r="H100" s="5">
        <v>1</v>
      </c>
      <c r="I100" s="3">
        <v>5481.26</v>
      </c>
      <c r="K100" s="7" t="str">
        <f t="shared" si="13"/>
        <v>STABIL</v>
      </c>
      <c r="L100" s="7" t="str">
        <f t="shared" si="11"/>
        <v>Penghujan</v>
      </c>
      <c r="M100" s="7" t="str">
        <f t="shared" si="14"/>
        <v>Ada Bencana</v>
      </c>
      <c r="N100" s="7">
        <f t="shared" si="15"/>
        <v>3.4716567650076642</v>
      </c>
      <c r="O100" s="7" t="str">
        <f t="shared" si="12"/>
        <v>Tidak Ada Hama</v>
      </c>
      <c r="P100" s="6" t="str">
        <f t="shared" si="16"/>
        <v>R3</v>
      </c>
    </row>
    <row r="101" spans="1:16" x14ac:dyDescent="0.25">
      <c r="A101" s="3">
        <v>100</v>
      </c>
      <c r="B101" s="4">
        <v>42461</v>
      </c>
      <c r="C101" s="3">
        <v>5</v>
      </c>
      <c r="D101" s="5">
        <v>8564</v>
      </c>
      <c r="E101" s="5">
        <v>700563</v>
      </c>
      <c r="F101" s="5">
        <v>49574</v>
      </c>
      <c r="G101" s="5">
        <v>227.3</v>
      </c>
      <c r="H101" s="5">
        <v>1</v>
      </c>
      <c r="I101" s="3">
        <v>1194.25</v>
      </c>
      <c r="K101" s="7" t="str">
        <f t="shared" si="13"/>
        <v>STABIL</v>
      </c>
      <c r="L101" s="7" t="str">
        <f t="shared" si="11"/>
        <v>Penghujan</v>
      </c>
      <c r="M101" s="7" t="str">
        <f t="shared" si="14"/>
        <v>Ada Bencana</v>
      </c>
      <c r="N101" s="7">
        <f t="shared" si="15"/>
        <v>0.72145299455096834</v>
      </c>
      <c r="O101" s="7" t="str">
        <f t="shared" si="12"/>
        <v>Tidak Ada Hama</v>
      </c>
      <c r="P101" s="6" t="str">
        <f t="shared" si="16"/>
        <v>R3</v>
      </c>
    </row>
    <row r="102" spans="1:16" x14ac:dyDescent="0.25">
      <c r="A102" s="3">
        <v>101</v>
      </c>
      <c r="B102" s="4">
        <v>42491</v>
      </c>
      <c r="C102" s="3">
        <v>5</v>
      </c>
      <c r="D102" s="5">
        <v>8275</v>
      </c>
      <c r="E102" s="5">
        <v>168034</v>
      </c>
      <c r="F102" s="5">
        <v>170047</v>
      </c>
      <c r="G102" s="5">
        <v>200.2</v>
      </c>
      <c r="H102" s="5">
        <v>0</v>
      </c>
      <c r="I102" s="3">
        <v>904.66</v>
      </c>
      <c r="K102" s="7" t="str">
        <f t="shared" si="13"/>
        <v>STABIL</v>
      </c>
      <c r="L102" s="7" t="str">
        <f t="shared" si="11"/>
        <v>Penghujan</v>
      </c>
      <c r="M102" s="7" t="str">
        <f t="shared" si="14"/>
        <v>Tidak Ada Bencana</v>
      </c>
      <c r="N102" s="7">
        <f t="shared" si="15"/>
        <v>1.3665352487122551</v>
      </c>
      <c r="O102" s="7" t="str">
        <f t="shared" si="12"/>
        <v>Tidak Ada Hama</v>
      </c>
      <c r="P102" s="6" t="str">
        <f t="shared" si="16"/>
        <v>R1</v>
      </c>
    </row>
    <row r="103" spans="1:16" x14ac:dyDescent="0.25">
      <c r="A103" s="3">
        <v>102</v>
      </c>
      <c r="B103" s="4">
        <v>42522</v>
      </c>
      <c r="C103" s="3">
        <v>5</v>
      </c>
      <c r="D103" s="5">
        <v>8321</v>
      </c>
      <c r="E103" s="5">
        <v>659801</v>
      </c>
      <c r="F103" s="5">
        <v>147520</v>
      </c>
      <c r="G103" s="5">
        <v>111.8</v>
      </c>
      <c r="H103" s="5">
        <v>0</v>
      </c>
      <c r="I103" s="3">
        <v>7261.66</v>
      </c>
      <c r="K103" s="7" t="str">
        <f t="shared" si="13"/>
        <v>STABIL</v>
      </c>
      <c r="L103" s="7" t="str">
        <f t="shared" si="11"/>
        <v>Kemarau</v>
      </c>
      <c r="M103" s="7" t="str">
        <f t="shared" si="14"/>
        <v>Tidak Ada Bencana</v>
      </c>
      <c r="N103" s="7">
        <f t="shared" si="15"/>
        <v>45.462092280723724</v>
      </c>
      <c r="O103" s="7" t="str">
        <f t="shared" si="12"/>
        <v>Ada Hama</v>
      </c>
      <c r="P103" s="6" t="str">
        <f t="shared" si="16"/>
        <v>R6</v>
      </c>
    </row>
    <row r="104" spans="1:16" x14ac:dyDescent="0.25">
      <c r="A104" s="3">
        <v>103</v>
      </c>
      <c r="B104" s="4">
        <v>42552</v>
      </c>
      <c r="C104" s="3">
        <v>5</v>
      </c>
      <c r="D104" s="5">
        <v>8250</v>
      </c>
      <c r="E104" s="5">
        <v>171251</v>
      </c>
      <c r="F104" s="5">
        <v>26072</v>
      </c>
      <c r="G104" s="5">
        <v>106.3</v>
      </c>
      <c r="H104" s="5">
        <v>0</v>
      </c>
      <c r="I104" s="3">
        <v>8738.41</v>
      </c>
      <c r="K104" s="7" t="str">
        <f t="shared" si="13"/>
        <v>STABIL</v>
      </c>
      <c r="L104" s="7" t="str">
        <f t="shared" si="11"/>
        <v>Kemarau</v>
      </c>
      <c r="M104" s="7" t="str">
        <f t="shared" si="14"/>
        <v>Tidak Ada Bencana</v>
      </c>
      <c r="N104" s="7">
        <f t="shared" si="15"/>
        <v>31.155198231602967</v>
      </c>
      <c r="O104" s="7" t="str">
        <f t="shared" si="12"/>
        <v>Ada Hama</v>
      </c>
      <c r="P104" s="6" t="str">
        <f t="shared" si="16"/>
        <v>R6</v>
      </c>
    </row>
    <row r="105" spans="1:16" x14ac:dyDescent="0.25">
      <c r="A105" s="3">
        <v>104</v>
      </c>
      <c r="B105" s="4">
        <v>42583</v>
      </c>
      <c r="C105" s="3">
        <v>5</v>
      </c>
      <c r="D105" s="5">
        <v>8373</v>
      </c>
      <c r="E105" s="5">
        <v>690865</v>
      </c>
      <c r="F105" s="5">
        <v>10508</v>
      </c>
      <c r="G105" s="5">
        <v>214.5</v>
      </c>
      <c r="H105" s="5">
        <v>0</v>
      </c>
      <c r="I105" s="3">
        <v>3246.54</v>
      </c>
      <c r="K105" s="7" t="str">
        <f t="shared" si="13"/>
        <v>STABIL</v>
      </c>
      <c r="L105" s="7" t="str">
        <f t="shared" si="11"/>
        <v>Penghujan</v>
      </c>
      <c r="M105" s="7" t="str">
        <f t="shared" si="14"/>
        <v>Tidak Ada Bencana</v>
      </c>
      <c r="N105" s="7">
        <f t="shared" si="15"/>
        <v>6.5488764271593976</v>
      </c>
      <c r="O105" s="7" t="str">
        <f t="shared" si="12"/>
        <v>Tidak Ada Hama</v>
      </c>
      <c r="P105" s="6" t="str">
        <f t="shared" si="16"/>
        <v>R1</v>
      </c>
    </row>
    <row r="106" spans="1:16" x14ac:dyDescent="0.25">
      <c r="A106" s="3">
        <v>105</v>
      </c>
      <c r="B106" s="4">
        <v>42614</v>
      </c>
      <c r="C106" s="3">
        <v>5</v>
      </c>
      <c r="D106" s="5">
        <v>8469</v>
      </c>
      <c r="E106" s="5">
        <v>243923</v>
      </c>
      <c r="F106" s="5">
        <v>37348</v>
      </c>
      <c r="G106" s="5">
        <v>229.9</v>
      </c>
      <c r="H106" s="5">
        <v>0</v>
      </c>
      <c r="I106" s="3">
        <v>1259.2</v>
      </c>
      <c r="K106" s="7" t="str">
        <f t="shared" si="13"/>
        <v>STABIL</v>
      </c>
      <c r="L106" s="7" t="str">
        <f t="shared" si="11"/>
        <v>Penghujan</v>
      </c>
      <c r="M106" s="7" t="str">
        <f t="shared" si="14"/>
        <v>Tidak Ada Bencana</v>
      </c>
      <c r="N106" s="7">
        <f t="shared" si="15"/>
        <v>0.74050115556287377</v>
      </c>
      <c r="O106" s="7" t="str">
        <f t="shared" si="12"/>
        <v>Tidak Ada Hama</v>
      </c>
      <c r="P106" s="6" t="str">
        <f t="shared" si="16"/>
        <v>R1</v>
      </c>
    </row>
    <row r="107" spans="1:16" x14ac:dyDescent="0.25">
      <c r="A107" s="3">
        <v>106</v>
      </c>
      <c r="B107" s="4">
        <v>42644</v>
      </c>
      <c r="C107" s="3">
        <v>5</v>
      </c>
      <c r="D107" s="5">
        <v>8452</v>
      </c>
      <c r="E107" s="5">
        <v>151146</v>
      </c>
      <c r="F107" s="5">
        <v>37507</v>
      </c>
      <c r="G107" s="5">
        <v>234</v>
      </c>
      <c r="H107" s="5">
        <v>0</v>
      </c>
      <c r="I107" s="3">
        <v>885.75</v>
      </c>
      <c r="K107" s="7" t="str">
        <f t="shared" si="13"/>
        <v>STABIL</v>
      </c>
      <c r="L107" s="7" t="str">
        <f t="shared" si="11"/>
        <v>Penghujan</v>
      </c>
      <c r="M107" s="7" t="str">
        <f t="shared" si="14"/>
        <v>Tidak Ada Bencana</v>
      </c>
      <c r="N107" s="7">
        <f t="shared" si="15"/>
        <v>0.60042706073752716</v>
      </c>
      <c r="O107" s="7" t="str">
        <f t="shared" si="12"/>
        <v>Tidak Ada Hama</v>
      </c>
      <c r="P107" s="6" t="str">
        <f t="shared" si="16"/>
        <v>R1</v>
      </c>
    </row>
    <row r="108" spans="1:16" x14ac:dyDescent="0.25">
      <c r="A108" s="3">
        <v>107</v>
      </c>
      <c r="B108" s="4">
        <v>42675</v>
      </c>
      <c r="C108" s="3">
        <v>5</v>
      </c>
      <c r="D108" s="5">
        <v>8397</v>
      </c>
      <c r="E108" s="5">
        <v>104742</v>
      </c>
      <c r="F108" s="5">
        <v>157800</v>
      </c>
      <c r="G108" s="5">
        <v>256.60000000000002</v>
      </c>
      <c r="H108" s="5">
        <v>1</v>
      </c>
      <c r="I108" s="3">
        <v>2359.1</v>
      </c>
      <c r="K108" s="7" t="str">
        <f t="shared" si="13"/>
        <v>STABIL</v>
      </c>
      <c r="L108" s="7" t="str">
        <f t="shared" si="11"/>
        <v>Penghujan</v>
      </c>
      <c r="M108" s="7" t="str">
        <f t="shared" si="14"/>
        <v>Ada Bencana</v>
      </c>
      <c r="N108" s="7">
        <f t="shared" si="15"/>
        <v>9.0484044185332912</v>
      </c>
      <c r="O108" s="7" t="str">
        <f t="shared" si="12"/>
        <v>Tidak Ada Hama</v>
      </c>
      <c r="P108" s="6" t="str">
        <f t="shared" si="16"/>
        <v>R3</v>
      </c>
    </row>
    <row r="109" spans="1:16" x14ac:dyDescent="0.25">
      <c r="A109" s="3">
        <v>108</v>
      </c>
      <c r="B109" s="4">
        <v>42705</v>
      </c>
      <c r="C109" s="3">
        <v>5</v>
      </c>
      <c r="D109" s="5">
        <v>8392</v>
      </c>
      <c r="E109" s="5">
        <v>299095</v>
      </c>
      <c r="F109" s="5">
        <v>169139</v>
      </c>
      <c r="G109" s="5">
        <v>204.6</v>
      </c>
      <c r="H109" s="5">
        <v>1</v>
      </c>
      <c r="I109" s="3">
        <v>3479.4</v>
      </c>
      <c r="K109" s="7" t="str">
        <f t="shared" si="13"/>
        <v>STABIL</v>
      </c>
      <c r="L109" s="7" t="str">
        <f t="shared" si="11"/>
        <v>Penghujan</v>
      </c>
      <c r="M109" s="7" t="str">
        <f t="shared" si="14"/>
        <v>Ada Bencana</v>
      </c>
      <c r="N109" s="7">
        <f t="shared" si="15"/>
        <v>33.111914731633043</v>
      </c>
      <c r="O109" s="7" t="str">
        <f t="shared" si="12"/>
        <v>Ada Hama</v>
      </c>
      <c r="P109" s="6" t="str">
        <f t="shared" si="16"/>
        <v>R4</v>
      </c>
    </row>
    <row r="110" spans="1:16" x14ac:dyDescent="0.25">
      <c r="A110" s="3">
        <v>109</v>
      </c>
      <c r="B110" s="4">
        <v>42736</v>
      </c>
      <c r="C110" s="3">
        <v>5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0</v>
      </c>
      <c r="I110" s="3">
        <v>7678.05</v>
      </c>
    </row>
    <row r="111" spans="1:16" x14ac:dyDescent="0.25">
      <c r="A111" s="3">
        <v>110</v>
      </c>
      <c r="B111" s="4">
        <v>42767</v>
      </c>
      <c r="C111" s="3">
        <v>5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3">
        <v>3480.8</v>
      </c>
    </row>
    <row r="112" spans="1:16" x14ac:dyDescent="0.25">
      <c r="A112" s="3">
        <v>111</v>
      </c>
      <c r="B112" s="4">
        <v>42795</v>
      </c>
      <c r="C112" s="3">
        <v>5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3">
        <v>2952.62</v>
      </c>
    </row>
    <row r="113" spans="1:9" x14ac:dyDescent="0.25">
      <c r="A113" s="3">
        <v>112</v>
      </c>
      <c r="B113" s="4">
        <v>42826</v>
      </c>
      <c r="C113" s="3">
        <v>5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0</v>
      </c>
      <c r="I113" s="3">
        <v>2046.1</v>
      </c>
    </row>
    <row r="114" spans="1:9" x14ac:dyDescent="0.25">
      <c r="A114" s="3">
        <v>113</v>
      </c>
      <c r="B114" s="4">
        <v>42856</v>
      </c>
      <c r="C114" s="3">
        <v>5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0</v>
      </c>
      <c r="I114" s="3">
        <v>2266.27</v>
      </c>
    </row>
    <row r="115" spans="1:9" x14ac:dyDescent="0.25">
      <c r="A115" s="3">
        <v>114</v>
      </c>
      <c r="B115" s="4">
        <v>42887</v>
      </c>
      <c r="C115" s="3">
        <v>5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3">
        <v>4083.78</v>
      </c>
    </row>
    <row r="116" spans="1:9" x14ac:dyDescent="0.25">
      <c r="A116" s="3">
        <v>115</v>
      </c>
      <c r="B116" s="4">
        <v>42917</v>
      </c>
      <c r="C116" s="3">
        <v>5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0</v>
      </c>
      <c r="I116" s="3">
        <v>3436.91</v>
      </c>
    </row>
    <row r="117" spans="1:9" x14ac:dyDescent="0.25">
      <c r="A117" s="3">
        <v>116</v>
      </c>
      <c r="B117" s="4">
        <v>42948</v>
      </c>
      <c r="C117" s="3">
        <v>5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3">
        <v>2078.7399999999998</v>
      </c>
    </row>
    <row r="118" spans="1:9" x14ac:dyDescent="0.25">
      <c r="A118" s="3">
        <v>117</v>
      </c>
      <c r="B118" s="4">
        <v>42979</v>
      </c>
      <c r="C118" s="3">
        <v>5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0</v>
      </c>
      <c r="I118" s="3">
        <v>869.36</v>
      </c>
    </row>
    <row r="119" spans="1:9" x14ac:dyDescent="0.25">
      <c r="A119" s="3">
        <v>118</v>
      </c>
      <c r="B119" s="4">
        <v>43009</v>
      </c>
      <c r="C119" s="3">
        <v>5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0</v>
      </c>
      <c r="I119" s="3">
        <v>666.91</v>
      </c>
    </row>
    <row r="120" spans="1:9" x14ac:dyDescent="0.25">
      <c r="A120" s="3">
        <v>119</v>
      </c>
      <c r="B120" s="4">
        <v>43040</v>
      </c>
      <c r="C120" s="3">
        <v>5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3">
        <v>1387.13</v>
      </c>
    </row>
    <row r="121" spans="1:9" x14ac:dyDescent="0.25">
      <c r="A121" s="3">
        <v>120</v>
      </c>
      <c r="B121" s="4">
        <v>43070</v>
      </c>
      <c r="C121" s="3">
        <v>5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3">
        <v>2148.0100000000002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186F-9354-49DA-818F-7B46B8662A9F}">
  <dimension ref="A1:P1165"/>
  <sheetViews>
    <sheetView topLeftCell="F87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6</v>
      </c>
      <c r="D2" s="5">
        <v>4129</v>
      </c>
      <c r="E2" s="5">
        <v>137905</v>
      </c>
      <c r="F2" s="5">
        <v>138188</v>
      </c>
      <c r="G2" s="5">
        <v>261</v>
      </c>
      <c r="H2" s="5">
        <v>0</v>
      </c>
      <c r="I2" s="5" t="s">
        <v>9</v>
      </c>
      <c r="K2" s="7" t="str">
        <f>IF(D2&gt;9450,"Tidak Stabil","Stabil")</f>
        <v>Stabil</v>
      </c>
      <c r="L2" s="7" t="str">
        <f>IF(G2&gt;150,"Penghujan","Kemarau")</f>
        <v>Penghujan</v>
      </c>
      <c r="M2" s="7" t="str">
        <f>IF(H2=1,"Banjir","Tidak Ada Banjir")</f>
        <v>Tidak Ada 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6</v>
      </c>
      <c r="D3" s="5">
        <v>4129</v>
      </c>
      <c r="E3" s="5">
        <v>84017</v>
      </c>
      <c r="F3" s="5">
        <v>58127</v>
      </c>
      <c r="G3" s="5">
        <v>245</v>
      </c>
      <c r="H3" s="5">
        <v>0</v>
      </c>
      <c r="I3" s="5" t="s">
        <v>9</v>
      </c>
      <c r="K3" s="7" t="str">
        <f t="shared" ref="K3:K25" si="0">IF(D3&gt;9450,"Tidak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6</v>
      </c>
      <c r="D4" s="5">
        <v>4099</v>
      </c>
      <c r="E4" s="5">
        <v>344961</v>
      </c>
      <c r="F4" s="5">
        <v>41523</v>
      </c>
      <c r="G4" s="5">
        <v>328</v>
      </c>
      <c r="H4" s="5">
        <v>0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Tidak Ada 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6</v>
      </c>
      <c r="D5" s="5">
        <v>4041</v>
      </c>
      <c r="E5" s="5">
        <v>909243</v>
      </c>
      <c r="F5" s="5">
        <v>84453</v>
      </c>
      <c r="G5" s="5">
        <v>510</v>
      </c>
      <c r="H5" s="5">
        <v>1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6</v>
      </c>
      <c r="D6" s="5">
        <v>4056</v>
      </c>
      <c r="E6" s="5">
        <v>713597</v>
      </c>
      <c r="F6" s="5">
        <v>159789</v>
      </c>
      <c r="G6" s="5">
        <v>240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Penghujan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6</v>
      </c>
      <c r="D7" s="5">
        <v>4127</v>
      </c>
      <c r="E7" s="5">
        <v>300165</v>
      </c>
      <c r="F7" s="5">
        <v>86222</v>
      </c>
      <c r="G7" s="5">
        <v>564</v>
      </c>
      <c r="H7" s="5">
        <v>0</v>
      </c>
      <c r="I7" s="5" t="s">
        <v>9</v>
      </c>
      <c r="K7" s="7" t="str">
        <f t="shared" si="0"/>
        <v>Stabil</v>
      </c>
      <c r="L7" s="7" t="str">
        <f t="shared" si="1"/>
        <v>Penghujan</v>
      </c>
      <c r="M7" s="7" t="str">
        <f t="shared" si="2"/>
        <v>Tidak Ada 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6</v>
      </c>
      <c r="D8" s="5">
        <v>4117</v>
      </c>
      <c r="E8" s="5">
        <v>214423</v>
      </c>
      <c r="F8" s="5">
        <v>41171</v>
      </c>
      <c r="G8" s="5">
        <v>575</v>
      </c>
      <c r="H8" s="5">
        <v>1</v>
      </c>
      <c r="I8" s="5" t="s">
        <v>9</v>
      </c>
      <c r="K8" s="7" t="str">
        <f t="shared" si="0"/>
        <v>Stabil</v>
      </c>
      <c r="L8" s="7" t="str">
        <f t="shared" si="1"/>
        <v>Penghujan</v>
      </c>
      <c r="M8" s="7" t="str">
        <f t="shared" si="2"/>
        <v>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6</v>
      </c>
      <c r="D9" s="5">
        <v>4124</v>
      </c>
      <c r="E9" s="5">
        <v>436112</v>
      </c>
      <c r="F9" s="5">
        <v>26981</v>
      </c>
      <c r="G9" s="5">
        <v>379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Penghujan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6</v>
      </c>
      <c r="D10" s="5">
        <v>4161</v>
      </c>
      <c r="E10" s="5">
        <v>479593</v>
      </c>
      <c r="F10" s="5">
        <v>27042</v>
      </c>
      <c r="G10" s="5">
        <v>221</v>
      </c>
      <c r="H10" s="5">
        <v>1</v>
      </c>
      <c r="I10" s="5" t="s">
        <v>9</v>
      </c>
      <c r="K10" s="7" t="str">
        <f t="shared" si="0"/>
        <v>Stabil</v>
      </c>
      <c r="L10" s="7" t="str">
        <f t="shared" si="1"/>
        <v>Penghujan</v>
      </c>
      <c r="M10" s="7" t="str">
        <f t="shared" si="2"/>
        <v>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6</v>
      </c>
      <c r="D11" s="5">
        <v>4175</v>
      </c>
      <c r="E11" s="5">
        <v>258788</v>
      </c>
      <c r="F11" s="5">
        <v>16475</v>
      </c>
      <c r="G11" s="5">
        <v>393</v>
      </c>
      <c r="H11" s="5">
        <v>0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Tidak Ada 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6</v>
      </c>
      <c r="D12" s="5">
        <v>4194</v>
      </c>
      <c r="E12" s="5">
        <v>123571</v>
      </c>
      <c r="F12" s="5">
        <v>67644</v>
      </c>
      <c r="G12" s="5">
        <v>636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6</v>
      </c>
      <c r="D13" s="5">
        <v>4231</v>
      </c>
      <c r="E13" s="5">
        <v>80981</v>
      </c>
      <c r="F13" s="5">
        <v>178295</v>
      </c>
      <c r="G13" s="5">
        <v>616</v>
      </c>
      <c r="H13" s="5">
        <v>1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6</v>
      </c>
      <c r="D14" s="5">
        <v>4505</v>
      </c>
      <c r="E14" s="5">
        <v>165573</v>
      </c>
      <c r="F14" s="5">
        <v>114388</v>
      </c>
      <c r="G14" s="5">
        <v>438</v>
      </c>
      <c r="H14" s="5">
        <v>1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6</v>
      </c>
      <c r="D15" s="5">
        <v>4647</v>
      </c>
      <c r="E15" s="5">
        <v>100873</v>
      </c>
      <c r="F15" s="5">
        <v>45446</v>
      </c>
      <c r="G15" s="5">
        <v>118</v>
      </c>
      <c r="H15" s="5">
        <v>1</v>
      </c>
      <c r="I15" s="5" t="s">
        <v>9</v>
      </c>
      <c r="K15" s="7" t="str">
        <f t="shared" si="0"/>
        <v>Stabil</v>
      </c>
      <c r="L15" s="7" t="str">
        <f t="shared" si="1"/>
        <v>Kemarau</v>
      </c>
      <c r="M15" s="7" t="str">
        <f t="shared" si="2"/>
        <v>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6</v>
      </c>
      <c r="D16" s="5">
        <v>4744</v>
      </c>
      <c r="E16" s="5">
        <v>414171</v>
      </c>
      <c r="F16" s="5">
        <v>36846</v>
      </c>
      <c r="G16" s="5">
        <v>557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6</v>
      </c>
      <c r="D17" s="5">
        <v>4736</v>
      </c>
      <c r="E17" s="5">
        <v>1091665</v>
      </c>
      <c r="F17" s="5">
        <v>58971</v>
      </c>
      <c r="G17" s="5">
        <v>285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6</v>
      </c>
      <c r="D18" s="5">
        <v>4673</v>
      </c>
      <c r="E18" s="5">
        <v>681060</v>
      </c>
      <c r="F18" s="5">
        <v>157963</v>
      </c>
      <c r="G18" s="5">
        <v>344</v>
      </c>
      <c r="H18" s="5">
        <v>1</v>
      </c>
      <c r="I18" s="5" t="s">
        <v>9</v>
      </c>
      <c r="K18" s="7" t="str">
        <f t="shared" si="0"/>
        <v>Stabil</v>
      </c>
      <c r="L18" s="7" t="str">
        <f t="shared" si="1"/>
        <v>Penghujan</v>
      </c>
      <c r="M18" s="7" t="str">
        <f t="shared" si="2"/>
        <v>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6</v>
      </c>
      <c r="D19" s="5">
        <v>4770</v>
      </c>
      <c r="E19" s="5">
        <v>270583</v>
      </c>
      <c r="F19" s="5">
        <v>112509</v>
      </c>
      <c r="G19" s="5">
        <v>250</v>
      </c>
      <c r="H19" s="5">
        <v>1</v>
      </c>
      <c r="I19" s="5" t="s">
        <v>9</v>
      </c>
      <c r="K19" s="7" t="str">
        <f t="shared" si="0"/>
        <v>Stabil</v>
      </c>
      <c r="L19" s="7" t="str">
        <f t="shared" si="1"/>
        <v>Penghujan</v>
      </c>
      <c r="M19" s="7" t="str">
        <f t="shared" si="2"/>
        <v>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6</v>
      </c>
      <c r="D20" s="5">
        <v>4748</v>
      </c>
      <c r="E20" s="5">
        <v>219379</v>
      </c>
      <c r="F20" s="5">
        <v>48643</v>
      </c>
      <c r="G20" s="5">
        <v>275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Penghujan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6</v>
      </c>
      <c r="D21" s="5">
        <v>4770</v>
      </c>
      <c r="E21" s="5">
        <v>351110</v>
      </c>
      <c r="F21" s="5">
        <v>36253</v>
      </c>
      <c r="G21" s="5">
        <v>181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Penghujan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6</v>
      </c>
      <c r="D22" s="5">
        <v>4737</v>
      </c>
      <c r="E22" s="5">
        <v>457735</v>
      </c>
      <c r="F22" s="5">
        <v>20753</v>
      </c>
      <c r="G22" s="5">
        <v>19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6</v>
      </c>
      <c r="D23" s="5">
        <v>4752</v>
      </c>
      <c r="E23" s="5">
        <v>326021</v>
      </c>
      <c r="F23" s="5">
        <v>6412</v>
      </c>
      <c r="G23" s="5">
        <v>213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Penghujan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6</v>
      </c>
      <c r="D24" s="5">
        <v>4756</v>
      </c>
      <c r="E24" s="5">
        <v>140954</v>
      </c>
      <c r="F24" s="5">
        <v>29410</v>
      </c>
      <c r="G24" s="5">
        <v>235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6</v>
      </c>
      <c r="D25" s="5">
        <v>4836</v>
      </c>
      <c r="E25" s="5">
        <v>105052</v>
      </c>
      <c r="F25" s="5">
        <v>106346</v>
      </c>
      <c r="G25" s="5">
        <v>247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6</v>
      </c>
      <c r="D26" s="5">
        <v>5165</v>
      </c>
      <c r="E26" s="5">
        <v>178952</v>
      </c>
      <c r="F26" s="5">
        <v>164555</v>
      </c>
      <c r="G26" s="5">
        <v>386</v>
      </c>
      <c r="H26" s="5">
        <v>1</v>
      </c>
      <c r="I26" s="9">
        <v>2236</v>
      </c>
      <c r="K26" s="7" t="str">
        <f>IF(D26&gt;9450,"TIDAK STABIL","STABIL")</f>
        <v>STABIL</v>
      </c>
      <c r="L26" s="7" t="str">
        <f t="shared" si="1"/>
        <v>Penghujan</v>
      </c>
      <c r="M26" s="7" t="str">
        <f>IF(H26=1,"Ada Bencana","Tidak Ada Bencana")</f>
        <v>Ada Bencana</v>
      </c>
      <c r="N26" s="7">
        <f>I26/F22*100</f>
        <v>10.774345877704427</v>
      </c>
      <c r="O26" s="7" t="str">
        <f t="shared" si="6"/>
        <v>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R4</v>
      </c>
    </row>
    <row r="27" spans="1:16" x14ac:dyDescent="0.25">
      <c r="A27" s="3">
        <v>26</v>
      </c>
      <c r="B27" s="4">
        <v>40210</v>
      </c>
      <c r="C27" s="3">
        <v>6</v>
      </c>
      <c r="D27" s="5">
        <v>5441</v>
      </c>
      <c r="E27" s="5">
        <v>55290</v>
      </c>
      <c r="F27" s="5">
        <v>74459</v>
      </c>
      <c r="G27" s="5">
        <v>443</v>
      </c>
      <c r="H27" s="5">
        <v>1</v>
      </c>
      <c r="I27" s="9">
        <v>5100</v>
      </c>
      <c r="K27" s="7" t="str">
        <f t="shared" ref="K27:K90" si="7">IF(D27&gt;9450,"TIDAK STABIL","STABIL")</f>
        <v>STABIL</v>
      </c>
      <c r="L27" s="7" t="str">
        <f t="shared" si="1"/>
        <v>Penghujan</v>
      </c>
      <c r="M27" s="7" t="str">
        <f t="shared" ref="M27:M90" si="8">IF(H27=1,"Ada Bencana","Tidak Ada Bencana")</f>
        <v>Ada Bencana</v>
      </c>
      <c r="N27" s="7">
        <f t="shared" ref="N27:N90" si="9">I27/F23*100</f>
        <v>79.538365564566433</v>
      </c>
      <c r="O27" s="7" t="str">
        <f t="shared" si="6"/>
        <v>Ada Hama</v>
      </c>
      <c r="P27" s="6" t="str">
        <f t="shared" ref="P27:P90" si="10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R4</v>
      </c>
    </row>
    <row r="28" spans="1:16" x14ac:dyDescent="0.25">
      <c r="A28" s="3">
        <v>27</v>
      </c>
      <c r="B28" s="4">
        <v>40238</v>
      </c>
      <c r="C28" s="3">
        <v>6</v>
      </c>
      <c r="D28" s="5">
        <v>5615</v>
      </c>
      <c r="E28" s="5">
        <v>253601</v>
      </c>
      <c r="F28" s="5">
        <v>39804</v>
      </c>
      <c r="G28" s="5">
        <v>596</v>
      </c>
      <c r="H28" s="5">
        <v>1</v>
      </c>
      <c r="I28" s="9">
        <v>5843</v>
      </c>
      <c r="K28" s="7" t="str">
        <f t="shared" si="7"/>
        <v>STABIL</v>
      </c>
      <c r="L28" s="7" t="str">
        <f t="shared" si="1"/>
        <v>Penghujan</v>
      </c>
      <c r="M28" s="7" t="str">
        <f t="shared" si="8"/>
        <v>Ada Bencana</v>
      </c>
      <c r="N28" s="7">
        <f t="shared" si="9"/>
        <v>19.86739204352261</v>
      </c>
      <c r="O28" s="7" t="str">
        <f t="shared" si="6"/>
        <v>Ada Hama</v>
      </c>
      <c r="P28" s="6" t="str">
        <f t="shared" si="10"/>
        <v>R4</v>
      </c>
    </row>
    <row r="29" spans="1:16" x14ac:dyDescent="0.25">
      <c r="A29" s="3">
        <v>28</v>
      </c>
      <c r="B29" s="4">
        <v>40269</v>
      </c>
      <c r="C29" s="3">
        <v>6</v>
      </c>
      <c r="D29" s="5">
        <v>5463</v>
      </c>
      <c r="E29" s="5">
        <v>917018</v>
      </c>
      <c r="F29" s="5">
        <v>83174</v>
      </c>
      <c r="G29" s="5">
        <v>467</v>
      </c>
      <c r="H29" s="5">
        <v>0</v>
      </c>
      <c r="I29" s="9">
        <v>5097</v>
      </c>
      <c r="K29" s="7" t="str">
        <f t="shared" si="7"/>
        <v>STABIL</v>
      </c>
      <c r="L29" s="7" t="str">
        <f t="shared" si="1"/>
        <v>Penghujan</v>
      </c>
      <c r="M29" s="7" t="str">
        <f t="shared" si="8"/>
        <v>Tidak Ada Bencana</v>
      </c>
      <c r="N29" s="7">
        <f t="shared" si="9"/>
        <v>4.7928459932672602</v>
      </c>
      <c r="O29" s="7" t="str">
        <f t="shared" si="6"/>
        <v>Tidak Ada Hama</v>
      </c>
      <c r="P29" s="6" t="str">
        <f t="shared" si="10"/>
        <v>R1</v>
      </c>
    </row>
    <row r="30" spans="1:16" x14ac:dyDescent="0.25">
      <c r="A30" s="3">
        <v>29</v>
      </c>
      <c r="B30" s="4">
        <v>40299</v>
      </c>
      <c r="C30" s="3">
        <v>6</v>
      </c>
      <c r="D30" s="5">
        <v>5407</v>
      </c>
      <c r="E30" s="5">
        <v>784592</v>
      </c>
      <c r="F30" s="5">
        <v>146628</v>
      </c>
      <c r="G30" s="5">
        <v>249</v>
      </c>
      <c r="H30" s="5">
        <v>1</v>
      </c>
      <c r="I30" s="9">
        <v>2194</v>
      </c>
      <c r="K30" s="7" t="str">
        <f t="shared" si="7"/>
        <v>STABIL</v>
      </c>
      <c r="L30" s="7" t="str">
        <f t="shared" si="1"/>
        <v>Penghujan</v>
      </c>
      <c r="M30" s="7" t="str">
        <f t="shared" si="8"/>
        <v>Ada Bencana</v>
      </c>
      <c r="N30" s="7">
        <f t="shared" si="9"/>
        <v>1.3332928200297771</v>
      </c>
      <c r="O30" s="7" t="str">
        <f t="shared" si="6"/>
        <v>Tidak Ada Hama</v>
      </c>
      <c r="P30" s="6" t="str">
        <f t="shared" si="10"/>
        <v>R3</v>
      </c>
    </row>
    <row r="31" spans="1:16" x14ac:dyDescent="0.25">
      <c r="A31" s="3">
        <v>30</v>
      </c>
      <c r="B31" s="4">
        <v>40330</v>
      </c>
      <c r="C31" s="3">
        <v>6</v>
      </c>
      <c r="D31" s="5">
        <v>5144</v>
      </c>
      <c r="E31" s="5">
        <v>355018</v>
      </c>
      <c r="F31" s="5">
        <v>120229</v>
      </c>
      <c r="G31" s="5">
        <v>625</v>
      </c>
      <c r="H31" s="5">
        <v>1</v>
      </c>
      <c r="I31" s="9">
        <v>7807</v>
      </c>
      <c r="K31" s="7" t="str">
        <f t="shared" si="7"/>
        <v>STABIL</v>
      </c>
      <c r="L31" s="7" t="str">
        <f t="shared" si="1"/>
        <v>Penghujan</v>
      </c>
      <c r="M31" s="7" t="str">
        <f t="shared" si="8"/>
        <v>Ada Bencana</v>
      </c>
      <c r="N31" s="7">
        <f t="shared" si="9"/>
        <v>10.484964880001074</v>
      </c>
      <c r="O31" s="7" t="str">
        <f t="shared" si="6"/>
        <v>Ada Hama</v>
      </c>
      <c r="P31" s="6" t="str">
        <f t="shared" si="10"/>
        <v>R4</v>
      </c>
    </row>
    <row r="32" spans="1:16" x14ac:dyDescent="0.25">
      <c r="A32" s="3">
        <v>31</v>
      </c>
      <c r="B32" s="4">
        <v>40360</v>
      </c>
      <c r="C32" s="3">
        <v>6</v>
      </c>
      <c r="D32" s="5">
        <v>5186</v>
      </c>
      <c r="E32" s="5">
        <v>189784</v>
      </c>
      <c r="F32" s="5">
        <v>52785</v>
      </c>
      <c r="G32" s="5">
        <v>392</v>
      </c>
      <c r="H32" s="5">
        <v>1</v>
      </c>
      <c r="I32" s="9">
        <v>6332</v>
      </c>
      <c r="K32" s="7" t="str">
        <f t="shared" si="7"/>
        <v>STABIL</v>
      </c>
      <c r="L32" s="7" t="str">
        <f t="shared" si="1"/>
        <v>Penghujan</v>
      </c>
      <c r="M32" s="7" t="str">
        <f t="shared" si="8"/>
        <v>Ada Bencana</v>
      </c>
      <c r="N32" s="7">
        <f t="shared" si="9"/>
        <v>15.907948949854287</v>
      </c>
      <c r="O32" s="7" t="str">
        <f t="shared" si="6"/>
        <v>Ada Hama</v>
      </c>
      <c r="P32" s="6" t="str">
        <f t="shared" si="10"/>
        <v>R4</v>
      </c>
    </row>
    <row r="33" spans="1:16" x14ac:dyDescent="0.25">
      <c r="A33" s="3">
        <v>32</v>
      </c>
      <c r="B33" s="4">
        <v>40391</v>
      </c>
      <c r="C33" s="3">
        <v>6</v>
      </c>
      <c r="D33" s="5">
        <v>5422</v>
      </c>
      <c r="E33" s="5">
        <v>396571</v>
      </c>
      <c r="F33" s="5">
        <v>39040</v>
      </c>
      <c r="G33" s="5">
        <v>553</v>
      </c>
      <c r="H33" s="5">
        <v>1</v>
      </c>
      <c r="I33" s="9">
        <v>4220</v>
      </c>
      <c r="K33" s="7" t="str">
        <f t="shared" si="7"/>
        <v>STABIL</v>
      </c>
      <c r="L33" s="7" t="str">
        <f t="shared" si="1"/>
        <v>Penghujan</v>
      </c>
      <c r="M33" s="7" t="str">
        <f t="shared" si="8"/>
        <v>Ada Bencana</v>
      </c>
      <c r="N33" s="7">
        <f t="shared" si="9"/>
        <v>5.0737009161516822</v>
      </c>
      <c r="O33" s="7" t="str">
        <f t="shared" si="6"/>
        <v>Tidak Ada Hama</v>
      </c>
      <c r="P33" s="6" t="str">
        <f t="shared" si="10"/>
        <v>R3</v>
      </c>
    </row>
    <row r="34" spans="1:16" x14ac:dyDescent="0.25">
      <c r="A34" s="3">
        <v>33</v>
      </c>
      <c r="B34" s="4">
        <v>40422</v>
      </c>
      <c r="C34" s="3">
        <v>6</v>
      </c>
      <c r="D34" s="5">
        <v>5309</v>
      </c>
      <c r="E34" s="5">
        <v>511656</v>
      </c>
      <c r="F34" s="5">
        <v>35561</v>
      </c>
      <c r="G34" s="5">
        <v>401</v>
      </c>
      <c r="H34" s="5">
        <v>1</v>
      </c>
      <c r="I34" s="9">
        <v>5182</v>
      </c>
      <c r="K34" s="7" t="str">
        <f t="shared" si="7"/>
        <v>STABIL</v>
      </c>
      <c r="L34" s="7" t="str">
        <f t="shared" si="1"/>
        <v>Penghujan</v>
      </c>
      <c r="M34" s="7" t="str">
        <f t="shared" si="8"/>
        <v>Ada Bencana</v>
      </c>
      <c r="N34" s="7">
        <f t="shared" si="9"/>
        <v>3.5341135390239247</v>
      </c>
      <c r="O34" s="7" t="str">
        <f t="shared" si="6"/>
        <v>Tidak Ada Hama</v>
      </c>
      <c r="P34" s="6" t="str">
        <f t="shared" si="10"/>
        <v>R3</v>
      </c>
    </row>
    <row r="35" spans="1:16" x14ac:dyDescent="0.25">
      <c r="A35" s="3">
        <v>34</v>
      </c>
      <c r="B35" s="4">
        <v>40452</v>
      </c>
      <c r="C35" s="3">
        <v>6</v>
      </c>
      <c r="D35" s="5">
        <v>5349</v>
      </c>
      <c r="E35" s="5">
        <v>419537</v>
      </c>
      <c r="F35" s="5">
        <v>58784</v>
      </c>
      <c r="G35" s="5">
        <v>622</v>
      </c>
      <c r="H35" s="5">
        <v>0</v>
      </c>
      <c r="I35" s="9">
        <v>3455</v>
      </c>
      <c r="K35" s="7" t="str">
        <f t="shared" si="7"/>
        <v>STABIL</v>
      </c>
      <c r="L35" s="7" t="str">
        <f t="shared" si="1"/>
        <v>Penghujan</v>
      </c>
      <c r="M35" s="7" t="str">
        <f t="shared" si="8"/>
        <v>Tidak Ada Bencana</v>
      </c>
      <c r="N35" s="7">
        <f t="shared" si="9"/>
        <v>2.8736827221385854</v>
      </c>
      <c r="O35" s="7" t="str">
        <f t="shared" si="6"/>
        <v>Tidak Ada Hama</v>
      </c>
      <c r="P35" s="6" t="str">
        <f t="shared" si="10"/>
        <v>R1</v>
      </c>
    </row>
    <row r="36" spans="1:16" x14ac:dyDescent="0.25">
      <c r="A36" s="3">
        <v>35</v>
      </c>
      <c r="B36" s="4">
        <v>40483</v>
      </c>
      <c r="C36" s="3">
        <v>6</v>
      </c>
      <c r="D36" s="5">
        <v>5439</v>
      </c>
      <c r="E36" s="5">
        <v>184193</v>
      </c>
      <c r="F36" s="5">
        <v>91251</v>
      </c>
      <c r="G36" s="5">
        <v>404</v>
      </c>
      <c r="H36" s="5">
        <v>0</v>
      </c>
      <c r="I36" s="9">
        <v>6613</v>
      </c>
      <c r="K36" s="7" t="str">
        <f t="shared" si="7"/>
        <v>STABIL</v>
      </c>
      <c r="L36" s="7" t="str">
        <f t="shared" si="1"/>
        <v>Penghujan</v>
      </c>
      <c r="M36" s="7" t="str">
        <f t="shared" si="8"/>
        <v>Tidak Ada Bencana</v>
      </c>
      <c r="N36" s="7">
        <f t="shared" si="9"/>
        <v>12.52818035426731</v>
      </c>
      <c r="O36" s="7" t="str">
        <f t="shared" si="6"/>
        <v>Ada Hama</v>
      </c>
      <c r="P36" s="6" t="str">
        <f t="shared" si="10"/>
        <v>R2</v>
      </c>
    </row>
    <row r="37" spans="1:16" x14ac:dyDescent="0.25">
      <c r="A37" s="3">
        <v>36</v>
      </c>
      <c r="B37" s="4">
        <v>40513</v>
      </c>
      <c r="C37" s="3">
        <v>6</v>
      </c>
      <c r="D37" s="5">
        <v>5655</v>
      </c>
      <c r="E37" s="5">
        <v>136230</v>
      </c>
      <c r="F37" s="5">
        <v>151577</v>
      </c>
      <c r="G37" s="5">
        <v>328</v>
      </c>
      <c r="H37" s="5">
        <v>1</v>
      </c>
      <c r="I37" s="9">
        <v>5026</v>
      </c>
      <c r="K37" s="7" t="str">
        <f t="shared" si="7"/>
        <v>STABIL</v>
      </c>
      <c r="L37" s="7" t="str">
        <f t="shared" si="1"/>
        <v>Penghujan</v>
      </c>
      <c r="M37" s="7" t="str">
        <f t="shared" si="8"/>
        <v>Ada Bencana</v>
      </c>
      <c r="N37" s="7">
        <f t="shared" si="9"/>
        <v>12.873975409836067</v>
      </c>
      <c r="O37" s="7" t="str">
        <f t="shared" si="6"/>
        <v>Ada Hama</v>
      </c>
      <c r="P37" s="6" t="str">
        <f t="shared" si="10"/>
        <v>R4</v>
      </c>
    </row>
    <row r="38" spans="1:16" x14ac:dyDescent="0.25">
      <c r="A38" s="3">
        <v>37</v>
      </c>
      <c r="B38" s="4">
        <v>40544</v>
      </c>
      <c r="C38" s="3">
        <v>6</v>
      </c>
      <c r="D38" s="5">
        <v>5916</v>
      </c>
      <c r="E38" s="5">
        <v>185016</v>
      </c>
      <c r="F38" s="5">
        <v>98866</v>
      </c>
      <c r="G38" s="5">
        <v>263</v>
      </c>
      <c r="H38" s="5">
        <v>1</v>
      </c>
      <c r="I38" s="9">
        <v>6955</v>
      </c>
      <c r="K38" s="7" t="str">
        <f t="shared" si="7"/>
        <v>STABIL</v>
      </c>
      <c r="L38" s="7" t="str">
        <f t="shared" si="1"/>
        <v>Penghujan</v>
      </c>
      <c r="M38" s="7" t="str">
        <f t="shared" si="8"/>
        <v>Ada Bencana</v>
      </c>
      <c r="N38" s="7">
        <f t="shared" si="9"/>
        <v>19.557942690025591</v>
      </c>
      <c r="O38" s="7" t="str">
        <f t="shared" si="6"/>
        <v>Ada Hama</v>
      </c>
      <c r="P38" s="6" t="str">
        <f t="shared" si="10"/>
        <v>R4</v>
      </c>
    </row>
    <row r="39" spans="1:16" x14ac:dyDescent="0.25">
      <c r="A39" s="3">
        <v>38</v>
      </c>
      <c r="B39" s="4">
        <v>40575</v>
      </c>
      <c r="C39" s="3">
        <v>6</v>
      </c>
      <c r="D39" s="5">
        <v>5885</v>
      </c>
      <c r="E39" s="5">
        <v>305840</v>
      </c>
      <c r="F39" s="5">
        <v>42002</v>
      </c>
      <c r="G39" s="5">
        <v>253</v>
      </c>
      <c r="H39" s="5">
        <v>1</v>
      </c>
      <c r="I39" s="9">
        <v>5283</v>
      </c>
      <c r="K39" s="7" t="str">
        <f t="shared" si="7"/>
        <v>STABIL</v>
      </c>
      <c r="L39" s="7" t="str">
        <f t="shared" si="1"/>
        <v>Penghujan</v>
      </c>
      <c r="M39" s="7" t="str">
        <f t="shared" si="8"/>
        <v>Ada Bencana</v>
      </c>
      <c r="N39" s="7">
        <f t="shared" si="9"/>
        <v>8.9871393576483403</v>
      </c>
      <c r="O39" s="7" t="str">
        <f t="shared" si="6"/>
        <v>Tidak Ada Hama</v>
      </c>
      <c r="P39" s="6" t="str">
        <f t="shared" si="10"/>
        <v>R3</v>
      </c>
    </row>
    <row r="40" spans="1:16" x14ac:dyDescent="0.25">
      <c r="A40" s="3">
        <v>39</v>
      </c>
      <c r="B40" s="4">
        <v>40603</v>
      </c>
      <c r="C40" s="3">
        <v>6</v>
      </c>
      <c r="D40" s="5">
        <v>5896</v>
      </c>
      <c r="E40" s="5">
        <v>474759</v>
      </c>
      <c r="F40" s="5">
        <v>37541</v>
      </c>
      <c r="G40" s="5">
        <v>301</v>
      </c>
      <c r="H40" s="5">
        <v>1</v>
      </c>
      <c r="I40" s="9">
        <v>5120.2</v>
      </c>
      <c r="K40" s="7" t="str">
        <f t="shared" si="7"/>
        <v>STABIL</v>
      </c>
      <c r="L40" s="7" t="str">
        <f t="shared" si="1"/>
        <v>Penghujan</v>
      </c>
      <c r="M40" s="7" t="str">
        <f t="shared" si="8"/>
        <v>Ada Bencana</v>
      </c>
      <c r="N40" s="7">
        <f t="shared" si="9"/>
        <v>5.6111165905031175</v>
      </c>
      <c r="O40" s="7" t="str">
        <f t="shared" si="6"/>
        <v>Tidak Ada Hama</v>
      </c>
      <c r="P40" s="6" t="str">
        <f t="shared" si="10"/>
        <v>R3</v>
      </c>
    </row>
    <row r="41" spans="1:16" x14ac:dyDescent="0.25">
      <c r="A41" s="3">
        <v>40</v>
      </c>
      <c r="B41" s="4">
        <v>40634</v>
      </c>
      <c r="C41" s="3">
        <v>6</v>
      </c>
      <c r="D41" s="5">
        <v>5814</v>
      </c>
      <c r="E41" s="5">
        <v>788622</v>
      </c>
      <c r="F41" s="5">
        <v>55857</v>
      </c>
      <c r="G41" s="5">
        <v>407</v>
      </c>
      <c r="H41" s="5">
        <v>1</v>
      </c>
      <c r="I41" s="9">
        <v>3003</v>
      </c>
      <c r="K41" s="7" t="str">
        <f t="shared" si="7"/>
        <v>STABIL</v>
      </c>
      <c r="L41" s="7" t="str">
        <f t="shared" si="1"/>
        <v>Penghujan</v>
      </c>
      <c r="M41" s="7" t="str">
        <f t="shared" si="8"/>
        <v>Ada Bencana</v>
      </c>
      <c r="N41" s="7">
        <f t="shared" si="9"/>
        <v>1.9811712858811035</v>
      </c>
      <c r="O41" s="7" t="str">
        <f t="shared" si="6"/>
        <v>Tidak Ada Hama</v>
      </c>
      <c r="P41" s="6" t="str">
        <f t="shared" si="10"/>
        <v>R3</v>
      </c>
    </row>
    <row r="42" spans="1:16" x14ac:dyDescent="0.25">
      <c r="A42" s="3">
        <v>41</v>
      </c>
      <c r="B42" s="4">
        <v>40664</v>
      </c>
      <c r="C42" s="3">
        <v>6</v>
      </c>
      <c r="D42" s="5">
        <v>5727</v>
      </c>
      <c r="E42" s="5">
        <v>662001</v>
      </c>
      <c r="F42" s="5">
        <v>184949</v>
      </c>
      <c r="G42" s="5">
        <v>505</v>
      </c>
      <c r="H42" s="5">
        <v>1</v>
      </c>
      <c r="I42" s="9">
        <v>3968.5</v>
      </c>
      <c r="K42" s="7" t="str">
        <f t="shared" si="7"/>
        <v>STABIL</v>
      </c>
      <c r="L42" s="7" t="str">
        <f t="shared" si="1"/>
        <v>Penghujan</v>
      </c>
      <c r="M42" s="7" t="str">
        <f t="shared" si="8"/>
        <v>Ada Bencana</v>
      </c>
      <c r="N42" s="7">
        <f t="shared" si="9"/>
        <v>4.0140189751785247</v>
      </c>
      <c r="O42" s="7" t="str">
        <f t="shared" si="6"/>
        <v>Tidak Ada Hama</v>
      </c>
      <c r="P42" s="6" t="str">
        <f t="shared" si="10"/>
        <v>R3</v>
      </c>
    </row>
    <row r="43" spans="1:16" x14ac:dyDescent="0.25">
      <c r="A43" s="3">
        <v>42</v>
      </c>
      <c r="B43" s="4">
        <v>40695</v>
      </c>
      <c r="C43" s="3">
        <v>6</v>
      </c>
      <c r="D43" s="5">
        <v>5771</v>
      </c>
      <c r="E43" s="5">
        <v>281243</v>
      </c>
      <c r="F43" s="5">
        <v>117006</v>
      </c>
      <c r="G43" s="5">
        <v>382</v>
      </c>
      <c r="H43" s="5">
        <v>1</v>
      </c>
      <c r="I43" s="9">
        <v>5173</v>
      </c>
      <c r="K43" s="7" t="str">
        <f t="shared" si="7"/>
        <v>STABIL</v>
      </c>
      <c r="L43" s="7" t="str">
        <f t="shared" si="1"/>
        <v>Penghujan</v>
      </c>
      <c r="M43" s="7" t="str">
        <f t="shared" si="8"/>
        <v>Ada Bencana</v>
      </c>
      <c r="N43" s="7">
        <f t="shared" si="9"/>
        <v>12.316080186657778</v>
      </c>
      <c r="O43" s="7" t="str">
        <f t="shared" si="6"/>
        <v>Ada Hama</v>
      </c>
      <c r="P43" s="6" t="str">
        <f t="shared" si="10"/>
        <v>R4</v>
      </c>
    </row>
    <row r="44" spans="1:16" x14ac:dyDescent="0.25">
      <c r="A44" s="3">
        <v>43</v>
      </c>
      <c r="B44" s="4">
        <v>40725</v>
      </c>
      <c r="C44" s="3">
        <v>6</v>
      </c>
      <c r="D44" s="5">
        <v>5815</v>
      </c>
      <c r="E44" s="5">
        <v>251372</v>
      </c>
      <c r="F44" s="5">
        <v>44780</v>
      </c>
      <c r="G44" s="5">
        <v>273</v>
      </c>
      <c r="H44" s="5">
        <v>0</v>
      </c>
      <c r="I44" s="9">
        <v>4328</v>
      </c>
      <c r="K44" s="7" t="str">
        <f t="shared" si="7"/>
        <v>STABIL</v>
      </c>
      <c r="L44" s="7" t="str">
        <f t="shared" si="1"/>
        <v>Penghujan</v>
      </c>
      <c r="M44" s="7" t="str">
        <f t="shared" si="8"/>
        <v>Tidak Ada Bencana</v>
      </c>
      <c r="N44" s="7">
        <f t="shared" si="9"/>
        <v>11.528728590074852</v>
      </c>
      <c r="O44" s="7" t="str">
        <f t="shared" si="6"/>
        <v>Ada Hama</v>
      </c>
      <c r="P44" s="6" t="str">
        <f t="shared" si="10"/>
        <v>R2</v>
      </c>
    </row>
    <row r="45" spans="1:16" x14ac:dyDescent="0.25">
      <c r="A45" s="3">
        <v>44</v>
      </c>
      <c r="B45" s="4">
        <v>40756</v>
      </c>
      <c r="C45" s="3">
        <v>6</v>
      </c>
      <c r="D45" s="5">
        <v>6060</v>
      </c>
      <c r="E45" s="5">
        <v>374015</v>
      </c>
      <c r="F45" s="5">
        <v>22456</v>
      </c>
      <c r="G45" s="5">
        <v>144</v>
      </c>
      <c r="H45" s="5">
        <v>0</v>
      </c>
      <c r="I45" s="9">
        <v>2035</v>
      </c>
      <c r="K45" s="7" t="str">
        <f t="shared" si="7"/>
        <v>STABIL</v>
      </c>
      <c r="L45" s="7" t="str">
        <f t="shared" si="1"/>
        <v>Kemarau</v>
      </c>
      <c r="M45" s="7" t="str">
        <f t="shared" si="8"/>
        <v>Tidak Ada Bencana</v>
      </c>
      <c r="N45" s="7">
        <f t="shared" si="9"/>
        <v>3.6432318241223123</v>
      </c>
      <c r="O45" s="7" t="str">
        <f t="shared" si="6"/>
        <v>Tidak Ada Hama</v>
      </c>
      <c r="P45" s="6" t="str">
        <f t="shared" si="10"/>
        <v>R5</v>
      </c>
    </row>
    <row r="46" spans="1:16" x14ac:dyDescent="0.25">
      <c r="A46" s="3">
        <v>45</v>
      </c>
      <c r="B46" s="4">
        <v>40787</v>
      </c>
      <c r="C46" s="3">
        <v>6</v>
      </c>
      <c r="D46" s="5">
        <v>6181</v>
      </c>
      <c r="E46" s="5">
        <v>2260172</v>
      </c>
      <c r="F46" s="5">
        <v>21909</v>
      </c>
      <c r="G46" s="5">
        <v>323</v>
      </c>
      <c r="H46" s="5">
        <v>1</v>
      </c>
      <c r="I46" s="9">
        <v>1270</v>
      </c>
      <c r="K46" s="7" t="str">
        <f t="shared" si="7"/>
        <v>STABIL</v>
      </c>
      <c r="L46" s="7" t="str">
        <f t="shared" si="1"/>
        <v>Penghujan</v>
      </c>
      <c r="M46" s="7" t="str">
        <f t="shared" si="8"/>
        <v>Ada Bencana</v>
      </c>
      <c r="N46" s="7">
        <f t="shared" si="9"/>
        <v>0.6866757862978442</v>
      </c>
      <c r="O46" s="7" t="str">
        <f t="shared" si="6"/>
        <v>Tidak Ada Hama</v>
      </c>
      <c r="P46" s="6" t="str">
        <f t="shared" si="10"/>
        <v>R3</v>
      </c>
    </row>
    <row r="47" spans="1:16" x14ac:dyDescent="0.25">
      <c r="A47" s="3">
        <v>46</v>
      </c>
      <c r="B47" s="4">
        <v>40817</v>
      </c>
      <c r="C47" s="3">
        <v>6</v>
      </c>
      <c r="D47" s="5">
        <v>6134</v>
      </c>
      <c r="E47" s="5">
        <v>1429874</v>
      </c>
      <c r="F47" s="5">
        <v>23191</v>
      </c>
      <c r="G47" s="5">
        <v>76</v>
      </c>
      <c r="H47" s="5">
        <v>0</v>
      </c>
      <c r="I47" s="9">
        <v>1322</v>
      </c>
      <c r="K47" s="7" t="str">
        <f t="shared" si="7"/>
        <v>STABIL</v>
      </c>
      <c r="L47" s="7" t="str">
        <f t="shared" si="1"/>
        <v>Kemarau</v>
      </c>
      <c r="M47" s="7" t="str">
        <f t="shared" si="8"/>
        <v>Tidak Ada Bencana</v>
      </c>
      <c r="N47" s="7">
        <f t="shared" si="9"/>
        <v>1.1298565885510143</v>
      </c>
      <c r="O47" s="7" t="str">
        <f t="shared" si="6"/>
        <v>Tidak Ada Hama</v>
      </c>
      <c r="P47" s="6" t="str">
        <f t="shared" si="10"/>
        <v>R5</v>
      </c>
    </row>
    <row r="48" spans="1:16" x14ac:dyDescent="0.25">
      <c r="A48" s="3">
        <v>47</v>
      </c>
      <c r="B48" s="4">
        <v>40848</v>
      </c>
      <c r="C48" s="3">
        <v>6</v>
      </c>
      <c r="D48" s="5">
        <v>6194</v>
      </c>
      <c r="E48" s="5">
        <v>547235</v>
      </c>
      <c r="F48" s="5">
        <v>70821</v>
      </c>
      <c r="G48" s="5">
        <v>151</v>
      </c>
      <c r="H48" s="5">
        <v>0</v>
      </c>
      <c r="I48" s="9">
        <v>1340</v>
      </c>
      <c r="K48" s="7" t="str">
        <f t="shared" si="7"/>
        <v>STABIL</v>
      </c>
      <c r="L48" s="7" t="str">
        <f t="shared" si="1"/>
        <v>Penghujan</v>
      </c>
      <c r="M48" s="7" t="str">
        <f t="shared" si="8"/>
        <v>Tidak Ada Bencana</v>
      </c>
      <c r="N48" s="7">
        <f t="shared" si="9"/>
        <v>2.9924073246985259</v>
      </c>
      <c r="O48" s="7" t="str">
        <f t="shared" si="6"/>
        <v>Tidak Ada Hama</v>
      </c>
      <c r="P48" s="6" t="str">
        <f t="shared" si="10"/>
        <v>R1</v>
      </c>
    </row>
    <row r="49" spans="1:16" x14ac:dyDescent="0.25">
      <c r="A49" s="3">
        <v>48</v>
      </c>
      <c r="B49" s="4">
        <v>40878</v>
      </c>
      <c r="C49" s="3">
        <v>6</v>
      </c>
      <c r="D49" s="5">
        <v>6460</v>
      </c>
      <c r="E49" s="5">
        <v>274424</v>
      </c>
      <c r="F49" s="5">
        <v>211486</v>
      </c>
      <c r="G49" s="5">
        <v>537</v>
      </c>
      <c r="H49" s="5">
        <v>0</v>
      </c>
      <c r="I49" s="9">
        <v>1074</v>
      </c>
      <c r="K49" s="7" t="str">
        <f t="shared" si="7"/>
        <v>STABIL</v>
      </c>
      <c r="L49" s="7" t="str">
        <f t="shared" si="1"/>
        <v>Penghujan</v>
      </c>
      <c r="M49" s="7" t="str">
        <f t="shared" si="8"/>
        <v>Tidak Ada Bencana</v>
      </c>
      <c r="N49" s="7">
        <f t="shared" si="9"/>
        <v>4.7826861417883864</v>
      </c>
      <c r="O49" s="7" t="str">
        <f t="shared" si="6"/>
        <v>Tidak Ada Hama</v>
      </c>
      <c r="P49" s="6" t="str">
        <f t="shared" si="10"/>
        <v>R1</v>
      </c>
    </row>
    <row r="50" spans="1:16" x14ac:dyDescent="0.25">
      <c r="A50" s="3">
        <v>49</v>
      </c>
      <c r="B50" s="4">
        <v>40909</v>
      </c>
      <c r="C50" s="3">
        <v>6</v>
      </c>
      <c r="D50" s="5">
        <v>6460</v>
      </c>
      <c r="E50" s="5">
        <v>141664</v>
      </c>
      <c r="F50" s="5">
        <v>124940</v>
      </c>
      <c r="G50" s="5">
        <v>392</v>
      </c>
      <c r="H50" s="5">
        <v>0</v>
      </c>
      <c r="I50" s="9">
        <v>2139</v>
      </c>
      <c r="K50" s="7" t="str">
        <f t="shared" si="7"/>
        <v>STABIL</v>
      </c>
      <c r="L50" s="7" t="str">
        <f t="shared" si="1"/>
        <v>Penghujan</v>
      </c>
      <c r="M50" s="7" t="str">
        <f t="shared" si="8"/>
        <v>Tidak Ada Bencana</v>
      </c>
      <c r="N50" s="7">
        <f t="shared" si="9"/>
        <v>9.76311105025332</v>
      </c>
      <c r="O50" s="7" t="str">
        <f t="shared" si="6"/>
        <v>Tidak Ada Hama</v>
      </c>
      <c r="P50" s="6" t="str">
        <f t="shared" si="10"/>
        <v>R1</v>
      </c>
    </row>
    <row r="51" spans="1:16" x14ac:dyDescent="0.25">
      <c r="A51" s="3">
        <v>50</v>
      </c>
      <c r="B51" s="4">
        <v>40940</v>
      </c>
      <c r="C51" s="3">
        <v>6</v>
      </c>
      <c r="D51" s="5">
        <v>6591</v>
      </c>
      <c r="E51" s="5">
        <v>149953</v>
      </c>
      <c r="F51" s="5">
        <v>42919</v>
      </c>
      <c r="G51" s="5">
        <v>442</v>
      </c>
      <c r="H51" s="5">
        <v>0</v>
      </c>
      <c r="I51" s="9">
        <v>2502.25</v>
      </c>
      <c r="K51" s="7" t="str">
        <f t="shared" si="7"/>
        <v>STABIL</v>
      </c>
      <c r="L51" s="7" t="str">
        <f t="shared" si="1"/>
        <v>Penghujan</v>
      </c>
      <c r="M51" s="7" t="str">
        <f t="shared" si="8"/>
        <v>Tidak Ada Bencana</v>
      </c>
      <c r="N51" s="7">
        <f t="shared" si="9"/>
        <v>10.78974602216377</v>
      </c>
      <c r="O51" s="7" t="str">
        <f t="shared" si="6"/>
        <v>Ada Hama</v>
      </c>
      <c r="P51" s="6" t="str">
        <f t="shared" si="10"/>
        <v>R2</v>
      </c>
    </row>
    <row r="52" spans="1:16" x14ac:dyDescent="0.25">
      <c r="A52" s="3">
        <v>51</v>
      </c>
      <c r="B52" s="4">
        <v>40969</v>
      </c>
      <c r="C52" s="3">
        <v>6</v>
      </c>
      <c r="D52" s="5">
        <v>6660</v>
      </c>
      <c r="E52" s="5">
        <v>457929</v>
      </c>
      <c r="F52" s="5">
        <v>31796</v>
      </c>
      <c r="G52" s="5">
        <v>652</v>
      </c>
      <c r="H52" s="5">
        <v>0</v>
      </c>
      <c r="I52" s="9">
        <v>1400</v>
      </c>
      <c r="K52" s="7" t="str">
        <f t="shared" si="7"/>
        <v>STABIL</v>
      </c>
      <c r="L52" s="7" t="str">
        <f t="shared" si="1"/>
        <v>Penghujan</v>
      </c>
      <c r="M52" s="7" t="str">
        <f t="shared" si="8"/>
        <v>Tidak Ada Bencana</v>
      </c>
      <c r="N52" s="7">
        <f t="shared" si="9"/>
        <v>1.9768147865746037</v>
      </c>
      <c r="O52" s="7" t="str">
        <f t="shared" si="6"/>
        <v>Tidak Ada Hama</v>
      </c>
      <c r="P52" s="6" t="str">
        <f t="shared" si="10"/>
        <v>R1</v>
      </c>
    </row>
    <row r="53" spans="1:16" x14ac:dyDescent="0.25">
      <c r="A53" s="3">
        <v>52</v>
      </c>
      <c r="B53" s="4">
        <v>41000</v>
      </c>
      <c r="C53" s="3">
        <v>6</v>
      </c>
      <c r="D53" s="5">
        <v>6620</v>
      </c>
      <c r="E53" s="5">
        <v>1367471</v>
      </c>
      <c r="F53" s="5">
        <v>96877</v>
      </c>
      <c r="G53" s="5">
        <v>596</v>
      </c>
      <c r="H53" s="5">
        <v>0</v>
      </c>
      <c r="I53" s="9">
        <v>1804</v>
      </c>
      <c r="K53" s="7" t="str">
        <f t="shared" si="7"/>
        <v>STABIL</v>
      </c>
      <c r="L53" s="7" t="str">
        <f t="shared" si="1"/>
        <v>Penghujan</v>
      </c>
      <c r="M53" s="7" t="str">
        <f t="shared" si="8"/>
        <v>Tidak Ada Bencana</v>
      </c>
      <c r="N53" s="7">
        <f t="shared" si="9"/>
        <v>0.85301154686362213</v>
      </c>
      <c r="O53" s="7" t="str">
        <f t="shared" si="6"/>
        <v>Tidak Ada Hama</v>
      </c>
      <c r="P53" s="6" t="str">
        <f t="shared" si="10"/>
        <v>R1</v>
      </c>
    </row>
    <row r="54" spans="1:16" x14ac:dyDescent="0.25">
      <c r="A54" s="3">
        <v>53</v>
      </c>
      <c r="B54" s="4">
        <v>41030</v>
      </c>
      <c r="C54" s="3">
        <v>6</v>
      </c>
      <c r="D54" s="5">
        <v>6522</v>
      </c>
      <c r="E54" s="5">
        <v>795507</v>
      </c>
      <c r="F54" s="5">
        <v>205064</v>
      </c>
      <c r="G54" s="5">
        <v>601</v>
      </c>
      <c r="H54" s="5">
        <v>1</v>
      </c>
      <c r="I54" s="9">
        <v>2565</v>
      </c>
      <c r="K54" s="7" t="str">
        <f t="shared" si="7"/>
        <v>STABIL</v>
      </c>
      <c r="L54" s="7" t="str">
        <f t="shared" si="1"/>
        <v>Penghujan</v>
      </c>
      <c r="M54" s="7" t="str">
        <f t="shared" si="8"/>
        <v>Ada Bencana</v>
      </c>
      <c r="N54" s="7">
        <f t="shared" si="9"/>
        <v>2.0529854330078439</v>
      </c>
      <c r="O54" s="7" t="str">
        <f t="shared" si="6"/>
        <v>Tidak Ada Hama</v>
      </c>
      <c r="P54" s="6" t="str">
        <f t="shared" si="10"/>
        <v>R3</v>
      </c>
    </row>
    <row r="55" spans="1:16" x14ac:dyDescent="0.25">
      <c r="A55" s="3">
        <v>54</v>
      </c>
      <c r="B55" s="4">
        <v>41061</v>
      </c>
      <c r="C55" s="3">
        <v>6</v>
      </c>
      <c r="D55" s="5">
        <v>6438</v>
      </c>
      <c r="E55" s="5">
        <v>273270</v>
      </c>
      <c r="F55" s="5">
        <v>96594</v>
      </c>
      <c r="G55" s="5">
        <v>293</v>
      </c>
      <c r="H55" s="5">
        <v>1</v>
      </c>
      <c r="I55" s="9">
        <v>3175.27</v>
      </c>
      <c r="K55" s="7" t="str">
        <f t="shared" si="7"/>
        <v>STABIL</v>
      </c>
      <c r="L55" s="7" t="str">
        <f t="shared" si="1"/>
        <v>Penghujan</v>
      </c>
      <c r="M55" s="7" t="str">
        <f t="shared" si="8"/>
        <v>Ada Bencana</v>
      </c>
      <c r="N55" s="7">
        <f t="shared" si="9"/>
        <v>7.3982851417786986</v>
      </c>
      <c r="O55" s="7" t="str">
        <f t="shared" si="6"/>
        <v>Tidak Ada Hama</v>
      </c>
      <c r="P55" s="6" t="str">
        <f t="shared" si="10"/>
        <v>R3</v>
      </c>
    </row>
    <row r="56" spans="1:16" x14ac:dyDescent="0.25">
      <c r="A56" s="3">
        <v>55</v>
      </c>
      <c r="B56" s="4">
        <v>41091</v>
      </c>
      <c r="C56" s="3">
        <v>6</v>
      </c>
      <c r="D56" s="5">
        <v>6478</v>
      </c>
      <c r="E56" s="5">
        <v>202449</v>
      </c>
      <c r="F56" s="5">
        <v>38202</v>
      </c>
      <c r="G56" s="5">
        <v>254</v>
      </c>
      <c r="H56" s="5">
        <v>0</v>
      </c>
      <c r="I56" s="9">
        <v>3497.23</v>
      </c>
      <c r="K56" s="7" t="str">
        <f t="shared" si="7"/>
        <v>STABIL</v>
      </c>
      <c r="L56" s="7" t="str">
        <f t="shared" si="1"/>
        <v>Penghujan</v>
      </c>
      <c r="M56" s="7" t="str">
        <f t="shared" si="8"/>
        <v>Tidak Ada Bencana</v>
      </c>
      <c r="N56" s="7">
        <f t="shared" si="9"/>
        <v>10.998962133601712</v>
      </c>
      <c r="O56" s="7" t="str">
        <f t="shared" si="6"/>
        <v>Ada Hama</v>
      </c>
      <c r="P56" s="6" t="str">
        <f t="shared" si="10"/>
        <v>R2</v>
      </c>
    </row>
    <row r="57" spans="1:16" x14ac:dyDescent="0.25">
      <c r="A57" s="3">
        <v>56</v>
      </c>
      <c r="B57" s="4">
        <v>41122</v>
      </c>
      <c r="C57" s="3">
        <v>6</v>
      </c>
      <c r="D57" s="5">
        <v>6466</v>
      </c>
      <c r="E57" s="5">
        <v>616827</v>
      </c>
      <c r="F57" s="5">
        <v>29232</v>
      </c>
      <c r="G57" s="5">
        <v>289</v>
      </c>
      <c r="H57" s="5">
        <v>0</v>
      </c>
      <c r="I57" s="9">
        <v>1553.85</v>
      </c>
      <c r="K57" s="7" t="str">
        <f t="shared" si="7"/>
        <v>STABIL</v>
      </c>
      <c r="L57" s="7" t="str">
        <f t="shared" si="1"/>
        <v>Penghujan</v>
      </c>
      <c r="M57" s="7" t="str">
        <f t="shared" si="8"/>
        <v>Tidak Ada Bencana</v>
      </c>
      <c r="N57" s="7">
        <f t="shared" si="9"/>
        <v>1.6039410799260918</v>
      </c>
      <c r="O57" s="7" t="str">
        <f t="shared" si="6"/>
        <v>Tidak Ada Hama</v>
      </c>
      <c r="P57" s="6" t="str">
        <f t="shared" si="10"/>
        <v>R1</v>
      </c>
    </row>
    <row r="58" spans="1:16" x14ac:dyDescent="0.25">
      <c r="A58" s="3">
        <v>57</v>
      </c>
      <c r="B58" s="4">
        <v>41153</v>
      </c>
      <c r="C58" s="3">
        <v>6</v>
      </c>
      <c r="D58" s="5">
        <v>6405</v>
      </c>
      <c r="E58" s="5">
        <v>554447</v>
      </c>
      <c r="F58" s="5">
        <v>24149</v>
      </c>
      <c r="G58" s="5">
        <v>176</v>
      </c>
      <c r="H58" s="5">
        <v>0</v>
      </c>
      <c r="I58" s="9">
        <v>1049.0999999999999</v>
      </c>
      <c r="K58" s="7" t="str">
        <f t="shared" si="7"/>
        <v>STABIL</v>
      </c>
      <c r="L58" s="7" t="str">
        <f t="shared" si="1"/>
        <v>Penghujan</v>
      </c>
      <c r="M58" s="7" t="str">
        <f t="shared" si="8"/>
        <v>Tidak Ada Bencana</v>
      </c>
      <c r="N58" s="7">
        <f t="shared" si="9"/>
        <v>0.51159637966683569</v>
      </c>
      <c r="O58" s="7" t="str">
        <f t="shared" si="6"/>
        <v>Tidak Ada Hama</v>
      </c>
      <c r="P58" s="6" t="str">
        <f t="shared" si="10"/>
        <v>R1</v>
      </c>
    </row>
    <row r="59" spans="1:16" x14ac:dyDescent="0.25">
      <c r="A59" s="3">
        <v>58</v>
      </c>
      <c r="B59" s="4">
        <v>41183</v>
      </c>
      <c r="C59" s="3">
        <v>6</v>
      </c>
      <c r="D59" s="5">
        <v>6460</v>
      </c>
      <c r="E59" s="5">
        <v>261168</v>
      </c>
      <c r="F59" s="5">
        <v>24295</v>
      </c>
      <c r="G59" s="5">
        <v>143</v>
      </c>
      <c r="H59" s="5">
        <v>1</v>
      </c>
      <c r="I59" s="9">
        <v>650.85</v>
      </c>
      <c r="K59" s="7" t="str">
        <f t="shared" si="7"/>
        <v>STABIL</v>
      </c>
      <c r="L59" s="7" t="str">
        <f t="shared" si="1"/>
        <v>Kemarau</v>
      </c>
      <c r="M59" s="7" t="str">
        <f t="shared" si="8"/>
        <v>Ada Bencana</v>
      </c>
      <c r="N59" s="7">
        <f t="shared" si="9"/>
        <v>0.67379961488291207</v>
      </c>
      <c r="O59" s="7" t="str">
        <f t="shared" si="6"/>
        <v>Tidak Ada Hama</v>
      </c>
      <c r="P59" s="6" t="str">
        <f t="shared" si="10"/>
        <v>R7</v>
      </c>
    </row>
    <row r="60" spans="1:16" x14ac:dyDescent="0.25">
      <c r="A60" s="3">
        <v>59</v>
      </c>
      <c r="B60" s="4">
        <v>41214</v>
      </c>
      <c r="C60" s="3">
        <v>6</v>
      </c>
      <c r="D60" s="5">
        <v>6502</v>
      </c>
      <c r="E60" s="5">
        <v>103290</v>
      </c>
      <c r="F60" s="5">
        <v>69520</v>
      </c>
      <c r="G60" s="5">
        <v>75</v>
      </c>
      <c r="H60" s="5">
        <v>0</v>
      </c>
      <c r="I60" s="9">
        <v>903</v>
      </c>
      <c r="K60" s="7" t="str">
        <f t="shared" si="7"/>
        <v>STABIL</v>
      </c>
      <c r="L60" s="7" t="str">
        <f t="shared" si="1"/>
        <v>Kemarau</v>
      </c>
      <c r="M60" s="7" t="str">
        <f t="shared" si="8"/>
        <v>Tidak Ada Bencana</v>
      </c>
      <c r="N60" s="7">
        <f t="shared" si="9"/>
        <v>2.3637505889743995</v>
      </c>
      <c r="O60" s="7" t="str">
        <f t="shared" si="6"/>
        <v>Tidak Ada Hama</v>
      </c>
      <c r="P60" s="6" t="str">
        <f t="shared" si="10"/>
        <v>R5</v>
      </c>
    </row>
    <row r="61" spans="1:16" x14ac:dyDescent="0.25">
      <c r="A61" s="3">
        <v>60</v>
      </c>
      <c r="B61" s="4">
        <v>41244</v>
      </c>
      <c r="C61" s="3">
        <v>6</v>
      </c>
      <c r="D61" s="5">
        <v>6456</v>
      </c>
      <c r="E61" s="5">
        <v>79037</v>
      </c>
      <c r="F61" s="5">
        <v>169902</v>
      </c>
      <c r="G61" s="5">
        <v>355</v>
      </c>
      <c r="H61" s="5">
        <v>0</v>
      </c>
      <c r="I61" s="9">
        <v>1095.25</v>
      </c>
      <c r="K61" s="7" t="str">
        <f t="shared" si="7"/>
        <v>STABIL</v>
      </c>
      <c r="L61" s="7" t="str">
        <f t="shared" si="1"/>
        <v>Penghujan</v>
      </c>
      <c r="M61" s="7" t="str">
        <f t="shared" si="8"/>
        <v>Tidak Ada Bencana</v>
      </c>
      <c r="N61" s="7">
        <f t="shared" si="9"/>
        <v>3.7467501368363436</v>
      </c>
      <c r="O61" s="7" t="str">
        <f t="shared" si="6"/>
        <v>Tidak Ada Hama</v>
      </c>
      <c r="P61" s="6" t="str">
        <f t="shared" si="10"/>
        <v>R1</v>
      </c>
    </row>
    <row r="62" spans="1:16" x14ac:dyDescent="0.25">
      <c r="A62" s="3">
        <v>61</v>
      </c>
      <c r="B62" s="4">
        <v>41275</v>
      </c>
      <c r="C62" s="3">
        <v>6</v>
      </c>
      <c r="D62" s="5">
        <v>6544</v>
      </c>
      <c r="E62" s="5">
        <v>164504</v>
      </c>
      <c r="F62" s="5">
        <v>143328</v>
      </c>
      <c r="G62" s="5">
        <v>979.4</v>
      </c>
      <c r="H62" s="5">
        <v>1</v>
      </c>
      <c r="I62" s="9">
        <v>2360.1999999999998</v>
      </c>
      <c r="K62" s="7" t="str">
        <f t="shared" si="7"/>
        <v>STABIL</v>
      </c>
      <c r="L62" s="7" t="str">
        <f t="shared" si="1"/>
        <v>Penghujan</v>
      </c>
      <c r="M62" s="7" t="str">
        <f t="shared" si="8"/>
        <v>Ada Bencana</v>
      </c>
      <c r="N62" s="7">
        <f t="shared" si="9"/>
        <v>9.7734895854900827</v>
      </c>
      <c r="O62" s="7" t="str">
        <f t="shared" si="6"/>
        <v>Tidak Ada Hama</v>
      </c>
      <c r="P62" s="6" t="str">
        <f t="shared" si="10"/>
        <v>R3</v>
      </c>
    </row>
    <row r="63" spans="1:16" x14ac:dyDescent="0.25">
      <c r="A63" s="3">
        <v>62</v>
      </c>
      <c r="B63" s="4">
        <v>41306</v>
      </c>
      <c r="C63" s="3">
        <v>6</v>
      </c>
      <c r="D63" s="5">
        <v>6572</v>
      </c>
      <c r="E63" s="5">
        <v>165499</v>
      </c>
      <c r="F63" s="5">
        <v>43026</v>
      </c>
      <c r="G63" s="5">
        <v>154</v>
      </c>
      <c r="H63" s="5">
        <v>0</v>
      </c>
      <c r="I63" s="9">
        <v>3533.75</v>
      </c>
      <c r="K63" s="7" t="str">
        <f t="shared" si="7"/>
        <v>STABIL</v>
      </c>
      <c r="L63" s="7" t="str">
        <f t="shared" si="1"/>
        <v>Penghujan</v>
      </c>
      <c r="M63" s="7" t="str">
        <f t="shared" si="8"/>
        <v>Tidak Ada Bencana</v>
      </c>
      <c r="N63" s="7">
        <f t="shared" si="9"/>
        <v>14.545173904095494</v>
      </c>
      <c r="O63" s="7" t="str">
        <f t="shared" si="6"/>
        <v>Ada Hama</v>
      </c>
      <c r="P63" s="6" t="str">
        <f t="shared" si="10"/>
        <v>R2</v>
      </c>
    </row>
    <row r="64" spans="1:16" x14ac:dyDescent="0.25">
      <c r="A64" s="3">
        <v>63</v>
      </c>
      <c r="B64" s="4">
        <v>41334</v>
      </c>
      <c r="C64" s="3">
        <v>6</v>
      </c>
      <c r="D64" s="5">
        <v>6567</v>
      </c>
      <c r="E64" s="5">
        <v>473574</v>
      </c>
      <c r="F64" s="5">
        <v>33406</v>
      </c>
      <c r="G64" s="5">
        <v>142</v>
      </c>
      <c r="H64" s="5">
        <v>0</v>
      </c>
      <c r="I64" s="9">
        <v>2324.5</v>
      </c>
      <c r="K64" s="7" t="str">
        <f t="shared" si="7"/>
        <v>STABIL</v>
      </c>
      <c r="L64" s="7" t="str">
        <f t="shared" si="1"/>
        <v>Kemarau</v>
      </c>
      <c r="M64" s="7" t="str">
        <f t="shared" si="8"/>
        <v>Tidak Ada Bencana</v>
      </c>
      <c r="N64" s="7">
        <f t="shared" si="9"/>
        <v>3.3436421173762949</v>
      </c>
      <c r="O64" s="7" t="str">
        <f t="shared" si="6"/>
        <v>Tidak Ada Hama</v>
      </c>
      <c r="P64" s="6" t="str">
        <f t="shared" si="10"/>
        <v>R5</v>
      </c>
    </row>
    <row r="65" spans="1:16" x14ac:dyDescent="0.25">
      <c r="A65" s="3">
        <v>64</v>
      </c>
      <c r="B65" s="4">
        <v>41365</v>
      </c>
      <c r="C65" s="3">
        <v>6</v>
      </c>
      <c r="D65" s="5">
        <v>6529</v>
      </c>
      <c r="E65" s="5">
        <v>1157381</v>
      </c>
      <c r="F65" s="5">
        <v>55088</v>
      </c>
      <c r="G65" s="5">
        <v>245.2</v>
      </c>
      <c r="H65" s="5">
        <v>1</v>
      </c>
      <c r="I65" s="9">
        <v>1585</v>
      </c>
      <c r="K65" s="7" t="str">
        <f t="shared" si="7"/>
        <v>STABIL</v>
      </c>
      <c r="L65" s="7" t="str">
        <f t="shared" si="1"/>
        <v>Penghujan</v>
      </c>
      <c r="M65" s="7" t="str">
        <f t="shared" si="8"/>
        <v>Ada Bencana</v>
      </c>
      <c r="N65" s="7">
        <f t="shared" si="9"/>
        <v>0.93289072524160987</v>
      </c>
      <c r="O65" s="7" t="str">
        <f t="shared" si="6"/>
        <v>Tidak Ada Hama</v>
      </c>
      <c r="P65" s="6" t="str">
        <f t="shared" si="10"/>
        <v>R3</v>
      </c>
    </row>
    <row r="66" spans="1:16" x14ac:dyDescent="0.25">
      <c r="A66" s="3">
        <v>65</v>
      </c>
      <c r="B66" s="4">
        <v>41395</v>
      </c>
      <c r="C66" s="3">
        <v>6</v>
      </c>
      <c r="D66" s="5">
        <v>6508</v>
      </c>
      <c r="E66" s="5">
        <v>906586</v>
      </c>
      <c r="F66" s="5">
        <v>243582</v>
      </c>
      <c r="G66" s="5">
        <v>156.4</v>
      </c>
      <c r="H66" s="5">
        <v>0</v>
      </c>
      <c r="I66" s="9">
        <v>2091.4499999999998</v>
      </c>
      <c r="K66" s="7" t="str">
        <f t="shared" si="7"/>
        <v>STABIL</v>
      </c>
      <c r="L66" s="7" t="str">
        <f t="shared" si="1"/>
        <v>Penghujan</v>
      </c>
      <c r="M66" s="7" t="str">
        <f t="shared" si="8"/>
        <v>Tidak Ada Bencana</v>
      </c>
      <c r="N66" s="7">
        <f t="shared" si="9"/>
        <v>1.4592054588077694</v>
      </c>
      <c r="O66" s="7" t="str">
        <f t="shared" si="6"/>
        <v>Tidak Ada Hama</v>
      </c>
      <c r="P66" s="6" t="str">
        <f t="shared" si="10"/>
        <v>R1</v>
      </c>
    </row>
    <row r="67" spans="1:16" x14ac:dyDescent="0.25">
      <c r="A67" s="3">
        <v>66</v>
      </c>
      <c r="B67" s="4">
        <v>41426</v>
      </c>
      <c r="C67" s="3">
        <v>6</v>
      </c>
      <c r="D67" s="5">
        <v>6560</v>
      </c>
      <c r="E67" s="5">
        <v>272150</v>
      </c>
      <c r="F67" s="5">
        <v>129967</v>
      </c>
      <c r="G67" s="5">
        <v>34.299999999999997</v>
      </c>
      <c r="H67" s="5">
        <v>1</v>
      </c>
      <c r="I67" s="9">
        <v>3201</v>
      </c>
      <c r="K67" s="7" t="str">
        <f t="shared" si="7"/>
        <v>STABIL</v>
      </c>
      <c r="L67" s="7" t="str">
        <f t="shared" ref="L67:L109" si="11">IF(G67&gt;150,"Penghujan","Kemarau")</f>
        <v>Kemarau</v>
      </c>
      <c r="M67" s="7" t="str">
        <f t="shared" si="8"/>
        <v>Ada Bencana</v>
      </c>
      <c r="N67" s="7">
        <f t="shared" si="9"/>
        <v>7.4396876307349054</v>
      </c>
      <c r="O67" s="7" t="str">
        <f t="shared" si="6"/>
        <v>Tidak Ada Hama</v>
      </c>
      <c r="P67" s="6" t="str">
        <f t="shared" si="10"/>
        <v>R7</v>
      </c>
    </row>
    <row r="68" spans="1:16" x14ac:dyDescent="0.25">
      <c r="A68" s="3">
        <v>67</v>
      </c>
      <c r="B68" s="4">
        <v>41456</v>
      </c>
      <c r="C68" s="3">
        <v>6</v>
      </c>
      <c r="D68" s="5">
        <v>6507</v>
      </c>
      <c r="E68" s="5">
        <v>211301</v>
      </c>
      <c r="F68" s="5">
        <v>35354</v>
      </c>
      <c r="G68" s="5">
        <v>76.5</v>
      </c>
      <c r="H68" s="5">
        <v>1</v>
      </c>
      <c r="I68" s="9">
        <v>3088.5</v>
      </c>
      <c r="K68" s="7" t="str">
        <f t="shared" si="7"/>
        <v>STABIL</v>
      </c>
      <c r="L68" s="7" t="str">
        <f t="shared" si="11"/>
        <v>Kemarau</v>
      </c>
      <c r="M68" s="7" t="str">
        <f t="shared" si="8"/>
        <v>Ada Bencana</v>
      </c>
      <c r="N68" s="7">
        <f t="shared" si="9"/>
        <v>9.2453451475782789</v>
      </c>
      <c r="O68" s="7" t="str">
        <f t="shared" si="6"/>
        <v>Tidak Ada Hama</v>
      </c>
      <c r="P68" s="6" t="str">
        <f t="shared" si="10"/>
        <v>R7</v>
      </c>
    </row>
    <row r="69" spans="1:16" x14ac:dyDescent="0.25">
      <c r="A69" s="3">
        <v>68</v>
      </c>
      <c r="B69" s="4">
        <v>41487</v>
      </c>
      <c r="C69" s="3">
        <v>6</v>
      </c>
      <c r="D69" s="5">
        <v>6507</v>
      </c>
      <c r="E69" s="5">
        <v>348446</v>
      </c>
      <c r="F69" s="5">
        <v>29615</v>
      </c>
      <c r="G69" s="5">
        <v>1.2</v>
      </c>
      <c r="H69" s="5">
        <v>0</v>
      </c>
      <c r="I69" s="9">
        <v>1629</v>
      </c>
      <c r="K69" s="7" t="str">
        <f t="shared" si="7"/>
        <v>STABIL</v>
      </c>
      <c r="L69" s="7" t="str">
        <f t="shared" si="11"/>
        <v>Kemarau</v>
      </c>
      <c r="M69" s="7" t="str">
        <f t="shared" si="8"/>
        <v>Tidak Ada Bencana</v>
      </c>
      <c r="N69" s="7">
        <f t="shared" si="9"/>
        <v>2.9570868428695904</v>
      </c>
      <c r="O69" s="7" t="str">
        <f t="shared" si="6"/>
        <v>Tidak Ada Hama</v>
      </c>
      <c r="P69" s="6" t="str">
        <f t="shared" si="10"/>
        <v>R5</v>
      </c>
    </row>
    <row r="70" spans="1:16" x14ac:dyDescent="0.25">
      <c r="A70" s="3">
        <v>69</v>
      </c>
      <c r="B70" s="4">
        <v>41518</v>
      </c>
      <c r="C70" s="3">
        <v>6</v>
      </c>
      <c r="D70" s="5">
        <v>6313</v>
      </c>
      <c r="E70" s="5">
        <v>742319</v>
      </c>
      <c r="F70" s="5">
        <v>37853</v>
      </c>
      <c r="G70" s="5">
        <v>1.7</v>
      </c>
      <c r="H70" s="5">
        <v>0</v>
      </c>
      <c r="I70" s="9">
        <v>1024.3499999999999</v>
      </c>
      <c r="K70" s="7" t="str">
        <f t="shared" si="7"/>
        <v>STABIL</v>
      </c>
      <c r="L70" s="7" t="str">
        <f t="shared" si="11"/>
        <v>Kemarau</v>
      </c>
      <c r="M70" s="7" t="str">
        <f t="shared" si="8"/>
        <v>Tidak Ada Bencana</v>
      </c>
      <c r="N70" s="7">
        <f t="shared" si="9"/>
        <v>0.42053600019705883</v>
      </c>
      <c r="O70" s="7" t="str">
        <f t="shared" si="6"/>
        <v>Tidak Ada Hama</v>
      </c>
      <c r="P70" s="6" t="str">
        <f t="shared" si="10"/>
        <v>R5</v>
      </c>
    </row>
    <row r="71" spans="1:16" x14ac:dyDescent="0.25">
      <c r="A71" s="3">
        <v>70</v>
      </c>
      <c r="B71" s="4">
        <v>41548</v>
      </c>
      <c r="C71" s="3">
        <v>6</v>
      </c>
      <c r="D71" s="5">
        <v>6372</v>
      </c>
      <c r="E71" s="5">
        <v>396076</v>
      </c>
      <c r="F71" s="5">
        <v>21705</v>
      </c>
      <c r="G71" s="5">
        <v>1.5</v>
      </c>
      <c r="H71" s="5">
        <v>0</v>
      </c>
      <c r="I71" s="9">
        <v>1189.5</v>
      </c>
      <c r="K71" s="7" t="str">
        <f t="shared" si="7"/>
        <v>STABIL</v>
      </c>
      <c r="L71" s="7" t="str">
        <f t="shared" si="11"/>
        <v>Kemarau</v>
      </c>
      <c r="M71" s="7" t="str">
        <f t="shared" si="8"/>
        <v>Tidak Ada Bencana</v>
      </c>
      <c r="N71" s="7">
        <f t="shared" si="9"/>
        <v>0.91523232820639089</v>
      </c>
      <c r="O71" s="7" t="str">
        <f t="shared" ref="O71:O109" si="12">IF((I71/F67*100)&gt;10,"Ada Hama","Tidak Ada Hama")</f>
        <v>Tidak Ada Hama</v>
      </c>
      <c r="P71" s="6" t="str">
        <f t="shared" si="10"/>
        <v>R5</v>
      </c>
    </row>
    <row r="72" spans="1:16" x14ac:dyDescent="0.25">
      <c r="A72" s="3">
        <v>71</v>
      </c>
      <c r="B72" s="4">
        <v>41579</v>
      </c>
      <c r="C72" s="3">
        <v>6</v>
      </c>
      <c r="D72" s="5">
        <v>6382</v>
      </c>
      <c r="E72" s="5">
        <v>107742</v>
      </c>
      <c r="F72" s="5">
        <v>73046</v>
      </c>
      <c r="G72" s="5">
        <v>242.5</v>
      </c>
      <c r="H72" s="5">
        <v>0</v>
      </c>
      <c r="I72" s="9">
        <v>1526</v>
      </c>
      <c r="K72" s="7" t="str">
        <f t="shared" si="7"/>
        <v>STABIL</v>
      </c>
      <c r="L72" s="7" t="str">
        <f t="shared" si="11"/>
        <v>Penghujan</v>
      </c>
      <c r="M72" s="7" t="str">
        <f t="shared" si="8"/>
        <v>Tidak Ada Bencana</v>
      </c>
      <c r="N72" s="7">
        <f t="shared" si="9"/>
        <v>4.3163432709170104</v>
      </c>
      <c r="O72" s="7" t="str">
        <f t="shared" si="12"/>
        <v>Tidak Ada Hama</v>
      </c>
      <c r="P72" s="6" t="str">
        <f t="shared" si="10"/>
        <v>R1</v>
      </c>
    </row>
    <row r="73" spans="1:16" x14ac:dyDescent="0.25">
      <c r="A73" s="3">
        <v>72</v>
      </c>
      <c r="B73" s="4">
        <v>41609</v>
      </c>
      <c r="C73" s="3">
        <v>6</v>
      </c>
      <c r="D73" s="5">
        <v>6403</v>
      </c>
      <c r="E73" s="5">
        <v>90252</v>
      </c>
      <c r="F73" s="5">
        <v>190144</v>
      </c>
      <c r="G73" s="5">
        <v>641</v>
      </c>
      <c r="H73" s="5">
        <v>1</v>
      </c>
      <c r="I73" s="9">
        <v>2097.75</v>
      </c>
      <c r="K73" s="7" t="str">
        <f t="shared" si="7"/>
        <v>STABIL</v>
      </c>
      <c r="L73" s="7" t="str">
        <f t="shared" si="11"/>
        <v>Penghujan</v>
      </c>
      <c r="M73" s="7" t="str">
        <f t="shared" si="8"/>
        <v>Ada Bencana</v>
      </c>
      <c r="N73" s="7">
        <f t="shared" si="9"/>
        <v>7.0834036805672795</v>
      </c>
      <c r="O73" s="7" t="str">
        <f t="shared" si="12"/>
        <v>Tidak Ada Hama</v>
      </c>
      <c r="P73" s="6" t="str">
        <f t="shared" si="10"/>
        <v>R3</v>
      </c>
    </row>
    <row r="74" spans="1:16" x14ac:dyDescent="0.25">
      <c r="A74" s="3">
        <v>73</v>
      </c>
      <c r="B74" s="4">
        <v>41640</v>
      </c>
      <c r="C74" s="3">
        <v>6</v>
      </c>
      <c r="D74" s="5">
        <v>6465</v>
      </c>
      <c r="E74" s="5">
        <v>255238</v>
      </c>
      <c r="F74" s="5">
        <v>137088</v>
      </c>
      <c r="G74" s="5">
        <v>740.1</v>
      </c>
      <c r="H74" s="5">
        <v>1</v>
      </c>
      <c r="I74" s="9">
        <v>2676.5</v>
      </c>
      <c r="K74" s="7" t="str">
        <f t="shared" si="7"/>
        <v>STABIL</v>
      </c>
      <c r="L74" s="7" t="str">
        <f t="shared" si="11"/>
        <v>Penghujan</v>
      </c>
      <c r="M74" s="7" t="str">
        <f t="shared" si="8"/>
        <v>Ada Bencana</v>
      </c>
      <c r="N74" s="7">
        <f t="shared" si="9"/>
        <v>7.0707737827913242</v>
      </c>
      <c r="O74" s="7" t="str">
        <f t="shared" si="12"/>
        <v>Tidak Ada Hama</v>
      </c>
      <c r="P74" s="6" t="str">
        <f t="shared" si="10"/>
        <v>R3</v>
      </c>
    </row>
    <row r="75" spans="1:16" x14ac:dyDescent="0.25">
      <c r="A75" s="3">
        <v>74</v>
      </c>
      <c r="B75" s="4">
        <v>41671</v>
      </c>
      <c r="C75" s="3">
        <v>6</v>
      </c>
      <c r="D75" s="5">
        <v>6473</v>
      </c>
      <c r="E75" s="5">
        <v>146354</v>
      </c>
      <c r="F75" s="5">
        <v>58716</v>
      </c>
      <c r="G75" s="5">
        <v>340.6</v>
      </c>
      <c r="H75" s="5">
        <v>0</v>
      </c>
      <c r="I75" s="9">
        <v>2954.15</v>
      </c>
      <c r="K75" s="7" t="str">
        <f t="shared" si="7"/>
        <v>STABIL</v>
      </c>
      <c r="L75" s="7" t="str">
        <f t="shared" si="11"/>
        <v>Penghujan</v>
      </c>
      <c r="M75" s="7" t="str">
        <f t="shared" si="8"/>
        <v>Tidak Ada Bencana</v>
      </c>
      <c r="N75" s="7">
        <f t="shared" si="9"/>
        <v>13.61045841971896</v>
      </c>
      <c r="O75" s="7" t="str">
        <f t="shared" si="12"/>
        <v>Ada Hama</v>
      </c>
      <c r="P75" s="6" t="str">
        <f t="shared" si="10"/>
        <v>R2</v>
      </c>
    </row>
    <row r="76" spans="1:16" x14ac:dyDescent="0.25">
      <c r="A76" s="3">
        <v>75</v>
      </c>
      <c r="B76" s="4">
        <v>41699</v>
      </c>
      <c r="C76" s="3">
        <v>6</v>
      </c>
      <c r="D76" s="5">
        <v>7221</v>
      </c>
      <c r="E76" s="5">
        <v>492539</v>
      </c>
      <c r="F76" s="5">
        <v>36649</v>
      </c>
      <c r="G76" s="5">
        <v>310.60000000000002</v>
      </c>
      <c r="H76" s="5">
        <v>0</v>
      </c>
      <c r="I76" s="9">
        <v>3193.25</v>
      </c>
      <c r="K76" s="7" t="str">
        <f t="shared" si="7"/>
        <v>STABIL</v>
      </c>
      <c r="L76" s="7" t="str">
        <f t="shared" si="11"/>
        <v>Penghujan</v>
      </c>
      <c r="M76" s="7" t="str">
        <f t="shared" si="8"/>
        <v>Tidak Ada Bencana</v>
      </c>
      <c r="N76" s="7">
        <f t="shared" si="9"/>
        <v>4.3715603866057</v>
      </c>
      <c r="O76" s="7" t="str">
        <f t="shared" si="12"/>
        <v>Tidak Ada Hama</v>
      </c>
      <c r="P76" s="6" t="str">
        <f t="shared" si="10"/>
        <v>R1</v>
      </c>
    </row>
    <row r="77" spans="1:16" x14ac:dyDescent="0.25">
      <c r="A77" s="3">
        <v>76</v>
      </c>
      <c r="B77" s="4">
        <v>41730</v>
      </c>
      <c r="C77" s="3">
        <v>6</v>
      </c>
      <c r="D77" s="5">
        <v>7103</v>
      </c>
      <c r="E77" s="5">
        <v>1282116</v>
      </c>
      <c r="F77" s="5">
        <v>50148</v>
      </c>
      <c r="G77" s="5">
        <v>278</v>
      </c>
      <c r="H77" s="5">
        <v>1</v>
      </c>
      <c r="I77" s="9">
        <v>939.3</v>
      </c>
      <c r="K77" s="7" t="str">
        <f t="shared" si="7"/>
        <v>STABIL</v>
      </c>
      <c r="L77" s="7" t="str">
        <f t="shared" si="11"/>
        <v>Penghujan</v>
      </c>
      <c r="M77" s="7" t="str">
        <f t="shared" si="8"/>
        <v>Ada Bencana</v>
      </c>
      <c r="N77" s="7">
        <f t="shared" si="9"/>
        <v>0.49399402558061256</v>
      </c>
      <c r="O77" s="7" t="str">
        <f t="shared" si="12"/>
        <v>Tidak Ada Hama</v>
      </c>
      <c r="P77" s="6" t="str">
        <f t="shared" si="10"/>
        <v>R3</v>
      </c>
    </row>
    <row r="78" spans="1:16" x14ac:dyDescent="0.25">
      <c r="A78" s="3">
        <v>77</v>
      </c>
      <c r="B78" s="4">
        <v>41760</v>
      </c>
      <c r="C78" s="3">
        <v>6</v>
      </c>
      <c r="D78" s="5">
        <v>7031</v>
      </c>
      <c r="E78" s="5">
        <v>943646</v>
      </c>
      <c r="F78" s="5">
        <v>267073</v>
      </c>
      <c r="G78" s="5">
        <v>101.1</v>
      </c>
      <c r="H78" s="5">
        <v>1</v>
      </c>
      <c r="I78" s="9">
        <v>2079.5500000000002</v>
      </c>
      <c r="K78" s="7" t="str">
        <f t="shared" si="7"/>
        <v>STABIL</v>
      </c>
      <c r="L78" s="7" t="str">
        <f t="shared" si="11"/>
        <v>Kemarau</v>
      </c>
      <c r="M78" s="7" t="str">
        <f t="shared" si="8"/>
        <v>Ada Bencana</v>
      </c>
      <c r="N78" s="7">
        <f t="shared" si="9"/>
        <v>1.5169453197945846</v>
      </c>
      <c r="O78" s="7" t="str">
        <f t="shared" si="12"/>
        <v>Tidak Ada Hama</v>
      </c>
      <c r="P78" s="6" t="str">
        <f t="shared" si="10"/>
        <v>R7</v>
      </c>
    </row>
    <row r="79" spans="1:16" x14ac:dyDescent="0.25">
      <c r="A79" s="3">
        <v>78</v>
      </c>
      <c r="B79" s="4">
        <v>41791</v>
      </c>
      <c r="C79" s="3">
        <v>6</v>
      </c>
      <c r="D79" s="5">
        <v>7064</v>
      </c>
      <c r="E79" s="5">
        <v>404172</v>
      </c>
      <c r="F79" s="5">
        <v>114139</v>
      </c>
      <c r="G79" s="5">
        <v>133.4</v>
      </c>
      <c r="H79" s="5">
        <v>1</v>
      </c>
      <c r="I79" s="9">
        <v>3026.53</v>
      </c>
      <c r="K79" s="7" t="str">
        <f t="shared" si="7"/>
        <v>STABIL</v>
      </c>
      <c r="L79" s="7" t="str">
        <f t="shared" si="11"/>
        <v>Kemarau</v>
      </c>
      <c r="M79" s="7" t="str">
        <f t="shared" si="8"/>
        <v>Ada Bencana</v>
      </c>
      <c r="N79" s="7">
        <f t="shared" si="9"/>
        <v>5.1545234689011519</v>
      </c>
      <c r="O79" s="7" t="str">
        <f t="shared" si="12"/>
        <v>Tidak Ada Hama</v>
      </c>
      <c r="P79" s="6" t="str">
        <f t="shared" si="10"/>
        <v>R7</v>
      </c>
    </row>
    <row r="80" spans="1:16" x14ac:dyDescent="0.25">
      <c r="A80" s="3">
        <v>79</v>
      </c>
      <c r="B80" s="4">
        <v>41821</v>
      </c>
      <c r="C80" s="3">
        <v>6</v>
      </c>
      <c r="D80" s="5">
        <v>7190</v>
      </c>
      <c r="E80" s="5">
        <v>252274</v>
      </c>
      <c r="F80" s="5">
        <v>34339</v>
      </c>
      <c r="G80" s="5">
        <v>29.7</v>
      </c>
      <c r="H80" s="5">
        <v>0</v>
      </c>
      <c r="I80" s="9">
        <v>2807.2</v>
      </c>
      <c r="K80" s="7" t="str">
        <f t="shared" si="7"/>
        <v>STABIL</v>
      </c>
      <c r="L80" s="7" t="str">
        <f t="shared" si="11"/>
        <v>Kemarau</v>
      </c>
      <c r="M80" s="7" t="str">
        <f t="shared" si="8"/>
        <v>Tidak Ada Bencana</v>
      </c>
      <c r="N80" s="7">
        <f t="shared" si="9"/>
        <v>7.6596905781876723</v>
      </c>
      <c r="O80" s="7" t="str">
        <f t="shared" si="12"/>
        <v>Tidak Ada Hama</v>
      </c>
      <c r="P80" s="6" t="str">
        <f t="shared" si="10"/>
        <v>R5</v>
      </c>
    </row>
    <row r="81" spans="1:16" x14ac:dyDescent="0.25">
      <c r="A81" s="3">
        <v>80</v>
      </c>
      <c r="B81" s="4">
        <v>41852</v>
      </c>
      <c r="C81" s="3">
        <v>6</v>
      </c>
      <c r="D81" s="5">
        <v>7146</v>
      </c>
      <c r="E81" s="5">
        <v>345194</v>
      </c>
      <c r="F81" s="5">
        <v>36714</v>
      </c>
      <c r="G81" s="5">
        <v>50.5</v>
      </c>
      <c r="H81" s="5">
        <v>0</v>
      </c>
      <c r="I81" s="9">
        <v>1135.3</v>
      </c>
      <c r="K81" s="7" t="str">
        <f t="shared" si="7"/>
        <v>STABIL</v>
      </c>
      <c r="L81" s="7" t="str">
        <f t="shared" si="11"/>
        <v>Kemarau</v>
      </c>
      <c r="M81" s="7" t="str">
        <f t="shared" si="8"/>
        <v>Tidak Ada Bencana</v>
      </c>
      <c r="N81" s="7">
        <f t="shared" si="9"/>
        <v>2.2638988593762464</v>
      </c>
      <c r="O81" s="7" t="str">
        <f t="shared" si="12"/>
        <v>Tidak Ada Hama</v>
      </c>
      <c r="P81" s="6" t="str">
        <f t="shared" si="10"/>
        <v>R5</v>
      </c>
    </row>
    <row r="82" spans="1:16" x14ac:dyDescent="0.25">
      <c r="A82" s="3">
        <v>81</v>
      </c>
      <c r="B82" s="4">
        <v>41883</v>
      </c>
      <c r="C82" s="3">
        <v>6</v>
      </c>
      <c r="D82" s="5">
        <v>7124</v>
      </c>
      <c r="E82" s="5">
        <v>770376</v>
      </c>
      <c r="F82" s="5">
        <v>30398</v>
      </c>
      <c r="G82" s="5">
        <v>13.2</v>
      </c>
      <c r="H82" s="5">
        <v>0</v>
      </c>
      <c r="I82" s="9">
        <v>1026.81</v>
      </c>
      <c r="K82" s="7" t="str">
        <f t="shared" si="7"/>
        <v>STABIL</v>
      </c>
      <c r="L82" s="7" t="str">
        <f t="shared" si="11"/>
        <v>Kemarau</v>
      </c>
      <c r="M82" s="7" t="str">
        <f t="shared" si="8"/>
        <v>Tidak Ada Bencana</v>
      </c>
      <c r="N82" s="7">
        <f t="shared" si="9"/>
        <v>0.38446791701145377</v>
      </c>
      <c r="O82" s="7" t="str">
        <f t="shared" si="12"/>
        <v>Tidak Ada Hama</v>
      </c>
      <c r="P82" s="6" t="str">
        <f t="shared" si="10"/>
        <v>R5</v>
      </c>
    </row>
    <row r="83" spans="1:16" x14ac:dyDescent="0.25">
      <c r="A83" s="3">
        <v>82</v>
      </c>
      <c r="B83" s="4">
        <v>41913</v>
      </c>
      <c r="C83" s="3">
        <v>6</v>
      </c>
      <c r="D83" s="5">
        <v>7143</v>
      </c>
      <c r="E83" s="5">
        <v>329236</v>
      </c>
      <c r="F83" s="5">
        <v>11323</v>
      </c>
      <c r="G83" s="5">
        <v>182</v>
      </c>
      <c r="H83" s="5">
        <v>0</v>
      </c>
      <c r="I83" s="9">
        <v>749.6</v>
      </c>
      <c r="K83" s="7" t="str">
        <f t="shared" si="7"/>
        <v>STABIL</v>
      </c>
      <c r="L83" s="7" t="str">
        <f t="shared" si="11"/>
        <v>Penghujan</v>
      </c>
      <c r="M83" s="7" t="str">
        <f t="shared" si="8"/>
        <v>Tidak Ada Bencana</v>
      </c>
      <c r="N83" s="7">
        <f t="shared" si="9"/>
        <v>0.65674309394685426</v>
      </c>
      <c r="O83" s="7" t="str">
        <f t="shared" si="12"/>
        <v>Tidak Ada Hama</v>
      </c>
      <c r="P83" s="6" t="str">
        <f t="shared" si="10"/>
        <v>R1</v>
      </c>
    </row>
    <row r="84" spans="1:16" x14ac:dyDescent="0.25">
      <c r="A84" s="3">
        <v>83</v>
      </c>
      <c r="B84" s="4">
        <v>41944</v>
      </c>
      <c r="C84" s="3">
        <v>6</v>
      </c>
      <c r="D84" s="5">
        <v>7333</v>
      </c>
      <c r="E84" s="5">
        <v>99051</v>
      </c>
      <c r="F84" s="5">
        <v>59995</v>
      </c>
      <c r="G84" s="5">
        <v>157.69999999999999</v>
      </c>
      <c r="H84" s="5">
        <v>0</v>
      </c>
      <c r="I84" s="9">
        <v>746.25</v>
      </c>
      <c r="K84" s="7" t="str">
        <f t="shared" si="7"/>
        <v>STABIL</v>
      </c>
      <c r="L84" s="7" t="str">
        <f t="shared" si="11"/>
        <v>Penghujan</v>
      </c>
      <c r="M84" s="7" t="str">
        <f t="shared" si="8"/>
        <v>Tidak Ada Bencana</v>
      </c>
      <c r="N84" s="7">
        <f t="shared" si="9"/>
        <v>2.1731850082996012</v>
      </c>
      <c r="O84" s="7" t="str">
        <f t="shared" si="12"/>
        <v>Tidak Ada Hama</v>
      </c>
      <c r="P84" s="6" t="str">
        <f t="shared" si="10"/>
        <v>R1</v>
      </c>
    </row>
    <row r="85" spans="1:16" x14ac:dyDescent="0.25">
      <c r="A85" s="3">
        <v>84</v>
      </c>
      <c r="B85" s="4">
        <v>41974</v>
      </c>
      <c r="C85" s="3">
        <v>6</v>
      </c>
      <c r="D85" s="5">
        <v>7537</v>
      </c>
      <c r="E85" s="5">
        <v>105902</v>
      </c>
      <c r="F85" s="5">
        <v>147830</v>
      </c>
      <c r="G85" s="5">
        <v>386.3</v>
      </c>
      <c r="H85" s="5">
        <v>1</v>
      </c>
      <c r="I85" s="9">
        <v>0</v>
      </c>
      <c r="K85" s="7" t="str">
        <f t="shared" si="7"/>
        <v>STABIL</v>
      </c>
      <c r="L85" s="7" t="str">
        <f t="shared" si="11"/>
        <v>Penghujan</v>
      </c>
      <c r="M85" s="7" t="str">
        <f t="shared" si="8"/>
        <v>Ada Bencana</v>
      </c>
      <c r="N85" s="7">
        <f t="shared" si="9"/>
        <v>0</v>
      </c>
      <c r="O85" s="7" t="str">
        <f t="shared" si="12"/>
        <v>Tidak Ada Hama</v>
      </c>
      <c r="P85" s="6" t="str">
        <f t="shared" si="10"/>
        <v>R3</v>
      </c>
    </row>
    <row r="86" spans="1:16" x14ac:dyDescent="0.25">
      <c r="A86" s="3">
        <v>85</v>
      </c>
      <c r="B86" s="4">
        <v>42005</v>
      </c>
      <c r="C86" s="3">
        <v>6</v>
      </c>
      <c r="D86" s="5">
        <v>7585</v>
      </c>
      <c r="E86" s="5">
        <v>241925</v>
      </c>
      <c r="F86" s="5">
        <v>180749</v>
      </c>
      <c r="G86" s="5">
        <v>101.6</v>
      </c>
      <c r="H86" s="5">
        <v>1</v>
      </c>
      <c r="I86" s="9">
        <v>1476.22</v>
      </c>
      <c r="K86" s="7" t="str">
        <f t="shared" si="7"/>
        <v>STABIL</v>
      </c>
      <c r="L86" s="7" t="str">
        <f t="shared" si="11"/>
        <v>Kemarau</v>
      </c>
      <c r="M86" s="7" t="str">
        <f t="shared" si="8"/>
        <v>Ada Bencana</v>
      </c>
      <c r="N86" s="7">
        <f t="shared" si="9"/>
        <v>4.8563063359431542</v>
      </c>
      <c r="O86" s="7" t="str">
        <f t="shared" si="12"/>
        <v>Tidak Ada Hama</v>
      </c>
      <c r="P86" s="6" t="str">
        <f t="shared" si="10"/>
        <v>R7</v>
      </c>
    </row>
    <row r="87" spans="1:16" x14ac:dyDescent="0.25">
      <c r="A87" s="3">
        <v>86</v>
      </c>
      <c r="B87" s="4">
        <v>42036</v>
      </c>
      <c r="C87" s="3">
        <v>6</v>
      </c>
      <c r="D87" s="5">
        <v>7829</v>
      </c>
      <c r="E87" s="5">
        <v>90115</v>
      </c>
      <c r="F87" s="5">
        <v>82621</v>
      </c>
      <c r="G87" s="5">
        <v>428.3</v>
      </c>
      <c r="H87" s="5">
        <v>0</v>
      </c>
      <c r="I87" s="9">
        <v>2838.71</v>
      </c>
      <c r="K87" s="7" t="str">
        <f t="shared" si="7"/>
        <v>STABIL</v>
      </c>
      <c r="L87" s="7" t="str">
        <f t="shared" si="11"/>
        <v>Penghujan</v>
      </c>
      <c r="M87" s="7" t="str">
        <f t="shared" si="8"/>
        <v>Tidak Ada Bencana</v>
      </c>
      <c r="N87" s="7">
        <f t="shared" si="9"/>
        <v>25.07029939062086</v>
      </c>
      <c r="O87" s="7" t="str">
        <f t="shared" si="12"/>
        <v>Ada Hama</v>
      </c>
      <c r="P87" s="6" t="str">
        <f t="shared" si="10"/>
        <v>R2</v>
      </c>
    </row>
    <row r="88" spans="1:16" x14ac:dyDescent="0.25">
      <c r="A88" s="3">
        <v>87</v>
      </c>
      <c r="B88" s="4">
        <v>42064</v>
      </c>
      <c r="C88" s="3">
        <v>6</v>
      </c>
      <c r="D88" s="5">
        <v>8283</v>
      </c>
      <c r="E88" s="5">
        <v>477474</v>
      </c>
      <c r="F88" s="5">
        <v>60369</v>
      </c>
      <c r="G88" s="5">
        <v>260.89999999999998</v>
      </c>
      <c r="H88" s="5">
        <v>0</v>
      </c>
      <c r="I88" s="9">
        <v>2346.13</v>
      </c>
      <c r="K88" s="7" t="str">
        <f t="shared" si="7"/>
        <v>STABIL</v>
      </c>
      <c r="L88" s="7" t="str">
        <f t="shared" si="11"/>
        <v>Penghujan</v>
      </c>
      <c r="M88" s="7" t="str">
        <f t="shared" si="8"/>
        <v>Tidak Ada Bencana</v>
      </c>
      <c r="N88" s="7">
        <f t="shared" si="9"/>
        <v>3.9105425452121012</v>
      </c>
      <c r="O88" s="7" t="str">
        <f t="shared" si="12"/>
        <v>Tidak Ada Hama</v>
      </c>
      <c r="P88" s="6" t="str">
        <f t="shared" si="10"/>
        <v>R1</v>
      </c>
    </row>
    <row r="89" spans="1:16" x14ac:dyDescent="0.25">
      <c r="A89" s="3">
        <v>88</v>
      </c>
      <c r="B89" s="4">
        <v>42095</v>
      </c>
      <c r="C89" s="3">
        <v>6</v>
      </c>
      <c r="D89" s="5">
        <v>7904</v>
      </c>
      <c r="E89" s="5">
        <v>1176515</v>
      </c>
      <c r="F89" s="5">
        <v>47194</v>
      </c>
      <c r="G89" s="5">
        <v>262.2</v>
      </c>
      <c r="H89" s="5">
        <v>1</v>
      </c>
      <c r="I89" s="9">
        <v>1808.05</v>
      </c>
      <c r="K89" s="7" t="str">
        <f t="shared" si="7"/>
        <v>STABIL</v>
      </c>
      <c r="L89" s="7" t="str">
        <f t="shared" si="11"/>
        <v>Penghujan</v>
      </c>
      <c r="M89" s="7" t="str">
        <f t="shared" si="8"/>
        <v>Ada Bencana</v>
      </c>
      <c r="N89" s="7">
        <f t="shared" si="9"/>
        <v>1.2230602719339783</v>
      </c>
      <c r="O89" s="7" t="str">
        <f t="shared" si="12"/>
        <v>Tidak Ada Hama</v>
      </c>
      <c r="P89" s="6" t="str">
        <f t="shared" si="10"/>
        <v>R3</v>
      </c>
    </row>
    <row r="90" spans="1:16" x14ac:dyDescent="0.25">
      <c r="A90" s="3">
        <v>89</v>
      </c>
      <c r="B90" s="4">
        <v>42125</v>
      </c>
      <c r="C90" s="3">
        <v>6</v>
      </c>
      <c r="D90" s="5">
        <v>7797</v>
      </c>
      <c r="E90" s="5">
        <v>1076383</v>
      </c>
      <c r="F90" s="5">
        <v>279697</v>
      </c>
      <c r="G90" s="5">
        <v>265.2</v>
      </c>
      <c r="H90" s="5">
        <v>1</v>
      </c>
      <c r="I90" s="9">
        <v>1709.19</v>
      </c>
      <c r="K90" s="7" t="str">
        <f t="shared" si="7"/>
        <v>STABIL</v>
      </c>
      <c r="L90" s="7" t="str">
        <f t="shared" si="11"/>
        <v>Penghujan</v>
      </c>
      <c r="M90" s="7" t="str">
        <f t="shared" si="8"/>
        <v>Ada Bencana</v>
      </c>
      <c r="N90" s="7">
        <f t="shared" si="9"/>
        <v>0.94561519012553319</v>
      </c>
      <c r="O90" s="7" t="str">
        <f t="shared" si="12"/>
        <v>Tidak Ada Hama</v>
      </c>
      <c r="P90" s="6" t="str">
        <f t="shared" si="10"/>
        <v>R3</v>
      </c>
    </row>
    <row r="91" spans="1:16" x14ac:dyDescent="0.25">
      <c r="A91" s="3">
        <v>90</v>
      </c>
      <c r="B91" s="4">
        <v>42156</v>
      </c>
      <c r="C91" s="3">
        <v>6</v>
      </c>
      <c r="D91" s="5">
        <v>7852</v>
      </c>
      <c r="E91" s="5">
        <v>492019</v>
      </c>
      <c r="F91" s="5">
        <v>125886</v>
      </c>
      <c r="G91" s="5">
        <v>213.6</v>
      </c>
      <c r="H91" s="5">
        <v>1</v>
      </c>
      <c r="I91" s="9">
        <v>2219.87</v>
      </c>
      <c r="K91" s="7" t="str">
        <f t="shared" ref="K91:K109" si="13">IF(D91&gt;9450,"TIDAK STABIL","STABIL")</f>
        <v>STABIL</v>
      </c>
      <c r="L91" s="7" t="str">
        <f t="shared" si="11"/>
        <v>Penghujan</v>
      </c>
      <c r="M91" s="7" t="str">
        <f t="shared" ref="M91:M109" si="14">IF(H91=1,"Ada Bencana","Tidak Ada Bencana")</f>
        <v>Ada Bencana</v>
      </c>
      <c r="N91" s="7">
        <f t="shared" ref="N91:N109" si="15">I91/F87*100</f>
        <v>2.6868108592246522</v>
      </c>
      <c r="O91" s="7" t="str">
        <f t="shared" si="12"/>
        <v>Tidak Ada Hama</v>
      </c>
      <c r="P91" s="6" t="str">
        <f t="shared" ref="P91:P109" si="16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R3</v>
      </c>
    </row>
    <row r="92" spans="1:16" x14ac:dyDescent="0.25">
      <c r="A92" s="3">
        <v>91</v>
      </c>
      <c r="B92" s="4">
        <v>42186</v>
      </c>
      <c r="C92" s="3">
        <v>6</v>
      </c>
      <c r="D92" s="5">
        <v>7890</v>
      </c>
      <c r="E92" s="5">
        <v>359505</v>
      </c>
      <c r="F92" s="5">
        <v>30714</v>
      </c>
      <c r="G92" s="5">
        <v>208</v>
      </c>
      <c r="H92" s="5">
        <v>0</v>
      </c>
      <c r="I92" s="9">
        <v>1203.05</v>
      </c>
      <c r="K92" s="7" t="str">
        <f t="shared" si="13"/>
        <v>STABIL</v>
      </c>
      <c r="L92" s="7" t="str">
        <f t="shared" si="11"/>
        <v>Penghujan</v>
      </c>
      <c r="M92" s="7" t="str">
        <f t="shared" si="14"/>
        <v>Tidak Ada Bencana</v>
      </c>
      <c r="N92" s="7">
        <f t="shared" si="15"/>
        <v>1.9928274445493548</v>
      </c>
      <c r="O92" s="7" t="str">
        <f t="shared" si="12"/>
        <v>Tidak Ada Hama</v>
      </c>
      <c r="P92" s="6" t="str">
        <f t="shared" si="16"/>
        <v>R1</v>
      </c>
    </row>
    <row r="93" spans="1:16" x14ac:dyDescent="0.25">
      <c r="A93" s="3">
        <v>92</v>
      </c>
      <c r="B93" s="4">
        <v>42217</v>
      </c>
      <c r="C93" s="3">
        <v>6</v>
      </c>
      <c r="D93" s="5">
        <v>8185</v>
      </c>
      <c r="E93" s="5">
        <v>281046</v>
      </c>
      <c r="F93" s="5">
        <v>37593</v>
      </c>
      <c r="G93" s="5">
        <v>81.599999999999994</v>
      </c>
      <c r="H93" s="5">
        <v>0</v>
      </c>
      <c r="I93" s="9">
        <v>1269.5999999999999</v>
      </c>
      <c r="K93" s="7" t="str">
        <f t="shared" si="13"/>
        <v>STABIL</v>
      </c>
      <c r="L93" s="7" t="str">
        <f t="shared" si="11"/>
        <v>Kemarau</v>
      </c>
      <c r="M93" s="7" t="str">
        <f t="shared" si="14"/>
        <v>Tidak Ada Bencana</v>
      </c>
      <c r="N93" s="7">
        <f t="shared" si="15"/>
        <v>2.6901724795524853</v>
      </c>
      <c r="O93" s="7" t="str">
        <f t="shared" si="12"/>
        <v>Tidak Ada Hama</v>
      </c>
      <c r="P93" s="6" t="str">
        <f t="shared" si="16"/>
        <v>R5</v>
      </c>
    </row>
    <row r="94" spans="1:16" x14ac:dyDescent="0.25">
      <c r="A94" s="3">
        <v>93</v>
      </c>
      <c r="B94" s="4">
        <v>42248</v>
      </c>
      <c r="C94" s="3">
        <v>6</v>
      </c>
      <c r="D94" s="5">
        <v>8496</v>
      </c>
      <c r="E94" s="5">
        <v>753601</v>
      </c>
      <c r="F94" s="5">
        <v>48871</v>
      </c>
      <c r="G94" s="5">
        <v>34.5</v>
      </c>
      <c r="H94" s="5">
        <v>0</v>
      </c>
      <c r="I94" s="9">
        <v>591.29999999999995</v>
      </c>
      <c r="K94" s="7" t="str">
        <f t="shared" si="13"/>
        <v>STABIL</v>
      </c>
      <c r="L94" s="7" t="str">
        <f t="shared" si="11"/>
        <v>Kemarau</v>
      </c>
      <c r="M94" s="7" t="str">
        <f t="shared" si="14"/>
        <v>Tidak Ada Bencana</v>
      </c>
      <c r="N94" s="7">
        <f t="shared" si="15"/>
        <v>0.21140734437623568</v>
      </c>
      <c r="O94" s="7" t="str">
        <f t="shared" si="12"/>
        <v>Tidak Ada Hama</v>
      </c>
      <c r="P94" s="6" t="str">
        <f t="shared" si="16"/>
        <v>R5</v>
      </c>
    </row>
    <row r="95" spans="1:16" x14ac:dyDescent="0.25">
      <c r="A95" s="3">
        <v>94</v>
      </c>
      <c r="B95" s="4">
        <v>42278</v>
      </c>
      <c r="C95" s="3">
        <v>6</v>
      </c>
      <c r="D95" s="5">
        <v>8566</v>
      </c>
      <c r="E95" s="5">
        <v>339181</v>
      </c>
      <c r="F95" s="5">
        <v>6316</v>
      </c>
      <c r="G95" s="5">
        <v>165.5</v>
      </c>
      <c r="H95" s="5">
        <v>0</v>
      </c>
      <c r="I95" s="9">
        <v>714.5</v>
      </c>
      <c r="K95" s="7" t="str">
        <f t="shared" si="13"/>
        <v>STABIL</v>
      </c>
      <c r="L95" s="7" t="str">
        <f t="shared" si="11"/>
        <v>Penghujan</v>
      </c>
      <c r="M95" s="7" t="str">
        <f t="shared" si="14"/>
        <v>Tidak Ada Bencana</v>
      </c>
      <c r="N95" s="7">
        <f t="shared" si="15"/>
        <v>0.56757701412388983</v>
      </c>
      <c r="O95" s="7" t="str">
        <f t="shared" si="12"/>
        <v>Tidak Ada Hama</v>
      </c>
      <c r="P95" s="6" t="str">
        <f t="shared" si="16"/>
        <v>R1</v>
      </c>
    </row>
    <row r="96" spans="1:16" x14ac:dyDescent="0.25">
      <c r="A96" s="3">
        <v>95</v>
      </c>
      <c r="B96" s="4">
        <v>42309</v>
      </c>
      <c r="C96" s="3">
        <v>6</v>
      </c>
      <c r="D96" s="5">
        <v>8606</v>
      </c>
      <c r="E96" s="5">
        <v>82754</v>
      </c>
      <c r="F96" s="5">
        <v>14322</v>
      </c>
      <c r="G96" s="5">
        <v>279.5</v>
      </c>
      <c r="H96" s="5">
        <v>0</v>
      </c>
      <c r="I96" s="9">
        <v>569.6</v>
      </c>
      <c r="K96" s="7" t="str">
        <f t="shared" si="13"/>
        <v>STABIL</v>
      </c>
      <c r="L96" s="7" t="str">
        <f t="shared" si="11"/>
        <v>Penghujan</v>
      </c>
      <c r="M96" s="7" t="str">
        <f t="shared" si="14"/>
        <v>Tidak Ada Bencana</v>
      </c>
      <c r="N96" s="7">
        <f t="shared" si="15"/>
        <v>1.8545288793384125</v>
      </c>
      <c r="O96" s="7" t="str">
        <f t="shared" si="12"/>
        <v>Tidak Ada Hama</v>
      </c>
      <c r="P96" s="6" t="str">
        <f t="shared" si="16"/>
        <v>R1</v>
      </c>
    </row>
    <row r="97" spans="1:16" x14ac:dyDescent="0.25">
      <c r="A97" s="3">
        <v>96</v>
      </c>
      <c r="B97" s="4">
        <v>42339</v>
      </c>
      <c r="C97" s="3">
        <v>6</v>
      </c>
      <c r="D97" s="5">
        <v>8680</v>
      </c>
      <c r="E97" s="5">
        <v>101289</v>
      </c>
      <c r="F97" s="5">
        <v>123254</v>
      </c>
      <c r="G97" s="5">
        <v>398.6</v>
      </c>
      <c r="H97" s="5">
        <v>0</v>
      </c>
      <c r="I97" s="9">
        <v>456.45</v>
      </c>
      <c r="K97" s="7" t="str">
        <f t="shared" si="13"/>
        <v>STABIL</v>
      </c>
      <c r="L97" s="7" t="str">
        <f t="shared" si="11"/>
        <v>Penghujan</v>
      </c>
      <c r="M97" s="7" t="str">
        <f t="shared" si="14"/>
        <v>Tidak Ada Bencana</v>
      </c>
      <c r="N97" s="7">
        <f t="shared" si="15"/>
        <v>1.2141888117468678</v>
      </c>
      <c r="O97" s="7" t="str">
        <f t="shared" si="12"/>
        <v>Tidak Ada Hama</v>
      </c>
      <c r="P97" s="6" t="str">
        <f t="shared" si="16"/>
        <v>R1</v>
      </c>
    </row>
    <row r="98" spans="1:16" x14ac:dyDescent="0.25">
      <c r="A98" s="3">
        <v>97</v>
      </c>
      <c r="B98" s="4">
        <v>42370</v>
      </c>
      <c r="C98" s="3">
        <v>6</v>
      </c>
      <c r="D98" s="5">
        <v>8751</v>
      </c>
      <c r="E98" s="5">
        <v>709452</v>
      </c>
      <c r="F98" s="5">
        <v>184294</v>
      </c>
      <c r="G98" s="5">
        <v>366</v>
      </c>
      <c r="H98" s="5">
        <v>0</v>
      </c>
      <c r="I98" s="9">
        <v>912.4</v>
      </c>
      <c r="K98" s="7" t="str">
        <f t="shared" si="13"/>
        <v>STABIL</v>
      </c>
      <c r="L98" s="7" t="str">
        <f t="shared" si="11"/>
        <v>Penghujan</v>
      </c>
      <c r="M98" s="7" t="str">
        <f t="shared" si="14"/>
        <v>Tidak Ada Bencana</v>
      </c>
      <c r="N98" s="7">
        <f t="shared" si="15"/>
        <v>1.8669558633954697</v>
      </c>
      <c r="O98" s="7" t="str">
        <f t="shared" si="12"/>
        <v>Tidak Ada Hama</v>
      </c>
      <c r="P98" s="6" t="str">
        <f t="shared" si="16"/>
        <v>R1</v>
      </c>
    </row>
    <row r="99" spans="1:16" x14ac:dyDescent="0.25">
      <c r="A99" s="3">
        <v>98</v>
      </c>
      <c r="B99" s="4">
        <v>42401</v>
      </c>
      <c r="C99" s="3">
        <v>6</v>
      </c>
      <c r="D99" s="5">
        <v>8941</v>
      </c>
      <c r="E99" s="5">
        <v>202037</v>
      </c>
      <c r="F99" s="5">
        <v>83781</v>
      </c>
      <c r="G99" s="5">
        <v>501.6</v>
      </c>
      <c r="H99" s="5">
        <v>1</v>
      </c>
      <c r="I99" s="9">
        <v>2318.0500000000002</v>
      </c>
      <c r="K99" s="7" t="str">
        <f t="shared" si="13"/>
        <v>STABIL</v>
      </c>
      <c r="L99" s="7" t="str">
        <f t="shared" si="11"/>
        <v>Penghujan</v>
      </c>
      <c r="M99" s="7" t="str">
        <f t="shared" si="14"/>
        <v>Ada Bencana</v>
      </c>
      <c r="N99" s="7">
        <f t="shared" si="15"/>
        <v>36.701234958834711</v>
      </c>
      <c r="O99" s="7" t="str">
        <f t="shared" si="12"/>
        <v>Ada Hama</v>
      </c>
      <c r="P99" s="6" t="str">
        <f t="shared" si="16"/>
        <v>R4</v>
      </c>
    </row>
    <row r="100" spans="1:16" x14ac:dyDescent="0.25">
      <c r="A100" s="3">
        <v>99</v>
      </c>
      <c r="B100" s="4">
        <v>42430</v>
      </c>
      <c r="C100" s="3">
        <v>6</v>
      </c>
      <c r="D100" s="5">
        <v>9023</v>
      </c>
      <c r="E100" s="5">
        <v>216878</v>
      </c>
      <c r="F100" s="5">
        <v>61167</v>
      </c>
      <c r="G100" s="5">
        <v>282.89999999999998</v>
      </c>
      <c r="H100" s="5">
        <v>1</v>
      </c>
      <c r="I100" s="9">
        <v>2502.15</v>
      </c>
      <c r="K100" s="7" t="str">
        <f t="shared" si="13"/>
        <v>STABIL</v>
      </c>
      <c r="L100" s="7" t="str">
        <f t="shared" si="11"/>
        <v>Penghujan</v>
      </c>
      <c r="M100" s="7" t="str">
        <f t="shared" si="14"/>
        <v>Ada Bencana</v>
      </c>
      <c r="N100" s="7">
        <f t="shared" si="15"/>
        <v>17.470674486803521</v>
      </c>
      <c r="O100" s="7" t="str">
        <f t="shared" si="12"/>
        <v>Ada Hama</v>
      </c>
      <c r="P100" s="6" t="str">
        <f t="shared" si="16"/>
        <v>R4</v>
      </c>
    </row>
    <row r="101" spans="1:16" x14ac:dyDescent="0.25">
      <c r="A101" s="3">
        <v>100</v>
      </c>
      <c r="B101" s="4">
        <v>42461</v>
      </c>
      <c r="C101" s="3">
        <v>6</v>
      </c>
      <c r="D101" s="5">
        <v>8676</v>
      </c>
      <c r="E101" s="5">
        <v>423808</v>
      </c>
      <c r="F101" s="5">
        <v>48012</v>
      </c>
      <c r="G101" s="5">
        <v>716.5</v>
      </c>
      <c r="H101" s="5">
        <v>1</v>
      </c>
      <c r="I101" s="9">
        <v>1578.5</v>
      </c>
      <c r="K101" s="7" t="str">
        <f t="shared" si="13"/>
        <v>STABIL</v>
      </c>
      <c r="L101" s="7" t="str">
        <f t="shared" si="11"/>
        <v>Penghujan</v>
      </c>
      <c r="M101" s="7" t="str">
        <f t="shared" si="14"/>
        <v>Ada Bencana</v>
      </c>
      <c r="N101" s="7">
        <f t="shared" si="15"/>
        <v>1.280688659191588</v>
      </c>
      <c r="O101" s="7" t="str">
        <f t="shared" si="12"/>
        <v>Tidak Ada Hama</v>
      </c>
      <c r="P101" s="6" t="str">
        <f t="shared" si="16"/>
        <v>R3</v>
      </c>
    </row>
    <row r="102" spans="1:16" x14ac:dyDescent="0.25">
      <c r="A102" s="3">
        <v>101</v>
      </c>
      <c r="B102" s="4">
        <v>42491</v>
      </c>
      <c r="C102" s="3">
        <v>6</v>
      </c>
      <c r="D102" s="5">
        <v>8677</v>
      </c>
      <c r="E102" s="5">
        <v>307452</v>
      </c>
      <c r="F102" s="5">
        <v>279200</v>
      </c>
      <c r="G102" s="5">
        <v>335.2</v>
      </c>
      <c r="H102" s="5">
        <v>1</v>
      </c>
      <c r="I102" s="9">
        <v>2611.8000000000002</v>
      </c>
      <c r="K102" s="7" t="str">
        <f t="shared" si="13"/>
        <v>STABIL</v>
      </c>
      <c r="L102" s="7" t="str">
        <f t="shared" si="11"/>
        <v>Penghujan</v>
      </c>
      <c r="M102" s="7" t="str">
        <f t="shared" si="14"/>
        <v>Ada Bencana</v>
      </c>
      <c r="N102" s="7">
        <f t="shared" si="15"/>
        <v>1.4171920952391288</v>
      </c>
      <c r="O102" s="7" t="str">
        <f t="shared" si="12"/>
        <v>Tidak Ada Hama</v>
      </c>
      <c r="P102" s="6" t="str">
        <f t="shared" si="16"/>
        <v>R3</v>
      </c>
    </row>
    <row r="103" spans="1:16" x14ac:dyDescent="0.25">
      <c r="A103" s="3">
        <v>102</v>
      </c>
      <c r="B103" s="4">
        <v>42522</v>
      </c>
      <c r="C103" s="3">
        <v>6</v>
      </c>
      <c r="D103" s="5">
        <v>8623</v>
      </c>
      <c r="E103" s="5">
        <v>698051</v>
      </c>
      <c r="F103" s="5">
        <v>128186</v>
      </c>
      <c r="G103" s="5">
        <v>562.9</v>
      </c>
      <c r="H103" s="5">
        <v>0</v>
      </c>
      <c r="I103" s="9">
        <v>2743.86</v>
      </c>
      <c r="K103" s="7" t="str">
        <f t="shared" si="13"/>
        <v>STABIL</v>
      </c>
      <c r="L103" s="7" t="str">
        <f t="shared" si="11"/>
        <v>Penghujan</v>
      </c>
      <c r="M103" s="7" t="str">
        <f t="shared" si="14"/>
        <v>Tidak Ada Bencana</v>
      </c>
      <c r="N103" s="7">
        <f t="shared" si="15"/>
        <v>3.2750384932144523</v>
      </c>
      <c r="O103" s="7" t="str">
        <f t="shared" si="12"/>
        <v>Tidak Ada Hama</v>
      </c>
      <c r="P103" s="6" t="str">
        <f t="shared" si="16"/>
        <v>R1</v>
      </c>
    </row>
    <row r="104" spans="1:16" x14ac:dyDescent="0.25">
      <c r="A104" s="3">
        <v>103</v>
      </c>
      <c r="B104" s="4">
        <v>42552</v>
      </c>
      <c r="C104" s="3">
        <v>6</v>
      </c>
      <c r="D104" s="5">
        <v>8534</v>
      </c>
      <c r="E104" s="5">
        <v>275948</v>
      </c>
      <c r="F104" s="5">
        <v>31350</v>
      </c>
      <c r="G104" s="5">
        <v>154.5</v>
      </c>
      <c r="H104" s="5">
        <v>1</v>
      </c>
      <c r="I104" s="9">
        <v>3476.62</v>
      </c>
      <c r="K104" s="7" t="str">
        <f t="shared" si="13"/>
        <v>STABIL</v>
      </c>
      <c r="L104" s="7" t="str">
        <f t="shared" si="11"/>
        <v>Penghujan</v>
      </c>
      <c r="M104" s="7" t="str">
        <f t="shared" si="14"/>
        <v>Ada Bencana</v>
      </c>
      <c r="N104" s="7">
        <f t="shared" si="15"/>
        <v>5.6838164369676463</v>
      </c>
      <c r="O104" s="7" t="str">
        <f t="shared" si="12"/>
        <v>Tidak Ada Hama</v>
      </c>
      <c r="P104" s="6" t="str">
        <f t="shared" si="16"/>
        <v>R3</v>
      </c>
    </row>
    <row r="105" spans="1:16" x14ac:dyDescent="0.25">
      <c r="A105" s="3">
        <v>104</v>
      </c>
      <c r="B105" s="4">
        <v>42583</v>
      </c>
      <c r="C105" s="3">
        <v>6</v>
      </c>
      <c r="D105" s="5">
        <v>8576</v>
      </c>
      <c r="E105" s="5">
        <v>34460</v>
      </c>
      <c r="F105" s="5">
        <v>36090</v>
      </c>
      <c r="G105" s="5">
        <v>110.4</v>
      </c>
      <c r="H105" s="5">
        <v>1</v>
      </c>
      <c r="I105" s="9">
        <v>3204.84</v>
      </c>
      <c r="K105" s="7" t="str">
        <f t="shared" si="13"/>
        <v>STABIL</v>
      </c>
      <c r="L105" s="7" t="str">
        <f t="shared" si="11"/>
        <v>Kemarau</v>
      </c>
      <c r="M105" s="7" t="str">
        <f t="shared" si="14"/>
        <v>Ada Bencana</v>
      </c>
      <c r="N105" s="7">
        <f t="shared" si="15"/>
        <v>6.6750812296925766</v>
      </c>
      <c r="O105" s="7" t="str">
        <f t="shared" si="12"/>
        <v>Tidak Ada Hama</v>
      </c>
      <c r="P105" s="6" t="str">
        <f t="shared" si="16"/>
        <v>R7</v>
      </c>
    </row>
    <row r="106" spans="1:16" x14ac:dyDescent="0.25">
      <c r="A106" s="3">
        <v>105</v>
      </c>
      <c r="B106" s="4">
        <v>42614</v>
      </c>
      <c r="C106" s="3">
        <v>6</v>
      </c>
      <c r="D106" s="5">
        <v>8577</v>
      </c>
      <c r="E106" s="5">
        <v>79892</v>
      </c>
      <c r="F106" s="5">
        <v>48520</v>
      </c>
      <c r="G106" s="5">
        <v>340.2</v>
      </c>
      <c r="H106" s="5">
        <v>0</v>
      </c>
      <c r="I106" s="9">
        <v>1477.34</v>
      </c>
      <c r="K106" s="7" t="str">
        <f t="shared" si="13"/>
        <v>STABIL</v>
      </c>
      <c r="L106" s="7" t="str">
        <f t="shared" si="11"/>
        <v>Penghujan</v>
      </c>
      <c r="M106" s="7" t="str">
        <f t="shared" si="14"/>
        <v>Tidak Ada Bencana</v>
      </c>
      <c r="N106" s="7">
        <f t="shared" si="15"/>
        <v>0.52913323782234956</v>
      </c>
      <c r="O106" s="7" t="str">
        <f t="shared" si="12"/>
        <v>Tidak Ada Hama</v>
      </c>
      <c r="P106" s="6" t="str">
        <f t="shared" si="16"/>
        <v>R1</v>
      </c>
    </row>
    <row r="107" spans="1:16" x14ac:dyDescent="0.25">
      <c r="A107" s="3">
        <v>106</v>
      </c>
      <c r="B107" s="4">
        <v>42644</v>
      </c>
      <c r="C107" s="3">
        <v>6</v>
      </c>
      <c r="D107" s="5">
        <v>8638</v>
      </c>
      <c r="E107" s="5">
        <v>947074</v>
      </c>
      <c r="F107" s="5">
        <v>5985</v>
      </c>
      <c r="G107" s="5">
        <v>249.4</v>
      </c>
      <c r="H107" s="5">
        <v>1</v>
      </c>
      <c r="I107" s="9">
        <v>2146.73</v>
      </c>
      <c r="K107" s="7" t="str">
        <f t="shared" si="13"/>
        <v>STABIL</v>
      </c>
      <c r="L107" s="7" t="str">
        <f t="shared" si="11"/>
        <v>Penghujan</v>
      </c>
      <c r="M107" s="7" t="str">
        <f t="shared" si="14"/>
        <v>Ada Bencana</v>
      </c>
      <c r="N107" s="7">
        <f t="shared" si="15"/>
        <v>1.6746992651303576</v>
      </c>
      <c r="O107" s="7" t="str">
        <f t="shared" si="12"/>
        <v>Tidak Ada Hama</v>
      </c>
      <c r="P107" s="6" t="str">
        <f t="shared" si="16"/>
        <v>R3</v>
      </c>
    </row>
    <row r="108" spans="1:16" x14ac:dyDescent="0.25">
      <c r="A108" s="3">
        <v>107</v>
      </c>
      <c r="B108" s="4">
        <v>42675</v>
      </c>
      <c r="C108" s="3">
        <v>6</v>
      </c>
      <c r="D108" s="5">
        <v>8717</v>
      </c>
      <c r="E108" s="5">
        <v>314045</v>
      </c>
      <c r="F108" s="5">
        <v>8627</v>
      </c>
      <c r="G108" s="5">
        <v>328.5</v>
      </c>
      <c r="H108" s="5">
        <v>1</v>
      </c>
      <c r="I108" s="9">
        <v>1593.26</v>
      </c>
      <c r="K108" s="7" t="str">
        <f t="shared" si="13"/>
        <v>STABIL</v>
      </c>
      <c r="L108" s="7" t="str">
        <f t="shared" si="11"/>
        <v>Penghujan</v>
      </c>
      <c r="M108" s="7" t="str">
        <f t="shared" si="14"/>
        <v>Ada Bencana</v>
      </c>
      <c r="N108" s="7">
        <f t="shared" si="15"/>
        <v>5.0821690590111643</v>
      </c>
      <c r="O108" s="7" t="str">
        <f t="shared" si="12"/>
        <v>Tidak Ada Hama</v>
      </c>
      <c r="P108" s="6" t="str">
        <f t="shared" si="16"/>
        <v>R3</v>
      </c>
    </row>
    <row r="109" spans="1:16" x14ac:dyDescent="0.25">
      <c r="A109" s="3">
        <v>108</v>
      </c>
      <c r="B109" s="4">
        <v>42705</v>
      </c>
      <c r="C109" s="3">
        <v>6</v>
      </c>
      <c r="D109" s="5">
        <v>8727</v>
      </c>
      <c r="E109" s="5">
        <v>1531240</v>
      </c>
      <c r="F109" s="5">
        <v>121482</v>
      </c>
      <c r="G109" s="5">
        <v>312.10000000000002</v>
      </c>
      <c r="H109" s="5">
        <v>1</v>
      </c>
      <c r="I109" s="9">
        <v>1994.4</v>
      </c>
      <c r="K109" s="7" t="str">
        <f t="shared" si="13"/>
        <v>STABIL</v>
      </c>
      <c r="L109" s="7" t="str">
        <f t="shared" si="11"/>
        <v>Penghujan</v>
      </c>
      <c r="M109" s="7" t="str">
        <f t="shared" si="14"/>
        <v>Ada Bencana</v>
      </c>
      <c r="N109" s="7">
        <f t="shared" si="15"/>
        <v>5.526184538653367</v>
      </c>
      <c r="O109" s="7" t="str">
        <f t="shared" si="12"/>
        <v>Tidak Ada Hama</v>
      </c>
      <c r="P109" s="6" t="str">
        <f t="shared" si="16"/>
        <v>R3</v>
      </c>
    </row>
    <row r="110" spans="1:16" x14ac:dyDescent="0.25">
      <c r="A110" s="3">
        <v>109</v>
      </c>
      <c r="B110" s="4">
        <v>42736</v>
      </c>
      <c r="C110" s="3">
        <v>6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9">
        <v>2045.9</v>
      </c>
    </row>
    <row r="111" spans="1:16" x14ac:dyDescent="0.25">
      <c r="A111" s="3">
        <v>110</v>
      </c>
      <c r="B111" s="4">
        <v>42767</v>
      </c>
      <c r="C111" s="3">
        <v>6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9">
        <v>2570.15</v>
      </c>
    </row>
    <row r="112" spans="1:16" x14ac:dyDescent="0.25">
      <c r="A112" s="3">
        <v>111</v>
      </c>
      <c r="B112" s="4">
        <v>42795</v>
      </c>
      <c r="C112" s="3">
        <v>6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9">
        <v>1886.3</v>
      </c>
    </row>
    <row r="113" spans="1:9" x14ac:dyDescent="0.25">
      <c r="A113" s="3">
        <v>112</v>
      </c>
      <c r="B113" s="4">
        <v>42826</v>
      </c>
      <c r="C113" s="3">
        <v>6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9">
        <v>483.75</v>
      </c>
    </row>
    <row r="114" spans="1:9" x14ac:dyDescent="0.25">
      <c r="A114" s="3">
        <v>113</v>
      </c>
      <c r="B114" s="4">
        <v>42856</v>
      </c>
      <c r="C114" s="3">
        <v>6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9">
        <v>999.9</v>
      </c>
    </row>
    <row r="115" spans="1:9" x14ac:dyDescent="0.25">
      <c r="A115" s="3">
        <v>114</v>
      </c>
      <c r="B115" s="4">
        <v>42887</v>
      </c>
      <c r="C115" s="3">
        <v>6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9">
        <v>1357.75</v>
      </c>
    </row>
    <row r="116" spans="1:9" x14ac:dyDescent="0.25">
      <c r="A116" s="3">
        <v>115</v>
      </c>
      <c r="B116" s="4">
        <v>42917</v>
      </c>
      <c r="C116" s="3">
        <v>6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1</v>
      </c>
      <c r="I116" s="9">
        <v>1207.75</v>
      </c>
    </row>
    <row r="117" spans="1:9" x14ac:dyDescent="0.25">
      <c r="A117" s="3">
        <v>116</v>
      </c>
      <c r="B117" s="4">
        <v>42948</v>
      </c>
      <c r="C117" s="3">
        <v>6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9">
        <v>838.65</v>
      </c>
    </row>
    <row r="118" spans="1:9" x14ac:dyDescent="0.25">
      <c r="A118" s="3">
        <v>117</v>
      </c>
      <c r="B118" s="4">
        <v>42979</v>
      </c>
      <c r="C118" s="3">
        <v>6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9">
        <v>365.9</v>
      </c>
    </row>
    <row r="119" spans="1:9" x14ac:dyDescent="0.25">
      <c r="A119" s="3">
        <v>118</v>
      </c>
      <c r="B119" s="4">
        <v>43009</v>
      </c>
      <c r="C119" s="3">
        <v>6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1</v>
      </c>
      <c r="I119" s="9">
        <v>528.45000000000005</v>
      </c>
    </row>
    <row r="120" spans="1:9" x14ac:dyDescent="0.25">
      <c r="A120" s="3">
        <v>119</v>
      </c>
      <c r="B120" s="4">
        <v>43040</v>
      </c>
      <c r="C120" s="3">
        <v>6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0</v>
      </c>
      <c r="I120" s="9">
        <v>457.65</v>
      </c>
    </row>
    <row r="121" spans="1:9" x14ac:dyDescent="0.25">
      <c r="A121" s="3">
        <v>120</v>
      </c>
      <c r="B121" s="4">
        <v>43070</v>
      </c>
      <c r="C121" s="3">
        <v>6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9">
        <v>412.8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69A-DDA7-478F-BF5D-88F7B6A42E82}">
  <dimension ref="A1:P1165"/>
  <sheetViews>
    <sheetView topLeftCell="F87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7</v>
      </c>
      <c r="D2" s="5">
        <v>4760</v>
      </c>
      <c r="E2" s="5">
        <v>4908</v>
      </c>
      <c r="F2" s="5">
        <v>84308</v>
      </c>
      <c r="G2" s="5">
        <v>182</v>
      </c>
      <c r="H2" s="5">
        <v>1</v>
      </c>
      <c r="I2" s="5" t="s">
        <v>9</v>
      </c>
      <c r="K2" s="7" t="str">
        <f>IF(D2&gt;9950,"Tidak Stabil","Stabil")</f>
        <v>Stabil</v>
      </c>
      <c r="L2" s="7" t="str">
        <f>IF(G2&gt;150,"Penghujan","Kemarau")</f>
        <v>Penghujan</v>
      </c>
      <c r="M2" s="7" t="str">
        <f>IF(H2=1,"Banjir","Tidak Ada Banjir")</f>
        <v>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7</v>
      </c>
      <c r="D3" s="5">
        <v>4845</v>
      </c>
      <c r="E3" s="5">
        <v>18271</v>
      </c>
      <c r="F3" s="5">
        <v>56864</v>
      </c>
      <c r="G3" s="5">
        <v>232.4</v>
      </c>
      <c r="H3" s="5">
        <v>0</v>
      </c>
      <c r="I3" s="5" t="s">
        <v>9</v>
      </c>
      <c r="K3" s="7" t="str">
        <f t="shared" ref="K3:K66" si="0">IF(D3&gt;9950,"Tidak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7</v>
      </c>
      <c r="D4" s="5">
        <v>4845</v>
      </c>
      <c r="E4" s="5">
        <v>93765</v>
      </c>
      <c r="F4" s="5">
        <v>78691</v>
      </c>
      <c r="G4" s="5">
        <v>332.6</v>
      </c>
      <c r="H4" s="5">
        <v>1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7</v>
      </c>
      <c r="D5" s="5">
        <v>4917</v>
      </c>
      <c r="E5" s="5">
        <v>233564</v>
      </c>
      <c r="F5" s="5">
        <v>84471</v>
      </c>
      <c r="G5" s="5">
        <v>137.1</v>
      </c>
      <c r="H5" s="5">
        <v>1</v>
      </c>
      <c r="I5" s="5" t="s">
        <v>9</v>
      </c>
      <c r="K5" s="7" t="str">
        <f t="shared" si="0"/>
        <v>Stabil</v>
      </c>
      <c r="L5" s="7" t="str">
        <f t="shared" si="1"/>
        <v>Kemarau</v>
      </c>
      <c r="M5" s="7" t="str">
        <f t="shared" si="2"/>
        <v>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7</v>
      </c>
      <c r="D6" s="5">
        <v>4881</v>
      </c>
      <c r="E6" s="5">
        <v>265167</v>
      </c>
      <c r="F6" s="5">
        <v>36548</v>
      </c>
      <c r="G6" s="5">
        <v>338.2</v>
      </c>
      <c r="H6" s="5">
        <v>1</v>
      </c>
      <c r="I6" s="5" t="s">
        <v>9</v>
      </c>
      <c r="K6" s="7" t="str">
        <f t="shared" si="0"/>
        <v>Stabil</v>
      </c>
      <c r="L6" s="7" t="str">
        <f t="shared" si="1"/>
        <v>Penghujan</v>
      </c>
      <c r="M6" s="7" t="str">
        <f t="shared" si="2"/>
        <v>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7</v>
      </c>
      <c r="D7" s="5">
        <v>4828</v>
      </c>
      <c r="E7" s="5">
        <v>178850</v>
      </c>
      <c r="F7" s="5">
        <v>36680</v>
      </c>
      <c r="G7" s="5">
        <v>187.3</v>
      </c>
      <c r="H7" s="5">
        <v>1</v>
      </c>
      <c r="I7" s="5" t="s">
        <v>9</v>
      </c>
      <c r="K7" s="7" t="str">
        <f t="shared" si="0"/>
        <v>Stabil</v>
      </c>
      <c r="L7" s="7" t="str">
        <f t="shared" si="1"/>
        <v>Penghujan</v>
      </c>
      <c r="M7" s="7" t="str">
        <f t="shared" si="2"/>
        <v>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7</v>
      </c>
      <c r="D8" s="5">
        <v>4812</v>
      </c>
      <c r="E8" s="5">
        <v>247501</v>
      </c>
      <c r="F8" s="5">
        <v>38196</v>
      </c>
      <c r="G8" s="5">
        <v>389.4</v>
      </c>
      <c r="H8" s="5">
        <v>1</v>
      </c>
      <c r="I8" s="5" t="s">
        <v>9</v>
      </c>
      <c r="K8" s="7" t="str">
        <f t="shared" si="0"/>
        <v>Stabil</v>
      </c>
      <c r="L8" s="7" t="str">
        <f t="shared" si="1"/>
        <v>Penghujan</v>
      </c>
      <c r="M8" s="7" t="str">
        <f t="shared" si="2"/>
        <v>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7</v>
      </c>
      <c r="D9" s="5">
        <v>4803</v>
      </c>
      <c r="E9" s="5">
        <v>265680</v>
      </c>
      <c r="F9" s="5">
        <v>9375</v>
      </c>
      <c r="G9" s="5">
        <v>336</v>
      </c>
      <c r="H9" s="5">
        <v>1</v>
      </c>
      <c r="I9" s="5" t="s">
        <v>9</v>
      </c>
      <c r="K9" s="7" t="str">
        <f t="shared" si="0"/>
        <v>Stabil</v>
      </c>
      <c r="L9" s="7" t="str">
        <f t="shared" si="1"/>
        <v>Penghujan</v>
      </c>
      <c r="M9" s="7" t="str">
        <f t="shared" si="2"/>
        <v>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7</v>
      </c>
      <c r="D10" s="5">
        <v>4688</v>
      </c>
      <c r="E10" s="5">
        <v>195624</v>
      </c>
      <c r="F10" s="5">
        <v>1043</v>
      </c>
      <c r="G10" s="5">
        <v>266.7</v>
      </c>
      <c r="H10" s="5">
        <v>1</v>
      </c>
      <c r="I10" s="5" t="s">
        <v>9</v>
      </c>
      <c r="K10" s="7" t="str">
        <f t="shared" si="0"/>
        <v>Stabil</v>
      </c>
      <c r="L10" s="7" t="str">
        <f t="shared" si="1"/>
        <v>Penghujan</v>
      </c>
      <c r="M10" s="7" t="str">
        <f t="shared" si="2"/>
        <v>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7</v>
      </c>
      <c r="D11" s="5">
        <v>4611</v>
      </c>
      <c r="E11" s="5">
        <v>196330</v>
      </c>
      <c r="F11" s="5">
        <v>3883</v>
      </c>
      <c r="G11" s="5">
        <v>248</v>
      </c>
      <c r="H11" s="5">
        <v>1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7</v>
      </c>
      <c r="D12" s="5">
        <v>4696</v>
      </c>
      <c r="E12" s="5">
        <v>204445</v>
      </c>
      <c r="F12" s="5">
        <v>19927</v>
      </c>
      <c r="G12" s="5">
        <v>165.9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7</v>
      </c>
      <c r="D13" s="5">
        <v>4696</v>
      </c>
      <c r="E13" s="5">
        <v>50180</v>
      </c>
      <c r="F13" s="5">
        <v>49637</v>
      </c>
      <c r="G13" s="5">
        <v>138.5</v>
      </c>
      <c r="H13" s="5">
        <v>1</v>
      </c>
      <c r="I13" s="5" t="s">
        <v>9</v>
      </c>
      <c r="K13" s="7" t="str">
        <f t="shared" si="0"/>
        <v>Stabil</v>
      </c>
      <c r="L13" s="7" t="str">
        <f t="shared" si="1"/>
        <v>Kemarau</v>
      </c>
      <c r="M13" s="7" t="str">
        <f t="shared" si="2"/>
        <v>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7</v>
      </c>
      <c r="D14" s="5">
        <v>4920</v>
      </c>
      <c r="E14" s="5">
        <v>5331</v>
      </c>
      <c r="F14" s="5">
        <v>80075</v>
      </c>
      <c r="G14" s="5">
        <v>345</v>
      </c>
      <c r="H14" s="5">
        <v>1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7</v>
      </c>
      <c r="D15" s="5">
        <v>4983</v>
      </c>
      <c r="E15" s="5">
        <v>19845</v>
      </c>
      <c r="F15" s="5">
        <v>49291</v>
      </c>
      <c r="G15" s="5">
        <v>217.8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7</v>
      </c>
      <c r="D16" s="5">
        <v>4995</v>
      </c>
      <c r="E16" s="5">
        <v>101844</v>
      </c>
      <c r="F16" s="5">
        <v>75503</v>
      </c>
      <c r="G16" s="5">
        <v>182.8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7</v>
      </c>
      <c r="D17" s="5">
        <v>4950</v>
      </c>
      <c r="E17" s="5">
        <v>253687</v>
      </c>
      <c r="F17" s="5">
        <v>84774</v>
      </c>
      <c r="G17" s="5">
        <v>119.9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Kemarau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7</v>
      </c>
      <c r="D18" s="5">
        <v>4966</v>
      </c>
      <c r="E18" s="5">
        <v>264548</v>
      </c>
      <c r="F18" s="5">
        <v>51149</v>
      </c>
      <c r="G18" s="5">
        <v>105.6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Kemarau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7</v>
      </c>
      <c r="D19" s="5">
        <v>5049</v>
      </c>
      <c r="E19" s="5">
        <v>162845</v>
      </c>
      <c r="F19" s="5">
        <v>40296</v>
      </c>
      <c r="G19" s="5">
        <v>74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Kemarau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7</v>
      </c>
      <c r="D20" s="5">
        <v>5067</v>
      </c>
      <c r="E20" s="5">
        <v>249443</v>
      </c>
      <c r="F20" s="5">
        <v>33466</v>
      </c>
      <c r="G20" s="5">
        <v>57.9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Kemarau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7</v>
      </c>
      <c r="D21" s="5">
        <v>5080</v>
      </c>
      <c r="E21" s="5">
        <v>280072</v>
      </c>
      <c r="F21" s="5">
        <v>4510</v>
      </c>
      <c r="G21" s="5">
        <v>11.3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Kemarau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7</v>
      </c>
      <c r="D22" s="5">
        <v>5028</v>
      </c>
      <c r="E22" s="5">
        <v>244787</v>
      </c>
      <c r="F22" s="5">
        <v>579</v>
      </c>
      <c r="G22" s="5">
        <v>1.5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Kemarau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7</v>
      </c>
      <c r="D23" s="5">
        <v>5120</v>
      </c>
      <c r="E23" s="5">
        <v>192847</v>
      </c>
      <c r="F23" s="5">
        <v>6408</v>
      </c>
      <c r="G23" s="5">
        <v>100.3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Kemarau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7</v>
      </c>
      <c r="D24" s="5">
        <v>5120</v>
      </c>
      <c r="E24" s="5">
        <v>160160</v>
      </c>
      <c r="F24" s="5">
        <v>32322</v>
      </c>
      <c r="G24" s="5">
        <v>345.8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7</v>
      </c>
      <c r="D25" s="5">
        <v>5155</v>
      </c>
      <c r="E25" s="5">
        <v>21584</v>
      </c>
      <c r="F25" s="5">
        <v>62275</v>
      </c>
      <c r="G25" s="5">
        <v>291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7</v>
      </c>
      <c r="D26" s="5">
        <v>5253</v>
      </c>
      <c r="E26" s="5">
        <v>2787</v>
      </c>
      <c r="F26" s="5">
        <v>87877</v>
      </c>
      <c r="G26" s="5">
        <v>396.6</v>
      </c>
      <c r="H26" s="5">
        <v>0</v>
      </c>
      <c r="I26" s="9">
        <v>93</v>
      </c>
      <c r="K26" s="7" t="str">
        <f t="shared" si="0"/>
        <v>Stabil</v>
      </c>
      <c r="L26" s="7" t="str">
        <f t="shared" si="1"/>
        <v>Penghujan</v>
      </c>
      <c r="M26" s="7" t="str">
        <f>IF(H26=1,"Ada Bencana","Tidak Ada Bencana")</f>
        <v>Tidak Ada Bencana</v>
      </c>
      <c r="N26" s="7">
        <f>I26/F22*100</f>
        <v>16.062176165803109</v>
      </c>
      <c r="O26" s="7" t="str">
        <f t="shared" si="6"/>
        <v>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R2</v>
      </c>
    </row>
    <row r="27" spans="1:16" x14ac:dyDescent="0.25">
      <c r="A27" s="3">
        <v>26</v>
      </c>
      <c r="B27" s="4">
        <v>40210</v>
      </c>
      <c r="C27" s="3">
        <v>7</v>
      </c>
      <c r="D27" s="5">
        <v>5332</v>
      </c>
      <c r="E27" s="5">
        <v>30840</v>
      </c>
      <c r="F27" s="5">
        <v>67916</v>
      </c>
      <c r="G27" s="5">
        <v>188.2</v>
      </c>
      <c r="H27" s="5">
        <v>1</v>
      </c>
      <c r="I27" s="9">
        <v>236</v>
      </c>
      <c r="K27" s="7" t="str">
        <f t="shared" si="0"/>
        <v>Stabil</v>
      </c>
      <c r="L27" s="7" t="str">
        <f t="shared" si="1"/>
        <v>Penghujan</v>
      </c>
      <c r="M27" s="7" t="str">
        <f t="shared" ref="M27:M90" si="7">IF(H27=1,"Ada Bencana","Tidak Ada Bencana")</f>
        <v>Ada Bencana</v>
      </c>
      <c r="N27" s="7">
        <f t="shared" ref="N27:N90" si="8">I27/F23*100</f>
        <v>3.6828963795255931</v>
      </c>
      <c r="O27" s="7" t="str">
        <f t="shared" si="6"/>
        <v>Tidak Ada Hama</v>
      </c>
      <c r="P27" s="6" t="str">
        <f t="shared" ref="P27:P90" si="9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R3</v>
      </c>
    </row>
    <row r="28" spans="1:16" x14ac:dyDescent="0.25">
      <c r="A28" s="3">
        <v>27</v>
      </c>
      <c r="B28" s="4">
        <v>40238</v>
      </c>
      <c r="C28" s="3">
        <v>7</v>
      </c>
      <c r="D28" s="5">
        <v>5396</v>
      </c>
      <c r="E28" s="5">
        <v>155559</v>
      </c>
      <c r="F28" s="5">
        <v>96631</v>
      </c>
      <c r="G28" s="5">
        <v>239.9</v>
      </c>
      <c r="H28" s="5">
        <v>1</v>
      </c>
      <c r="I28" s="9">
        <v>163</v>
      </c>
      <c r="K28" s="7" t="str">
        <f t="shared" si="0"/>
        <v>Stabil</v>
      </c>
      <c r="L28" s="7" t="str">
        <f t="shared" si="1"/>
        <v>Penghujan</v>
      </c>
      <c r="M28" s="7" t="str">
        <f t="shared" si="7"/>
        <v>Ada Bencana</v>
      </c>
      <c r="N28" s="7">
        <f t="shared" si="8"/>
        <v>0.50430047645566489</v>
      </c>
      <c r="O28" s="7" t="str">
        <f t="shared" si="6"/>
        <v>Tidak Ada Hama</v>
      </c>
      <c r="P28" s="6" t="str">
        <f t="shared" si="9"/>
        <v>R3</v>
      </c>
    </row>
    <row r="29" spans="1:16" x14ac:dyDescent="0.25">
      <c r="A29" s="3">
        <v>28</v>
      </c>
      <c r="B29" s="4">
        <v>40269</v>
      </c>
      <c r="C29" s="3">
        <v>7</v>
      </c>
      <c r="D29" s="5">
        <v>5942</v>
      </c>
      <c r="E29" s="5">
        <v>299717</v>
      </c>
      <c r="F29" s="5">
        <v>56198</v>
      </c>
      <c r="G29" s="5">
        <v>200.1</v>
      </c>
      <c r="H29" s="5">
        <v>1</v>
      </c>
      <c r="I29" s="9">
        <v>69</v>
      </c>
      <c r="K29" s="7" t="str">
        <f t="shared" si="0"/>
        <v>Stabil</v>
      </c>
      <c r="L29" s="7" t="str">
        <f t="shared" si="1"/>
        <v>Penghujan</v>
      </c>
      <c r="M29" s="7" t="str">
        <f t="shared" si="7"/>
        <v>Ada Bencana</v>
      </c>
      <c r="N29" s="7">
        <f t="shared" si="8"/>
        <v>0.11079887595343235</v>
      </c>
      <c r="O29" s="7" t="str">
        <f t="shared" si="6"/>
        <v>Tidak Ada Hama</v>
      </c>
      <c r="P29" s="6" t="str">
        <f t="shared" si="9"/>
        <v>R3</v>
      </c>
    </row>
    <row r="30" spans="1:16" x14ac:dyDescent="0.25">
      <c r="A30" s="3">
        <v>29</v>
      </c>
      <c r="B30" s="4">
        <v>40299</v>
      </c>
      <c r="C30" s="3">
        <v>7</v>
      </c>
      <c r="D30" s="5">
        <v>6529</v>
      </c>
      <c r="E30" s="5">
        <v>237154</v>
      </c>
      <c r="F30" s="5">
        <v>19722</v>
      </c>
      <c r="G30" s="5">
        <v>293.7</v>
      </c>
      <c r="H30" s="5">
        <v>0</v>
      </c>
      <c r="I30" s="9">
        <v>65</v>
      </c>
      <c r="K30" s="7" t="str">
        <f t="shared" si="0"/>
        <v>Stabil</v>
      </c>
      <c r="L30" s="7" t="str">
        <f t="shared" si="1"/>
        <v>Penghujan</v>
      </c>
      <c r="M30" s="7" t="str">
        <f t="shared" si="7"/>
        <v>Tidak Ada Bencana</v>
      </c>
      <c r="N30" s="7">
        <f t="shared" si="8"/>
        <v>7.3967022087690751E-2</v>
      </c>
      <c r="O30" s="7" t="str">
        <f t="shared" si="6"/>
        <v>Tidak Ada Hama</v>
      </c>
      <c r="P30" s="6" t="str">
        <f t="shared" si="9"/>
        <v>R1</v>
      </c>
    </row>
    <row r="31" spans="1:16" x14ac:dyDescent="0.25">
      <c r="A31" s="3">
        <v>30</v>
      </c>
      <c r="B31" s="4">
        <v>40330</v>
      </c>
      <c r="C31" s="3">
        <v>7</v>
      </c>
      <c r="D31" s="5">
        <v>6933</v>
      </c>
      <c r="E31" s="5">
        <v>183285</v>
      </c>
      <c r="F31" s="5">
        <v>20860</v>
      </c>
      <c r="G31" s="5">
        <v>392.4</v>
      </c>
      <c r="H31" s="5">
        <v>0</v>
      </c>
      <c r="I31" s="9">
        <v>111</v>
      </c>
      <c r="K31" s="7" t="str">
        <f t="shared" si="0"/>
        <v>Stabil</v>
      </c>
      <c r="L31" s="7" t="str">
        <f t="shared" si="1"/>
        <v>Penghujan</v>
      </c>
      <c r="M31" s="7" t="str">
        <f t="shared" si="7"/>
        <v>Tidak Ada Bencana</v>
      </c>
      <c r="N31" s="7">
        <f t="shared" si="8"/>
        <v>0.16343718711349314</v>
      </c>
      <c r="O31" s="7" t="str">
        <f t="shared" si="6"/>
        <v>Tidak Ada Hama</v>
      </c>
      <c r="P31" s="6" t="str">
        <f t="shared" si="9"/>
        <v>R1</v>
      </c>
    </row>
    <row r="32" spans="1:16" x14ac:dyDescent="0.25">
      <c r="A32" s="3">
        <v>31</v>
      </c>
      <c r="B32" s="4">
        <v>40360</v>
      </c>
      <c r="C32" s="3">
        <v>7</v>
      </c>
      <c r="D32" s="5">
        <v>7419</v>
      </c>
      <c r="E32" s="5">
        <v>260778</v>
      </c>
      <c r="F32" s="5">
        <v>14157</v>
      </c>
      <c r="G32" s="5">
        <v>608.6</v>
      </c>
      <c r="H32" s="5">
        <v>1</v>
      </c>
      <c r="I32" s="9">
        <v>148</v>
      </c>
      <c r="K32" s="7" t="str">
        <f t="shared" si="0"/>
        <v>Stabil</v>
      </c>
      <c r="L32" s="7" t="str">
        <f t="shared" si="1"/>
        <v>Penghujan</v>
      </c>
      <c r="M32" s="7" t="str">
        <f t="shared" si="7"/>
        <v>Ada Bencana</v>
      </c>
      <c r="N32" s="7">
        <f t="shared" si="8"/>
        <v>0.15315995901936233</v>
      </c>
      <c r="O32" s="7" t="str">
        <f t="shared" si="6"/>
        <v>Tidak Ada Hama</v>
      </c>
      <c r="P32" s="6" t="str">
        <f t="shared" si="9"/>
        <v>R3</v>
      </c>
    </row>
    <row r="33" spans="1:16" x14ac:dyDescent="0.25">
      <c r="A33" s="3">
        <v>32</v>
      </c>
      <c r="B33" s="4">
        <v>40391</v>
      </c>
      <c r="C33" s="3">
        <v>7</v>
      </c>
      <c r="D33" s="5">
        <v>7539</v>
      </c>
      <c r="E33" s="5">
        <v>151662</v>
      </c>
      <c r="F33" s="5">
        <v>11716</v>
      </c>
      <c r="G33" s="5">
        <v>327.10000000000002</v>
      </c>
      <c r="H33" s="5">
        <v>0</v>
      </c>
      <c r="I33" s="9">
        <v>87</v>
      </c>
      <c r="K33" s="7" t="str">
        <f t="shared" si="0"/>
        <v>Stabil</v>
      </c>
      <c r="L33" s="7" t="str">
        <f t="shared" si="1"/>
        <v>Penghujan</v>
      </c>
      <c r="M33" s="7" t="str">
        <f t="shared" si="7"/>
        <v>Tidak Ada Bencana</v>
      </c>
      <c r="N33" s="7">
        <f t="shared" si="8"/>
        <v>0.1548097797074629</v>
      </c>
      <c r="O33" s="7" t="str">
        <f t="shared" si="6"/>
        <v>Tidak Ada Hama</v>
      </c>
      <c r="P33" s="6" t="str">
        <f t="shared" si="9"/>
        <v>R1</v>
      </c>
    </row>
    <row r="34" spans="1:16" x14ac:dyDescent="0.25">
      <c r="A34" s="3">
        <v>33</v>
      </c>
      <c r="B34" s="4">
        <v>40422</v>
      </c>
      <c r="C34" s="3">
        <v>7</v>
      </c>
      <c r="D34" s="5">
        <v>7790</v>
      </c>
      <c r="E34" s="5">
        <v>154413</v>
      </c>
      <c r="F34" s="5">
        <v>1503</v>
      </c>
      <c r="G34" s="5">
        <v>281.7</v>
      </c>
      <c r="H34" s="5">
        <v>1</v>
      </c>
      <c r="I34" s="9">
        <v>67</v>
      </c>
      <c r="K34" s="7" t="str">
        <f t="shared" si="0"/>
        <v>Stabil</v>
      </c>
      <c r="L34" s="7" t="str">
        <f t="shared" si="1"/>
        <v>Penghujan</v>
      </c>
      <c r="M34" s="7" t="str">
        <f t="shared" si="7"/>
        <v>Ada Bencana</v>
      </c>
      <c r="N34" s="7">
        <f t="shared" si="8"/>
        <v>0.33972213771422777</v>
      </c>
      <c r="O34" s="7" t="str">
        <f t="shared" si="6"/>
        <v>Tidak Ada Hama</v>
      </c>
      <c r="P34" s="6" t="str">
        <f t="shared" si="9"/>
        <v>R3</v>
      </c>
    </row>
    <row r="35" spans="1:16" x14ac:dyDescent="0.25">
      <c r="A35" s="3">
        <v>34</v>
      </c>
      <c r="B35" s="4">
        <v>40452</v>
      </c>
      <c r="C35" s="3">
        <v>7</v>
      </c>
      <c r="D35" s="5">
        <v>7863</v>
      </c>
      <c r="E35" s="5">
        <v>163323</v>
      </c>
      <c r="F35" s="5">
        <v>1589</v>
      </c>
      <c r="G35" s="5">
        <v>394.2</v>
      </c>
      <c r="H35" s="5">
        <v>1</v>
      </c>
      <c r="I35" s="9">
        <v>16</v>
      </c>
      <c r="K35" s="7" t="str">
        <f t="shared" si="0"/>
        <v>Stabil</v>
      </c>
      <c r="L35" s="7" t="str">
        <f t="shared" si="1"/>
        <v>Penghujan</v>
      </c>
      <c r="M35" s="7" t="str">
        <f t="shared" si="7"/>
        <v>Ada Bencana</v>
      </c>
      <c r="N35" s="7">
        <f t="shared" si="8"/>
        <v>7.6701821668264614E-2</v>
      </c>
      <c r="O35" s="7" t="str">
        <f t="shared" si="6"/>
        <v>Tidak Ada Hama</v>
      </c>
      <c r="P35" s="6" t="str">
        <f t="shared" si="9"/>
        <v>R3</v>
      </c>
    </row>
    <row r="36" spans="1:16" x14ac:dyDescent="0.25">
      <c r="A36" s="3">
        <v>35</v>
      </c>
      <c r="B36" s="4">
        <v>40483</v>
      </c>
      <c r="C36" s="3">
        <v>7</v>
      </c>
      <c r="D36" s="5">
        <v>8088</v>
      </c>
      <c r="E36" s="5">
        <v>110842</v>
      </c>
      <c r="F36" s="5">
        <v>21441</v>
      </c>
      <c r="G36" s="5">
        <v>230</v>
      </c>
      <c r="H36" s="5">
        <v>0</v>
      </c>
      <c r="I36" s="9">
        <v>12</v>
      </c>
      <c r="K36" s="7" t="str">
        <f t="shared" si="0"/>
        <v>Stabil</v>
      </c>
      <c r="L36" s="7" t="str">
        <f t="shared" si="1"/>
        <v>Penghujan</v>
      </c>
      <c r="M36" s="7" t="str">
        <f t="shared" si="7"/>
        <v>Tidak Ada Bencana</v>
      </c>
      <c r="N36" s="7">
        <f t="shared" si="8"/>
        <v>8.47637211273575E-2</v>
      </c>
      <c r="O36" s="7" t="str">
        <f t="shared" si="6"/>
        <v>Tidak Ada Hama</v>
      </c>
      <c r="P36" s="6" t="str">
        <f t="shared" si="9"/>
        <v>R1</v>
      </c>
    </row>
    <row r="37" spans="1:16" x14ac:dyDescent="0.25">
      <c r="A37" s="3">
        <v>36</v>
      </c>
      <c r="B37" s="4">
        <v>40513</v>
      </c>
      <c r="C37" s="3">
        <v>7</v>
      </c>
      <c r="D37" s="5">
        <v>8771</v>
      </c>
      <c r="E37" s="5">
        <v>91730</v>
      </c>
      <c r="F37" s="5">
        <v>67969</v>
      </c>
      <c r="G37" s="5">
        <v>208</v>
      </c>
      <c r="H37" s="5">
        <v>0</v>
      </c>
      <c r="I37" s="9">
        <v>22.8</v>
      </c>
      <c r="K37" s="7" t="str">
        <f t="shared" si="0"/>
        <v>Stabil</v>
      </c>
      <c r="L37" s="7" t="str">
        <f t="shared" si="1"/>
        <v>Penghujan</v>
      </c>
      <c r="M37" s="7" t="str">
        <f t="shared" si="7"/>
        <v>Tidak Ada Bencana</v>
      </c>
      <c r="N37" s="7">
        <f t="shared" si="8"/>
        <v>0.19460566746329805</v>
      </c>
      <c r="O37" s="7" t="str">
        <f t="shared" si="6"/>
        <v>Tidak Ada Hama</v>
      </c>
      <c r="P37" s="6" t="str">
        <f t="shared" si="9"/>
        <v>R1</v>
      </c>
    </row>
    <row r="38" spans="1:16" x14ac:dyDescent="0.25">
      <c r="A38" s="3">
        <v>37</v>
      </c>
      <c r="B38" s="4">
        <v>40544</v>
      </c>
      <c r="C38" s="3">
        <v>7</v>
      </c>
      <c r="D38" s="5">
        <v>8966</v>
      </c>
      <c r="E38" s="5">
        <v>9118</v>
      </c>
      <c r="F38" s="5">
        <v>72250</v>
      </c>
      <c r="G38" s="5">
        <v>410.3</v>
      </c>
      <c r="H38" s="5">
        <v>0</v>
      </c>
      <c r="I38" s="9">
        <v>55</v>
      </c>
      <c r="K38" s="7" t="str">
        <f t="shared" si="0"/>
        <v>Stabil</v>
      </c>
      <c r="L38" s="7" t="str">
        <f t="shared" si="1"/>
        <v>Penghujan</v>
      </c>
      <c r="M38" s="7" t="str">
        <f t="shared" si="7"/>
        <v>Tidak Ada Bencana</v>
      </c>
      <c r="N38" s="7">
        <f t="shared" si="8"/>
        <v>3.6593479707252166</v>
      </c>
      <c r="O38" s="7" t="str">
        <f t="shared" si="6"/>
        <v>Tidak Ada Hama</v>
      </c>
      <c r="P38" s="6" t="str">
        <f t="shared" si="9"/>
        <v>R1</v>
      </c>
    </row>
    <row r="39" spans="1:16" x14ac:dyDescent="0.25">
      <c r="A39" s="3">
        <v>38</v>
      </c>
      <c r="B39" s="4">
        <v>40575</v>
      </c>
      <c r="C39" s="3">
        <v>7</v>
      </c>
      <c r="D39" s="5">
        <v>8993</v>
      </c>
      <c r="E39" s="5">
        <v>9639</v>
      </c>
      <c r="F39" s="5">
        <v>60249</v>
      </c>
      <c r="G39" s="5">
        <v>142.6</v>
      </c>
      <c r="H39" s="5">
        <v>0</v>
      </c>
      <c r="I39" s="9">
        <v>91.4</v>
      </c>
      <c r="K39" s="7" t="str">
        <f t="shared" si="0"/>
        <v>Stabil</v>
      </c>
      <c r="L39" s="7" t="str">
        <f t="shared" si="1"/>
        <v>Kemarau</v>
      </c>
      <c r="M39" s="7" t="str">
        <f t="shared" si="7"/>
        <v>Tidak Ada Bencana</v>
      </c>
      <c r="N39" s="7">
        <f t="shared" si="8"/>
        <v>5.7520453115166781</v>
      </c>
      <c r="O39" s="7" t="str">
        <f t="shared" si="6"/>
        <v>Tidak Ada Hama</v>
      </c>
      <c r="P39" s="6" t="str">
        <f t="shared" si="9"/>
        <v>R5</v>
      </c>
    </row>
    <row r="40" spans="1:16" x14ac:dyDescent="0.25">
      <c r="A40" s="3">
        <v>39</v>
      </c>
      <c r="B40" s="4">
        <v>40603</v>
      </c>
      <c r="C40" s="3">
        <v>7</v>
      </c>
      <c r="D40" s="5">
        <v>8986</v>
      </c>
      <c r="E40" s="5">
        <v>130065</v>
      </c>
      <c r="F40" s="5">
        <v>82634</v>
      </c>
      <c r="G40" s="5">
        <v>228.8</v>
      </c>
      <c r="H40" s="5">
        <v>0</v>
      </c>
      <c r="I40" s="9">
        <v>144.80000000000001</v>
      </c>
      <c r="K40" s="7" t="str">
        <f t="shared" si="0"/>
        <v>Stabil</v>
      </c>
      <c r="L40" s="7" t="str">
        <f t="shared" si="1"/>
        <v>Penghujan</v>
      </c>
      <c r="M40" s="7" t="str">
        <f t="shared" si="7"/>
        <v>Tidak Ada Bencana</v>
      </c>
      <c r="N40" s="7">
        <f t="shared" si="8"/>
        <v>0.67534163518492618</v>
      </c>
      <c r="O40" s="7" t="str">
        <f t="shared" si="6"/>
        <v>Tidak Ada Hama</v>
      </c>
      <c r="P40" s="6" t="str">
        <f t="shared" si="9"/>
        <v>R1</v>
      </c>
    </row>
    <row r="41" spans="1:16" x14ac:dyDescent="0.25">
      <c r="A41" s="3">
        <v>40</v>
      </c>
      <c r="B41" s="4">
        <v>40634</v>
      </c>
      <c r="C41" s="3">
        <v>7</v>
      </c>
      <c r="D41" s="5">
        <v>8799</v>
      </c>
      <c r="E41" s="5">
        <v>412314</v>
      </c>
      <c r="F41" s="5">
        <v>67938</v>
      </c>
      <c r="G41" s="5">
        <v>292</v>
      </c>
      <c r="H41" s="5">
        <v>0</v>
      </c>
      <c r="I41" s="9">
        <v>233</v>
      </c>
      <c r="K41" s="7" t="str">
        <f t="shared" si="0"/>
        <v>Stabil</v>
      </c>
      <c r="L41" s="7" t="str">
        <f t="shared" si="1"/>
        <v>Penghujan</v>
      </c>
      <c r="M41" s="7" t="str">
        <f t="shared" si="7"/>
        <v>Tidak Ada Bencana</v>
      </c>
      <c r="N41" s="7">
        <f t="shared" si="8"/>
        <v>0.34280333681531289</v>
      </c>
      <c r="O41" s="7" t="str">
        <f t="shared" si="6"/>
        <v>Tidak Ada Hama</v>
      </c>
      <c r="P41" s="6" t="str">
        <f t="shared" si="9"/>
        <v>R1</v>
      </c>
    </row>
    <row r="42" spans="1:16" x14ac:dyDescent="0.25">
      <c r="A42" s="3">
        <v>41</v>
      </c>
      <c r="B42" s="4">
        <v>40664</v>
      </c>
      <c r="C42" s="3">
        <v>7</v>
      </c>
      <c r="D42" s="5">
        <v>8596</v>
      </c>
      <c r="E42" s="5">
        <v>227928</v>
      </c>
      <c r="F42" s="5">
        <v>34909</v>
      </c>
      <c r="G42" s="5">
        <v>93.5</v>
      </c>
      <c r="H42" s="5">
        <v>1</v>
      </c>
      <c r="I42" s="9">
        <v>171.3</v>
      </c>
      <c r="K42" s="7" t="str">
        <f t="shared" si="0"/>
        <v>Stabil</v>
      </c>
      <c r="L42" s="7" t="str">
        <f t="shared" si="1"/>
        <v>Kemarau</v>
      </c>
      <c r="M42" s="7" t="str">
        <f t="shared" si="7"/>
        <v>Ada Bencana</v>
      </c>
      <c r="N42" s="7">
        <f t="shared" si="8"/>
        <v>0.23709342560553634</v>
      </c>
      <c r="O42" s="7" t="str">
        <f t="shared" si="6"/>
        <v>Tidak Ada Hama</v>
      </c>
      <c r="P42" s="6" t="str">
        <f t="shared" si="9"/>
        <v>R7</v>
      </c>
    </row>
    <row r="43" spans="1:16" x14ac:dyDescent="0.25">
      <c r="A43" s="3">
        <v>42</v>
      </c>
      <c r="B43" s="4">
        <v>40695</v>
      </c>
      <c r="C43" s="3">
        <v>7</v>
      </c>
      <c r="D43" s="5">
        <v>8402</v>
      </c>
      <c r="E43" s="5">
        <v>190068</v>
      </c>
      <c r="F43" s="5">
        <v>27296</v>
      </c>
      <c r="G43" s="5">
        <v>52.6</v>
      </c>
      <c r="H43" s="5">
        <v>0</v>
      </c>
      <c r="I43" s="9">
        <v>23.5</v>
      </c>
      <c r="K43" s="7" t="str">
        <f t="shared" si="0"/>
        <v>Stabil</v>
      </c>
      <c r="L43" s="7" t="str">
        <f t="shared" si="1"/>
        <v>Kemarau</v>
      </c>
      <c r="M43" s="7" t="str">
        <f t="shared" si="7"/>
        <v>Tidak Ada Bencana</v>
      </c>
      <c r="N43" s="7">
        <f t="shared" si="8"/>
        <v>3.9004796760112204E-2</v>
      </c>
      <c r="O43" s="7" t="str">
        <f t="shared" si="6"/>
        <v>Tidak Ada Hama</v>
      </c>
      <c r="P43" s="6" t="str">
        <f t="shared" si="9"/>
        <v>R5</v>
      </c>
    </row>
    <row r="44" spans="1:16" x14ac:dyDescent="0.25">
      <c r="A44" s="3">
        <v>43</v>
      </c>
      <c r="B44" s="4">
        <v>40725</v>
      </c>
      <c r="C44" s="3">
        <v>7</v>
      </c>
      <c r="D44" s="5">
        <v>8245</v>
      </c>
      <c r="E44" s="5">
        <v>260686</v>
      </c>
      <c r="F44" s="5">
        <v>41589</v>
      </c>
      <c r="G44" s="5">
        <v>189.1</v>
      </c>
      <c r="H44" s="5">
        <v>1</v>
      </c>
      <c r="I44" s="9">
        <v>89.9</v>
      </c>
      <c r="K44" s="7" t="str">
        <f t="shared" si="0"/>
        <v>Stabil</v>
      </c>
      <c r="L44" s="7" t="str">
        <f t="shared" si="1"/>
        <v>Penghujan</v>
      </c>
      <c r="M44" s="7" t="str">
        <f t="shared" si="7"/>
        <v>Ada Bencana</v>
      </c>
      <c r="N44" s="7">
        <f t="shared" si="8"/>
        <v>0.10879299077861415</v>
      </c>
      <c r="O44" s="7" t="str">
        <f t="shared" si="6"/>
        <v>Tidak Ada Hama</v>
      </c>
      <c r="P44" s="6" t="str">
        <f t="shared" si="9"/>
        <v>R3</v>
      </c>
    </row>
    <row r="45" spans="1:16" x14ac:dyDescent="0.25">
      <c r="A45" s="3">
        <v>44</v>
      </c>
      <c r="B45" s="4">
        <v>40756</v>
      </c>
      <c r="C45" s="3">
        <v>7</v>
      </c>
      <c r="D45" s="5">
        <v>8351</v>
      </c>
      <c r="E45" s="5">
        <v>214324</v>
      </c>
      <c r="F45" s="5">
        <v>12309</v>
      </c>
      <c r="G45" s="5">
        <v>10.3</v>
      </c>
      <c r="H45" s="5">
        <v>0</v>
      </c>
      <c r="I45" s="9">
        <v>24.1</v>
      </c>
      <c r="K45" s="7" t="str">
        <f t="shared" si="0"/>
        <v>Stabil</v>
      </c>
      <c r="L45" s="7" t="str">
        <f t="shared" si="1"/>
        <v>Kemarau</v>
      </c>
      <c r="M45" s="7" t="str">
        <f t="shared" si="7"/>
        <v>Tidak Ada Bencana</v>
      </c>
      <c r="N45" s="7">
        <f t="shared" si="8"/>
        <v>3.547351997409403E-2</v>
      </c>
      <c r="O45" s="7" t="str">
        <f t="shared" si="6"/>
        <v>Tidak Ada Hama</v>
      </c>
      <c r="P45" s="6" t="str">
        <f t="shared" si="9"/>
        <v>R5</v>
      </c>
    </row>
    <row r="46" spans="1:16" x14ac:dyDescent="0.25">
      <c r="A46" s="3">
        <v>45</v>
      </c>
      <c r="B46" s="4">
        <v>40787</v>
      </c>
      <c r="C46" s="3">
        <v>7</v>
      </c>
      <c r="D46" s="5">
        <v>8270</v>
      </c>
      <c r="E46" s="5">
        <v>175643</v>
      </c>
      <c r="F46" s="5">
        <v>1165</v>
      </c>
      <c r="G46" s="5">
        <v>181.8</v>
      </c>
      <c r="H46" s="5">
        <v>0</v>
      </c>
      <c r="I46" s="9">
        <v>10.5</v>
      </c>
      <c r="K46" s="7" t="str">
        <f t="shared" si="0"/>
        <v>Stabil</v>
      </c>
      <c r="L46" s="7" t="str">
        <f t="shared" si="1"/>
        <v>Penghujan</v>
      </c>
      <c r="M46" s="7" t="str">
        <f t="shared" si="7"/>
        <v>Tidak Ada Bencana</v>
      </c>
      <c r="N46" s="7">
        <f t="shared" si="8"/>
        <v>3.0078203328654501E-2</v>
      </c>
      <c r="O46" s="7" t="str">
        <f t="shared" si="6"/>
        <v>Tidak Ada Hama</v>
      </c>
      <c r="P46" s="6" t="str">
        <f t="shared" si="9"/>
        <v>R1</v>
      </c>
    </row>
    <row r="47" spans="1:16" x14ac:dyDescent="0.25">
      <c r="A47" s="3">
        <v>46</v>
      </c>
      <c r="B47" s="4">
        <v>40817</v>
      </c>
      <c r="C47" s="3">
        <v>7</v>
      </c>
      <c r="D47" s="5">
        <v>8257</v>
      </c>
      <c r="E47" s="5">
        <v>137339</v>
      </c>
      <c r="F47" s="5">
        <v>7922</v>
      </c>
      <c r="G47" s="5">
        <v>218.9</v>
      </c>
      <c r="H47" s="5">
        <v>0</v>
      </c>
      <c r="I47" s="9">
        <v>1.8</v>
      </c>
      <c r="K47" s="7" t="str">
        <f t="shared" si="0"/>
        <v>Stabil</v>
      </c>
      <c r="L47" s="7" t="str">
        <f t="shared" si="1"/>
        <v>Penghujan</v>
      </c>
      <c r="M47" s="7" t="str">
        <f t="shared" si="7"/>
        <v>Tidak Ada Bencana</v>
      </c>
      <c r="N47" s="7">
        <f t="shared" si="8"/>
        <v>6.5943728018757327E-3</v>
      </c>
      <c r="O47" s="7" t="str">
        <f t="shared" si="6"/>
        <v>Tidak Ada Hama</v>
      </c>
      <c r="P47" s="6" t="str">
        <f t="shared" si="9"/>
        <v>R1</v>
      </c>
    </row>
    <row r="48" spans="1:16" x14ac:dyDescent="0.25">
      <c r="A48" s="3">
        <v>47</v>
      </c>
      <c r="B48" s="4">
        <v>40848</v>
      </c>
      <c r="C48" s="3">
        <v>7</v>
      </c>
      <c r="D48" s="5">
        <v>8176</v>
      </c>
      <c r="E48" s="5">
        <v>209253</v>
      </c>
      <c r="F48" s="5">
        <v>29535</v>
      </c>
      <c r="G48" s="5">
        <v>106.2</v>
      </c>
      <c r="H48" s="5">
        <v>0</v>
      </c>
      <c r="I48" s="9">
        <v>5.9</v>
      </c>
      <c r="K48" s="7" t="str">
        <f t="shared" si="0"/>
        <v>Stabil</v>
      </c>
      <c r="L48" s="7" t="str">
        <f t="shared" si="1"/>
        <v>Kemarau</v>
      </c>
      <c r="M48" s="7" t="str">
        <f t="shared" si="7"/>
        <v>Tidak Ada Bencana</v>
      </c>
      <c r="N48" s="7">
        <f t="shared" si="8"/>
        <v>1.4186443530741303E-2</v>
      </c>
      <c r="O48" s="7" t="str">
        <f t="shared" si="6"/>
        <v>Tidak Ada Hama</v>
      </c>
      <c r="P48" s="6" t="str">
        <f t="shared" si="9"/>
        <v>R5</v>
      </c>
    </row>
    <row r="49" spans="1:16" x14ac:dyDescent="0.25">
      <c r="A49" s="3">
        <v>48</v>
      </c>
      <c r="B49" s="4">
        <v>40878</v>
      </c>
      <c r="C49" s="3">
        <v>7</v>
      </c>
      <c r="D49" s="5">
        <v>8179</v>
      </c>
      <c r="E49" s="5">
        <v>61932</v>
      </c>
      <c r="F49" s="5">
        <v>69532</v>
      </c>
      <c r="G49" s="5">
        <v>176.2</v>
      </c>
      <c r="H49" s="5">
        <v>0</v>
      </c>
      <c r="I49" s="9">
        <v>39.4</v>
      </c>
      <c r="K49" s="7" t="str">
        <f t="shared" si="0"/>
        <v>Stabil</v>
      </c>
      <c r="L49" s="7" t="str">
        <f t="shared" si="1"/>
        <v>Penghujan</v>
      </c>
      <c r="M49" s="7" t="str">
        <f t="shared" si="7"/>
        <v>Tidak Ada Bencana</v>
      </c>
      <c r="N49" s="7">
        <f t="shared" si="8"/>
        <v>0.32009099033227717</v>
      </c>
      <c r="O49" s="7" t="str">
        <f t="shared" si="6"/>
        <v>Tidak Ada Hama</v>
      </c>
      <c r="P49" s="6" t="str">
        <f t="shared" si="9"/>
        <v>R1</v>
      </c>
    </row>
    <row r="50" spans="1:16" x14ac:dyDescent="0.25">
      <c r="A50" s="3">
        <v>49</v>
      </c>
      <c r="B50" s="4">
        <v>40909</v>
      </c>
      <c r="C50" s="3">
        <v>7</v>
      </c>
      <c r="D50" s="5">
        <v>8253</v>
      </c>
      <c r="E50" s="5">
        <v>5404</v>
      </c>
      <c r="F50" s="5">
        <v>77663</v>
      </c>
      <c r="G50" s="5">
        <v>259.2</v>
      </c>
      <c r="H50" s="5">
        <v>0</v>
      </c>
      <c r="I50" s="9">
        <v>62.7</v>
      </c>
      <c r="K50" s="7" t="str">
        <f t="shared" si="0"/>
        <v>Stabil</v>
      </c>
      <c r="L50" s="7" t="str">
        <f t="shared" si="1"/>
        <v>Penghujan</v>
      </c>
      <c r="M50" s="7" t="str">
        <f t="shared" si="7"/>
        <v>Tidak Ada Bencana</v>
      </c>
      <c r="N50" s="7">
        <f t="shared" si="8"/>
        <v>5.3819742489270395</v>
      </c>
      <c r="O50" s="7" t="str">
        <f t="shared" si="6"/>
        <v>Tidak Ada Hama</v>
      </c>
      <c r="P50" s="6" t="str">
        <f t="shared" si="9"/>
        <v>R1</v>
      </c>
    </row>
    <row r="51" spans="1:16" x14ac:dyDescent="0.25">
      <c r="A51" s="3">
        <v>50</v>
      </c>
      <c r="B51" s="4">
        <v>40940</v>
      </c>
      <c r="C51" s="3">
        <v>7</v>
      </c>
      <c r="D51" s="5">
        <v>8292</v>
      </c>
      <c r="E51" s="5">
        <v>36750</v>
      </c>
      <c r="F51" s="5">
        <v>65360</v>
      </c>
      <c r="G51" s="5">
        <v>107.5</v>
      </c>
      <c r="H51" s="5">
        <v>0</v>
      </c>
      <c r="I51" s="9">
        <v>213</v>
      </c>
      <c r="K51" s="7" t="str">
        <f t="shared" si="0"/>
        <v>Stabil</v>
      </c>
      <c r="L51" s="7" t="str">
        <f t="shared" si="1"/>
        <v>Kemarau</v>
      </c>
      <c r="M51" s="7" t="str">
        <f t="shared" si="7"/>
        <v>Tidak Ada Bencana</v>
      </c>
      <c r="N51" s="7">
        <f t="shared" si="8"/>
        <v>2.6887149709669274</v>
      </c>
      <c r="O51" s="7" t="str">
        <f t="shared" si="6"/>
        <v>Tidak Ada Hama</v>
      </c>
      <c r="P51" s="6" t="str">
        <f t="shared" si="9"/>
        <v>R5</v>
      </c>
    </row>
    <row r="52" spans="1:16" x14ac:dyDescent="0.25">
      <c r="A52" s="3">
        <v>51</v>
      </c>
      <c r="B52" s="4">
        <v>40969</v>
      </c>
      <c r="C52" s="3">
        <v>7</v>
      </c>
      <c r="D52" s="5">
        <v>8278</v>
      </c>
      <c r="E52" s="5">
        <v>137011</v>
      </c>
      <c r="F52" s="5">
        <v>84030</v>
      </c>
      <c r="G52" s="5">
        <v>313</v>
      </c>
      <c r="H52" s="5">
        <v>0</v>
      </c>
      <c r="I52" s="9">
        <v>206.1</v>
      </c>
      <c r="K52" s="7" t="str">
        <f t="shared" si="0"/>
        <v>Stabil</v>
      </c>
      <c r="L52" s="7" t="str">
        <f t="shared" si="1"/>
        <v>Penghujan</v>
      </c>
      <c r="M52" s="7" t="str">
        <f t="shared" si="7"/>
        <v>Tidak Ada Bencana</v>
      </c>
      <c r="N52" s="7">
        <f t="shared" si="8"/>
        <v>0.69781615033011679</v>
      </c>
      <c r="O52" s="7" t="str">
        <f t="shared" si="6"/>
        <v>Tidak Ada Hama</v>
      </c>
      <c r="P52" s="6" t="str">
        <f t="shared" si="9"/>
        <v>R1</v>
      </c>
    </row>
    <row r="53" spans="1:16" x14ac:dyDescent="0.25">
      <c r="A53" s="3">
        <v>52</v>
      </c>
      <c r="B53" s="4">
        <v>41000</v>
      </c>
      <c r="C53" s="3">
        <v>7</v>
      </c>
      <c r="D53" s="5">
        <v>8137</v>
      </c>
      <c r="E53" s="5">
        <v>322555</v>
      </c>
      <c r="F53" s="5">
        <v>65749</v>
      </c>
      <c r="G53" s="5">
        <v>319</v>
      </c>
      <c r="H53" s="5">
        <v>0</v>
      </c>
      <c r="I53" s="9">
        <v>81</v>
      </c>
      <c r="K53" s="7" t="str">
        <f t="shared" si="0"/>
        <v>Stabil</v>
      </c>
      <c r="L53" s="7" t="str">
        <f t="shared" si="1"/>
        <v>Penghujan</v>
      </c>
      <c r="M53" s="7" t="str">
        <f t="shared" si="7"/>
        <v>Tidak Ada Bencana</v>
      </c>
      <c r="N53" s="7">
        <f t="shared" si="8"/>
        <v>0.11649312546741068</v>
      </c>
      <c r="O53" s="7" t="str">
        <f t="shared" si="6"/>
        <v>Tidak Ada Hama</v>
      </c>
      <c r="P53" s="6" t="str">
        <f t="shared" si="9"/>
        <v>R1</v>
      </c>
    </row>
    <row r="54" spans="1:16" x14ac:dyDescent="0.25">
      <c r="A54" s="3">
        <v>53</v>
      </c>
      <c r="B54" s="4">
        <v>41030</v>
      </c>
      <c r="C54" s="3">
        <v>7</v>
      </c>
      <c r="D54" s="5">
        <v>8153</v>
      </c>
      <c r="E54" s="5">
        <v>291045</v>
      </c>
      <c r="F54" s="5">
        <v>26503</v>
      </c>
      <c r="G54" s="5">
        <v>149.1</v>
      </c>
      <c r="H54" s="5">
        <v>1</v>
      </c>
      <c r="I54" s="9">
        <v>90.6</v>
      </c>
      <c r="K54" s="7" t="str">
        <f t="shared" si="0"/>
        <v>Stabil</v>
      </c>
      <c r="L54" s="7" t="str">
        <f t="shared" si="1"/>
        <v>Kemarau</v>
      </c>
      <c r="M54" s="7" t="str">
        <f t="shared" si="7"/>
        <v>Ada Bencana</v>
      </c>
      <c r="N54" s="7">
        <f t="shared" si="8"/>
        <v>0.11665786796801565</v>
      </c>
      <c r="O54" s="7" t="str">
        <f t="shared" si="6"/>
        <v>Tidak Ada Hama</v>
      </c>
      <c r="P54" s="6" t="str">
        <f t="shared" si="9"/>
        <v>R7</v>
      </c>
    </row>
    <row r="55" spans="1:16" x14ac:dyDescent="0.25">
      <c r="A55" s="3">
        <v>54</v>
      </c>
      <c r="B55" s="4">
        <v>41061</v>
      </c>
      <c r="C55" s="3">
        <v>7</v>
      </c>
      <c r="D55" s="5">
        <v>8193</v>
      </c>
      <c r="E55" s="5">
        <v>244939</v>
      </c>
      <c r="F55" s="5">
        <v>20015</v>
      </c>
      <c r="G55" s="5">
        <v>58.4</v>
      </c>
      <c r="H55" s="5">
        <v>0</v>
      </c>
      <c r="I55" s="9">
        <v>40.6</v>
      </c>
      <c r="K55" s="7" t="str">
        <f t="shared" si="0"/>
        <v>Stabil</v>
      </c>
      <c r="L55" s="7" t="str">
        <f t="shared" si="1"/>
        <v>Kemarau</v>
      </c>
      <c r="M55" s="7" t="str">
        <f t="shared" si="7"/>
        <v>Tidak Ada Bencana</v>
      </c>
      <c r="N55" s="7">
        <f t="shared" si="8"/>
        <v>6.2117503059975522E-2</v>
      </c>
      <c r="O55" s="7" t="str">
        <f t="shared" si="6"/>
        <v>Tidak Ada Hama</v>
      </c>
      <c r="P55" s="6" t="str">
        <f t="shared" si="9"/>
        <v>R5</v>
      </c>
    </row>
    <row r="56" spans="1:16" x14ac:dyDescent="0.25">
      <c r="A56" s="3">
        <v>55</v>
      </c>
      <c r="B56" s="4">
        <v>41091</v>
      </c>
      <c r="C56" s="3">
        <v>7</v>
      </c>
      <c r="D56" s="5">
        <v>8135</v>
      </c>
      <c r="E56" s="5">
        <v>314906</v>
      </c>
      <c r="F56" s="5">
        <v>23189</v>
      </c>
      <c r="G56" s="5">
        <v>193.5</v>
      </c>
      <c r="H56" s="5">
        <v>0</v>
      </c>
      <c r="I56" s="9">
        <v>241.2</v>
      </c>
      <c r="K56" s="7" t="str">
        <f t="shared" si="0"/>
        <v>Stabil</v>
      </c>
      <c r="L56" s="7" t="str">
        <f t="shared" si="1"/>
        <v>Penghujan</v>
      </c>
      <c r="M56" s="7" t="str">
        <f t="shared" si="7"/>
        <v>Tidak Ada Bencana</v>
      </c>
      <c r="N56" s="7">
        <f t="shared" si="8"/>
        <v>0.28704034273473761</v>
      </c>
      <c r="O56" s="7" t="str">
        <f t="shared" si="6"/>
        <v>Tidak Ada Hama</v>
      </c>
      <c r="P56" s="6" t="str">
        <f t="shared" si="9"/>
        <v>R1</v>
      </c>
    </row>
    <row r="57" spans="1:16" x14ac:dyDescent="0.25">
      <c r="A57" s="3">
        <v>56</v>
      </c>
      <c r="B57" s="4">
        <v>41122</v>
      </c>
      <c r="C57" s="3">
        <v>7</v>
      </c>
      <c r="D57" s="5">
        <v>8071</v>
      </c>
      <c r="E57" s="5">
        <v>246397</v>
      </c>
      <c r="F57" s="5">
        <v>14303</v>
      </c>
      <c r="G57" s="5">
        <v>70.3</v>
      </c>
      <c r="H57" s="5">
        <v>0</v>
      </c>
      <c r="I57" s="9">
        <v>78.599999999999994</v>
      </c>
      <c r="K57" s="7" t="str">
        <f t="shared" si="0"/>
        <v>Stabil</v>
      </c>
      <c r="L57" s="7" t="str">
        <f t="shared" si="1"/>
        <v>Kemarau</v>
      </c>
      <c r="M57" s="7" t="str">
        <f t="shared" si="7"/>
        <v>Tidak Ada Bencana</v>
      </c>
      <c r="N57" s="7">
        <f t="shared" si="8"/>
        <v>0.11954554441892652</v>
      </c>
      <c r="O57" s="7" t="str">
        <f t="shared" si="6"/>
        <v>Tidak Ada Hama</v>
      </c>
      <c r="P57" s="6" t="str">
        <f t="shared" si="9"/>
        <v>R5</v>
      </c>
    </row>
    <row r="58" spans="1:16" x14ac:dyDescent="0.25">
      <c r="A58" s="3">
        <v>57</v>
      </c>
      <c r="B58" s="4">
        <v>41153</v>
      </c>
      <c r="C58" s="3">
        <v>7</v>
      </c>
      <c r="D58" s="5">
        <v>8079</v>
      </c>
      <c r="E58" s="5">
        <v>153703</v>
      </c>
      <c r="F58" s="5">
        <v>290</v>
      </c>
      <c r="G58" s="5">
        <v>58.2</v>
      </c>
      <c r="H58" s="5">
        <v>0</v>
      </c>
      <c r="I58" s="9">
        <v>35</v>
      </c>
      <c r="K58" s="7" t="str">
        <f t="shared" si="0"/>
        <v>Stabil</v>
      </c>
      <c r="L58" s="7" t="str">
        <f t="shared" si="1"/>
        <v>Kemarau</v>
      </c>
      <c r="M58" s="7" t="str">
        <f t="shared" si="7"/>
        <v>Tidak Ada Bencana</v>
      </c>
      <c r="N58" s="7">
        <f t="shared" si="8"/>
        <v>0.13206052145040184</v>
      </c>
      <c r="O58" s="7" t="str">
        <f t="shared" si="6"/>
        <v>Tidak Ada Hama</v>
      </c>
      <c r="P58" s="6" t="str">
        <f t="shared" si="9"/>
        <v>R5</v>
      </c>
    </row>
    <row r="59" spans="1:16" x14ac:dyDescent="0.25">
      <c r="A59" s="3">
        <v>58</v>
      </c>
      <c r="B59" s="4">
        <v>41183</v>
      </c>
      <c r="C59" s="3">
        <v>7</v>
      </c>
      <c r="D59" s="5">
        <v>8072</v>
      </c>
      <c r="E59" s="5">
        <v>116076</v>
      </c>
      <c r="F59" s="5">
        <v>2522</v>
      </c>
      <c r="G59" s="5">
        <v>157.19999999999999</v>
      </c>
      <c r="H59" s="5">
        <v>0</v>
      </c>
      <c r="I59" s="9">
        <v>4.3</v>
      </c>
      <c r="K59" s="7" t="str">
        <f t="shared" si="0"/>
        <v>Stabil</v>
      </c>
      <c r="L59" s="7" t="str">
        <f t="shared" si="1"/>
        <v>Penghujan</v>
      </c>
      <c r="M59" s="7" t="str">
        <f t="shared" si="7"/>
        <v>Tidak Ada Bencana</v>
      </c>
      <c r="N59" s="7">
        <f t="shared" si="8"/>
        <v>2.1483887084686487E-2</v>
      </c>
      <c r="O59" s="7" t="str">
        <f t="shared" si="6"/>
        <v>Tidak Ada Hama</v>
      </c>
      <c r="P59" s="6" t="str">
        <f t="shared" si="9"/>
        <v>R1</v>
      </c>
    </row>
    <row r="60" spans="1:16" x14ac:dyDescent="0.25">
      <c r="A60" s="3">
        <v>59</v>
      </c>
      <c r="B60" s="4">
        <v>41214</v>
      </c>
      <c r="C60" s="3">
        <v>7</v>
      </c>
      <c r="D60" s="5">
        <v>8049</v>
      </c>
      <c r="E60" s="5">
        <v>134484</v>
      </c>
      <c r="F60" s="5">
        <v>27714</v>
      </c>
      <c r="G60" s="5">
        <v>297.8</v>
      </c>
      <c r="H60" s="5">
        <v>0</v>
      </c>
      <c r="I60" s="9">
        <v>6.6</v>
      </c>
      <c r="K60" s="7" t="str">
        <f t="shared" si="0"/>
        <v>Stabil</v>
      </c>
      <c r="L60" s="7" t="str">
        <f t="shared" si="1"/>
        <v>Penghujan</v>
      </c>
      <c r="M60" s="7" t="str">
        <f t="shared" si="7"/>
        <v>Tidak Ada Bencana</v>
      </c>
      <c r="N60" s="7">
        <f t="shared" si="8"/>
        <v>2.846177066712665E-2</v>
      </c>
      <c r="O60" s="7" t="str">
        <f t="shared" si="6"/>
        <v>Tidak Ada Hama</v>
      </c>
      <c r="P60" s="6" t="str">
        <f t="shared" si="9"/>
        <v>R1</v>
      </c>
    </row>
    <row r="61" spans="1:16" x14ac:dyDescent="0.25">
      <c r="A61" s="3">
        <v>60</v>
      </c>
      <c r="B61" s="4">
        <v>41244</v>
      </c>
      <c r="C61" s="3">
        <v>7</v>
      </c>
      <c r="D61" s="5">
        <v>8049</v>
      </c>
      <c r="E61" s="5">
        <v>82950</v>
      </c>
      <c r="F61" s="5">
        <v>84224</v>
      </c>
      <c r="G61" s="5">
        <v>409.7</v>
      </c>
      <c r="H61" s="5">
        <v>0</v>
      </c>
      <c r="I61" s="9">
        <v>43.3</v>
      </c>
      <c r="K61" s="7" t="str">
        <f t="shared" si="0"/>
        <v>Stabil</v>
      </c>
      <c r="L61" s="7" t="str">
        <f t="shared" si="1"/>
        <v>Penghujan</v>
      </c>
      <c r="M61" s="7" t="str">
        <f t="shared" si="7"/>
        <v>Tidak Ada Bencana</v>
      </c>
      <c r="N61" s="7">
        <f t="shared" si="8"/>
        <v>0.30273369223239877</v>
      </c>
      <c r="O61" s="7" t="str">
        <f t="shared" si="6"/>
        <v>Tidak Ada Hama</v>
      </c>
      <c r="P61" s="6" t="str">
        <f t="shared" si="9"/>
        <v>R1</v>
      </c>
    </row>
    <row r="62" spans="1:16" x14ac:dyDescent="0.25">
      <c r="A62" s="3">
        <v>61</v>
      </c>
      <c r="B62" s="4">
        <v>41275</v>
      </c>
      <c r="C62" s="3">
        <v>7</v>
      </c>
      <c r="D62" s="5">
        <v>8088</v>
      </c>
      <c r="E62" s="5">
        <v>1470</v>
      </c>
      <c r="F62" s="5">
        <v>73564</v>
      </c>
      <c r="G62" s="5">
        <v>249.6</v>
      </c>
      <c r="H62" s="5">
        <v>1</v>
      </c>
      <c r="I62" s="9">
        <v>123</v>
      </c>
      <c r="K62" s="7" t="str">
        <f t="shared" si="0"/>
        <v>Stabil</v>
      </c>
      <c r="L62" s="7" t="str">
        <f t="shared" si="1"/>
        <v>Penghujan</v>
      </c>
      <c r="M62" s="7" t="str">
        <f t="shared" si="7"/>
        <v>Ada Bencana</v>
      </c>
      <c r="N62" s="7">
        <f t="shared" si="8"/>
        <v>42.413793103448278</v>
      </c>
      <c r="O62" s="7" t="str">
        <f t="shared" si="6"/>
        <v>Ada Hama</v>
      </c>
      <c r="P62" s="6" t="str">
        <f t="shared" si="9"/>
        <v>R4</v>
      </c>
    </row>
    <row r="63" spans="1:16" x14ac:dyDescent="0.25">
      <c r="A63" s="3">
        <v>62</v>
      </c>
      <c r="B63" s="4">
        <v>41306</v>
      </c>
      <c r="C63" s="3">
        <v>7</v>
      </c>
      <c r="D63" s="5">
        <v>8088</v>
      </c>
      <c r="E63" s="5">
        <v>12783</v>
      </c>
      <c r="F63" s="5">
        <v>56450</v>
      </c>
      <c r="G63" s="5">
        <v>243.9</v>
      </c>
      <c r="H63" s="5">
        <v>0</v>
      </c>
      <c r="I63" s="9">
        <v>366</v>
      </c>
      <c r="K63" s="7" t="str">
        <f t="shared" si="0"/>
        <v>Stabil</v>
      </c>
      <c r="L63" s="7" t="str">
        <f t="shared" si="1"/>
        <v>Penghujan</v>
      </c>
      <c r="M63" s="7" t="str">
        <f t="shared" si="7"/>
        <v>Tidak Ada Bencana</v>
      </c>
      <c r="N63" s="7">
        <f t="shared" si="8"/>
        <v>14.512291831879462</v>
      </c>
      <c r="O63" s="7" t="str">
        <f t="shared" si="6"/>
        <v>Ada Hama</v>
      </c>
      <c r="P63" s="6" t="str">
        <f t="shared" si="9"/>
        <v>R2</v>
      </c>
    </row>
    <row r="64" spans="1:16" x14ac:dyDescent="0.25">
      <c r="A64" s="3">
        <v>63</v>
      </c>
      <c r="B64" s="4">
        <v>41334</v>
      </c>
      <c r="C64" s="3">
        <v>7</v>
      </c>
      <c r="D64" s="5">
        <v>8095</v>
      </c>
      <c r="E64" s="5">
        <v>140466</v>
      </c>
      <c r="F64" s="5">
        <v>93804</v>
      </c>
      <c r="G64" s="5">
        <v>386</v>
      </c>
      <c r="H64" s="5">
        <v>1</v>
      </c>
      <c r="I64" s="9">
        <v>73.2</v>
      </c>
      <c r="K64" s="7" t="str">
        <f t="shared" si="0"/>
        <v>Stabil</v>
      </c>
      <c r="L64" s="7" t="str">
        <f t="shared" si="1"/>
        <v>Penghujan</v>
      </c>
      <c r="M64" s="7" t="str">
        <f t="shared" si="7"/>
        <v>Ada Bencana</v>
      </c>
      <c r="N64" s="7">
        <f t="shared" si="8"/>
        <v>0.26412643429313709</v>
      </c>
      <c r="O64" s="7" t="str">
        <f t="shared" si="6"/>
        <v>Tidak Ada Hama</v>
      </c>
      <c r="P64" s="6" t="str">
        <f t="shared" si="9"/>
        <v>R3</v>
      </c>
    </row>
    <row r="65" spans="1:16" x14ac:dyDescent="0.25">
      <c r="A65" s="3">
        <v>64</v>
      </c>
      <c r="B65" s="4">
        <v>41365</v>
      </c>
      <c r="C65" s="3">
        <v>7</v>
      </c>
      <c r="D65" s="5">
        <v>8090</v>
      </c>
      <c r="E65" s="5">
        <v>426882</v>
      </c>
      <c r="F65" s="5">
        <v>59026</v>
      </c>
      <c r="G65" s="5">
        <v>131.5</v>
      </c>
      <c r="H65" s="5">
        <v>1</v>
      </c>
      <c r="I65" s="9">
        <v>117.1</v>
      </c>
      <c r="K65" s="7" t="str">
        <f t="shared" si="0"/>
        <v>Stabil</v>
      </c>
      <c r="L65" s="7" t="str">
        <f t="shared" si="1"/>
        <v>Kemarau</v>
      </c>
      <c r="M65" s="7" t="str">
        <f t="shared" si="7"/>
        <v>Ada Bencana</v>
      </c>
      <c r="N65" s="7">
        <f t="shared" si="8"/>
        <v>0.13903400455927051</v>
      </c>
      <c r="O65" s="7" t="str">
        <f t="shared" si="6"/>
        <v>Tidak Ada Hama</v>
      </c>
      <c r="P65" s="6" t="str">
        <f t="shared" si="9"/>
        <v>R7</v>
      </c>
    </row>
    <row r="66" spans="1:16" x14ac:dyDescent="0.25">
      <c r="A66" s="3">
        <v>65</v>
      </c>
      <c r="B66" s="4">
        <v>41395</v>
      </c>
      <c r="C66" s="3">
        <v>7</v>
      </c>
      <c r="D66" s="5">
        <v>8003</v>
      </c>
      <c r="E66" s="5">
        <v>221373</v>
      </c>
      <c r="F66" s="5">
        <v>27975</v>
      </c>
      <c r="G66" s="5">
        <v>163</v>
      </c>
      <c r="H66" s="5">
        <v>0</v>
      </c>
      <c r="I66" s="9">
        <v>45.7</v>
      </c>
      <c r="K66" s="7" t="str">
        <f t="shared" si="0"/>
        <v>Stabil</v>
      </c>
      <c r="L66" s="7" t="str">
        <f t="shared" si="1"/>
        <v>Penghujan</v>
      </c>
      <c r="M66" s="7" t="str">
        <f t="shared" si="7"/>
        <v>Tidak Ada Bencana</v>
      </c>
      <c r="N66" s="7">
        <f t="shared" si="8"/>
        <v>6.2122777445489649E-2</v>
      </c>
      <c r="O66" s="7" t="str">
        <f t="shared" si="6"/>
        <v>Tidak Ada Hama</v>
      </c>
      <c r="P66" s="6" t="str">
        <f t="shared" si="9"/>
        <v>R1</v>
      </c>
    </row>
    <row r="67" spans="1:16" x14ac:dyDescent="0.25">
      <c r="A67" s="3">
        <v>66</v>
      </c>
      <c r="B67" s="4">
        <v>41426</v>
      </c>
      <c r="C67" s="3">
        <v>7</v>
      </c>
      <c r="D67" s="5">
        <v>8003</v>
      </c>
      <c r="E67" s="5">
        <v>169872</v>
      </c>
      <c r="F67" s="5">
        <v>20713</v>
      </c>
      <c r="G67" s="5">
        <v>232.2</v>
      </c>
      <c r="H67" s="5">
        <v>1</v>
      </c>
      <c r="I67" s="9">
        <v>34.4</v>
      </c>
      <c r="K67" s="7" t="str">
        <f t="shared" ref="K67:K109" si="10">IF(D67&gt;9950,"Tidak Stabil","Stabil")</f>
        <v>Stabil</v>
      </c>
      <c r="L67" s="7" t="str">
        <f t="shared" ref="L67:L109" si="11">IF(G67&gt;150,"Penghujan","Kemarau")</f>
        <v>Penghujan</v>
      </c>
      <c r="M67" s="7" t="str">
        <f t="shared" si="7"/>
        <v>Ada Bencana</v>
      </c>
      <c r="N67" s="7">
        <f t="shared" si="8"/>
        <v>6.0938883968113373E-2</v>
      </c>
      <c r="O67" s="7" t="str">
        <f t="shared" si="6"/>
        <v>Tidak Ada Hama</v>
      </c>
      <c r="P67" s="6" t="str">
        <f t="shared" si="9"/>
        <v>R3</v>
      </c>
    </row>
    <row r="68" spans="1:16" x14ac:dyDescent="0.25">
      <c r="A68" s="3">
        <v>67</v>
      </c>
      <c r="B68" s="4">
        <v>41456</v>
      </c>
      <c r="C68" s="3">
        <v>7</v>
      </c>
      <c r="D68" s="5">
        <v>8003</v>
      </c>
      <c r="E68" s="5">
        <v>282280</v>
      </c>
      <c r="F68" s="5">
        <v>13943</v>
      </c>
      <c r="G68" s="5">
        <v>331.6</v>
      </c>
      <c r="H68" s="5">
        <v>1</v>
      </c>
      <c r="I68" s="9">
        <v>132.6</v>
      </c>
      <c r="K68" s="7" t="str">
        <f t="shared" si="10"/>
        <v>Stabil</v>
      </c>
      <c r="L68" s="7" t="str">
        <f t="shared" si="11"/>
        <v>Penghujan</v>
      </c>
      <c r="M68" s="7" t="str">
        <f t="shared" si="7"/>
        <v>Ada Bencana</v>
      </c>
      <c r="N68" s="7">
        <f t="shared" si="8"/>
        <v>0.14135857745938341</v>
      </c>
      <c r="O68" s="7" t="str">
        <f t="shared" si="6"/>
        <v>Tidak Ada Hama</v>
      </c>
      <c r="P68" s="6" t="str">
        <f t="shared" si="9"/>
        <v>R3</v>
      </c>
    </row>
    <row r="69" spans="1:16" x14ac:dyDescent="0.25">
      <c r="A69" s="3">
        <v>68</v>
      </c>
      <c r="B69" s="4">
        <v>41487</v>
      </c>
      <c r="C69" s="3">
        <v>7</v>
      </c>
      <c r="D69" s="5">
        <v>8079</v>
      </c>
      <c r="E69" s="5">
        <v>177624</v>
      </c>
      <c r="F69" s="5">
        <v>11946</v>
      </c>
      <c r="G69" s="5">
        <v>262.10000000000002</v>
      </c>
      <c r="H69" s="5">
        <v>1</v>
      </c>
      <c r="I69" s="9">
        <v>87.2</v>
      </c>
      <c r="K69" s="7" t="str">
        <f t="shared" si="10"/>
        <v>Stabil</v>
      </c>
      <c r="L69" s="7" t="str">
        <f t="shared" si="11"/>
        <v>Penghujan</v>
      </c>
      <c r="M69" s="7" t="str">
        <f t="shared" si="7"/>
        <v>Ada Bencana</v>
      </c>
      <c r="N69" s="7">
        <f t="shared" si="8"/>
        <v>0.14773150814895131</v>
      </c>
      <c r="O69" s="7" t="str">
        <f t="shared" si="6"/>
        <v>Tidak Ada Hama</v>
      </c>
      <c r="P69" s="6" t="str">
        <f t="shared" si="9"/>
        <v>R3</v>
      </c>
    </row>
    <row r="70" spans="1:16" x14ac:dyDescent="0.25">
      <c r="A70" s="3">
        <v>69</v>
      </c>
      <c r="B70" s="4">
        <v>41518</v>
      </c>
      <c r="C70" s="3">
        <v>7</v>
      </c>
      <c r="D70" s="5">
        <v>8079</v>
      </c>
      <c r="E70" s="5">
        <v>224424</v>
      </c>
      <c r="F70" s="5">
        <v>11210</v>
      </c>
      <c r="G70" s="5">
        <v>371.4</v>
      </c>
      <c r="H70" s="5">
        <v>1</v>
      </c>
      <c r="I70" s="9">
        <v>10.5</v>
      </c>
      <c r="K70" s="7" t="str">
        <f t="shared" si="10"/>
        <v>Stabil</v>
      </c>
      <c r="L70" s="7" t="str">
        <f t="shared" si="11"/>
        <v>Penghujan</v>
      </c>
      <c r="M70" s="7" t="str">
        <f t="shared" si="7"/>
        <v>Ada Bencana</v>
      </c>
      <c r="N70" s="7">
        <f t="shared" si="8"/>
        <v>3.7533512064343161E-2</v>
      </c>
      <c r="O70" s="7" t="str">
        <f t="shared" si="6"/>
        <v>Tidak Ada Hama</v>
      </c>
      <c r="P70" s="6" t="str">
        <f t="shared" si="9"/>
        <v>R3</v>
      </c>
    </row>
    <row r="71" spans="1:16" x14ac:dyDescent="0.25">
      <c r="A71" s="3">
        <v>70</v>
      </c>
      <c r="B71" s="4">
        <v>41548</v>
      </c>
      <c r="C71" s="3">
        <v>7</v>
      </c>
      <c r="D71" s="5">
        <v>8118</v>
      </c>
      <c r="E71" s="5">
        <v>166166</v>
      </c>
      <c r="F71" s="5">
        <v>3748</v>
      </c>
      <c r="G71" s="5">
        <v>104.2</v>
      </c>
      <c r="H71" s="5">
        <v>0</v>
      </c>
      <c r="I71" s="9">
        <v>6.8</v>
      </c>
      <c r="K71" s="7" t="str">
        <f t="shared" si="10"/>
        <v>Stabil</v>
      </c>
      <c r="L71" s="7" t="str">
        <f t="shared" si="11"/>
        <v>Kemarau</v>
      </c>
      <c r="M71" s="7" t="str">
        <f t="shared" si="7"/>
        <v>Tidak Ada Bencana</v>
      </c>
      <c r="N71" s="7">
        <f t="shared" si="8"/>
        <v>3.2829623907690821E-2</v>
      </c>
      <c r="O71" s="7" t="str">
        <f t="shared" ref="O71:O109" si="12">IF((I71/F67*100)&gt;10,"Ada Hama","Tidak Ada Hama")</f>
        <v>Tidak Ada Hama</v>
      </c>
      <c r="P71" s="6" t="str">
        <f t="shared" si="9"/>
        <v>R5</v>
      </c>
    </row>
    <row r="72" spans="1:16" x14ac:dyDescent="0.25">
      <c r="A72" s="3">
        <v>71</v>
      </c>
      <c r="B72" s="4">
        <v>41579</v>
      </c>
      <c r="C72" s="3">
        <v>7</v>
      </c>
      <c r="D72" s="5">
        <v>8107</v>
      </c>
      <c r="E72" s="5">
        <v>111855</v>
      </c>
      <c r="F72" s="5">
        <v>23892</v>
      </c>
      <c r="G72" s="5">
        <v>349.4</v>
      </c>
      <c r="H72" s="5">
        <v>1</v>
      </c>
      <c r="I72" s="9">
        <v>5.6</v>
      </c>
      <c r="K72" s="7" t="str">
        <f t="shared" si="10"/>
        <v>Stabil</v>
      </c>
      <c r="L72" s="7" t="str">
        <f t="shared" si="11"/>
        <v>Penghujan</v>
      </c>
      <c r="M72" s="7" t="str">
        <f t="shared" si="7"/>
        <v>Ada Bencana</v>
      </c>
      <c r="N72" s="7">
        <f t="shared" si="8"/>
        <v>4.0163522914724234E-2</v>
      </c>
      <c r="O72" s="7" t="str">
        <f t="shared" si="12"/>
        <v>Tidak Ada Hama</v>
      </c>
      <c r="P72" s="6" t="str">
        <f t="shared" si="9"/>
        <v>R3</v>
      </c>
    </row>
    <row r="73" spans="1:16" x14ac:dyDescent="0.25">
      <c r="A73" s="3">
        <v>72</v>
      </c>
      <c r="B73" s="4">
        <v>41609</v>
      </c>
      <c r="C73" s="3">
        <v>7</v>
      </c>
      <c r="D73" s="5">
        <v>8119</v>
      </c>
      <c r="E73" s="5">
        <v>95835</v>
      </c>
      <c r="F73" s="5">
        <v>71339</v>
      </c>
      <c r="G73" s="5">
        <v>258.60000000000002</v>
      </c>
      <c r="H73" s="5">
        <v>1</v>
      </c>
      <c r="I73" s="9">
        <v>18.899999999999999</v>
      </c>
      <c r="K73" s="7" t="str">
        <f t="shared" si="10"/>
        <v>Stabil</v>
      </c>
      <c r="L73" s="7" t="str">
        <f t="shared" si="11"/>
        <v>Penghujan</v>
      </c>
      <c r="M73" s="7" t="str">
        <f t="shared" si="7"/>
        <v>Ada Bencana</v>
      </c>
      <c r="N73" s="7">
        <f t="shared" si="8"/>
        <v>0.15821195379206429</v>
      </c>
      <c r="O73" s="7" t="str">
        <f t="shared" si="12"/>
        <v>Tidak Ada Hama</v>
      </c>
      <c r="P73" s="6" t="str">
        <f t="shared" si="9"/>
        <v>R3</v>
      </c>
    </row>
    <row r="74" spans="1:16" x14ac:dyDescent="0.25">
      <c r="A74" s="3">
        <v>73</v>
      </c>
      <c r="B74" s="4">
        <v>41640</v>
      </c>
      <c r="C74" s="3">
        <v>7</v>
      </c>
      <c r="D74" s="5">
        <v>8119</v>
      </c>
      <c r="E74" s="5">
        <v>57859</v>
      </c>
      <c r="F74" s="5">
        <v>78386</v>
      </c>
      <c r="G74" s="5">
        <v>151.1</v>
      </c>
      <c r="H74" s="5">
        <v>1</v>
      </c>
      <c r="I74" s="9">
        <v>43.5</v>
      </c>
      <c r="K74" s="7" t="str">
        <f t="shared" si="10"/>
        <v>Stabil</v>
      </c>
      <c r="L74" s="7" t="str">
        <f t="shared" si="11"/>
        <v>Penghujan</v>
      </c>
      <c r="M74" s="7" t="str">
        <f t="shared" si="7"/>
        <v>Ada Bencana</v>
      </c>
      <c r="N74" s="7">
        <f t="shared" si="8"/>
        <v>0.38804638715432649</v>
      </c>
      <c r="O74" s="7" t="str">
        <f t="shared" si="12"/>
        <v>Tidak Ada Hama</v>
      </c>
      <c r="P74" s="6" t="str">
        <f t="shared" si="9"/>
        <v>R3</v>
      </c>
    </row>
    <row r="75" spans="1:16" x14ac:dyDescent="0.25">
      <c r="A75" s="3">
        <v>74</v>
      </c>
      <c r="B75" s="4">
        <v>41671</v>
      </c>
      <c r="C75" s="3">
        <v>7</v>
      </c>
      <c r="D75" s="5">
        <v>8183</v>
      </c>
      <c r="E75" s="5">
        <v>19345</v>
      </c>
      <c r="F75" s="5">
        <v>47865</v>
      </c>
      <c r="G75" s="5">
        <v>184.2</v>
      </c>
      <c r="H75" s="5">
        <v>0</v>
      </c>
      <c r="I75" s="9">
        <v>116.8</v>
      </c>
      <c r="K75" s="7" t="str">
        <f t="shared" si="10"/>
        <v>Stabil</v>
      </c>
      <c r="L75" s="7" t="str">
        <f t="shared" si="11"/>
        <v>Penghujan</v>
      </c>
      <c r="M75" s="7" t="str">
        <f t="shared" si="7"/>
        <v>Tidak Ada Bencana</v>
      </c>
      <c r="N75" s="7">
        <f t="shared" si="8"/>
        <v>3.1163287086446103</v>
      </c>
      <c r="O75" s="7" t="str">
        <f t="shared" si="12"/>
        <v>Tidak Ada Hama</v>
      </c>
      <c r="P75" s="6" t="str">
        <f t="shared" si="9"/>
        <v>R1</v>
      </c>
    </row>
    <row r="76" spans="1:16" x14ac:dyDescent="0.25">
      <c r="A76" s="3">
        <v>75</v>
      </c>
      <c r="B76" s="4">
        <v>41699</v>
      </c>
      <c r="C76" s="3">
        <v>7</v>
      </c>
      <c r="D76" s="5">
        <v>8244</v>
      </c>
      <c r="E76" s="5">
        <v>123315</v>
      </c>
      <c r="F76" s="5">
        <v>82894</v>
      </c>
      <c r="G76" s="5">
        <v>373.1</v>
      </c>
      <c r="H76" s="5">
        <v>1</v>
      </c>
      <c r="I76" s="9">
        <v>187.5</v>
      </c>
      <c r="K76" s="7" t="str">
        <f t="shared" si="10"/>
        <v>Stabil</v>
      </c>
      <c r="L76" s="7" t="str">
        <f t="shared" si="11"/>
        <v>Penghujan</v>
      </c>
      <c r="M76" s="7" t="str">
        <f t="shared" si="7"/>
        <v>Ada Bencana</v>
      </c>
      <c r="N76" s="7">
        <f t="shared" si="8"/>
        <v>0.78478151682571573</v>
      </c>
      <c r="O76" s="7" t="str">
        <f t="shared" si="12"/>
        <v>Tidak Ada Hama</v>
      </c>
      <c r="P76" s="6" t="str">
        <f t="shared" si="9"/>
        <v>R3</v>
      </c>
    </row>
    <row r="77" spans="1:16" x14ac:dyDescent="0.25">
      <c r="A77" s="3">
        <v>76</v>
      </c>
      <c r="B77" s="4">
        <v>41730</v>
      </c>
      <c r="C77" s="3">
        <v>7</v>
      </c>
      <c r="D77" s="5">
        <v>8314</v>
      </c>
      <c r="E77" s="5">
        <v>368204</v>
      </c>
      <c r="F77" s="5">
        <v>77500</v>
      </c>
      <c r="G77" s="5">
        <v>100.4</v>
      </c>
      <c r="H77" s="5">
        <v>0</v>
      </c>
      <c r="I77" s="9">
        <v>931.4</v>
      </c>
      <c r="K77" s="7" t="str">
        <f t="shared" si="10"/>
        <v>Stabil</v>
      </c>
      <c r="L77" s="7" t="str">
        <f t="shared" si="11"/>
        <v>Kemarau</v>
      </c>
      <c r="M77" s="7" t="str">
        <f t="shared" si="7"/>
        <v>Tidak Ada Bencana</v>
      </c>
      <c r="N77" s="7">
        <f t="shared" si="8"/>
        <v>1.3055972189125162</v>
      </c>
      <c r="O77" s="7" t="str">
        <f t="shared" si="12"/>
        <v>Tidak Ada Hama</v>
      </c>
      <c r="P77" s="6" t="str">
        <f t="shared" si="9"/>
        <v>R5</v>
      </c>
    </row>
    <row r="78" spans="1:16" x14ac:dyDescent="0.25">
      <c r="A78" s="3">
        <v>77</v>
      </c>
      <c r="B78" s="4">
        <v>41760</v>
      </c>
      <c r="C78" s="3">
        <v>7</v>
      </c>
      <c r="D78" s="5">
        <v>8532</v>
      </c>
      <c r="E78" s="5">
        <v>229731</v>
      </c>
      <c r="F78" s="5">
        <v>36354</v>
      </c>
      <c r="G78" s="5">
        <v>185.5</v>
      </c>
      <c r="H78" s="5">
        <v>0</v>
      </c>
      <c r="I78" s="9">
        <v>881.9</v>
      </c>
      <c r="K78" s="7" t="str">
        <f t="shared" si="10"/>
        <v>Stabil</v>
      </c>
      <c r="L78" s="7" t="str">
        <f t="shared" si="11"/>
        <v>Penghujan</v>
      </c>
      <c r="M78" s="7" t="str">
        <f t="shared" si="7"/>
        <v>Tidak Ada Bencana</v>
      </c>
      <c r="N78" s="7">
        <f t="shared" si="8"/>
        <v>1.1250733549358305</v>
      </c>
      <c r="O78" s="7" t="str">
        <f t="shared" si="12"/>
        <v>Tidak Ada Hama</v>
      </c>
      <c r="P78" s="6" t="str">
        <f t="shared" si="9"/>
        <v>R1</v>
      </c>
    </row>
    <row r="79" spans="1:16" x14ac:dyDescent="0.25">
      <c r="A79" s="3">
        <v>78</v>
      </c>
      <c r="B79" s="4">
        <v>41791</v>
      </c>
      <c r="C79" s="3">
        <v>7</v>
      </c>
      <c r="D79" s="5">
        <v>8606</v>
      </c>
      <c r="E79" s="5">
        <v>140281</v>
      </c>
      <c r="F79" s="5">
        <v>20629</v>
      </c>
      <c r="G79" s="5">
        <v>268</v>
      </c>
      <c r="H79" s="5">
        <v>0</v>
      </c>
      <c r="I79" s="9">
        <v>406.7</v>
      </c>
      <c r="K79" s="7" t="str">
        <f t="shared" si="10"/>
        <v>Stabil</v>
      </c>
      <c r="L79" s="7" t="str">
        <f t="shared" si="11"/>
        <v>Penghujan</v>
      </c>
      <c r="M79" s="7" t="str">
        <f t="shared" si="7"/>
        <v>Tidak Ada Bencana</v>
      </c>
      <c r="N79" s="7">
        <f t="shared" si="8"/>
        <v>0.84968139559176836</v>
      </c>
      <c r="O79" s="7" t="str">
        <f t="shared" si="12"/>
        <v>Tidak Ada Hama</v>
      </c>
      <c r="P79" s="6" t="str">
        <f t="shared" si="9"/>
        <v>R1</v>
      </c>
    </row>
    <row r="80" spans="1:16" x14ac:dyDescent="0.25">
      <c r="A80" s="3">
        <v>79</v>
      </c>
      <c r="B80" s="4">
        <v>41821</v>
      </c>
      <c r="C80" s="3">
        <v>7</v>
      </c>
      <c r="D80" s="5">
        <v>8606</v>
      </c>
      <c r="E80" s="5">
        <v>242943</v>
      </c>
      <c r="F80" s="5">
        <v>29251</v>
      </c>
      <c r="G80" s="5">
        <v>37.1</v>
      </c>
      <c r="H80" s="5">
        <v>0</v>
      </c>
      <c r="I80" s="9">
        <v>630.20000000000005</v>
      </c>
      <c r="K80" s="7" t="str">
        <f t="shared" si="10"/>
        <v>Stabil</v>
      </c>
      <c r="L80" s="7" t="str">
        <f t="shared" si="11"/>
        <v>Kemarau</v>
      </c>
      <c r="M80" s="7" t="str">
        <f t="shared" si="7"/>
        <v>Tidak Ada Bencana</v>
      </c>
      <c r="N80" s="7">
        <f t="shared" si="8"/>
        <v>0.76024802760151522</v>
      </c>
      <c r="O80" s="7" t="str">
        <f t="shared" si="12"/>
        <v>Tidak Ada Hama</v>
      </c>
      <c r="P80" s="6" t="str">
        <f t="shared" si="9"/>
        <v>R5</v>
      </c>
    </row>
    <row r="81" spans="1:16" x14ac:dyDescent="0.25">
      <c r="A81" s="3">
        <v>80</v>
      </c>
      <c r="B81" s="4">
        <v>41852</v>
      </c>
      <c r="C81" s="3">
        <v>7</v>
      </c>
      <c r="D81" s="5">
        <v>8708</v>
      </c>
      <c r="E81" s="5">
        <v>227134</v>
      </c>
      <c r="F81" s="5">
        <v>22348</v>
      </c>
      <c r="G81" s="5">
        <v>212</v>
      </c>
      <c r="H81" s="5">
        <v>1</v>
      </c>
      <c r="I81" s="9">
        <v>0</v>
      </c>
      <c r="K81" s="7" t="str">
        <f t="shared" si="10"/>
        <v>Stabil</v>
      </c>
      <c r="L81" s="7" t="str">
        <f t="shared" si="11"/>
        <v>Penghujan</v>
      </c>
      <c r="M81" s="7" t="str">
        <f t="shared" si="7"/>
        <v>Ada Bencana</v>
      </c>
      <c r="N81" s="7">
        <f t="shared" si="8"/>
        <v>0</v>
      </c>
      <c r="O81" s="7" t="str">
        <f t="shared" si="12"/>
        <v>Tidak Ada Hama</v>
      </c>
      <c r="P81" s="6" t="str">
        <f t="shared" si="9"/>
        <v>R3</v>
      </c>
    </row>
    <row r="82" spans="1:16" x14ac:dyDescent="0.25">
      <c r="A82" s="3">
        <v>81</v>
      </c>
      <c r="B82" s="4">
        <v>41883</v>
      </c>
      <c r="C82" s="3">
        <v>7</v>
      </c>
      <c r="D82" s="5">
        <v>8735</v>
      </c>
      <c r="E82" s="5">
        <v>229604</v>
      </c>
      <c r="F82" s="5">
        <v>6219</v>
      </c>
      <c r="G82" s="5">
        <v>66.5</v>
      </c>
      <c r="H82" s="5">
        <v>0</v>
      </c>
      <c r="I82" s="9">
        <v>0</v>
      </c>
      <c r="K82" s="7" t="str">
        <f t="shared" si="10"/>
        <v>Stabil</v>
      </c>
      <c r="L82" s="7" t="str">
        <f t="shared" si="11"/>
        <v>Kemarau</v>
      </c>
      <c r="M82" s="7" t="str">
        <f t="shared" si="7"/>
        <v>Tidak Ada Bencana</v>
      </c>
      <c r="N82" s="7">
        <f t="shared" si="8"/>
        <v>0</v>
      </c>
      <c r="O82" s="7" t="str">
        <f t="shared" si="12"/>
        <v>Tidak Ada Hama</v>
      </c>
      <c r="P82" s="6" t="str">
        <f t="shared" si="9"/>
        <v>R5</v>
      </c>
    </row>
    <row r="83" spans="1:16" x14ac:dyDescent="0.25">
      <c r="A83" s="3">
        <v>82</v>
      </c>
      <c r="B83" s="4">
        <v>41913</v>
      </c>
      <c r="C83" s="3">
        <v>7</v>
      </c>
      <c r="D83" s="5">
        <v>8770</v>
      </c>
      <c r="E83" s="5">
        <v>130288</v>
      </c>
      <c r="F83" s="5">
        <v>1517</v>
      </c>
      <c r="G83" s="5">
        <v>20.3</v>
      </c>
      <c r="H83" s="5">
        <v>0</v>
      </c>
      <c r="I83" s="9">
        <v>0.3</v>
      </c>
      <c r="K83" s="7" t="str">
        <f t="shared" si="10"/>
        <v>Stabil</v>
      </c>
      <c r="L83" s="7" t="str">
        <f t="shared" si="11"/>
        <v>Kemarau</v>
      </c>
      <c r="M83" s="7" t="str">
        <f t="shared" si="7"/>
        <v>Tidak Ada Bencana</v>
      </c>
      <c r="N83" s="7">
        <f t="shared" si="8"/>
        <v>1.4542634155800087E-3</v>
      </c>
      <c r="O83" s="7" t="str">
        <f t="shared" si="12"/>
        <v>Tidak Ada Hama</v>
      </c>
      <c r="P83" s="6" t="str">
        <f t="shared" si="9"/>
        <v>R5</v>
      </c>
    </row>
    <row r="84" spans="1:16" x14ac:dyDescent="0.25">
      <c r="A84" s="3">
        <v>83</v>
      </c>
      <c r="B84" s="4">
        <v>41944</v>
      </c>
      <c r="C84" s="3">
        <v>7</v>
      </c>
      <c r="D84" s="5">
        <v>8849</v>
      </c>
      <c r="E84" s="5">
        <v>184743</v>
      </c>
      <c r="F84" s="5">
        <v>21294</v>
      </c>
      <c r="G84" s="5">
        <v>104.5</v>
      </c>
      <c r="H84" s="5">
        <v>0</v>
      </c>
      <c r="I84" s="9">
        <v>2.8</v>
      </c>
      <c r="K84" s="7" t="str">
        <f t="shared" si="10"/>
        <v>Stabil</v>
      </c>
      <c r="L84" s="7" t="str">
        <f t="shared" si="11"/>
        <v>Kemarau</v>
      </c>
      <c r="M84" s="7" t="str">
        <f t="shared" si="7"/>
        <v>Tidak Ada Bencana</v>
      </c>
      <c r="N84" s="7">
        <f t="shared" si="8"/>
        <v>9.57232231376705E-3</v>
      </c>
      <c r="O84" s="7" t="str">
        <f t="shared" si="12"/>
        <v>Tidak Ada Hama</v>
      </c>
      <c r="P84" s="6" t="str">
        <f t="shared" si="9"/>
        <v>R5</v>
      </c>
    </row>
    <row r="85" spans="1:16" x14ac:dyDescent="0.25">
      <c r="A85" s="3">
        <v>84</v>
      </c>
      <c r="B85" s="4">
        <v>41974</v>
      </c>
      <c r="C85" s="3">
        <v>7</v>
      </c>
      <c r="D85" s="5">
        <v>9060</v>
      </c>
      <c r="E85" s="5">
        <v>141145</v>
      </c>
      <c r="F85" s="5">
        <v>69922</v>
      </c>
      <c r="G85" s="5">
        <v>308.5</v>
      </c>
      <c r="H85" s="5">
        <v>1</v>
      </c>
      <c r="I85" s="9">
        <v>0</v>
      </c>
      <c r="K85" s="7" t="str">
        <f t="shared" si="10"/>
        <v>Stabil</v>
      </c>
      <c r="L85" s="7" t="str">
        <f t="shared" si="11"/>
        <v>Penghujan</v>
      </c>
      <c r="M85" s="7" t="str">
        <f t="shared" si="7"/>
        <v>Ada Bencana</v>
      </c>
      <c r="N85" s="7">
        <f t="shared" si="8"/>
        <v>0</v>
      </c>
      <c r="O85" s="7" t="str">
        <f t="shared" si="12"/>
        <v>Tidak Ada Hama</v>
      </c>
      <c r="P85" s="6" t="str">
        <f t="shared" si="9"/>
        <v>R3</v>
      </c>
    </row>
    <row r="86" spans="1:16" x14ac:dyDescent="0.25">
      <c r="A86" s="3">
        <v>85</v>
      </c>
      <c r="B86" s="4">
        <v>42005</v>
      </c>
      <c r="C86" s="3">
        <v>7</v>
      </c>
      <c r="D86" s="5">
        <v>9060</v>
      </c>
      <c r="E86" s="5">
        <v>28740</v>
      </c>
      <c r="F86" s="5">
        <v>75196</v>
      </c>
      <c r="G86" s="5">
        <v>87.5</v>
      </c>
      <c r="H86" s="5">
        <v>1</v>
      </c>
      <c r="I86" s="9">
        <v>184.47</v>
      </c>
      <c r="K86" s="7" t="str">
        <f t="shared" si="10"/>
        <v>Stabil</v>
      </c>
      <c r="L86" s="7" t="str">
        <f t="shared" si="11"/>
        <v>Kemarau</v>
      </c>
      <c r="M86" s="7" t="str">
        <f t="shared" si="7"/>
        <v>Ada Bencana</v>
      </c>
      <c r="N86" s="7">
        <f t="shared" si="8"/>
        <v>2.9662325132657985</v>
      </c>
      <c r="O86" s="7" t="str">
        <f t="shared" si="12"/>
        <v>Tidak Ada Hama</v>
      </c>
      <c r="P86" s="6" t="str">
        <f t="shared" si="9"/>
        <v>R7</v>
      </c>
    </row>
    <row r="87" spans="1:16" x14ac:dyDescent="0.25">
      <c r="A87" s="3">
        <v>86</v>
      </c>
      <c r="B87" s="4">
        <v>42036</v>
      </c>
      <c r="C87" s="3">
        <v>7</v>
      </c>
      <c r="D87" s="5">
        <v>9150</v>
      </c>
      <c r="E87" s="5">
        <v>7011</v>
      </c>
      <c r="F87" s="5">
        <v>62696</v>
      </c>
      <c r="G87" s="5">
        <v>20.9</v>
      </c>
      <c r="H87" s="5">
        <v>0</v>
      </c>
      <c r="I87" s="9">
        <v>213.38</v>
      </c>
      <c r="K87" s="7" t="str">
        <f t="shared" si="10"/>
        <v>Stabil</v>
      </c>
      <c r="L87" s="7" t="str">
        <f t="shared" si="11"/>
        <v>Kemarau</v>
      </c>
      <c r="M87" s="7" t="str">
        <f t="shared" si="7"/>
        <v>Tidak Ada Bencana</v>
      </c>
      <c r="N87" s="7">
        <f t="shared" si="8"/>
        <v>14.0659195781147</v>
      </c>
      <c r="O87" s="7" t="str">
        <f t="shared" si="12"/>
        <v>Ada Hama</v>
      </c>
      <c r="P87" s="6" t="str">
        <f t="shared" si="9"/>
        <v>R6</v>
      </c>
    </row>
    <row r="88" spans="1:16" x14ac:dyDescent="0.25">
      <c r="A88" s="3">
        <v>87</v>
      </c>
      <c r="B88" s="4">
        <v>42064</v>
      </c>
      <c r="C88" s="3">
        <v>7</v>
      </c>
      <c r="D88" s="5">
        <v>9456</v>
      </c>
      <c r="E88" s="5">
        <v>98408</v>
      </c>
      <c r="F88" s="5">
        <v>80255</v>
      </c>
      <c r="G88" s="5">
        <v>79.8</v>
      </c>
      <c r="H88" s="5">
        <v>0</v>
      </c>
      <c r="I88" s="9">
        <v>387.6</v>
      </c>
      <c r="K88" s="7" t="str">
        <f t="shared" si="10"/>
        <v>Stabil</v>
      </c>
      <c r="L88" s="7" t="str">
        <f t="shared" si="11"/>
        <v>Kemarau</v>
      </c>
      <c r="M88" s="7" t="str">
        <f t="shared" si="7"/>
        <v>Tidak Ada Bencana</v>
      </c>
      <c r="N88" s="7">
        <f t="shared" si="8"/>
        <v>1.8202310510002817</v>
      </c>
      <c r="O88" s="7" t="str">
        <f t="shared" si="12"/>
        <v>Tidak Ada Hama</v>
      </c>
      <c r="P88" s="6" t="str">
        <f t="shared" si="9"/>
        <v>R5</v>
      </c>
    </row>
    <row r="89" spans="1:16" x14ac:dyDescent="0.25">
      <c r="A89" s="3">
        <v>88</v>
      </c>
      <c r="B89" s="4">
        <v>42095</v>
      </c>
      <c r="C89" s="3">
        <v>7</v>
      </c>
      <c r="D89" s="5">
        <v>9569</v>
      </c>
      <c r="E89" s="5">
        <v>323136</v>
      </c>
      <c r="F89" s="5">
        <v>84385</v>
      </c>
      <c r="G89" s="5">
        <v>274.3</v>
      </c>
      <c r="H89" s="5">
        <v>0</v>
      </c>
      <c r="I89" s="9">
        <v>172</v>
      </c>
      <c r="K89" s="7" t="str">
        <f t="shared" si="10"/>
        <v>Stabil</v>
      </c>
      <c r="L89" s="7" t="str">
        <f t="shared" si="11"/>
        <v>Penghujan</v>
      </c>
      <c r="M89" s="7" t="str">
        <f t="shared" si="7"/>
        <v>Tidak Ada Bencana</v>
      </c>
      <c r="N89" s="7">
        <f t="shared" si="8"/>
        <v>0.2459883870598667</v>
      </c>
      <c r="O89" s="7" t="str">
        <f t="shared" si="12"/>
        <v>Tidak Ada Hama</v>
      </c>
      <c r="P89" s="6" t="str">
        <f t="shared" si="9"/>
        <v>R1</v>
      </c>
    </row>
    <row r="90" spans="1:16" x14ac:dyDescent="0.25">
      <c r="A90" s="3">
        <v>89</v>
      </c>
      <c r="B90" s="4">
        <v>42125</v>
      </c>
      <c r="C90" s="3">
        <v>7</v>
      </c>
      <c r="D90" s="5">
        <v>9655</v>
      </c>
      <c r="E90" s="5">
        <v>256049</v>
      </c>
      <c r="F90" s="5">
        <v>36962</v>
      </c>
      <c r="G90" s="5">
        <v>157.80000000000001</v>
      </c>
      <c r="H90" s="5">
        <v>0</v>
      </c>
      <c r="I90" s="9">
        <v>29.2</v>
      </c>
      <c r="K90" s="7" t="str">
        <f t="shared" si="10"/>
        <v>Stabil</v>
      </c>
      <c r="L90" s="7" t="str">
        <f t="shared" si="11"/>
        <v>Penghujan</v>
      </c>
      <c r="M90" s="7" t="str">
        <f t="shared" si="7"/>
        <v>Tidak Ada Bencana</v>
      </c>
      <c r="N90" s="7">
        <f t="shared" si="8"/>
        <v>3.8831852758125431E-2</v>
      </c>
      <c r="O90" s="7" t="str">
        <f t="shared" si="12"/>
        <v>Tidak Ada Hama</v>
      </c>
      <c r="P90" s="6" t="str">
        <f t="shared" si="9"/>
        <v>R1</v>
      </c>
    </row>
    <row r="91" spans="1:16" x14ac:dyDescent="0.25">
      <c r="A91" s="3">
        <v>90</v>
      </c>
      <c r="B91" s="4">
        <v>42156</v>
      </c>
      <c r="C91" s="3">
        <v>7</v>
      </c>
      <c r="D91" s="5">
        <v>9851</v>
      </c>
      <c r="E91" s="5">
        <v>213486</v>
      </c>
      <c r="F91" s="5">
        <v>35584</v>
      </c>
      <c r="G91" s="5">
        <v>107.2</v>
      </c>
      <c r="H91" s="5">
        <v>0</v>
      </c>
      <c r="I91" s="9">
        <v>69.3</v>
      </c>
      <c r="K91" s="7" t="str">
        <f t="shared" si="10"/>
        <v>Stabil</v>
      </c>
      <c r="L91" s="7" t="str">
        <f t="shared" si="11"/>
        <v>Kemarau</v>
      </c>
      <c r="M91" s="7" t="str">
        <f t="shared" ref="M91:M109" si="13">IF(H91=1,"Ada Bencana","Tidak Ada Bencana")</f>
        <v>Tidak Ada Bencana</v>
      </c>
      <c r="N91" s="7">
        <f t="shared" ref="N91:N109" si="14">I91/F87*100</f>
        <v>0.11053336735995917</v>
      </c>
      <c r="O91" s="7" t="str">
        <f t="shared" si="12"/>
        <v>Tidak Ada Hama</v>
      </c>
      <c r="P91" s="6" t="str">
        <f t="shared" ref="P91:P109" si="15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R5</v>
      </c>
    </row>
    <row r="92" spans="1:16" x14ac:dyDescent="0.25">
      <c r="A92" s="3">
        <v>91</v>
      </c>
      <c r="B92" s="4">
        <v>42186</v>
      </c>
      <c r="C92" s="3">
        <v>7</v>
      </c>
      <c r="D92" s="5">
        <v>9894</v>
      </c>
      <c r="E92" s="5">
        <v>273276</v>
      </c>
      <c r="F92" s="5">
        <v>41117</v>
      </c>
      <c r="G92" s="5">
        <v>9.4</v>
      </c>
      <c r="H92" s="5">
        <v>0</v>
      </c>
      <c r="I92" s="9">
        <v>58.1</v>
      </c>
      <c r="K92" s="7" t="str">
        <f t="shared" si="10"/>
        <v>Stabil</v>
      </c>
      <c r="L92" s="7" t="str">
        <f t="shared" si="11"/>
        <v>Kemarau</v>
      </c>
      <c r="M92" s="7" t="str">
        <f t="shared" si="13"/>
        <v>Tidak Ada Bencana</v>
      </c>
      <c r="N92" s="7">
        <f t="shared" si="14"/>
        <v>7.2394243349324025E-2</v>
      </c>
      <c r="O92" s="7" t="str">
        <f t="shared" si="12"/>
        <v>Tidak Ada Hama</v>
      </c>
      <c r="P92" s="6" t="str">
        <f t="shared" si="15"/>
        <v>R5</v>
      </c>
    </row>
    <row r="93" spans="1:16" x14ac:dyDescent="0.25">
      <c r="A93" s="3">
        <v>92</v>
      </c>
      <c r="B93" s="4">
        <v>42217</v>
      </c>
      <c r="C93" s="3">
        <v>7</v>
      </c>
      <c r="D93" s="5">
        <v>9925</v>
      </c>
      <c r="E93" s="5">
        <v>287339</v>
      </c>
      <c r="F93" s="5">
        <v>14647</v>
      </c>
      <c r="G93" s="5">
        <v>20.3</v>
      </c>
      <c r="H93" s="5">
        <v>0</v>
      </c>
      <c r="I93" s="9">
        <v>62.1</v>
      </c>
      <c r="K93" s="7" t="str">
        <f t="shared" si="10"/>
        <v>Stabil</v>
      </c>
      <c r="L93" s="7" t="str">
        <f t="shared" si="11"/>
        <v>Kemarau</v>
      </c>
      <c r="M93" s="7" t="str">
        <f t="shared" si="13"/>
        <v>Tidak Ada Bencana</v>
      </c>
      <c r="N93" s="7">
        <f t="shared" si="14"/>
        <v>7.3591278070747168E-2</v>
      </c>
      <c r="O93" s="7" t="str">
        <f t="shared" si="12"/>
        <v>Tidak Ada Hama</v>
      </c>
      <c r="P93" s="6" t="str">
        <f t="shared" si="15"/>
        <v>R5</v>
      </c>
    </row>
    <row r="94" spans="1:16" x14ac:dyDescent="0.25">
      <c r="A94" s="3">
        <v>93</v>
      </c>
      <c r="B94" s="4">
        <v>42248</v>
      </c>
      <c r="C94" s="3">
        <v>7</v>
      </c>
      <c r="D94" s="5">
        <v>9751</v>
      </c>
      <c r="E94" s="5">
        <v>188060</v>
      </c>
      <c r="F94" s="5">
        <v>397</v>
      </c>
      <c r="G94" s="5">
        <v>0</v>
      </c>
      <c r="H94" s="5">
        <v>0</v>
      </c>
      <c r="I94" s="9">
        <v>30.2</v>
      </c>
      <c r="K94" s="7" t="str">
        <f t="shared" si="10"/>
        <v>Stabil</v>
      </c>
      <c r="L94" s="7" t="str">
        <f t="shared" si="11"/>
        <v>Kemarau</v>
      </c>
      <c r="M94" s="7" t="str">
        <f t="shared" si="13"/>
        <v>Tidak Ada Bencana</v>
      </c>
      <c r="N94" s="7">
        <f t="shared" si="14"/>
        <v>8.1705535414750285E-2</v>
      </c>
      <c r="O94" s="7" t="str">
        <f t="shared" si="12"/>
        <v>Tidak Ada Hama</v>
      </c>
      <c r="P94" s="6" t="str">
        <f t="shared" si="15"/>
        <v>R5</v>
      </c>
    </row>
    <row r="95" spans="1:16" x14ac:dyDescent="0.25">
      <c r="A95" s="3">
        <v>94</v>
      </c>
      <c r="B95" s="4">
        <v>42278</v>
      </c>
      <c r="C95" s="3">
        <v>7</v>
      </c>
      <c r="D95" s="5">
        <v>9822</v>
      </c>
      <c r="E95" s="5">
        <v>181049</v>
      </c>
      <c r="F95" s="5">
        <v>841</v>
      </c>
      <c r="G95" s="5">
        <v>4</v>
      </c>
      <c r="H95" s="5">
        <v>0</v>
      </c>
      <c r="I95" s="9">
        <v>19.600000000000001</v>
      </c>
      <c r="K95" s="7" t="str">
        <f t="shared" si="10"/>
        <v>Stabil</v>
      </c>
      <c r="L95" s="7" t="str">
        <f t="shared" si="11"/>
        <v>Kemarau</v>
      </c>
      <c r="M95" s="7" t="str">
        <f t="shared" si="13"/>
        <v>Tidak Ada Bencana</v>
      </c>
      <c r="N95" s="7">
        <f t="shared" si="14"/>
        <v>5.5080935251798573E-2</v>
      </c>
      <c r="O95" s="7" t="str">
        <f t="shared" si="12"/>
        <v>Tidak Ada Hama</v>
      </c>
      <c r="P95" s="6" t="str">
        <f t="shared" si="15"/>
        <v>R5</v>
      </c>
    </row>
    <row r="96" spans="1:16" x14ac:dyDescent="0.25">
      <c r="A96" s="3">
        <v>95</v>
      </c>
      <c r="B96" s="4">
        <v>42309</v>
      </c>
      <c r="C96" s="3">
        <v>7</v>
      </c>
      <c r="D96" s="5">
        <v>9798</v>
      </c>
      <c r="E96" s="5">
        <v>209200</v>
      </c>
      <c r="F96" s="5">
        <v>28035</v>
      </c>
      <c r="G96" s="5">
        <v>135.19999999999999</v>
      </c>
      <c r="H96" s="5">
        <v>0</v>
      </c>
      <c r="I96" s="9">
        <v>47.7</v>
      </c>
      <c r="K96" s="7" t="str">
        <f t="shared" si="10"/>
        <v>Stabil</v>
      </c>
      <c r="L96" s="7" t="str">
        <f t="shared" si="11"/>
        <v>Kemarau</v>
      </c>
      <c r="M96" s="7" t="str">
        <f t="shared" si="13"/>
        <v>Tidak Ada Bencana</v>
      </c>
      <c r="N96" s="7">
        <f t="shared" si="14"/>
        <v>0.1160104093197461</v>
      </c>
      <c r="O96" s="7" t="str">
        <f t="shared" si="12"/>
        <v>Tidak Ada Hama</v>
      </c>
      <c r="P96" s="6" t="str">
        <f t="shared" si="15"/>
        <v>R5</v>
      </c>
    </row>
    <row r="97" spans="1:16" x14ac:dyDescent="0.25">
      <c r="A97" s="3">
        <v>96</v>
      </c>
      <c r="B97" s="4">
        <v>42339</v>
      </c>
      <c r="C97" s="3">
        <v>7</v>
      </c>
      <c r="D97" s="5">
        <v>9861</v>
      </c>
      <c r="E97" s="5">
        <v>74523</v>
      </c>
      <c r="F97" s="5">
        <v>80333</v>
      </c>
      <c r="G97" s="5">
        <v>286.3</v>
      </c>
      <c r="H97" s="5">
        <v>0</v>
      </c>
      <c r="I97" s="9">
        <v>75.900000000000006</v>
      </c>
      <c r="K97" s="7" t="str">
        <f t="shared" si="10"/>
        <v>Stabil</v>
      </c>
      <c r="L97" s="7" t="str">
        <f t="shared" si="11"/>
        <v>Penghujan</v>
      </c>
      <c r="M97" s="7" t="str">
        <f t="shared" si="13"/>
        <v>Tidak Ada Bencana</v>
      </c>
      <c r="N97" s="7">
        <f t="shared" si="14"/>
        <v>0.51819485218816153</v>
      </c>
      <c r="O97" s="7" t="str">
        <f t="shared" si="12"/>
        <v>Tidak Ada Hama</v>
      </c>
      <c r="P97" s="6" t="str">
        <f t="shared" si="15"/>
        <v>R1</v>
      </c>
    </row>
    <row r="98" spans="1:16" x14ac:dyDescent="0.25">
      <c r="A98" s="3">
        <v>97</v>
      </c>
      <c r="B98" s="4">
        <v>42370</v>
      </c>
      <c r="C98" s="3">
        <v>7</v>
      </c>
      <c r="D98" s="5">
        <v>9935</v>
      </c>
      <c r="E98" s="5">
        <v>149850</v>
      </c>
      <c r="F98" s="5">
        <v>77859</v>
      </c>
      <c r="G98" s="5">
        <v>120.6</v>
      </c>
      <c r="H98" s="5">
        <v>0</v>
      </c>
      <c r="I98" s="9">
        <v>301</v>
      </c>
      <c r="K98" s="7" t="str">
        <f t="shared" si="10"/>
        <v>Stabil</v>
      </c>
      <c r="L98" s="7" t="str">
        <f t="shared" si="11"/>
        <v>Kemarau</v>
      </c>
      <c r="M98" s="7" t="str">
        <f t="shared" si="13"/>
        <v>Tidak Ada Bencana</v>
      </c>
      <c r="N98" s="7">
        <f t="shared" si="14"/>
        <v>75.818639798488661</v>
      </c>
      <c r="O98" s="7" t="str">
        <f t="shared" si="12"/>
        <v>Ada Hama</v>
      </c>
      <c r="P98" s="6" t="str">
        <f t="shared" si="15"/>
        <v>R6</v>
      </c>
    </row>
    <row r="99" spans="1:16" x14ac:dyDescent="0.25">
      <c r="A99" s="3">
        <v>98</v>
      </c>
      <c r="B99" s="4">
        <v>42401</v>
      </c>
      <c r="C99" s="3">
        <v>7</v>
      </c>
      <c r="D99" s="5">
        <v>9905</v>
      </c>
      <c r="E99" s="5">
        <v>135935</v>
      </c>
      <c r="F99" s="5">
        <v>63080</v>
      </c>
      <c r="G99" s="5">
        <v>148.9</v>
      </c>
      <c r="H99" s="5">
        <v>1</v>
      </c>
      <c r="I99" s="9">
        <v>523.63</v>
      </c>
      <c r="K99" s="7" t="str">
        <f t="shared" si="10"/>
        <v>Stabil</v>
      </c>
      <c r="L99" s="7" t="str">
        <f t="shared" si="11"/>
        <v>Kemarau</v>
      </c>
      <c r="M99" s="7" t="str">
        <f t="shared" si="13"/>
        <v>Ada Bencana</v>
      </c>
      <c r="N99" s="7">
        <f t="shared" si="14"/>
        <v>62.262782401902491</v>
      </c>
      <c r="O99" s="7" t="str">
        <f t="shared" si="12"/>
        <v>Ada Hama</v>
      </c>
      <c r="P99" s="6" t="str">
        <f t="shared" si="15"/>
        <v>R8</v>
      </c>
    </row>
    <row r="100" spans="1:16" x14ac:dyDescent="0.25">
      <c r="A100" s="3">
        <v>99</v>
      </c>
      <c r="B100" s="4">
        <v>42430</v>
      </c>
      <c r="C100" s="3">
        <v>7</v>
      </c>
      <c r="D100" s="5">
        <v>9968</v>
      </c>
      <c r="E100" s="5">
        <v>96609</v>
      </c>
      <c r="F100" s="5">
        <v>81057</v>
      </c>
      <c r="G100" s="5">
        <v>340.9</v>
      </c>
      <c r="H100" s="5">
        <v>1</v>
      </c>
      <c r="I100" s="9">
        <v>304.31</v>
      </c>
      <c r="K100" s="7" t="str">
        <f t="shared" si="10"/>
        <v>Tidak Stabil</v>
      </c>
      <c r="L100" s="7" t="str">
        <f t="shared" si="11"/>
        <v>Penghujan</v>
      </c>
      <c r="M100" s="7" t="str">
        <f t="shared" si="13"/>
        <v>Ada Bencana</v>
      </c>
      <c r="N100" s="7">
        <f t="shared" si="14"/>
        <v>1.0854645978241484</v>
      </c>
      <c r="O100" s="7" t="str">
        <f t="shared" si="12"/>
        <v>Tidak Ada Hama</v>
      </c>
      <c r="P100" s="6" t="str">
        <f t="shared" si="15"/>
        <v>R11</v>
      </c>
    </row>
    <row r="101" spans="1:16" x14ac:dyDescent="0.25">
      <c r="A101" s="3">
        <v>100</v>
      </c>
      <c r="B101" s="4">
        <v>42461</v>
      </c>
      <c r="C101" s="3">
        <v>7</v>
      </c>
      <c r="D101" s="5">
        <v>9892</v>
      </c>
      <c r="E101" s="5">
        <v>285350</v>
      </c>
      <c r="F101" s="5">
        <v>85260</v>
      </c>
      <c r="G101" s="5">
        <v>177.8</v>
      </c>
      <c r="H101" s="5">
        <v>1</v>
      </c>
      <c r="I101" s="9">
        <v>208.8</v>
      </c>
      <c r="K101" s="7" t="str">
        <f t="shared" si="10"/>
        <v>Stabil</v>
      </c>
      <c r="L101" s="7" t="str">
        <f t="shared" si="11"/>
        <v>Penghujan</v>
      </c>
      <c r="M101" s="7" t="str">
        <f t="shared" si="13"/>
        <v>Ada Bencana</v>
      </c>
      <c r="N101" s="7">
        <f t="shared" si="14"/>
        <v>0.25991809094643548</v>
      </c>
      <c r="O101" s="7" t="str">
        <f t="shared" si="12"/>
        <v>Tidak Ada Hama</v>
      </c>
      <c r="P101" s="6" t="str">
        <f t="shared" si="15"/>
        <v>R3</v>
      </c>
    </row>
    <row r="102" spans="1:16" x14ac:dyDescent="0.25">
      <c r="A102" s="3">
        <v>101</v>
      </c>
      <c r="B102" s="4">
        <v>42491</v>
      </c>
      <c r="C102" s="3">
        <v>7</v>
      </c>
      <c r="D102" s="5">
        <v>9892</v>
      </c>
      <c r="E102" s="5">
        <v>154997</v>
      </c>
      <c r="F102" s="5">
        <v>37153</v>
      </c>
      <c r="G102" s="5">
        <v>130.80000000000001</v>
      </c>
      <c r="H102" s="5">
        <v>1</v>
      </c>
      <c r="I102" s="9">
        <v>0</v>
      </c>
      <c r="K102" s="7" t="str">
        <f t="shared" si="10"/>
        <v>Stabil</v>
      </c>
      <c r="L102" s="7" t="str">
        <f t="shared" si="11"/>
        <v>Kemarau</v>
      </c>
      <c r="M102" s="7" t="str">
        <f t="shared" si="13"/>
        <v>Ada Bencana</v>
      </c>
      <c r="N102" s="7">
        <f t="shared" si="14"/>
        <v>0</v>
      </c>
      <c r="O102" s="7" t="str">
        <f t="shared" si="12"/>
        <v>Tidak Ada Hama</v>
      </c>
      <c r="P102" s="6" t="str">
        <f t="shared" si="15"/>
        <v>R7</v>
      </c>
    </row>
    <row r="103" spans="1:16" x14ac:dyDescent="0.25">
      <c r="A103" s="3">
        <v>102</v>
      </c>
      <c r="B103" s="4">
        <v>42522</v>
      </c>
      <c r="C103" s="3">
        <v>7</v>
      </c>
      <c r="D103" s="5">
        <v>9826</v>
      </c>
      <c r="E103" s="5">
        <v>301368</v>
      </c>
      <c r="F103" s="5">
        <v>35759</v>
      </c>
      <c r="G103" s="5">
        <v>158.30000000000001</v>
      </c>
      <c r="H103" s="5">
        <v>0</v>
      </c>
      <c r="I103" s="9">
        <v>61.01</v>
      </c>
      <c r="K103" s="7" t="str">
        <f t="shared" si="10"/>
        <v>Stabil</v>
      </c>
      <c r="L103" s="7" t="str">
        <f t="shared" si="11"/>
        <v>Penghujan</v>
      </c>
      <c r="M103" s="7" t="str">
        <f t="shared" si="13"/>
        <v>Tidak Ada Bencana</v>
      </c>
      <c r="N103" s="7">
        <f t="shared" si="14"/>
        <v>9.6718452758402032E-2</v>
      </c>
      <c r="O103" s="7" t="str">
        <f t="shared" si="12"/>
        <v>Tidak Ada Hama</v>
      </c>
      <c r="P103" s="6" t="str">
        <f t="shared" si="15"/>
        <v>R1</v>
      </c>
    </row>
    <row r="104" spans="1:16" x14ac:dyDescent="0.25">
      <c r="A104" s="3">
        <v>103</v>
      </c>
      <c r="B104" s="4">
        <v>42552</v>
      </c>
      <c r="C104" s="3">
        <v>7</v>
      </c>
      <c r="D104" s="5">
        <v>9790</v>
      </c>
      <c r="E104" s="5">
        <v>280156</v>
      </c>
      <c r="F104" s="5">
        <v>41033</v>
      </c>
      <c r="G104" s="5">
        <v>66.900000000000006</v>
      </c>
      <c r="H104" s="5">
        <v>0</v>
      </c>
      <c r="I104" s="9">
        <v>31.3</v>
      </c>
      <c r="K104" s="7" t="str">
        <f t="shared" si="10"/>
        <v>Stabil</v>
      </c>
      <c r="L104" s="7" t="str">
        <f t="shared" si="11"/>
        <v>Kemarau</v>
      </c>
      <c r="M104" s="7" t="str">
        <f t="shared" si="13"/>
        <v>Tidak Ada Bencana</v>
      </c>
      <c r="N104" s="7">
        <f t="shared" si="14"/>
        <v>3.86148019295064E-2</v>
      </c>
      <c r="O104" s="7" t="str">
        <f t="shared" si="12"/>
        <v>Tidak Ada Hama</v>
      </c>
      <c r="P104" s="6" t="str">
        <f t="shared" si="15"/>
        <v>R5</v>
      </c>
    </row>
    <row r="105" spans="1:16" x14ac:dyDescent="0.25">
      <c r="A105" s="3">
        <v>104</v>
      </c>
      <c r="B105" s="4">
        <v>42583</v>
      </c>
      <c r="C105" s="3">
        <v>7</v>
      </c>
      <c r="D105" s="5">
        <v>9766</v>
      </c>
      <c r="E105" s="5">
        <v>125498</v>
      </c>
      <c r="F105" s="5">
        <v>13705</v>
      </c>
      <c r="G105" s="5">
        <v>101.9</v>
      </c>
      <c r="H105" s="5">
        <v>1</v>
      </c>
      <c r="I105" s="9">
        <v>49.72</v>
      </c>
      <c r="K105" s="7" t="str">
        <f t="shared" si="10"/>
        <v>Stabil</v>
      </c>
      <c r="L105" s="7" t="str">
        <f t="shared" si="11"/>
        <v>Kemarau</v>
      </c>
      <c r="M105" s="7" t="str">
        <f t="shared" si="13"/>
        <v>Ada Bencana</v>
      </c>
      <c r="N105" s="7">
        <f t="shared" si="14"/>
        <v>5.8315740089139097E-2</v>
      </c>
      <c r="O105" s="7" t="str">
        <f t="shared" si="12"/>
        <v>Tidak Ada Hama</v>
      </c>
      <c r="P105" s="6" t="str">
        <f t="shared" si="15"/>
        <v>R7</v>
      </c>
    </row>
    <row r="106" spans="1:16" x14ac:dyDescent="0.25">
      <c r="A106" s="3">
        <v>105</v>
      </c>
      <c r="B106" s="4">
        <v>42614</v>
      </c>
      <c r="C106" s="3">
        <v>7</v>
      </c>
      <c r="D106" s="5">
        <v>9743</v>
      </c>
      <c r="E106" s="5">
        <v>42676</v>
      </c>
      <c r="F106" s="5">
        <v>5751</v>
      </c>
      <c r="G106" s="5">
        <v>182.2</v>
      </c>
      <c r="H106" s="5">
        <v>0</v>
      </c>
      <c r="I106" s="9">
        <v>0</v>
      </c>
      <c r="K106" s="7" t="str">
        <f t="shared" si="10"/>
        <v>Stabil</v>
      </c>
      <c r="L106" s="7" t="str">
        <f t="shared" si="11"/>
        <v>Penghujan</v>
      </c>
      <c r="M106" s="7" t="str">
        <f t="shared" si="13"/>
        <v>Tidak Ada Bencana</v>
      </c>
      <c r="N106" s="7">
        <f t="shared" si="14"/>
        <v>0</v>
      </c>
      <c r="O106" s="7" t="str">
        <f t="shared" si="12"/>
        <v>Tidak Ada Hama</v>
      </c>
      <c r="P106" s="6" t="str">
        <f t="shared" si="15"/>
        <v>R1</v>
      </c>
    </row>
    <row r="107" spans="1:16" x14ac:dyDescent="0.25">
      <c r="A107" s="3">
        <v>106</v>
      </c>
      <c r="B107" s="4">
        <v>42644</v>
      </c>
      <c r="C107" s="3">
        <v>7</v>
      </c>
      <c r="D107" s="5">
        <v>9731</v>
      </c>
      <c r="E107" s="5">
        <v>41324</v>
      </c>
      <c r="F107" s="5">
        <v>4359</v>
      </c>
      <c r="G107" s="5">
        <v>237.3</v>
      </c>
      <c r="H107" s="5">
        <v>0</v>
      </c>
      <c r="I107" s="9">
        <v>36.25</v>
      </c>
      <c r="K107" s="7" t="str">
        <f t="shared" si="10"/>
        <v>Stabil</v>
      </c>
      <c r="L107" s="7" t="str">
        <f t="shared" si="11"/>
        <v>Penghujan</v>
      </c>
      <c r="M107" s="7" t="str">
        <f t="shared" si="13"/>
        <v>Tidak Ada Bencana</v>
      </c>
      <c r="N107" s="7">
        <f t="shared" si="14"/>
        <v>0.10137308090270981</v>
      </c>
      <c r="O107" s="7" t="str">
        <f t="shared" si="12"/>
        <v>Tidak Ada Hama</v>
      </c>
      <c r="P107" s="6" t="str">
        <f t="shared" si="15"/>
        <v>R1</v>
      </c>
    </row>
    <row r="108" spans="1:16" x14ac:dyDescent="0.25">
      <c r="A108" s="3">
        <v>107</v>
      </c>
      <c r="B108" s="4">
        <v>42675</v>
      </c>
      <c r="C108" s="3">
        <v>7</v>
      </c>
      <c r="D108" s="5">
        <v>9776</v>
      </c>
      <c r="E108" s="5">
        <v>284777</v>
      </c>
      <c r="F108" s="5">
        <v>27145</v>
      </c>
      <c r="G108" s="5">
        <v>192.6</v>
      </c>
      <c r="H108" s="5">
        <v>1</v>
      </c>
      <c r="I108" s="9">
        <v>0.15</v>
      </c>
      <c r="K108" s="7" t="str">
        <f t="shared" si="10"/>
        <v>Stabil</v>
      </c>
      <c r="L108" s="7" t="str">
        <f t="shared" si="11"/>
        <v>Penghujan</v>
      </c>
      <c r="M108" s="7" t="str">
        <f t="shared" si="13"/>
        <v>Ada Bencana</v>
      </c>
      <c r="N108" s="7">
        <f t="shared" si="14"/>
        <v>3.6555942777764236E-4</v>
      </c>
      <c r="O108" s="7" t="str">
        <f t="shared" si="12"/>
        <v>Tidak Ada Hama</v>
      </c>
      <c r="P108" s="6" t="str">
        <f t="shared" si="15"/>
        <v>R3</v>
      </c>
    </row>
    <row r="109" spans="1:16" x14ac:dyDescent="0.25">
      <c r="A109" s="3">
        <v>108</v>
      </c>
      <c r="B109" s="4">
        <v>42705</v>
      </c>
      <c r="C109" s="3">
        <v>7</v>
      </c>
      <c r="D109" s="5">
        <v>9807</v>
      </c>
      <c r="E109" s="5">
        <v>225884</v>
      </c>
      <c r="F109" s="5">
        <v>80842</v>
      </c>
      <c r="G109" s="5">
        <v>201</v>
      </c>
      <c r="H109" s="5">
        <v>1</v>
      </c>
      <c r="I109" s="9">
        <v>56.52</v>
      </c>
      <c r="K109" s="7" t="str">
        <f t="shared" si="10"/>
        <v>Stabil</v>
      </c>
      <c r="L109" s="7" t="str">
        <f t="shared" si="11"/>
        <v>Penghujan</v>
      </c>
      <c r="M109" s="7" t="str">
        <f t="shared" si="13"/>
        <v>Ada Bencana</v>
      </c>
      <c r="N109" s="7">
        <f t="shared" si="14"/>
        <v>0.41240423203210508</v>
      </c>
      <c r="O109" s="7" t="str">
        <f t="shared" si="12"/>
        <v>Tidak Ada Hama</v>
      </c>
      <c r="P109" s="6" t="str">
        <f t="shared" si="15"/>
        <v>R3</v>
      </c>
    </row>
    <row r="110" spans="1:16" x14ac:dyDescent="0.25">
      <c r="A110" s="3">
        <v>109</v>
      </c>
      <c r="B110" s="4">
        <v>42736</v>
      </c>
      <c r="C110" s="3">
        <v>7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9">
        <v>148.12</v>
      </c>
    </row>
    <row r="111" spans="1:16" x14ac:dyDescent="0.25">
      <c r="A111" s="3">
        <v>110</v>
      </c>
      <c r="B111" s="4">
        <v>42767</v>
      </c>
      <c r="C111" s="3">
        <v>7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1</v>
      </c>
      <c r="I111" s="9">
        <v>161.4</v>
      </c>
    </row>
    <row r="112" spans="1:16" x14ac:dyDescent="0.25">
      <c r="A112" s="3">
        <v>111</v>
      </c>
      <c r="B112" s="4">
        <v>42795</v>
      </c>
      <c r="C112" s="3">
        <v>7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1</v>
      </c>
      <c r="I112" s="9">
        <v>288.04000000000002</v>
      </c>
    </row>
    <row r="113" spans="1:9" x14ac:dyDescent="0.25">
      <c r="A113" s="3">
        <v>112</v>
      </c>
      <c r="B113" s="4">
        <v>42826</v>
      </c>
      <c r="C113" s="3">
        <v>7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9">
        <v>44.35</v>
      </c>
    </row>
    <row r="114" spans="1:9" x14ac:dyDescent="0.25">
      <c r="A114" s="3">
        <v>113</v>
      </c>
      <c r="B114" s="4">
        <v>42856</v>
      </c>
      <c r="C114" s="3">
        <v>7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1</v>
      </c>
      <c r="I114" s="9">
        <v>314.45</v>
      </c>
    </row>
    <row r="115" spans="1:9" x14ac:dyDescent="0.25">
      <c r="A115" s="3">
        <v>114</v>
      </c>
      <c r="B115" s="4">
        <v>42887</v>
      </c>
      <c r="C115" s="3">
        <v>7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9">
        <v>108.39</v>
      </c>
    </row>
    <row r="116" spans="1:9" x14ac:dyDescent="0.25">
      <c r="A116" s="3">
        <v>115</v>
      </c>
      <c r="B116" s="4">
        <v>42917</v>
      </c>
      <c r="C116" s="3">
        <v>7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0</v>
      </c>
      <c r="I116" s="9">
        <v>68.599999999999994</v>
      </c>
    </row>
    <row r="117" spans="1:9" x14ac:dyDescent="0.25">
      <c r="A117" s="3">
        <v>116</v>
      </c>
      <c r="B117" s="4">
        <v>42948</v>
      </c>
      <c r="C117" s="3">
        <v>7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9">
        <v>0</v>
      </c>
    </row>
    <row r="118" spans="1:9" x14ac:dyDescent="0.25">
      <c r="A118" s="3">
        <v>117</v>
      </c>
      <c r="B118" s="4">
        <v>42979</v>
      </c>
      <c r="C118" s="3">
        <v>7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0</v>
      </c>
      <c r="I118" s="9">
        <v>73.81</v>
      </c>
    </row>
    <row r="119" spans="1:9" x14ac:dyDescent="0.25">
      <c r="A119" s="3">
        <v>118</v>
      </c>
      <c r="B119" s="4">
        <v>43009</v>
      </c>
      <c r="C119" s="3">
        <v>7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0</v>
      </c>
      <c r="I119" s="9">
        <v>31.04</v>
      </c>
    </row>
    <row r="120" spans="1:9" x14ac:dyDescent="0.25">
      <c r="A120" s="3">
        <v>119</v>
      </c>
      <c r="B120" s="4">
        <v>43040</v>
      </c>
      <c r="C120" s="3">
        <v>7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1</v>
      </c>
      <c r="I120" s="9">
        <v>34.75</v>
      </c>
    </row>
    <row r="121" spans="1:9" x14ac:dyDescent="0.25">
      <c r="A121" s="3">
        <v>120</v>
      </c>
      <c r="B121" s="4">
        <v>43070</v>
      </c>
      <c r="C121" s="3">
        <v>7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1</v>
      </c>
      <c r="I121" s="9">
        <v>40.31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E6C5-8A3C-4AFA-8A8A-59951F65BBA1}">
  <dimension ref="A1:P1165"/>
  <sheetViews>
    <sheetView topLeftCell="F87" workbookViewId="0">
      <selection activeCell="P26" sqref="K26:P109"/>
    </sheetView>
  </sheetViews>
  <sheetFormatPr defaultRowHeight="15" x14ac:dyDescent="0.25"/>
  <cols>
    <col min="1" max="1" width="9.140625" style="7"/>
    <col min="2" max="2" width="9.7109375" style="7" bestFit="1" customWidth="1"/>
    <col min="3" max="3" width="9.140625" style="6"/>
    <col min="4" max="4" width="13.7109375" style="6" bestFit="1" customWidth="1"/>
    <col min="5" max="5" width="16.42578125" style="6" bestFit="1" customWidth="1"/>
    <col min="6" max="6" width="19" style="6" bestFit="1" customWidth="1"/>
    <col min="7" max="7" width="18.140625" style="6" bestFit="1" customWidth="1"/>
    <col min="8" max="8" width="14.7109375" style="6" bestFit="1" customWidth="1"/>
    <col min="9" max="9" width="24.42578125" style="6" bestFit="1" customWidth="1"/>
    <col min="10" max="10" width="9.140625" style="6"/>
    <col min="11" max="11" width="14.7109375" style="6" bestFit="1" customWidth="1"/>
    <col min="12" max="12" width="10.42578125" style="6" bestFit="1" customWidth="1"/>
    <col min="13" max="13" width="17.7109375" style="6" bestFit="1" customWidth="1"/>
    <col min="14" max="14" width="16.42578125" style="6" bestFit="1" customWidth="1"/>
    <col min="15" max="15" width="15.140625" style="6" bestFit="1" customWidth="1"/>
    <col min="16" max="16" width="13.140625" style="6" bestFit="1" customWidth="1"/>
    <col min="17" max="16384" width="9.140625" style="6"/>
  </cols>
  <sheetData>
    <row r="1" spans="1:16" x14ac:dyDescent="0.25">
      <c r="A1" s="1" t="s">
        <v>10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4" t="s">
        <v>131</v>
      </c>
      <c r="L1" s="14" t="s">
        <v>132</v>
      </c>
      <c r="M1" s="14" t="s">
        <v>133</v>
      </c>
      <c r="N1" s="14" t="s">
        <v>135</v>
      </c>
      <c r="O1" s="14" t="s">
        <v>134</v>
      </c>
      <c r="P1" s="15" t="s">
        <v>136</v>
      </c>
    </row>
    <row r="2" spans="1:16" x14ac:dyDescent="0.25">
      <c r="A2" s="3">
        <v>1</v>
      </c>
      <c r="B2" s="4">
        <v>39448</v>
      </c>
      <c r="C2" s="3">
        <v>8</v>
      </c>
      <c r="D2" s="5">
        <v>6766</v>
      </c>
      <c r="E2" s="5">
        <v>61</v>
      </c>
      <c r="F2" s="5">
        <v>3491</v>
      </c>
      <c r="G2" s="5">
        <v>178.6</v>
      </c>
      <c r="H2" s="5">
        <v>1</v>
      </c>
      <c r="I2" s="5" t="s">
        <v>9</v>
      </c>
      <c r="K2" s="7" t="str">
        <f>IF(D2&gt;10250,"Tidak Stabil","Stabil")</f>
        <v>Stabil</v>
      </c>
      <c r="L2" s="7" t="str">
        <f>IF(G2&gt;150,"Penghujan","Kemarau")</f>
        <v>Penghujan</v>
      </c>
      <c r="M2" s="7" t="str">
        <f>IF(H2=1,"Banjir","Tidak Ada Banjir")</f>
        <v>Banjir</v>
      </c>
      <c r="N2" s="7" t="e">
        <f>I2/#REF!*100</f>
        <v>#VALUE!</v>
      </c>
      <c r="O2" s="7" t="e">
        <f>IF((I2/#REF!*100)&gt;10,"Ada Hama","Tidak Ada Hama")</f>
        <v>#VALUE!</v>
      </c>
    </row>
    <row r="3" spans="1:16" x14ac:dyDescent="0.25">
      <c r="A3" s="3">
        <v>2</v>
      </c>
      <c r="B3" s="4">
        <v>39479</v>
      </c>
      <c r="C3" s="3">
        <v>8</v>
      </c>
      <c r="D3" s="5">
        <v>6813</v>
      </c>
      <c r="E3" s="5">
        <v>1098</v>
      </c>
      <c r="F3" s="5">
        <v>12991</v>
      </c>
      <c r="G3" s="5">
        <v>385.2</v>
      </c>
      <c r="H3" s="5">
        <v>0</v>
      </c>
      <c r="I3" s="5" t="s">
        <v>9</v>
      </c>
      <c r="K3" s="7" t="str">
        <f t="shared" ref="K3:K66" si="0">IF(D3&gt;10250,"Tidak Stabil","Stabil")</f>
        <v>Stabil</v>
      </c>
      <c r="L3" s="7" t="str">
        <f t="shared" ref="L3:L66" si="1">IF(G3&gt;150,"Penghujan","Kemarau")</f>
        <v>Penghujan</v>
      </c>
      <c r="M3" s="7" t="str">
        <f t="shared" ref="M3:M25" si="2">IF(H3=1,"Banjir","Tidak Ada Banjir")</f>
        <v>Tidak Ada Banjir</v>
      </c>
      <c r="N3" s="7" t="e">
        <f>I3/#REF!*100</f>
        <v>#VALUE!</v>
      </c>
      <c r="O3" s="7" t="e">
        <f>IF((I3/#REF!*100)&gt;10,"Ada Hama","Tidak Ada Hama")</f>
        <v>#VALUE!</v>
      </c>
    </row>
    <row r="4" spans="1:16" x14ac:dyDescent="0.25">
      <c r="A4" s="3">
        <v>3</v>
      </c>
      <c r="B4" s="4">
        <v>39508</v>
      </c>
      <c r="C4" s="3">
        <v>8</v>
      </c>
      <c r="D4" s="5">
        <v>6880</v>
      </c>
      <c r="E4" s="5">
        <v>4596</v>
      </c>
      <c r="F4" s="5">
        <v>1544</v>
      </c>
      <c r="G4" s="5">
        <v>389.5</v>
      </c>
      <c r="H4" s="5">
        <v>0</v>
      </c>
      <c r="I4" s="5" t="s">
        <v>9</v>
      </c>
      <c r="K4" s="7" t="str">
        <f t="shared" si="0"/>
        <v>Stabil</v>
      </c>
      <c r="L4" s="7" t="str">
        <f t="shared" si="1"/>
        <v>Penghujan</v>
      </c>
      <c r="M4" s="7" t="str">
        <f t="shared" si="2"/>
        <v>Tidak Ada Banjir</v>
      </c>
      <c r="N4" s="7" t="e">
        <f>I4/#REF!*100</f>
        <v>#VALUE!</v>
      </c>
      <c r="O4" s="7" t="e">
        <f>IF((I4/#REF!*100)&gt;10,"Ada Hama","Tidak Ada Hama")</f>
        <v>#VALUE!</v>
      </c>
    </row>
    <row r="5" spans="1:16" x14ac:dyDescent="0.25">
      <c r="A5" s="3">
        <v>4</v>
      </c>
      <c r="B5" s="4">
        <v>39539</v>
      </c>
      <c r="C5" s="3">
        <v>8</v>
      </c>
      <c r="D5" s="5">
        <v>6848</v>
      </c>
      <c r="E5" s="5">
        <v>16525</v>
      </c>
      <c r="F5" s="5">
        <v>2018</v>
      </c>
      <c r="G5" s="5">
        <v>481</v>
      </c>
      <c r="H5" s="5">
        <v>0</v>
      </c>
      <c r="I5" s="5" t="s">
        <v>9</v>
      </c>
      <c r="K5" s="7" t="str">
        <f t="shared" si="0"/>
        <v>Stabil</v>
      </c>
      <c r="L5" s="7" t="str">
        <f t="shared" si="1"/>
        <v>Penghujan</v>
      </c>
      <c r="M5" s="7" t="str">
        <f t="shared" si="2"/>
        <v>Tidak Ada Banjir</v>
      </c>
      <c r="N5" s="7" t="e">
        <f t="shared" ref="N5" si="3">I5/F1*100</f>
        <v>#VALUE!</v>
      </c>
      <c r="O5" s="7" t="e">
        <f t="shared" ref="O5" si="4">IF((I5/F1*100)&gt;10,"Ada Hama","Tidak Ada Hama")</f>
        <v>#VALUE!</v>
      </c>
    </row>
    <row r="6" spans="1:16" x14ac:dyDescent="0.25">
      <c r="A6" s="3">
        <v>5</v>
      </c>
      <c r="B6" s="4">
        <v>39569</v>
      </c>
      <c r="C6" s="3">
        <v>8</v>
      </c>
      <c r="D6" s="5">
        <v>6958</v>
      </c>
      <c r="E6" s="5">
        <v>9544</v>
      </c>
      <c r="F6" s="5">
        <v>339</v>
      </c>
      <c r="G6" s="5">
        <v>581.70000000000005</v>
      </c>
      <c r="H6" s="5">
        <v>0</v>
      </c>
      <c r="I6" s="5" t="s">
        <v>9</v>
      </c>
      <c r="K6" s="7" t="str">
        <f t="shared" si="0"/>
        <v>Stabil</v>
      </c>
      <c r="L6" s="7" t="str">
        <f t="shared" si="1"/>
        <v>Penghujan</v>
      </c>
      <c r="M6" s="7" t="str">
        <f t="shared" si="2"/>
        <v>Tidak Ada Banjir</v>
      </c>
      <c r="N6" s="7" t="e">
        <f>I6/F2*100</f>
        <v>#VALUE!</v>
      </c>
      <c r="O6" s="7" t="e">
        <f>IF((I6/F2*100)&gt;10,"Ada Hama","Tidak Ada Hama")</f>
        <v>#VALUE!</v>
      </c>
    </row>
    <row r="7" spans="1:16" x14ac:dyDescent="0.25">
      <c r="A7" s="3">
        <v>6</v>
      </c>
      <c r="B7" s="4">
        <v>39600</v>
      </c>
      <c r="C7" s="3">
        <v>8</v>
      </c>
      <c r="D7" s="5">
        <v>6973</v>
      </c>
      <c r="E7" s="5">
        <v>35517</v>
      </c>
      <c r="F7" s="5">
        <v>194</v>
      </c>
      <c r="G7" s="5">
        <v>1082.2</v>
      </c>
      <c r="H7" s="5">
        <v>0</v>
      </c>
      <c r="I7" s="5" t="s">
        <v>9</v>
      </c>
      <c r="K7" s="7" t="str">
        <f t="shared" si="0"/>
        <v>Stabil</v>
      </c>
      <c r="L7" s="7" t="str">
        <f t="shared" si="1"/>
        <v>Penghujan</v>
      </c>
      <c r="M7" s="7" t="str">
        <f t="shared" si="2"/>
        <v>Tidak Ada Banjir</v>
      </c>
      <c r="N7" s="7" t="e">
        <f t="shared" ref="N7:N25" si="5">I7/F3*100</f>
        <v>#VALUE!</v>
      </c>
      <c r="O7" s="7" t="e">
        <f t="shared" ref="O7:O70" si="6">IF((I7/F3*100)&gt;10,"Ada Hama","Tidak Ada Hama")</f>
        <v>#VALUE!</v>
      </c>
    </row>
    <row r="8" spans="1:16" x14ac:dyDescent="0.25">
      <c r="A8" s="3">
        <v>7</v>
      </c>
      <c r="B8" s="4">
        <v>39630</v>
      </c>
      <c r="C8" s="3">
        <v>8</v>
      </c>
      <c r="D8" s="5">
        <v>6902</v>
      </c>
      <c r="E8" s="5">
        <v>4221</v>
      </c>
      <c r="F8" s="5">
        <v>378</v>
      </c>
      <c r="G8" s="5">
        <v>981.9</v>
      </c>
      <c r="H8" s="5">
        <v>0</v>
      </c>
      <c r="I8" s="5" t="s">
        <v>9</v>
      </c>
      <c r="K8" s="7" t="str">
        <f t="shared" si="0"/>
        <v>Stabil</v>
      </c>
      <c r="L8" s="7" t="str">
        <f t="shared" si="1"/>
        <v>Penghujan</v>
      </c>
      <c r="M8" s="7" t="str">
        <f t="shared" si="2"/>
        <v>Tidak Ada Banjir</v>
      </c>
      <c r="N8" s="7" t="e">
        <f t="shared" si="5"/>
        <v>#VALUE!</v>
      </c>
      <c r="O8" s="7" t="e">
        <f t="shared" si="6"/>
        <v>#VALUE!</v>
      </c>
    </row>
    <row r="9" spans="1:16" x14ac:dyDescent="0.25">
      <c r="A9" s="3">
        <v>8</v>
      </c>
      <c r="B9" s="4">
        <v>39661</v>
      </c>
      <c r="C9" s="3">
        <v>8</v>
      </c>
      <c r="D9" s="5">
        <v>6739</v>
      </c>
      <c r="E9" s="5">
        <v>5517</v>
      </c>
      <c r="F9" s="5">
        <v>872</v>
      </c>
      <c r="G9" s="5">
        <v>977.4</v>
      </c>
      <c r="H9" s="5">
        <v>0</v>
      </c>
      <c r="I9" s="5" t="s">
        <v>9</v>
      </c>
      <c r="K9" s="7" t="str">
        <f t="shared" si="0"/>
        <v>Stabil</v>
      </c>
      <c r="L9" s="7" t="str">
        <f t="shared" si="1"/>
        <v>Penghujan</v>
      </c>
      <c r="M9" s="7" t="str">
        <f t="shared" si="2"/>
        <v>Tidak Ada Banjir</v>
      </c>
      <c r="N9" s="7" t="e">
        <f t="shared" si="5"/>
        <v>#VALUE!</v>
      </c>
      <c r="O9" s="7" t="e">
        <f t="shared" si="6"/>
        <v>#VALUE!</v>
      </c>
    </row>
    <row r="10" spans="1:16" x14ac:dyDescent="0.25">
      <c r="A10" s="3">
        <v>9</v>
      </c>
      <c r="B10" s="4">
        <v>39692</v>
      </c>
      <c r="C10" s="3">
        <v>8</v>
      </c>
      <c r="D10" s="5">
        <v>6786</v>
      </c>
      <c r="E10" s="5">
        <v>1639</v>
      </c>
      <c r="F10" s="5">
        <v>34</v>
      </c>
      <c r="G10" s="5">
        <v>594.4</v>
      </c>
      <c r="H10" s="5">
        <v>0</v>
      </c>
      <c r="I10" s="5" t="s">
        <v>9</v>
      </c>
      <c r="K10" s="7" t="str">
        <f t="shared" si="0"/>
        <v>Stabil</v>
      </c>
      <c r="L10" s="7" t="str">
        <f t="shared" si="1"/>
        <v>Penghujan</v>
      </c>
      <c r="M10" s="7" t="str">
        <f t="shared" si="2"/>
        <v>Tidak Ada Banjir</v>
      </c>
      <c r="N10" s="7" t="e">
        <f t="shared" si="5"/>
        <v>#VALUE!</v>
      </c>
      <c r="O10" s="7" t="e">
        <f t="shared" si="6"/>
        <v>#VALUE!</v>
      </c>
    </row>
    <row r="11" spans="1:16" x14ac:dyDescent="0.25">
      <c r="A11" s="3">
        <v>10</v>
      </c>
      <c r="B11" s="4">
        <v>39722</v>
      </c>
      <c r="C11" s="3">
        <v>8</v>
      </c>
      <c r="D11" s="5">
        <v>6848</v>
      </c>
      <c r="E11" s="5">
        <v>938</v>
      </c>
      <c r="F11" s="5">
        <v>615</v>
      </c>
      <c r="G11" s="5">
        <v>516.29999999999995</v>
      </c>
      <c r="H11" s="5">
        <v>0</v>
      </c>
      <c r="I11" s="5" t="s">
        <v>9</v>
      </c>
      <c r="K11" s="7" t="str">
        <f t="shared" si="0"/>
        <v>Stabil</v>
      </c>
      <c r="L11" s="7" t="str">
        <f t="shared" si="1"/>
        <v>Penghujan</v>
      </c>
      <c r="M11" s="7" t="str">
        <f t="shared" si="2"/>
        <v>Tidak Ada Banjir</v>
      </c>
      <c r="N11" s="7" t="e">
        <f t="shared" si="5"/>
        <v>#VALUE!</v>
      </c>
      <c r="O11" s="7" t="e">
        <f t="shared" si="6"/>
        <v>#VALUE!</v>
      </c>
    </row>
    <row r="12" spans="1:16" x14ac:dyDescent="0.25">
      <c r="A12" s="3">
        <v>11</v>
      </c>
      <c r="B12" s="4">
        <v>39753</v>
      </c>
      <c r="C12" s="3">
        <v>8</v>
      </c>
      <c r="D12" s="5">
        <v>6786</v>
      </c>
      <c r="E12" s="5">
        <v>1827</v>
      </c>
      <c r="F12" s="5">
        <v>2575</v>
      </c>
      <c r="G12" s="5">
        <v>349.8</v>
      </c>
      <c r="H12" s="5">
        <v>0</v>
      </c>
      <c r="I12" s="5" t="s">
        <v>9</v>
      </c>
      <c r="K12" s="7" t="str">
        <f t="shared" si="0"/>
        <v>Stabil</v>
      </c>
      <c r="L12" s="7" t="str">
        <f t="shared" si="1"/>
        <v>Penghujan</v>
      </c>
      <c r="M12" s="7" t="str">
        <f t="shared" si="2"/>
        <v>Tidak Ada Banjir</v>
      </c>
      <c r="N12" s="7" t="e">
        <f t="shared" si="5"/>
        <v>#VALUE!</v>
      </c>
      <c r="O12" s="7" t="e">
        <f t="shared" si="6"/>
        <v>#VALUE!</v>
      </c>
    </row>
    <row r="13" spans="1:16" x14ac:dyDescent="0.25">
      <c r="A13" s="3">
        <v>12</v>
      </c>
      <c r="B13" s="4">
        <v>39783</v>
      </c>
      <c r="C13" s="3">
        <v>8</v>
      </c>
      <c r="D13" s="5">
        <v>6833</v>
      </c>
      <c r="E13" s="5">
        <v>4216</v>
      </c>
      <c r="F13" s="5">
        <v>9258</v>
      </c>
      <c r="G13" s="5">
        <v>762.6</v>
      </c>
      <c r="H13" s="5">
        <v>0</v>
      </c>
      <c r="I13" s="5" t="s">
        <v>9</v>
      </c>
      <c r="K13" s="7" t="str">
        <f t="shared" si="0"/>
        <v>Stabil</v>
      </c>
      <c r="L13" s="7" t="str">
        <f t="shared" si="1"/>
        <v>Penghujan</v>
      </c>
      <c r="M13" s="7" t="str">
        <f t="shared" si="2"/>
        <v>Tidak Ada Banjir</v>
      </c>
      <c r="N13" s="7" t="e">
        <f t="shared" si="5"/>
        <v>#VALUE!</v>
      </c>
      <c r="O13" s="7" t="e">
        <f t="shared" si="6"/>
        <v>#VALUE!</v>
      </c>
    </row>
    <row r="14" spans="1:16" x14ac:dyDescent="0.25">
      <c r="A14" s="3">
        <v>13</v>
      </c>
      <c r="B14" s="4">
        <v>39814</v>
      </c>
      <c r="C14" s="3">
        <v>8</v>
      </c>
      <c r="D14" s="5">
        <v>6873</v>
      </c>
      <c r="E14" s="5">
        <v>93</v>
      </c>
      <c r="F14" s="5">
        <v>4815</v>
      </c>
      <c r="G14" s="5">
        <v>227.9</v>
      </c>
      <c r="H14" s="5">
        <v>0</v>
      </c>
      <c r="I14" s="5" t="s">
        <v>9</v>
      </c>
      <c r="K14" s="7" t="str">
        <f t="shared" si="0"/>
        <v>Stabil</v>
      </c>
      <c r="L14" s="7" t="str">
        <f t="shared" si="1"/>
        <v>Penghujan</v>
      </c>
      <c r="M14" s="7" t="str">
        <f t="shared" si="2"/>
        <v>Tidak Ada Banjir</v>
      </c>
      <c r="N14" s="7" t="e">
        <f t="shared" si="5"/>
        <v>#VALUE!</v>
      </c>
      <c r="O14" s="7" t="e">
        <f t="shared" si="6"/>
        <v>#VALUE!</v>
      </c>
    </row>
    <row r="15" spans="1:16" x14ac:dyDescent="0.25">
      <c r="A15" s="3">
        <v>14</v>
      </c>
      <c r="B15" s="4">
        <v>39845</v>
      </c>
      <c r="C15" s="3">
        <v>8</v>
      </c>
      <c r="D15" s="5">
        <v>6954</v>
      </c>
      <c r="E15" s="5">
        <v>1675</v>
      </c>
      <c r="F15" s="5">
        <v>3509</v>
      </c>
      <c r="G15" s="5">
        <v>512.9</v>
      </c>
      <c r="H15" s="5">
        <v>0</v>
      </c>
      <c r="I15" s="5" t="s">
        <v>9</v>
      </c>
      <c r="K15" s="7" t="str">
        <f t="shared" si="0"/>
        <v>Stabil</v>
      </c>
      <c r="L15" s="7" t="str">
        <f t="shared" si="1"/>
        <v>Penghujan</v>
      </c>
      <c r="M15" s="7" t="str">
        <f t="shared" si="2"/>
        <v>Tidak Ada Banjir</v>
      </c>
      <c r="N15" s="7" t="e">
        <f t="shared" si="5"/>
        <v>#VALUE!</v>
      </c>
      <c r="O15" s="7" t="e">
        <f t="shared" si="6"/>
        <v>#VALUE!</v>
      </c>
    </row>
    <row r="16" spans="1:16" x14ac:dyDescent="0.25">
      <c r="A16" s="3">
        <v>15</v>
      </c>
      <c r="B16" s="4">
        <v>39873</v>
      </c>
      <c r="C16" s="3">
        <v>8</v>
      </c>
      <c r="D16" s="5">
        <v>6853</v>
      </c>
      <c r="E16" s="5">
        <v>7015</v>
      </c>
      <c r="F16" s="5">
        <v>586</v>
      </c>
      <c r="G16" s="5">
        <v>719.8</v>
      </c>
      <c r="H16" s="5">
        <v>0</v>
      </c>
      <c r="I16" s="5" t="s">
        <v>9</v>
      </c>
      <c r="K16" s="7" t="str">
        <f t="shared" si="0"/>
        <v>Stabil</v>
      </c>
      <c r="L16" s="7" t="str">
        <f t="shared" si="1"/>
        <v>Penghujan</v>
      </c>
      <c r="M16" s="7" t="str">
        <f t="shared" si="2"/>
        <v>Tidak Ada Banjir</v>
      </c>
      <c r="N16" s="7" t="e">
        <f t="shared" si="5"/>
        <v>#VALUE!</v>
      </c>
      <c r="O16" s="7" t="e">
        <f t="shared" si="6"/>
        <v>#VALUE!</v>
      </c>
    </row>
    <row r="17" spans="1:16" x14ac:dyDescent="0.25">
      <c r="A17" s="3">
        <v>16</v>
      </c>
      <c r="B17" s="4">
        <v>39904</v>
      </c>
      <c r="C17" s="3">
        <v>8</v>
      </c>
      <c r="D17" s="5">
        <v>6893</v>
      </c>
      <c r="E17" s="5">
        <v>25220</v>
      </c>
      <c r="F17" s="5">
        <v>695</v>
      </c>
      <c r="G17" s="5">
        <v>607.79999999999995</v>
      </c>
      <c r="H17" s="5">
        <v>0</v>
      </c>
      <c r="I17" s="5" t="s">
        <v>9</v>
      </c>
      <c r="K17" s="7" t="str">
        <f t="shared" si="0"/>
        <v>Stabil</v>
      </c>
      <c r="L17" s="7" t="str">
        <f t="shared" si="1"/>
        <v>Penghujan</v>
      </c>
      <c r="M17" s="7" t="str">
        <f t="shared" si="2"/>
        <v>Tidak Ada Banjir</v>
      </c>
      <c r="N17" s="7" t="e">
        <f t="shared" si="5"/>
        <v>#VALUE!</v>
      </c>
      <c r="O17" s="7" t="e">
        <f t="shared" si="6"/>
        <v>#VALUE!</v>
      </c>
    </row>
    <row r="18" spans="1:16" x14ac:dyDescent="0.25">
      <c r="A18" s="3">
        <v>17</v>
      </c>
      <c r="B18" s="4">
        <v>39934</v>
      </c>
      <c r="C18" s="3">
        <v>8</v>
      </c>
      <c r="D18" s="5">
        <v>6813</v>
      </c>
      <c r="E18" s="5">
        <v>22651</v>
      </c>
      <c r="F18" s="5">
        <v>701</v>
      </c>
      <c r="G18" s="5">
        <v>432.9</v>
      </c>
      <c r="H18" s="5">
        <v>0</v>
      </c>
      <c r="I18" s="5" t="s">
        <v>9</v>
      </c>
      <c r="K18" s="7" t="str">
        <f t="shared" si="0"/>
        <v>Stabil</v>
      </c>
      <c r="L18" s="7" t="str">
        <f t="shared" si="1"/>
        <v>Penghujan</v>
      </c>
      <c r="M18" s="7" t="str">
        <f t="shared" si="2"/>
        <v>Tidak Ada Banjir</v>
      </c>
      <c r="N18" s="7" t="e">
        <f t="shared" si="5"/>
        <v>#VALUE!</v>
      </c>
      <c r="O18" s="7" t="e">
        <f t="shared" si="6"/>
        <v>#VALUE!</v>
      </c>
    </row>
    <row r="19" spans="1:16" x14ac:dyDescent="0.25">
      <c r="A19" s="3">
        <v>18</v>
      </c>
      <c r="B19" s="4">
        <v>39965</v>
      </c>
      <c r="C19" s="3">
        <v>8</v>
      </c>
      <c r="D19" s="5">
        <v>6813</v>
      </c>
      <c r="E19" s="5">
        <v>16507</v>
      </c>
      <c r="F19" s="5">
        <v>3143</v>
      </c>
      <c r="G19" s="5">
        <v>616.4</v>
      </c>
      <c r="H19" s="5">
        <v>0</v>
      </c>
      <c r="I19" s="5" t="s">
        <v>9</v>
      </c>
      <c r="K19" s="7" t="str">
        <f t="shared" si="0"/>
        <v>Stabil</v>
      </c>
      <c r="L19" s="7" t="str">
        <f t="shared" si="1"/>
        <v>Penghujan</v>
      </c>
      <c r="M19" s="7" t="str">
        <f t="shared" si="2"/>
        <v>Tidak Ada Banjir</v>
      </c>
      <c r="N19" s="7" t="e">
        <f t="shared" si="5"/>
        <v>#VALUE!</v>
      </c>
      <c r="O19" s="7" t="e">
        <f t="shared" si="6"/>
        <v>#VALUE!</v>
      </c>
    </row>
    <row r="20" spans="1:16" x14ac:dyDescent="0.25">
      <c r="A20" s="3">
        <v>19</v>
      </c>
      <c r="B20" s="4">
        <v>39995</v>
      </c>
      <c r="C20" s="3">
        <v>8</v>
      </c>
      <c r="D20" s="5">
        <v>6910</v>
      </c>
      <c r="E20" s="5">
        <v>2757</v>
      </c>
      <c r="F20" s="5">
        <v>2902</v>
      </c>
      <c r="G20" s="5">
        <v>621.79999999999995</v>
      </c>
      <c r="H20" s="5">
        <v>0</v>
      </c>
      <c r="I20" s="5" t="s">
        <v>9</v>
      </c>
      <c r="K20" s="7" t="str">
        <f t="shared" si="0"/>
        <v>Stabil</v>
      </c>
      <c r="L20" s="7" t="str">
        <f t="shared" si="1"/>
        <v>Penghujan</v>
      </c>
      <c r="M20" s="7" t="str">
        <f t="shared" si="2"/>
        <v>Tidak Ada Banjir</v>
      </c>
      <c r="N20" s="7" t="e">
        <f t="shared" si="5"/>
        <v>#VALUE!</v>
      </c>
      <c r="O20" s="7" t="e">
        <f t="shared" si="6"/>
        <v>#VALUE!</v>
      </c>
    </row>
    <row r="21" spans="1:16" x14ac:dyDescent="0.25">
      <c r="A21" s="3">
        <v>20</v>
      </c>
      <c r="B21" s="4">
        <v>40026</v>
      </c>
      <c r="C21" s="3">
        <v>8</v>
      </c>
      <c r="D21" s="5">
        <v>6780</v>
      </c>
      <c r="E21" s="5">
        <v>3269</v>
      </c>
      <c r="F21" s="5">
        <v>1505</v>
      </c>
      <c r="G21" s="5">
        <v>590.5</v>
      </c>
      <c r="H21" s="5">
        <v>0</v>
      </c>
      <c r="I21" s="5" t="s">
        <v>9</v>
      </c>
      <c r="K21" s="7" t="str">
        <f t="shared" si="0"/>
        <v>Stabil</v>
      </c>
      <c r="L21" s="7" t="str">
        <f t="shared" si="1"/>
        <v>Penghujan</v>
      </c>
      <c r="M21" s="7" t="str">
        <f t="shared" si="2"/>
        <v>Tidak Ada Banjir</v>
      </c>
      <c r="N21" s="7" t="e">
        <f t="shared" si="5"/>
        <v>#VALUE!</v>
      </c>
      <c r="O21" s="7" t="e">
        <f t="shared" si="6"/>
        <v>#VALUE!</v>
      </c>
    </row>
    <row r="22" spans="1:16" x14ac:dyDescent="0.25">
      <c r="A22" s="3">
        <v>21</v>
      </c>
      <c r="B22" s="4">
        <v>40057</v>
      </c>
      <c r="C22" s="3">
        <v>8</v>
      </c>
      <c r="D22" s="5">
        <v>6804</v>
      </c>
      <c r="E22" s="5">
        <v>1642</v>
      </c>
      <c r="F22" s="5">
        <v>517</v>
      </c>
      <c r="G22" s="5">
        <v>276.60000000000002</v>
      </c>
      <c r="H22" s="5">
        <v>0</v>
      </c>
      <c r="I22" s="5" t="s">
        <v>9</v>
      </c>
      <c r="K22" s="7" t="str">
        <f t="shared" si="0"/>
        <v>Stabil</v>
      </c>
      <c r="L22" s="7" t="str">
        <f t="shared" si="1"/>
        <v>Penghujan</v>
      </c>
      <c r="M22" s="7" t="str">
        <f t="shared" si="2"/>
        <v>Tidak Ada Banjir</v>
      </c>
      <c r="N22" s="7" t="e">
        <f t="shared" si="5"/>
        <v>#VALUE!</v>
      </c>
      <c r="O22" s="7" t="e">
        <f t="shared" si="6"/>
        <v>#VALUE!</v>
      </c>
    </row>
    <row r="23" spans="1:16" x14ac:dyDescent="0.25">
      <c r="A23" s="3">
        <v>22</v>
      </c>
      <c r="B23" s="4">
        <v>40087</v>
      </c>
      <c r="C23" s="3">
        <v>8</v>
      </c>
      <c r="D23" s="5">
        <v>6804</v>
      </c>
      <c r="E23" s="5">
        <v>7361</v>
      </c>
      <c r="F23" s="5">
        <v>210</v>
      </c>
      <c r="G23" s="5">
        <v>509.6</v>
      </c>
      <c r="H23" s="5">
        <v>0</v>
      </c>
      <c r="I23" s="5" t="s">
        <v>9</v>
      </c>
      <c r="K23" s="7" t="str">
        <f t="shared" si="0"/>
        <v>Stabil</v>
      </c>
      <c r="L23" s="7" t="str">
        <f t="shared" si="1"/>
        <v>Penghujan</v>
      </c>
      <c r="M23" s="7" t="str">
        <f t="shared" si="2"/>
        <v>Tidak Ada Banjir</v>
      </c>
      <c r="N23" s="7" t="e">
        <f t="shared" si="5"/>
        <v>#VALUE!</v>
      </c>
      <c r="O23" s="7" t="e">
        <f t="shared" si="6"/>
        <v>#VALUE!</v>
      </c>
    </row>
    <row r="24" spans="1:16" x14ac:dyDescent="0.25">
      <c r="A24" s="3">
        <v>23</v>
      </c>
      <c r="B24" s="4">
        <v>40118</v>
      </c>
      <c r="C24" s="3">
        <v>8</v>
      </c>
      <c r="D24" s="5">
        <v>6804</v>
      </c>
      <c r="E24" s="5">
        <v>6797</v>
      </c>
      <c r="F24" s="5">
        <v>931</v>
      </c>
      <c r="G24" s="5">
        <v>380.7</v>
      </c>
      <c r="H24" s="5">
        <v>0</v>
      </c>
      <c r="I24" s="5" t="s">
        <v>9</v>
      </c>
      <c r="K24" s="7" t="str">
        <f t="shared" si="0"/>
        <v>Stabil</v>
      </c>
      <c r="L24" s="7" t="str">
        <f t="shared" si="1"/>
        <v>Penghujan</v>
      </c>
      <c r="M24" s="7" t="str">
        <f t="shared" si="2"/>
        <v>Tidak Ada Banjir</v>
      </c>
      <c r="N24" s="7" t="e">
        <f t="shared" si="5"/>
        <v>#VALUE!</v>
      </c>
      <c r="O24" s="7" t="e">
        <f t="shared" si="6"/>
        <v>#VALUE!</v>
      </c>
    </row>
    <row r="25" spans="1:16" x14ac:dyDescent="0.25">
      <c r="A25" s="3">
        <v>24</v>
      </c>
      <c r="B25" s="4">
        <v>40148</v>
      </c>
      <c r="C25" s="3">
        <v>8</v>
      </c>
      <c r="D25" s="5">
        <v>6813</v>
      </c>
      <c r="E25" s="5">
        <v>3525</v>
      </c>
      <c r="F25" s="5">
        <v>249</v>
      </c>
      <c r="G25" s="5">
        <v>571.1</v>
      </c>
      <c r="H25" s="5">
        <v>0</v>
      </c>
      <c r="I25" s="5" t="s">
        <v>9</v>
      </c>
      <c r="K25" s="7" t="str">
        <f t="shared" si="0"/>
        <v>Stabil</v>
      </c>
      <c r="L25" s="7" t="str">
        <f t="shared" si="1"/>
        <v>Penghujan</v>
      </c>
      <c r="M25" s="7" t="str">
        <f t="shared" si="2"/>
        <v>Tidak Ada Banjir</v>
      </c>
      <c r="N25" s="7" t="e">
        <f t="shared" si="5"/>
        <v>#VALUE!</v>
      </c>
      <c r="O25" s="7" t="e">
        <f t="shared" si="6"/>
        <v>#VALUE!</v>
      </c>
    </row>
    <row r="26" spans="1:16" x14ac:dyDescent="0.25">
      <c r="A26" s="3">
        <v>25</v>
      </c>
      <c r="B26" s="4">
        <v>40179</v>
      </c>
      <c r="C26" s="3">
        <v>8</v>
      </c>
      <c r="D26" s="5">
        <v>6884</v>
      </c>
      <c r="E26" s="5">
        <v>9358</v>
      </c>
      <c r="F26" s="5">
        <v>13613</v>
      </c>
      <c r="G26" s="5">
        <v>261.2</v>
      </c>
      <c r="H26" s="5">
        <v>0</v>
      </c>
      <c r="I26" s="9">
        <v>84</v>
      </c>
      <c r="K26" s="7" t="str">
        <f t="shared" si="0"/>
        <v>Stabil</v>
      </c>
      <c r="L26" s="7" t="str">
        <f t="shared" si="1"/>
        <v>Penghujan</v>
      </c>
      <c r="M26" s="7" t="str">
        <f>IF(H26=1,"Ada Bencana","Tidak Ada Bencana")</f>
        <v>Tidak Ada Bencana</v>
      </c>
      <c r="N26" s="7">
        <f>I26/F22*100</f>
        <v>16.247582205029012</v>
      </c>
      <c r="O26" s="7" t="str">
        <f t="shared" si="6"/>
        <v>Ada Hama</v>
      </c>
      <c r="P26" s="6" t="str">
        <f>IF(AND(K26="STABIL",L26="Penghujan",M26="Tidak Ada Bencana",O26="Tidak Ada Hama"),"R1",
IF(AND(K26="STABIL",L26="Penghujan",M26="Tidak Ada Bencana",O26="Ada Hama"),"R2",
IF(AND(K26="STABIL",L26="Penghujan",M26="Ada Bencana",O26="Tidak Ada Hama"),"R3",
IF(AND(K26="STABIL",L26="Penghujan",M26="Ada Bencana",O26="Ada Hama"),"R4",
IF(AND(K26="STABIL",L26="Kemarau",M26="Tidak Ada Bencana",O26="Tidak Ada Hama"),"R5",
IF(AND(K26="STABIL",L26="Kemarau",M26="Tidak Ada Bencana",O26="Ada Hama"),"R6",
IF(AND(K26="STABIL",L26="Kemarau",M26="Ada Bencana",O26="Tidak Ada Hama"),"R7",
IF(AND(K26="STABIL",L26="Kemarau",M26="Ada Bencana",O26="Ada Hama"),"R8",
IF(AND(K26="TIDAK STABIL",L26="Penghujan",M26="Tidak Ada Bencana",O26="Tidak Ada Hama"),"R9",
IF(AND(K26="TIDAK STABIL",L26="Penghujan",M26="Tidak Ada Bencana",O26="Ada Hama"),"R10",
IF(AND(K26="TIDAK STABIL",L26="Penghujan",M26="Ada Bencana",O26="Tidak Ada Hama"),"R11",
IF(AND(K26="TIDAK STABIL",L26="Penghujan",M26="Ada Bencana",O26="Ada Hama"),"R12",
IF(AND(K26="TIDAK STABIL",L26="Kemarau",M26="Tidak Ada Bencana",O26="Tidak Ada Hama"),"R13",
IF(AND(K26="TIDAK STABIL",L26="Kemarau",M26="Tidak Ada Bencana",O26="Ada Hama"),"R14",
IF(AND(K26="TIDAK STABIL",L26="Kemarau",M26="Ada Bencana",O26="Tidak Ada Hama"),"R15",
IF(AND(K26="TIDAK STABIL",L26="Kemarau",M26="Ada Bencana",O26="Ada Hama"),"R16",
))))))))))))))))</f>
        <v>R2</v>
      </c>
    </row>
    <row r="27" spans="1:16" x14ac:dyDescent="0.25">
      <c r="A27" s="3">
        <v>26</v>
      </c>
      <c r="B27" s="4">
        <v>40210</v>
      </c>
      <c r="C27" s="3">
        <v>8</v>
      </c>
      <c r="D27" s="5">
        <v>6884</v>
      </c>
      <c r="E27" s="5">
        <v>3801</v>
      </c>
      <c r="F27" s="5">
        <v>944</v>
      </c>
      <c r="G27" s="5">
        <v>329.6</v>
      </c>
      <c r="H27" s="5">
        <v>1</v>
      </c>
      <c r="I27" s="9">
        <v>273</v>
      </c>
      <c r="K27" s="7" t="str">
        <f t="shared" si="0"/>
        <v>Stabil</v>
      </c>
      <c r="L27" s="7" t="str">
        <f t="shared" si="1"/>
        <v>Penghujan</v>
      </c>
      <c r="M27" s="7" t="str">
        <f t="shared" ref="M27:M90" si="7">IF(H27=1,"Ada Bencana","Tidak Ada Bencana")</f>
        <v>Ada Bencana</v>
      </c>
      <c r="N27" s="7">
        <f t="shared" ref="N27:N90" si="8">I27/F23*100</f>
        <v>130</v>
      </c>
      <c r="O27" s="7" t="str">
        <f t="shared" si="6"/>
        <v>Ada Hama</v>
      </c>
      <c r="P27" s="6" t="str">
        <f t="shared" ref="P27:P90" si="9">IF(AND(K27="STABIL",L27="Penghujan",M27="Tidak Ada Bencana",O27="Tidak Ada Hama"),"R1",
IF(AND(K27="STABIL",L27="Penghujan",M27="Tidak Ada Bencana",O27="Ada Hama"),"R2",
IF(AND(K27="STABIL",L27="Penghujan",M27="Ada Bencana",O27="Tidak Ada Hama"),"R3",
IF(AND(K27="STABIL",L27="Penghujan",M27="Ada Bencana",O27="Ada Hama"),"R4",
IF(AND(K27="STABIL",L27="Kemarau",M27="Tidak Ada Bencana",O27="Tidak Ada Hama"),"R5",
IF(AND(K27="STABIL",L27="Kemarau",M27="Tidak Ada Bencana",O27="Ada Hama"),"R6",
IF(AND(K27="STABIL",L27="Kemarau",M27="Ada Bencana",O27="Tidak Ada Hama"),"R7",
IF(AND(K27="STABIL",L27="Kemarau",M27="Ada Bencana",O27="Ada Hama"),"R8",
IF(AND(K27="TIDAK STABIL",L27="Penghujan",M27="Tidak Ada Bencana",O27="Tidak Ada Hama"),"R9",
IF(AND(K27="TIDAK STABIL",L27="Penghujan",M27="Tidak Ada Bencana",O27="Ada Hama"),"R10",
IF(AND(K27="TIDAK STABIL",L27="Penghujan",M27="Ada Bencana",O27="Tidak Ada Hama"),"R11",
IF(AND(K27="TIDAK STABIL",L27="Penghujan",M27="Ada Bencana",O27="Ada Hama"),"R12",
IF(AND(K27="TIDAK STABIL",L27="Kemarau",M27="Tidak Ada Bencana",O27="Tidak Ada Hama"),"R13",
IF(AND(K27="TIDAK STABIL",L27="Kemarau",M27="Tidak Ada Bencana",O27="Ada Hama"),"R14",
IF(AND(K27="TIDAK STABIL",L27="Kemarau",M27="Ada Bencana",O27="Tidak Ada Hama"),"R15",
IF(AND(K27="TIDAK STABIL",L27="Kemarau",M27="Ada Bencana",O27="Ada Hama"),"R16",
))))))))))))))))</f>
        <v>R4</v>
      </c>
    </row>
    <row r="28" spans="1:16" x14ac:dyDescent="0.25">
      <c r="A28" s="3">
        <v>27</v>
      </c>
      <c r="B28" s="4">
        <v>40238</v>
      </c>
      <c r="C28" s="3">
        <v>8</v>
      </c>
      <c r="D28" s="5">
        <v>6947</v>
      </c>
      <c r="E28" s="5">
        <v>16852</v>
      </c>
      <c r="F28" s="5">
        <v>1103</v>
      </c>
      <c r="G28" s="5">
        <v>740</v>
      </c>
      <c r="H28" s="5">
        <v>0</v>
      </c>
      <c r="I28" s="9">
        <v>300</v>
      </c>
      <c r="K28" s="7" t="str">
        <f t="shared" si="0"/>
        <v>Stabil</v>
      </c>
      <c r="L28" s="7" t="str">
        <f t="shared" si="1"/>
        <v>Penghujan</v>
      </c>
      <c r="M28" s="7" t="str">
        <f t="shared" si="7"/>
        <v>Tidak Ada Bencana</v>
      </c>
      <c r="N28" s="7">
        <f t="shared" si="8"/>
        <v>32.223415682062303</v>
      </c>
      <c r="O28" s="7" t="str">
        <f t="shared" si="6"/>
        <v>Ada Hama</v>
      </c>
      <c r="P28" s="6" t="str">
        <f t="shared" si="9"/>
        <v>R2</v>
      </c>
    </row>
    <row r="29" spans="1:16" x14ac:dyDescent="0.25">
      <c r="A29" s="3">
        <v>28</v>
      </c>
      <c r="B29" s="4">
        <v>40269</v>
      </c>
      <c r="C29" s="3">
        <v>8</v>
      </c>
      <c r="D29" s="5">
        <v>6883</v>
      </c>
      <c r="E29" s="5">
        <v>4507</v>
      </c>
      <c r="F29" s="5">
        <v>1259</v>
      </c>
      <c r="G29" s="5">
        <v>560.4</v>
      </c>
      <c r="H29" s="5">
        <v>0</v>
      </c>
      <c r="I29" s="9">
        <v>5</v>
      </c>
      <c r="K29" s="7" t="str">
        <f t="shared" si="0"/>
        <v>Stabil</v>
      </c>
      <c r="L29" s="7" t="str">
        <f t="shared" si="1"/>
        <v>Penghujan</v>
      </c>
      <c r="M29" s="7" t="str">
        <f t="shared" si="7"/>
        <v>Tidak Ada Bencana</v>
      </c>
      <c r="N29" s="7">
        <f t="shared" si="8"/>
        <v>2.0080321285140563</v>
      </c>
      <c r="O29" s="7" t="str">
        <f t="shared" si="6"/>
        <v>Tidak Ada Hama</v>
      </c>
      <c r="P29" s="6" t="str">
        <f t="shared" si="9"/>
        <v>R1</v>
      </c>
    </row>
    <row r="30" spans="1:16" x14ac:dyDescent="0.25">
      <c r="A30" s="3">
        <v>29</v>
      </c>
      <c r="B30" s="4">
        <v>40299</v>
      </c>
      <c r="C30" s="3">
        <v>8</v>
      </c>
      <c r="D30" s="5">
        <v>6883</v>
      </c>
      <c r="E30" s="5">
        <v>36602</v>
      </c>
      <c r="F30" s="5">
        <v>616</v>
      </c>
      <c r="G30" s="5">
        <v>403.4</v>
      </c>
      <c r="H30" s="5">
        <v>0</v>
      </c>
      <c r="I30" s="9">
        <v>5</v>
      </c>
      <c r="K30" s="7" t="str">
        <f t="shared" si="0"/>
        <v>Stabil</v>
      </c>
      <c r="L30" s="7" t="str">
        <f t="shared" si="1"/>
        <v>Penghujan</v>
      </c>
      <c r="M30" s="7" t="str">
        <f t="shared" si="7"/>
        <v>Tidak Ada Bencana</v>
      </c>
      <c r="N30" s="7">
        <f t="shared" si="8"/>
        <v>3.6729596709028138E-2</v>
      </c>
      <c r="O30" s="7" t="str">
        <f t="shared" si="6"/>
        <v>Tidak Ada Hama</v>
      </c>
      <c r="P30" s="6" t="str">
        <f t="shared" si="9"/>
        <v>R1</v>
      </c>
    </row>
    <row r="31" spans="1:16" x14ac:dyDescent="0.25">
      <c r="A31" s="3">
        <v>30</v>
      </c>
      <c r="B31" s="4">
        <v>40330</v>
      </c>
      <c r="C31" s="3">
        <v>8</v>
      </c>
      <c r="D31" s="5">
        <v>6639</v>
      </c>
      <c r="E31" s="5">
        <v>2538</v>
      </c>
      <c r="F31" s="5">
        <v>3465</v>
      </c>
      <c r="G31" s="5">
        <v>569.6</v>
      </c>
      <c r="H31" s="5">
        <v>0</v>
      </c>
      <c r="I31" s="9">
        <v>7</v>
      </c>
      <c r="K31" s="7" t="str">
        <f t="shared" si="0"/>
        <v>Stabil</v>
      </c>
      <c r="L31" s="7" t="str">
        <f t="shared" si="1"/>
        <v>Penghujan</v>
      </c>
      <c r="M31" s="7" t="str">
        <f t="shared" si="7"/>
        <v>Tidak Ada Bencana</v>
      </c>
      <c r="N31" s="7">
        <f t="shared" si="8"/>
        <v>0.74152542372881358</v>
      </c>
      <c r="O31" s="7" t="str">
        <f t="shared" si="6"/>
        <v>Tidak Ada Hama</v>
      </c>
      <c r="P31" s="6" t="str">
        <f t="shared" si="9"/>
        <v>R1</v>
      </c>
    </row>
    <row r="32" spans="1:16" x14ac:dyDescent="0.25">
      <c r="A32" s="3">
        <v>31</v>
      </c>
      <c r="B32" s="4">
        <v>40360</v>
      </c>
      <c r="C32" s="3">
        <v>8</v>
      </c>
      <c r="D32" s="5">
        <v>7100</v>
      </c>
      <c r="E32" s="5">
        <v>2966</v>
      </c>
      <c r="F32" s="5">
        <v>860</v>
      </c>
      <c r="G32" s="5">
        <v>939.4</v>
      </c>
      <c r="H32" s="5">
        <v>0</v>
      </c>
      <c r="I32" s="9">
        <v>22</v>
      </c>
      <c r="K32" s="7" t="str">
        <f t="shared" si="0"/>
        <v>Stabil</v>
      </c>
      <c r="L32" s="7" t="str">
        <f t="shared" si="1"/>
        <v>Penghujan</v>
      </c>
      <c r="M32" s="7" t="str">
        <f t="shared" si="7"/>
        <v>Tidak Ada Bencana</v>
      </c>
      <c r="N32" s="7">
        <f t="shared" si="8"/>
        <v>1.9945602901178603</v>
      </c>
      <c r="O32" s="7" t="str">
        <f t="shared" si="6"/>
        <v>Tidak Ada Hama</v>
      </c>
      <c r="P32" s="6" t="str">
        <f t="shared" si="9"/>
        <v>R1</v>
      </c>
    </row>
    <row r="33" spans="1:16" x14ac:dyDescent="0.25">
      <c r="A33" s="3">
        <v>32</v>
      </c>
      <c r="B33" s="4">
        <v>40391</v>
      </c>
      <c r="C33" s="3">
        <v>8</v>
      </c>
      <c r="D33" s="5">
        <v>7159</v>
      </c>
      <c r="E33" s="5">
        <v>3385</v>
      </c>
      <c r="F33" s="5">
        <v>4446</v>
      </c>
      <c r="G33" s="5">
        <v>840.8</v>
      </c>
      <c r="H33" s="5">
        <v>0</v>
      </c>
      <c r="I33" s="9">
        <v>200.95</v>
      </c>
      <c r="K33" s="7" t="str">
        <f t="shared" si="0"/>
        <v>Stabil</v>
      </c>
      <c r="L33" s="7" t="str">
        <f t="shared" si="1"/>
        <v>Penghujan</v>
      </c>
      <c r="M33" s="7" t="str">
        <f t="shared" si="7"/>
        <v>Tidak Ada Bencana</v>
      </c>
      <c r="N33" s="7">
        <f t="shared" si="8"/>
        <v>15.961080222398728</v>
      </c>
      <c r="O33" s="7" t="str">
        <f t="shared" si="6"/>
        <v>Ada Hama</v>
      </c>
      <c r="P33" s="6" t="str">
        <f t="shared" si="9"/>
        <v>R2</v>
      </c>
    </row>
    <row r="34" spans="1:16" x14ac:dyDescent="0.25">
      <c r="A34" s="3">
        <v>33</v>
      </c>
      <c r="B34" s="4">
        <v>40422</v>
      </c>
      <c r="C34" s="3">
        <v>8</v>
      </c>
      <c r="D34" s="5">
        <v>7159</v>
      </c>
      <c r="E34" s="5">
        <v>1483</v>
      </c>
      <c r="F34" s="5">
        <v>402</v>
      </c>
      <c r="G34" s="5">
        <v>469.4</v>
      </c>
      <c r="H34" s="5">
        <v>0</v>
      </c>
      <c r="I34" s="9">
        <v>86.45</v>
      </c>
      <c r="K34" s="7" t="str">
        <f t="shared" si="0"/>
        <v>Stabil</v>
      </c>
      <c r="L34" s="7" t="str">
        <f t="shared" si="1"/>
        <v>Penghujan</v>
      </c>
      <c r="M34" s="7" t="str">
        <f t="shared" si="7"/>
        <v>Tidak Ada Bencana</v>
      </c>
      <c r="N34" s="7">
        <f t="shared" si="8"/>
        <v>14.03409090909091</v>
      </c>
      <c r="O34" s="7" t="str">
        <f t="shared" si="6"/>
        <v>Ada Hama</v>
      </c>
      <c r="P34" s="6" t="str">
        <f t="shared" si="9"/>
        <v>R2</v>
      </c>
    </row>
    <row r="35" spans="1:16" x14ac:dyDescent="0.25">
      <c r="A35" s="3">
        <v>34</v>
      </c>
      <c r="B35" s="4">
        <v>40452</v>
      </c>
      <c r="C35" s="3">
        <v>8</v>
      </c>
      <c r="D35" s="5">
        <v>7128</v>
      </c>
      <c r="E35" s="5">
        <v>8342</v>
      </c>
      <c r="F35" s="5">
        <v>734</v>
      </c>
      <c r="G35" s="5">
        <v>372.2</v>
      </c>
      <c r="H35" s="5">
        <v>0</v>
      </c>
      <c r="I35" s="9">
        <v>40</v>
      </c>
      <c r="K35" s="7" t="str">
        <f t="shared" si="0"/>
        <v>Stabil</v>
      </c>
      <c r="L35" s="7" t="str">
        <f t="shared" si="1"/>
        <v>Penghujan</v>
      </c>
      <c r="M35" s="7" t="str">
        <f t="shared" si="7"/>
        <v>Tidak Ada Bencana</v>
      </c>
      <c r="N35" s="7">
        <f t="shared" si="8"/>
        <v>1.1544011544011543</v>
      </c>
      <c r="O35" s="7" t="str">
        <f t="shared" si="6"/>
        <v>Tidak Ada Hama</v>
      </c>
      <c r="P35" s="6" t="str">
        <f t="shared" si="9"/>
        <v>R1</v>
      </c>
    </row>
    <row r="36" spans="1:16" x14ac:dyDescent="0.25">
      <c r="A36" s="3">
        <v>35</v>
      </c>
      <c r="B36" s="4">
        <v>40483</v>
      </c>
      <c r="C36" s="3">
        <v>8</v>
      </c>
      <c r="D36" s="5">
        <v>7154</v>
      </c>
      <c r="E36" s="5">
        <v>2071</v>
      </c>
      <c r="F36" s="5">
        <v>1797</v>
      </c>
      <c r="G36" s="5">
        <v>269.8</v>
      </c>
      <c r="H36" s="5">
        <v>0</v>
      </c>
      <c r="I36" s="9">
        <v>40.75</v>
      </c>
      <c r="K36" s="7" t="str">
        <f t="shared" si="0"/>
        <v>Stabil</v>
      </c>
      <c r="L36" s="7" t="str">
        <f t="shared" si="1"/>
        <v>Penghujan</v>
      </c>
      <c r="M36" s="7" t="str">
        <f t="shared" si="7"/>
        <v>Tidak Ada Bencana</v>
      </c>
      <c r="N36" s="7">
        <f t="shared" si="8"/>
        <v>4.7383720930232558</v>
      </c>
      <c r="O36" s="7" t="str">
        <f t="shared" si="6"/>
        <v>Tidak Ada Hama</v>
      </c>
      <c r="P36" s="6" t="str">
        <f t="shared" si="9"/>
        <v>R1</v>
      </c>
    </row>
    <row r="37" spans="1:16" x14ac:dyDescent="0.25">
      <c r="A37" s="3">
        <v>36</v>
      </c>
      <c r="B37" s="4">
        <v>40513</v>
      </c>
      <c r="C37" s="3">
        <v>8</v>
      </c>
      <c r="D37" s="5">
        <v>7246</v>
      </c>
      <c r="E37" s="5">
        <v>10704</v>
      </c>
      <c r="F37" s="5">
        <v>4388</v>
      </c>
      <c r="G37" s="5">
        <v>755.2</v>
      </c>
      <c r="H37" s="5">
        <v>0</v>
      </c>
      <c r="I37" s="9">
        <v>42.25</v>
      </c>
      <c r="K37" s="7" t="str">
        <f t="shared" si="0"/>
        <v>Stabil</v>
      </c>
      <c r="L37" s="7" t="str">
        <f t="shared" si="1"/>
        <v>Penghujan</v>
      </c>
      <c r="M37" s="7" t="str">
        <f t="shared" si="7"/>
        <v>Tidak Ada Bencana</v>
      </c>
      <c r="N37" s="7">
        <f t="shared" si="8"/>
        <v>0.95029239766081863</v>
      </c>
      <c r="O37" s="7" t="str">
        <f t="shared" si="6"/>
        <v>Tidak Ada Hama</v>
      </c>
      <c r="P37" s="6" t="str">
        <f t="shared" si="9"/>
        <v>R1</v>
      </c>
    </row>
    <row r="38" spans="1:16" x14ac:dyDescent="0.25">
      <c r="A38" s="3">
        <v>37</v>
      </c>
      <c r="B38" s="4">
        <v>40544</v>
      </c>
      <c r="C38" s="3">
        <v>8</v>
      </c>
      <c r="D38" s="5">
        <v>6971</v>
      </c>
      <c r="E38" s="5">
        <v>2172</v>
      </c>
      <c r="F38" s="5">
        <v>7095</v>
      </c>
      <c r="G38" s="5">
        <v>552.70000000000005</v>
      </c>
      <c r="H38" s="5">
        <v>0</v>
      </c>
      <c r="I38" s="9">
        <v>268.2</v>
      </c>
      <c r="K38" s="7" t="str">
        <f t="shared" si="0"/>
        <v>Stabil</v>
      </c>
      <c r="L38" s="7" t="str">
        <f t="shared" si="1"/>
        <v>Penghujan</v>
      </c>
      <c r="M38" s="7" t="str">
        <f t="shared" si="7"/>
        <v>Tidak Ada Bencana</v>
      </c>
      <c r="N38" s="7">
        <f t="shared" si="8"/>
        <v>66.71641791044776</v>
      </c>
      <c r="O38" s="7" t="str">
        <f t="shared" si="6"/>
        <v>Ada Hama</v>
      </c>
      <c r="P38" s="6" t="str">
        <f t="shared" si="9"/>
        <v>R2</v>
      </c>
    </row>
    <row r="39" spans="1:16" x14ac:dyDescent="0.25">
      <c r="A39" s="3">
        <v>38</v>
      </c>
      <c r="B39" s="4">
        <v>40575</v>
      </c>
      <c r="C39" s="3">
        <v>8</v>
      </c>
      <c r="D39" s="5">
        <v>7040</v>
      </c>
      <c r="E39" s="5">
        <v>3966</v>
      </c>
      <c r="F39" s="5">
        <v>2950</v>
      </c>
      <c r="G39" s="5">
        <v>642.9</v>
      </c>
      <c r="H39" s="5">
        <v>0</v>
      </c>
      <c r="I39" s="9">
        <v>521.75</v>
      </c>
      <c r="K39" s="7" t="str">
        <f t="shared" si="0"/>
        <v>Stabil</v>
      </c>
      <c r="L39" s="7" t="str">
        <f t="shared" si="1"/>
        <v>Penghujan</v>
      </c>
      <c r="M39" s="7" t="str">
        <f t="shared" si="7"/>
        <v>Tidak Ada Bencana</v>
      </c>
      <c r="N39" s="7">
        <f t="shared" si="8"/>
        <v>71.083106267029976</v>
      </c>
      <c r="O39" s="7" t="str">
        <f t="shared" si="6"/>
        <v>Ada Hama</v>
      </c>
      <c r="P39" s="6" t="str">
        <f t="shared" si="9"/>
        <v>R2</v>
      </c>
    </row>
    <row r="40" spans="1:16" x14ac:dyDescent="0.25">
      <c r="A40" s="3">
        <v>39</v>
      </c>
      <c r="B40" s="4">
        <v>40603</v>
      </c>
      <c r="C40" s="3">
        <v>8</v>
      </c>
      <c r="D40" s="5">
        <v>6951</v>
      </c>
      <c r="E40" s="5">
        <v>9709</v>
      </c>
      <c r="F40" s="5">
        <v>1507</v>
      </c>
      <c r="G40" s="5">
        <v>774.5</v>
      </c>
      <c r="H40" s="5">
        <v>1</v>
      </c>
      <c r="I40" s="9">
        <v>210.75</v>
      </c>
      <c r="K40" s="7" t="str">
        <f t="shared" si="0"/>
        <v>Stabil</v>
      </c>
      <c r="L40" s="7" t="str">
        <f t="shared" si="1"/>
        <v>Penghujan</v>
      </c>
      <c r="M40" s="7" t="str">
        <f t="shared" si="7"/>
        <v>Ada Bencana</v>
      </c>
      <c r="N40" s="7">
        <f t="shared" si="8"/>
        <v>11.727879799666111</v>
      </c>
      <c r="O40" s="7" t="str">
        <f t="shared" si="6"/>
        <v>Ada Hama</v>
      </c>
      <c r="P40" s="6" t="str">
        <f t="shared" si="9"/>
        <v>R4</v>
      </c>
    </row>
    <row r="41" spans="1:16" x14ac:dyDescent="0.25">
      <c r="A41" s="3">
        <v>40</v>
      </c>
      <c r="B41" s="4">
        <v>40634</v>
      </c>
      <c r="C41" s="3">
        <v>8</v>
      </c>
      <c r="D41" s="5">
        <v>7067</v>
      </c>
      <c r="E41" s="5">
        <v>23708</v>
      </c>
      <c r="F41" s="5">
        <v>491</v>
      </c>
      <c r="G41" s="5">
        <v>737.2</v>
      </c>
      <c r="H41" s="5">
        <v>0</v>
      </c>
      <c r="I41" s="9">
        <v>73.75</v>
      </c>
      <c r="K41" s="7" t="str">
        <f t="shared" si="0"/>
        <v>Stabil</v>
      </c>
      <c r="L41" s="7" t="str">
        <f t="shared" si="1"/>
        <v>Penghujan</v>
      </c>
      <c r="M41" s="7" t="str">
        <f t="shared" si="7"/>
        <v>Tidak Ada Bencana</v>
      </c>
      <c r="N41" s="7">
        <f t="shared" si="8"/>
        <v>1.6807201458523244</v>
      </c>
      <c r="O41" s="7" t="str">
        <f t="shared" si="6"/>
        <v>Tidak Ada Hama</v>
      </c>
      <c r="P41" s="6" t="str">
        <f t="shared" si="9"/>
        <v>R1</v>
      </c>
    </row>
    <row r="42" spans="1:16" x14ac:dyDescent="0.25">
      <c r="A42" s="3">
        <v>41</v>
      </c>
      <c r="B42" s="4">
        <v>40664</v>
      </c>
      <c r="C42" s="3">
        <v>8</v>
      </c>
      <c r="D42" s="5">
        <v>6910</v>
      </c>
      <c r="E42" s="5">
        <v>32423</v>
      </c>
      <c r="F42" s="5">
        <v>3343</v>
      </c>
      <c r="G42" s="5">
        <v>618</v>
      </c>
      <c r="H42" s="5">
        <v>0</v>
      </c>
      <c r="I42" s="9">
        <v>22.5</v>
      </c>
      <c r="K42" s="7" t="str">
        <f t="shared" si="0"/>
        <v>Stabil</v>
      </c>
      <c r="L42" s="7" t="str">
        <f t="shared" si="1"/>
        <v>Penghujan</v>
      </c>
      <c r="M42" s="7" t="str">
        <f t="shared" si="7"/>
        <v>Tidak Ada Bencana</v>
      </c>
      <c r="N42" s="7">
        <f t="shared" si="8"/>
        <v>0.31712473572938688</v>
      </c>
      <c r="O42" s="7" t="str">
        <f t="shared" si="6"/>
        <v>Tidak Ada Hama</v>
      </c>
      <c r="P42" s="6" t="str">
        <f t="shared" si="9"/>
        <v>R1</v>
      </c>
    </row>
    <row r="43" spans="1:16" x14ac:dyDescent="0.25">
      <c r="A43" s="3">
        <v>42</v>
      </c>
      <c r="B43" s="4">
        <v>40695</v>
      </c>
      <c r="C43" s="3">
        <v>8</v>
      </c>
      <c r="D43" s="5">
        <v>6948</v>
      </c>
      <c r="E43" s="5">
        <v>13481</v>
      </c>
      <c r="F43" s="5">
        <v>2539</v>
      </c>
      <c r="G43" s="5">
        <v>377.7</v>
      </c>
      <c r="H43" s="5">
        <v>1</v>
      </c>
      <c r="I43" s="9">
        <v>164</v>
      </c>
      <c r="K43" s="7" t="str">
        <f t="shared" si="0"/>
        <v>Stabil</v>
      </c>
      <c r="L43" s="7" t="str">
        <f t="shared" si="1"/>
        <v>Penghujan</v>
      </c>
      <c r="M43" s="7" t="str">
        <f t="shared" si="7"/>
        <v>Ada Bencana</v>
      </c>
      <c r="N43" s="7">
        <f t="shared" si="8"/>
        <v>5.5593220338983045</v>
      </c>
      <c r="O43" s="7" t="str">
        <f t="shared" si="6"/>
        <v>Tidak Ada Hama</v>
      </c>
      <c r="P43" s="6" t="str">
        <f t="shared" si="9"/>
        <v>R3</v>
      </c>
    </row>
    <row r="44" spans="1:16" x14ac:dyDescent="0.25">
      <c r="A44" s="3">
        <v>43</v>
      </c>
      <c r="B44" s="4">
        <v>40725</v>
      </c>
      <c r="C44" s="3">
        <v>8</v>
      </c>
      <c r="D44" s="5">
        <v>7098</v>
      </c>
      <c r="E44" s="5">
        <v>6887</v>
      </c>
      <c r="F44" s="5">
        <v>1140</v>
      </c>
      <c r="G44" s="5">
        <v>663.7</v>
      </c>
      <c r="H44" s="5">
        <v>0</v>
      </c>
      <c r="I44" s="9">
        <v>17.5</v>
      </c>
      <c r="K44" s="7" t="str">
        <f t="shared" si="0"/>
        <v>Stabil</v>
      </c>
      <c r="L44" s="7" t="str">
        <f t="shared" si="1"/>
        <v>Penghujan</v>
      </c>
      <c r="M44" s="7" t="str">
        <f t="shared" si="7"/>
        <v>Tidak Ada Bencana</v>
      </c>
      <c r="N44" s="7">
        <f t="shared" si="8"/>
        <v>1.1612475116124752</v>
      </c>
      <c r="O44" s="7" t="str">
        <f t="shared" si="6"/>
        <v>Tidak Ada Hama</v>
      </c>
      <c r="P44" s="6" t="str">
        <f t="shared" si="9"/>
        <v>R1</v>
      </c>
    </row>
    <row r="45" spans="1:16" x14ac:dyDescent="0.25">
      <c r="A45" s="3">
        <v>44</v>
      </c>
      <c r="B45" s="4">
        <v>40756</v>
      </c>
      <c r="C45" s="3">
        <v>8</v>
      </c>
      <c r="D45" s="5">
        <v>7299</v>
      </c>
      <c r="E45" s="5">
        <v>2244</v>
      </c>
      <c r="F45" s="5">
        <v>985</v>
      </c>
      <c r="G45" s="5">
        <v>547.1</v>
      </c>
      <c r="H45" s="5">
        <v>0</v>
      </c>
      <c r="I45" s="9">
        <v>48.55</v>
      </c>
      <c r="K45" s="7" t="str">
        <f t="shared" si="0"/>
        <v>Stabil</v>
      </c>
      <c r="L45" s="7" t="str">
        <f t="shared" si="1"/>
        <v>Penghujan</v>
      </c>
      <c r="M45" s="7" t="str">
        <f t="shared" si="7"/>
        <v>Tidak Ada Bencana</v>
      </c>
      <c r="N45" s="7">
        <f t="shared" si="8"/>
        <v>9.887983706720977</v>
      </c>
      <c r="O45" s="7" t="str">
        <f t="shared" si="6"/>
        <v>Tidak Ada Hama</v>
      </c>
      <c r="P45" s="6" t="str">
        <f t="shared" si="9"/>
        <v>R1</v>
      </c>
    </row>
    <row r="46" spans="1:16" x14ac:dyDescent="0.25">
      <c r="A46" s="3">
        <v>45</v>
      </c>
      <c r="B46" s="4">
        <v>40787</v>
      </c>
      <c r="C46" s="3">
        <v>8</v>
      </c>
      <c r="D46" s="5">
        <v>7299</v>
      </c>
      <c r="E46" s="5">
        <v>8704</v>
      </c>
      <c r="F46" s="5">
        <v>210</v>
      </c>
      <c r="G46" s="5">
        <v>520.20000000000005</v>
      </c>
      <c r="H46" s="5">
        <v>0</v>
      </c>
      <c r="I46" s="9">
        <v>128.25</v>
      </c>
      <c r="K46" s="7" t="str">
        <f t="shared" si="0"/>
        <v>Stabil</v>
      </c>
      <c r="L46" s="7" t="str">
        <f t="shared" si="1"/>
        <v>Penghujan</v>
      </c>
      <c r="M46" s="7" t="str">
        <f t="shared" si="7"/>
        <v>Tidak Ada Bencana</v>
      </c>
      <c r="N46" s="7">
        <f t="shared" si="8"/>
        <v>3.8363745139096621</v>
      </c>
      <c r="O46" s="7" t="str">
        <f t="shared" si="6"/>
        <v>Tidak Ada Hama</v>
      </c>
      <c r="P46" s="6" t="str">
        <f t="shared" si="9"/>
        <v>R1</v>
      </c>
    </row>
    <row r="47" spans="1:16" x14ac:dyDescent="0.25">
      <c r="A47" s="3">
        <v>46</v>
      </c>
      <c r="B47" s="4">
        <v>40817</v>
      </c>
      <c r="C47" s="3">
        <v>8</v>
      </c>
      <c r="D47" s="5">
        <v>7444</v>
      </c>
      <c r="E47" s="5">
        <v>6611</v>
      </c>
      <c r="F47" s="5">
        <v>203</v>
      </c>
      <c r="G47" s="5">
        <v>346</v>
      </c>
      <c r="H47" s="5">
        <v>0</v>
      </c>
      <c r="I47" s="9">
        <v>70.5</v>
      </c>
      <c r="K47" s="7" t="str">
        <f t="shared" si="0"/>
        <v>Stabil</v>
      </c>
      <c r="L47" s="7" t="str">
        <f t="shared" si="1"/>
        <v>Penghujan</v>
      </c>
      <c r="M47" s="7" t="str">
        <f t="shared" si="7"/>
        <v>Tidak Ada Bencana</v>
      </c>
      <c r="N47" s="7">
        <f t="shared" si="8"/>
        <v>2.7766837337534462</v>
      </c>
      <c r="O47" s="7" t="str">
        <f t="shared" si="6"/>
        <v>Tidak Ada Hama</v>
      </c>
      <c r="P47" s="6" t="str">
        <f t="shared" si="9"/>
        <v>R1</v>
      </c>
    </row>
    <row r="48" spans="1:16" x14ac:dyDescent="0.25">
      <c r="A48" s="3">
        <v>47</v>
      </c>
      <c r="B48" s="4">
        <v>40848</v>
      </c>
      <c r="C48" s="3">
        <v>8</v>
      </c>
      <c r="D48" s="5">
        <v>7597</v>
      </c>
      <c r="E48" s="5">
        <v>2968</v>
      </c>
      <c r="F48" s="5">
        <v>2844</v>
      </c>
      <c r="G48" s="5">
        <v>276.60000000000002</v>
      </c>
      <c r="H48" s="5">
        <v>0</v>
      </c>
      <c r="I48" s="9">
        <v>27.25</v>
      </c>
      <c r="K48" s="7" t="str">
        <f t="shared" si="0"/>
        <v>Stabil</v>
      </c>
      <c r="L48" s="7" t="str">
        <f t="shared" si="1"/>
        <v>Penghujan</v>
      </c>
      <c r="M48" s="7" t="str">
        <f t="shared" si="7"/>
        <v>Tidak Ada Bencana</v>
      </c>
      <c r="N48" s="7">
        <f t="shared" si="8"/>
        <v>2.3903508771929824</v>
      </c>
      <c r="O48" s="7" t="str">
        <f t="shared" si="6"/>
        <v>Tidak Ada Hama</v>
      </c>
      <c r="P48" s="6" t="str">
        <f t="shared" si="9"/>
        <v>R1</v>
      </c>
    </row>
    <row r="49" spans="1:16" x14ac:dyDescent="0.25">
      <c r="A49" s="3">
        <v>48</v>
      </c>
      <c r="B49" s="4">
        <v>40878</v>
      </c>
      <c r="C49" s="3">
        <v>8</v>
      </c>
      <c r="D49" s="5">
        <v>7753</v>
      </c>
      <c r="E49" s="5">
        <v>2565</v>
      </c>
      <c r="F49" s="5">
        <v>3784</v>
      </c>
      <c r="G49" s="5">
        <v>485</v>
      </c>
      <c r="H49" s="5">
        <v>0</v>
      </c>
      <c r="I49" s="9">
        <v>16</v>
      </c>
      <c r="K49" s="7" t="str">
        <f t="shared" si="0"/>
        <v>Stabil</v>
      </c>
      <c r="L49" s="7" t="str">
        <f t="shared" si="1"/>
        <v>Penghujan</v>
      </c>
      <c r="M49" s="7" t="str">
        <f t="shared" si="7"/>
        <v>Tidak Ada Bencana</v>
      </c>
      <c r="N49" s="7">
        <f t="shared" si="8"/>
        <v>1.6243654822335025</v>
      </c>
      <c r="O49" s="7" t="str">
        <f t="shared" si="6"/>
        <v>Tidak Ada Hama</v>
      </c>
      <c r="P49" s="6" t="str">
        <f t="shared" si="9"/>
        <v>R1</v>
      </c>
    </row>
    <row r="50" spans="1:16" x14ac:dyDescent="0.25">
      <c r="A50" s="3">
        <v>49</v>
      </c>
      <c r="B50" s="4">
        <v>40909</v>
      </c>
      <c r="C50" s="3">
        <v>8</v>
      </c>
      <c r="D50" s="5">
        <v>8141</v>
      </c>
      <c r="E50" s="5">
        <v>963</v>
      </c>
      <c r="F50" s="5">
        <v>8454</v>
      </c>
      <c r="G50" s="5">
        <v>407</v>
      </c>
      <c r="H50" s="5">
        <v>1</v>
      </c>
      <c r="I50" s="9">
        <v>91</v>
      </c>
      <c r="K50" s="7" t="str">
        <f t="shared" si="0"/>
        <v>Stabil</v>
      </c>
      <c r="L50" s="7" t="str">
        <f t="shared" si="1"/>
        <v>Penghujan</v>
      </c>
      <c r="M50" s="7" t="str">
        <f t="shared" si="7"/>
        <v>Ada Bencana</v>
      </c>
      <c r="N50" s="7">
        <f t="shared" si="8"/>
        <v>43.333333333333336</v>
      </c>
      <c r="O50" s="7" t="str">
        <f t="shared" si="6"/>
        <v>Ada Hama</v>
      </c>
      <c r="P50" s="6" t="str">
        <f t="shared" si="9"/>
        <v>R4</v>
      </c>
    </row>
    <row r="51" spans="1:16" x14ac:dyDescent="0.25">
      <c r="A51" s="3">
        <v>50</v>
      </c>
      <c r="B51" s="4">
        <v>40940</v>
      </c>
      <c r="C51" s="3">
        <v>8</v>
      </c>
      <c r="D51" s="5">
        <v>8100</v>
      </c>
      <c r="E51" s="5">
        <v>931</v>
      </c>
      <c r="F51" s="5">
        <v>5420</v>
      </c>
      <c r="G51" s="5">
        <v>376</v>
      </c>
      <c r="H51" s="5">
        <v>1</v>
      </c>
      <c r="I51" s="9">
        <v>163.75</v>
      </c>
      <c r="K51" s="7" t="str">
        <f t="shared" si="0"/>
        <v>Stabil</v>
      </c>
      <c r="L51" s="7" t="str">
        <f t="shared" si="1"/>
        <v>Penghujan</v>
      </c>
      <c r="M51" s="7" t="str">
        <f t="shared" si="7"/>
        <v>Ada Bencana</v>
      </c>
      <c r="N51" s="7">
        <f t="shared" si="8"/>
        <v>80.665024630541865</v>
      </c>
      <c r="O51" s="7" t="str">
        <f t="shared" si="6"/>
        <v>Ada Hama</v>
      </c>
      <c r="P51" s="6" t="str">
        <f t="shared" si="9"/>
        <v>R4</v>
      </c>
    </row>
    <row r="52" spans="1:16" x14ac:dyDescent="0.25">
      <c r="A52" s="3">
        <v>51</v>
      </c>
      <c r="B52" s="4">
        <v>40969</v>
      </c>
      <c r="C52" s="3">
        <v>8</v>
      </c>
      <c r="D52" s="5">
        <v>8165</v>
      </c>
      <c r="E52" s="5">
        <v>13037</v>
      </c>
      <c r="F52" s="5">
        <v>1663</v>
      </c>
      <c r="G52" s="5">
        <v>280.5</v>
      </c>
      <c r="H52" s="5">
        <v>1</v>
      </c>
      <c r="I52" s="9">
        <v>127.75</v>
      </c>
      <c r="K52" s="7" t="str">
        <f t="shared" si="0"/>
        <v>Stabil</v>
      </c>
      <c r="L52" s="7" t="str">
        <f t="shared" si="1"/>
        <v>Penghujan</v>
      </c>
      <c r="M52" s="7" t="str">
        <f t="shared" si="7"/>
        <v>Ada Bencana</v>
      </c>
      <c r="N52" s="7">
        <f t="shared" si="8"/>
        <v>4.4919127988748242</v>
      </c>
      <c r="O52" s="7" t="str">
        <f t="shared" si="6"/>
        <v>Tidak Ada Hama</v>
      </c>
      <c r="P52" s="6" t="str">
        <f t="shared" si="9"/>
        <v>R3</v>
      </c>
    </row>
    <row r="53" spans="1:16" x14ac:dyDescent="0.25">
      <c r="A53" s="3">
        <v>52</v>
      </c>
      <c r="B53" s="4">
        <v>41000</v>
      </c>
      <c r="C53" s="3">
        <v>8</v>
      </c>
      <c r="D53" s="5">
        <v>8277</v>
      </c>
      <c r="E53" s="5">
        <v>17345</v>
      </c>
      <c r="F53" s="5">
        <v>311</v>
      </c>
      <c r="G53" s="5">
        <v>574.70000000000005</v>
      </c>
      <c r="H53" s="5">
        <v>1</v>
      </c>
      <c r="I53" s="9">
        <v>156.15</v>
      </c>
      <c r="K53" s="7" t="str">
        <f t="shared" si="0"/>
        <v>Stabil</v>
      </c>
      <c r="L53" s="7" t="str">
        <f t="shared" si="1"/>
        <v>Penghujan</v>
      </c>
      <c r="M53" s="7" t="str">
        <f t="shared" si="7"/>
        <v>Ada Bencana</v>
      </c>
      <c r="N53" s="7">
        <f t="shared" si="8"/>
        <v>4.1265856236786469</v>
      </c>
      <c r="O53" s="7" t="str">
        <f t="shared" si="6"/>
        <v>Tidak Ada Hama</v>
      </c>
      <c r="P53" s="6" t="str">
        <f t="shared" si="9"/>
        <v>R3</v>
      </c>
    </row>
    <row r="54" spans="1:16" x14ac:dyDescent="0.25">
      <c r="A54" s="3">
        <v>53</v>
      </c>
      <c r="B54" s="4">
        <v>41030</v>
      </c>
      <c r="C54" s="3">
        <v>8</v>
      </c>
      <c r="D54" s="5">
        <v>8212</v>
      </c>
      <c r="E54" s="5">
        <v>28804</v>
      </c>
      <c r="F54" s="5">
        <v>844</v>
      </c>
      <c r="G54" s="5">
        <v>571.29999999999995</v>
      </c>
      <c r="H54" s="5">
        <v>0</v>
      </c>
      <c r="I54" s="9">
        <v>56.25</v>
      </c>
      <c r="K54" s="7" t="str">
        <f t="shared" si="0"/>
        <v>Stabil</v>
      </c>
      <c r="L54" s="7" t="str">
        <f t="shared" si="1"/>
        <v>Penghujan</v>
      </c>
      <c r="M54" s="7" t="str">
        <f t="shared" si="7"/>
        <v>Tidak Ada Bencana</v>
      </c>
      <c r="N54" s="7">
        <f t="shared" si="8"/>
        <v>0.66536550745209366</v>
      </c>
      <c r="O54" s="7" t="str">
        <f t="shared" si="6"/>
        <v>Tidak Ada Hama</v>
      </c>
      <c r="P54" s="6" t="str">
        <f t="shared" si="9"/>
        <v>R1</v>
      </c>
    </row>
    <row r="55" spans="1:16" x14ac:dyDescent="0.25">
      <c r="A55" s="3">
        <v>54</v>
      </c>
      <c r="B55" s="4">
        <v>41061</v>
      </c>
      <c r="C55" s="3">
        <v>8</v>
      </c>
      <c r="D55" s="5">
        <v>8225</v>
      </c>
      <c r="E55" s="5">
        <v>18467</v>
      </c>
      <c r="F55" s="5">
        <v>8939</v>
      </c>
      <c r="G55" s="5">
        <v>503.7</v>
      </c>
      <c r="H55" s="5">
        <v>0</v>
      </c>
      <c r="I55" s="9">
        <v>118.08</v>
      </c>
      <c r="K55" s="7" t="str">
        <f t="shared" si="0"/>
        <v>Stabil</v>
      </c>
      <c r="L55" s="7" t="str">
        <f t="shared" si="1"/>
        <v>Penghujan</v>
      </c>
      <c r="M55" s="7" t="str">
        <f t="shared" si="7"/>
        <v>Tidak Ada Bencana</v>
      </c>
      <c r="N55" s="7">
        <f t="shared" si="8"/>
        <v>2.1785977859778596</v>
      </c>
      <c r="O55" s="7" t="str">
        <f t="shared" si="6"/>
        <v>Tidak Ada Hama</v>
      </c>
      <c r="P55" s="6" t="str">
        <f t="shared" si="9"/>
        <v>R1</v>
      </c>
    </row>
    <row r="56" spans="1:16" x14ac:dyDescent="0.25">
      <c r="A56" s="3">
        <v>55</v>
      </c>
      <c r="B56" s="4">
        <v>41091</v>
      </c>
      <c r="C56" s="3">
        <v>8</v>
      </c>
      <c r="D56" s="5">
        <v>8273</v>
      </c>
      <c r="E56" s="5">
        <v>5666</v>
      </c>
      <c r="F56" s="5">
        <v>3840</v>
      </c>
      <c r="G56" s="5">
        <v>460.5</v>
      </c>
      <c r="H56" s="5">
        <v>1</v>
      </c>
      <c r="I56" s="9">
        <v>126.5</v>
      </c>
      <c r="K56" s="7" t="str">
        <f t="shared" si="0"/>
        <v>Stabil</v>
      </c>
      <c r="L56" s="7" t="str">
        <f t="shared" si="1"/>
        <v>Penghujan</v>
      </c>
      <c r="M56" s="7" t="str">
        <f t="shared" si="7"/>
        <v>Ada Bencana</v>
      </c>
      <c r="N56" s="7">
        <f t="shared" si="8"/>
        <v>7.6067348165965125</v>
      </c>
      <c r="O56" s="7" t="str">
        <f t="shared" si="6"/>
        <v>Tidak Ada Hama</v>
      </c>
      <c r="P56" s="6" t="str">
        <f t="shared" si="9"/>
        <v>R3</v>
      </c>
    </row>
    <row r="57" spans="1:16" x14ac:dyDescent="0.25">
      <c r="A57" s="3">
        <v>56</v>
      </c>
      <c r="B57" s="4">
        <v>41122</v>
      </c>
      <c r="C57" s="3">
        <v>8</v>
      </c>
      <c r="D57" s="5">
        <v>8334</v>
      </c>
      <c r="E57" s="5">
        <v>1060</v>
      </c>
      <c r="F57" s="5">
        <v>253</v>
      </c>
      <c r="G57" s="5">
        <v>679.4</v>
      </c>
      <c r="H57" s="5">
        <v>0</v>
      </c>
      <c r="I57" s="9">
        <v>54.75</v>
      </c>
      <c r="K57" s="7" t="str">
        <f t="shared" si="0"/>
        <v>Stabil</v>
      </c>
      <c r="L57" s="7" t="str">
        <f t="shared" si="1"/>
        <v>Penghujan</v>
      </c>
      <c r="M57" s="7" t="str">
        <f t="shared" si="7"/>
        <v>Tidak Ada Bencana</v>
      </c>
      <c r="N57" s="7">
        <f t="shared" si="8"/>
        <v>17.60450160771704</v>
      </c>
      <c r="O57" s="7" t="str">
        <f t="shared" si="6"/>
        <v>Ada Hama</v>
      </c>
      <c r="P57" s="6" t="str">
        <f t="shared" si="9"/>
        <v>R2</v>
      </c>
    </row>
    <row r="58" spans="1:16" x14ac:dyDescent="0.25">
      <c r="A58" s="3">
        <v>57</v>
      </c>
      <c r="B58" s="4">
        <v>41153</v>
      </c>
      <c r="C58" s="3">
        <v>8</v>
      </c>
      <c r="D58" s="5">
        <v>8322</v>
      </c>
      <c r="E58" s="5">
        <v>3148</v>
      </c>
      <c r="F58" s="5">
        <v>1046</v>
      </c>
      <c r="G58" s="5">
        <v>767.8</v>
      </c>
      <c r="H58" s="5">
        <v>0</v>
      </c>
      <c r="I58" s="9">
        <v>46.75</v>
      </c>
      <c r="K58" s="7" t="str">
        <f t="shared" si="0"/>
        <v>Stabil</v>
      </c>
      <c r="L58" s="7" t="str">
        <f t="shared" si="1"/>
        <v>Penghujan</v>
      </c>
      <c r="M58" s="7" t="str">
        <f t="shared" si="7"/>
        <v>Tidak Ada Bencana</v>
      </c>
      <c r="N58" s="7">
        <f t="shared" si="8"/>
        <v>5.5390995260663507</v>
      </c>
      <c r="O58" s="7" t="str">
        <f t="shared" si="6"/>
        <v>Tidak Ada Hama</v>
      </c>
      <c r="P58" s="6" t="str">
        <f t="shared" si="9"/>
        <v>R1</v>
      </c>
    </row>
    <row r="59" spans="1:16" x14ac:dyDescent="0.25">
      <c r="A59" s="3">
        <v>58</v>
      </c>
      <c r="B59" s="4">
        <v>41183</v>
      </c>
      <c r="C59" s="3">
        <v>8</v>
      </c>
      <c r="D59" s="5">
        <v>8298</v>
      </c>
      <c r="E59" s="5">
        <v>33344</v>
      </c>
      <c r="F59" s="5">
        <v>587</v>
      </c>
      <c r="G59" s="5">
        <v>512.6</v>
      </c>
      <c r="H59" s="5">
        <v>1</v>
      </c>
      <c r="I59" s="9">
        <v>5.5</v>
      </c>
      <c r="K59" s="7" t="str">
        <f t="shared" si="0"/>
        <v>Stabil</v>
      </c>
      <c r="L59" s="7" t="str">
        <f t="shared" si="1"/>
        <v>Penghujan</v>
      </c>
      <c r="M59" s="7" t="str">
        <f t="shared" si="7"/>
        <v>Ada Bencana</v>
      </c>
      <c r="N59" s="7">
        <f t="shared" si="8"/>
        <v>6.1528135138158635E-2</v>
      </c>
      <c r="O59" s="7" t="str">
        <f t="shared" si="6"/>
        <v>Tidak Ada Hama</v>
      </c>
      <c r="P59" s="6" t="str">
        <f t="shared" si="9"/>
        <v>R3</v>
      </c>
    </row>
    <row r="60" spans="1:16" x14ac:dyDescent="0.25">
      <c r="A60" s="3">
        <v>59</v>
      </c>
      <c r="B60" s="4">
        <v>41214</v>
      </c>
      <c r="C60" s="3">
        <v>8</v>
      </c>
      <c r="D60" s="5">
        <v>8298</v>
      </c>
      <c r="E60" s="5">
        <v>14324</v>
      </c>
      <c r="F60" s="5">
        <v>200</v>
      </c>
      <c r="G60" s="5">
        <v>589.79999999999995</v>
      </c>
      <c r="H60" s="5">
        <v>0</v>
      </c>
      <c r="I60" s="9">
        <v>0</v>
      </c>
      <c r="K60" s="7" t="str">
        <f t="shared" si="0"/>
        <v>Stabil</v>
      </c>
      <c r="L60" s="7" t="str">
        <f t="shared" si="1"/>
        <v>Penghujan</v>
      </c>
      <c r="M60" s="7" t="str">
        <f t="shared" si="7"/>
        <v>Tidak Ada Bencana</v>
      </c>
      <c r="N60" s="7">
        <f t="shared" si="8"/>
        <v>0</v>
      </c>
      <c r="O60" s="7" t="str">
        <f t="shared" si="6"/>
        <v>Tidak Ada Hama</v>
      </c>
      <c r="P60" s="6" t="str">
        <f t="shared" si="9"/>
        <v>R1</v>
      </c>
    </row>
    <row r="61" spans="1:16" x14ac:dyDescent="0.25">
      <c r="A61" s="3">
        <v>60</v>
      </c>
      <c r="B61" s="4">
        <v>41244</v>
      </c>
      <c r="C61" s="3">
        <v>8</v>
      </c>
      <c r="D61" s="5">
        <v>8343</v>
      </c>
      <c r="E61" s="5">
        <v>944</v>
      </c>
      <c r="F61" s="5">
        <v>1268</v>
      </c>
      <c r="G61" s="5">
        <v>348.9</v>
      </c>
      <c r="H61" s="5">
        <v>0</v>
      </c>
      <c r="I61" s="9">
        <v>25.75</v>
      </c>
      <c r="K61" s="7" t="str">
        <f t="shared" si="0"/>
        <v>Stabil</v>
      </c>
      <c r="L61" s="7" t="str">
        <f t="shared" si="1"/>
        <v>Penghujan</v>
      </c>
      <c r="M61" s="7" t="str">
        <f t="shared" si="7"/>
        <v>Tidak Ada Bencana</v>
      </c>
      <c r="N61" s="7">
        <f t="shared" si="8"/>
        <v>10.177865612648221</v>
      </c>
      <c r="O61" s="7" t="str">
        <f t="shared" si="6"/>
        <v>Ada Hama</v>
      </c>
      <c r="P61" s="6" t="str">
        <f t="shared" si="9"/>
        <v>R2</v>
      </c>
    </row>
    <row r="62" spans="1:16" x14ac:dyDescent="0.25">
      <c r="A62" s="3">
        <v>61</v>
      </c>
      <c r="B62" s="4">
        <v>41275</v>
      </c>
      <c r="C62" s="3">
        <v>8</v>
      </c>
      <c r="D62" s="5">
        <v>9391</v>
      </c>
      <c r="E62" s="5">
        <v>6089</v>
      </c>
      <c r="F62" s="5">
        <v>8466</v>
      </c>
      <c r="G62" s="5">
        <v>438.1</v>
      </c>
      <c r="H62" s="5">
        <v>1</v>
      </c>
      <c r="I62" s="9">
        <v>52.75</v>
      </c>
      <c r="K62" s="7" t="str">
        <f t="shared" si="0"/>
        <v>Stabil</v>
      </c>
      <c r="L62" s="7" t="str">
        <f t="shared" si="1"/>
        <v>Penghujan</v>
      </c>
      <c r="M62" s="7" t="str">
        <f t="shared" si="7"/>
        <v>Ada Bencana</v>
      </c>
      <c r="N62" s="7">
        <f t="shared" si="8"/>
        <v>5.0430210325047806</v>
      </c>
      <c r="O62" s="7" t="str">
        <f t="shared" si="6"/>
        <v>Tidak Ada Hama</v>
      </c>
      <c r="P62" s="6" t="str">
        <f t="shared" si="9"/>
        <v>R3</v>
      </c>
    </row>
    <row r="63" spans="1:16" x14ac:dyDescent="0.25">
      <c r="A63" s="3">
        <v>62</v>
      </c>
      <c r="B63" s="4">
        <v>41306</v>
      </c>
      <c r="C63" s="3">
        <v>8</v>
      </c>
      <c r="D63" s="5">
        <v>9605</v>
      </c>
      <c r="E63" s="5">
        <v>3417</v>
      </c>
      <c r="F63" s="5">
        <v>9364</v>
      </c>
      <c r="G63" s="5">
        <v>287.3</v>
      </c>
      <c r="H63" s="5">
        <v>0</v>
      </c>
      <c r="I63" s="9">
        <v>121.25</v>
      </c>
      <c r="K63" s="7" t="str">
        <f t="shared" si="0"/>
        <v>Stabil</v>
      </c>
      <c r="L63" s="7" t="str">
        <f t="shared" si="1"/>
        <v>Penghujan</v>
      </c>
      <c r="M63" s="7" t="str">
        <f t="shared" si="7"/>
        <v>Tidak Ada Bencana</v>
      </c>
      <c r="N63" s="7">
        <f t="shared" si="8"/>
        <v>20.655877342419078</v>
      </c>
      <c r="O63" s="7" t="str">
        <f t="shared" si="6"/>
        <v>Ada Hama</v>
      </c>
      <c r="P63" s="6" t="str">
        <f t="shared" si="9"/>
        <v>R2</v>
      </c>
    </row>
    <row r="64" spans="1:16" x14ac:dyDescent="0.25">
      <c r="A64" s="3">
        <v>63</v>
      </c>
      <c r="B64" s="4">
        <v>41334</v>
      </c>
      <c r="C64" s="3">
        <v>8</v>
      </c>
      <c r="D64" s="5">
        <v>9582</v>
      </c>
      <c r="E64" s="5">
        <v>1164</v>
      </c>
      <c r="F64" s="5">
        <v>3984</v>
      </c>
      <c r="G64" s="5">
        <v>289.8</v>
      </c>
      <c r="H64" s="5">
        <v>1</v>
      </c>
      <c r="I64" s="9">
        <v>152.94999999999999</v>
      </c>
      <c r="K64" s="7" t="str">
        <f t="shared" si="0"/>
        <v>Stabil</v>
      </c>
      <c r="L64" s="7" t="str">
        <f t="shared" si="1"/>
        <v>Penghujan</v>
      </c>
      <c r="M64" s="7" t="str">
        <f t="shared" si="7"/>
        <v>Ada Bencana</v>
      </c>
      <c r="N64" s="7">
        <f t="shared" si="8"/>
        <v>76.474999999999994</v>
      </c>
      <c r="O64" s="7" t="str">
        <f t="shared" si="6"/>
        <v>Ada Hama</v>
      </c>
      <c r="P64" s="6" t="str">
        <f t="shared" si="9"/>
        <v>R4</v>
      </c>
    </row>
    <row r="65" spans="1:16" x14ac:dyDescent="0.25">
      <c r="A65" s="3">
        <v>64</v>
      </c>
      <c r="B65" s="4">
        <v>41365</v>
      </c>
      <c r="C65" s="3">
        <v>8</v>
      </c>
      <c r="D65" s="5">
        <v>9582</v>
      </c>
      <c r="E65" s="5">
        <v>7382</v>
      </c>
      <c r="F65" s="5">
        <v>902</v>
      </c>
      <c r="G65" s="5">
        <v>571.70000000000005</v>
      </c>
      <c r="H65" s="5">
        <v>0</v>
      </c>
      <c r="I65" s="9">
        <v>208.85</v>
      </c>
      <c r="K65" s="7" t="str">
        <f t="shared" si="0"/>
        <v>Stabil</v>
      </c>
      <c r="L65" s="7" t="str">
        <f t="shared" si="1"/>
        <v>Penghujan</v>
      </c>
      <c r="M65" s="7" t="str">
        <f t="shared" si="7"/>
        <v>Tidak Ada Bencana</v>
      </c>
      <c r="N65" s="7">
        <f t="shared" si="8"/>
        <v>16.470820189274448</v>
      </c>
      <c r="O65" s="7" t="str">
        <f t="shared" si="6"/>
        <v>Ada Hama</v>
      </c>
      <c r="P65" s="6" t="str">
        <f t="shared" si="9"/>
        <v>R2</v>
      </c>
    </row>
    <row r="66" spans="1:16" x14ac:dyDescent="0.25">
      <c r="A66" s="3">
        <v>65</v>
      </c>
      <c r="B66" s="4">
        <v>41395</v>
      </c>
      <c r="C66" s="3">
        <v>8</v>
      </c>
      <c r="D66" s="5">
        <v>9582</v>
      </c>
      <c r="E66" s="5">
        <v>35388</v>
      </c>
      <c r="F66" s="5">
        <v>961</v>
      </c>
      <c r="G66" s="5">
        <v>420.4</v>
      </c>
      <c r="H66" s="5">
        <v>1</v>
      </c>
      <c r="I66" s="9">
        <v>64</v>
      </c>
      <c r="K66" s="7" t="str">
        <f t="shared" si="0"/>
        <v>Stabil</v>
      </c>
      <c r="L66" s="7" t="str">
        <f t="shared" si="1"/>
        <v>Penghujan</v>
      </c>
      <c r="M66" s="7" t="str">
        <f t="shared" si="7"/>
        <v>Ada Bencana</v>
      </c>
      <c r="N66" s="7">
        <f t="shared" si="8"/>
        <v>0.7559650366170565</v>
      </c>
      <c r="O66" s="7" t="str">
        <f t="shared" si="6"/>
        <v>Tidak Ada Hama</v>
      </c>
      <c r="P66" s="6" t="str">
        <f t="shared" si="9"/>
        <v>R3</v>
      </c>
    </row>
    <row r="67" spans="1:16" x14ac:dyDescent="0.25">
      <c r="A67" s="3">
        <v>66</v>
      </c>
      <c r="B67" s="4">
        <v>41426</v>
      </c>
      <c r="C67" s="3">
        <v>8</v>
      </c>
      <c r="D67" s="5">
        <v>9713</v>
      </c>
      <c r="E67" s="5">
        <v>39142</v>
      </c>
      <c r="F67" s="5">
        <v>9517</v>
      </c>
      <c r="G67" s="5">
        <v>267.60000000000002</v>
      </c>
      <c r="H67" s="5">
        <v>1</v>
      </c>
      <c r="I67" s="9">
        <v>43.25</v>
      </c>
      <c r="K67" s="7" t="str">
        <f t="shared" ref="K67:K109" si="10">IF(D67&gt;10250,"Tidak Stabil","Stabil")</f>
        <v>Stabil</v>
      </c>
      <c r="L67" s="7" t="str">
        <f t="shared" ref="L67:L109" si="11">IF(G67&gt;150,"Penghujan","Kemarau")</f>
        <v>Penghujan</v>
      </c>
      <c r="M67" s="7" t="str">
        <f t="shared" si="7"/>
        <v>Ada Bencana</v>
      </c>
      <c r="N67" s="7">
        <f t="shared" si="8"/>
        <v>0.46187526697992309</v>
      </c>
      <c r="O67" s="7" t="str">
        <f t="shared" si="6"/>
        <v>Tidak Ada Hama</v>
      </c>
      <c r="P67" s="6" t="str">
        <f t="shared" si="9"/>
        <v>R3</v>
      </c>
    </row>
    <row r="68" spans="1:16" x14ac:dyDescent="0.25">
      <c r="A68" s="3">
        <v>67</v>
      </c>
      <c r="B68" s="4">
        <v>41456</v>
      </c>
      <c r="C68" s="3">
        <v>8</v>
      </c>
      <c r="D68" s="5">
        <v>9713</v>
      </c>
      <c r="E68" s="5">
        <v>16653</v>
      </c>
      <c r="F68" s="5">
        <v>4011</v>
      </c>
      <c r="G68" s="5">
        <v>975.4</v>
      </c>
      <c r="H68" s="5">
        <v>1</v>
      </c>
      <c r="I68" s="9">
        <v>168</v>
      </c>
      <c r="K68" s="7" t="str">
        <f t="shared" si="10"/>
        <v>Stabil</v>
      </c>
      <c r="L68" s="7" t="str">
        <f t="shared" si="11"/>
        <v>Penghujan</v>
      </c>
      <c r="M68" s="7" t="str">
        <f t="shared" si="7"/>
        <v>Ada Bencana</v>
      </c>
      <c r="N68" s="7">
        <f t="shared" si="8"/>
        <v>4.2168674698795181</v>
      </c>
      <c r="O68" s="7" t="str">
        <f t="shared" si="6"/>
        <v>Tidak Ada Hama</v>
      </c>
      <c r="P68" s="6" t="str">
        <f t="shared" si="9"/>
        <v>R3</v>
      </c>
    </row>
    <row r="69" spans="1:16" x14ac:dyDescent="0.25">
      <c r="A69" s="3">
        <v>68</v>
      </c>
      <c r="B69" s="4">
        <v>41487</v>
      </c>
      <c r="C69" s="3">
        <v>8</v>
      </c>
      <c r="D69" s="5">
        <v>9713</v>
      </c>
      <c r="E69" s="5">
        <v>3770</v>
      </c>
      <c r="F69" s="5">
        <v>1672</v>
      </c>
      <c r="G69" s="5">
        <v>776.2</v>
      </c>
      <c r="H69" s="5">
        <v>0</v>
      </c>
      <c r="I69" s="9">
        <v>150.25</v>
      </c>
      <c r="K69" s="7" t="str">
        <f t="shared" si="10"/>
        <v>Stabil</v>
      </c>
      <c r="L69" s="7" t="str">
        <f t="shared" si="11"/>
        <v>Penghujan</v>
      </c>
      <c r="M69" s="7" t="str">
        <f t="shared" si="7"/>
        <v>Tidak Ada Bencana</v>
      </c>
      <c r="N69" s="7">
        <f t="shared" si="8"/>
        <v>16.657427937915742</v>
      </c>
      <c r="O69" s="7" t="str">
        <f t="shared" si="6"/>
        <v>Ada Hama</v>
      </c>
      <c r="P69" s="6" t="str">
        <f t="shared" si="9"/>
        <v>R2</v>
      </c>
    </row>
    <row r="70" spans="1:16" x14ac:dyDescent="0.25">
      <c r="A70" s="3">
        <v>69</v>
      </c>
      <c r="B70" s="4">
        <v>41518</v>
      </c>
      <c r="C70" s="3">
        <v>8</v>
      </c>
      <c r="D70" s="5">
        <v>9713</v>
      </c>
      <c r="E70" s="5">
        <v>3377</v>
      </c>
      <c r="F70" s="5">
        <v>766</v>
      </c>
      <c r="G70" s="5">
        <v>440.3</v>
      </c>
      <c r="H70" s="5">
        <v>0</v>
      </c>
      <c r="I70" s="9">
        <v>68</v>
      </c>
      <c r="K70" s="7" t="str">
        <f t="shared" si="10"/>
        <v>Stabil</v>
      </c>
      <c r="L70" s="7" t="str">
        <f t="shared" si="11"/>
        <v>Penghujan</v>
      </c>
      <c r="M70" s="7" t="str">
        <f t="shared" si="7"/>
        <v>Tidak Ada Bencana</v>
      </c>
      <c r="N70" s="7">
        <f t="shared" si="8"/>
        <v>7.0759625390218517</v>
      </c>
      <c r="O70" s="7" t="str">
        <f t="shared" si="6"/>
        <v>Tidak Ada Hama</v>
      </c>
      <c r="P70" s="6" t="str">
        <f t="shared" si="9"/>
        <v>R1</v>
      </c>
    </row>
    <row r="71" spans="1:16" x14ac:dyDescent="0.25">
      <c r="A71" s="3">
        <v>70</v>
      </c>
      <c r="B71" s="4">
        <v>41548</v>
      </c>
      <c r="C71" s="3">
        <v>8</v>
      </c>
      <c r="D71" s="5">
        <v>9713</v>
      </c>
      <c r="E71" s="5">
        <v>33440</v>
      </c>
      <c r="F71" s="5">
        <v>1546</v>
      </c>
      <c r="G71" s="5">
        <v>591.1</v>
      </c>
      <c r="H71" s="5">
        <v>0</v>
      </c>
      <c r="I71" s="9">
        <v>39.25</v>
      </c>
      <c r="K71" s="7" t="str">
        <f t="shared" si="10"/>
        <v>Stabil</v>
      </c>
      <c r="L71" s="7" t="str">
        <f t="shared" si="11"/>
        <v>Penghujan</v>
      </c>
      <c r="M71" s="7" t="str">
        <f t="shared" si="7"/>
        <v>Tidak Ada Bencana</v>
      </c>
      <c r="N71" s="7">
        <f t="shared" si="8"/>
        <v>0.41241988021435327</v>
      </c>
      <c r="O71" s="7" t="str">
        <f t="shared" ref="O71:O109" si="12">IF((I71/F67*100)&gt;10,"Ada Hama","Tidak Ada Hama")</f>
        <v>Tidak Ada Hama</v>
      </c>
      <c r="P71" s="6" t="str">
        <f t="shared" si="9"/>
        <v>R1</v>
      </c>
    </row>
    <row r="72" spans="1:16" x14ac:dyDescent="0.25">
      <c r="A72" s="3">
        <v>71</v>
      </c>
      <c r="B72" s="4">
        <v>41579</v>
      </c>
      <c r="C72" s="3">
        <v>8</v>
      </c>
      <c r="D72" s="5">
        <v>9797</v>
      </c>
      <c r="E72" s="5">
        <v>14093</v>
      </c>
      <c r="F72" s="5">
        <v>1176</v>
      </c>
      <c r="G72" s="5">
        <v>606.6</v>
      </c>
      <c r="H72" s="5">
        <v>0</v>
      </c>
      <c r="I72" s="9">
        <v>44</v>
      </c>
      <c r="K72" s="7" t="str">
        <f t="shared" si="10"/>
        <v>Stabil</v>
      </c>
      <c r="L72" s="7" t="str">
        <f t="shared" si="11"/>
        <v>Penghujan</v>
      </c>
      <c r="M72" s="7" t="str">
        <f t="shared" si="7"/>
        <v>Tidak Ada Bencana</v>
      </c>
      <c r="N72" s="7">
        <f t="shared" si="8"/>
        <v>1.0969832959361756</v>
      </c>
      <c r="O72" s="7" t="str">
        <f t="shared" si="12"/>
        <v>Tidak Ada Hama</v>
      </c>
      <c r="P72" s="6" t="str">
        <f t="shared" si="9"/>
        <v>R1</v>
      </c>
    </row>
    <row r="73" spans="1:16" x14ac:dyDescent="0.25">
      <c r="A73" s="3">
        <v>72</v>
      </c>
      <c r="B73" s="4">
        <v>41609</v>
      </c>
      <c r="C73" s="3">
        <v>8</v>
      </c>
      <c r="D73" s="5">
        <v>9894</v>
      </c>
      <c r="E73" s="5">
        <v>5875</v>
      </c>
      <c r="F73" s="5">
        <v>11619</v>
      </c>
      <c r="G73" s="5">
        <v>374.6</v>
      </c>
      <c r="H73" s="5">
        <v>1</v>
      </c>
      <c r="I73" s="9">
        <v>210.25</v>
      </c>
      <c r="K73" s="7" t="str">
        <f t="shared" si="10"/>
        <v>Stabil</v>
      </c>
      <c r="L73" s="7" t="str">
        <f t="shared" si="11"/>
        <v>Penghujan</v>
      </c>
      <c r="M73" s="7" t="str">
        <f t="shared" si="7"/>
        <v>Ada Bencana</v>
      </c>
      <c r="N73" s="7">
        <f t="shared" si="8"/>
        <v>12.574760765550238</v>
      </c>
      <c r="O73" s="7" t="str">
        <f t="shared" si="12"/>
        <v>Ada Hama</v>
      </c>
      <c r="P73" s="6" t="str">
        <f t="shared" si="9"/>
        <v>R4</v>
      </c>
    </row>
    <row r="74" spans="1:16" x14ac:dyDescent="0.25">
      <c r="A74" s="3">
        <v>73</v>
      </c>
      <c r="B74" s="4">
        <v>41640</v>
      </c>
      <c r="C74" s="3">
        <v>8</v>
      </c>
      <c r="D74" s="5">
        <v>9620</v>
      </c>
      <c r="E74" s="5">
        <v>3096</v>
      </c>
      <c r="F74" s="5">
        <v>6526</v>
      </c>
      <c r="G74" s="5">
        <v>428.9</v>
      </c>
      <c r="H74" s="5">
        <v>0</v>
      </c>
      <c r="I74" s="9">
        <v>207.85</v>
      </c>
      <c r="K74" s="7" t="str">
        <f t="shared" si="10"/>
        <v>Stabil</v>
      </c>
      <c r="L74" s="7" t="str">
        <f t="shared" si="11"/>
        <v>Penghujan</v>
      </c>
      <c r="M74" s="7" t="str">
        <f t="shared" si="7"/>
        <v>Tidak Ada Bencana</v>
      </c>
      <c r="N74" s="7">
        <f t="shared" si="8"/>
        <v>27.134464751958227</v>
      </c>
      <c r="O74" s="7" t="str">
        <f t="shared" si="12"/>
        <v>Ada Hama</v>
      </c>
      <c r="P74" s="6" t="str">
        <f t="shared" si="9"/>
        <v>R2</v>
      </c>
    </row>
    <row r="75" spans="1:16" x14ac:dyDescent="0.25">
      <c r="A75" s="3">
        <v>74</v>
      </c>
      <c r="B75" s="4">
        <v>41671</v>
      </c>
      <c r="C75" s="3">
        <v>8</v>
      </c>
      <c r="D75" s="5">
        <v>9805</v>
      </c>
      <c r="E75" s="5">
        <v>6249</v>
      </c>
      <c r="F75" s="5">
        <v>2340</v>
      </c>
      <c r="G75" s="5">
        <v>241.5</v>
      </c>
      <c r="H75" s="5">
        <v>1</v>
      </c>
      <c r="I75" s="9">
        <v>171.76</v>
      </c>
      <c r="K75" s="7" t="str">
        <f t="shared" si="10"/>
        <v>Stabil</v>
      </c>
      <c r="L75" s="7" t="str">
        <f t="shared" si="11"/>
        <v>Penghujan</v>
      </c>
      <c r="M75" s="7" t="str">
        <f t="shared" si="7"/>
        <v>Ada Bencana</v>
      </c>
      <c r="N75" s="7">
        <f t="shared" si="8"/>
        <v>11.109961190168177</v>
      </c>
      <c r="O75" s="7" t="str">
        <f t="shared" si="12"/>
        <v>Ada Hama</v>
      </c>
      <c r="P75" s="6" t="str">
        <f t="shared" si="9"/>
        <v>R4</v>
      </c>
    </row>
    <row r="76" spans="1:16" x14ac:dyDescent="0.25">
      <c r="A76" s="3">
        <v>75</v>
      </c>
      <c r="B76" s="4">
        <v>41699</v>
      </c>
      <c r="C76" s="3">
        <v>8</v>
      </c>
      <c r="D76" s="5">
        <v>9892</v>
      </c>
      <c r="E76" s="5">
        <v>4753</v>
      </c>
      <c r="F76" s="5">
        <v>642</v>
      </c>
      <c r="G76" s="5">
        <v>201.1</v>
      </c>
      <c r="H76" s="5">
        <v>0</v>
      </c>
      <c r="I76" s="9">
        <v>70.599999999999994</v>
      </c>
      <c r="K76" s="7" t="str">
        <f t="shared" si="10"/>
        <v>Stabil</v>
      </c>
      <c r="L76" s="7" t="str">
        <f t="shared" si="11"/>
        <v>Penghujan</v>
      </c>
      <c r="M76" s="7" t="str">
        <f t="shared" si="7"/>
        <v>Tidak Ada Bencana</v>
      </c>
      <c r="N76" s="7">
        <f t="shared" si="8"/>
        <v>6.0034013605442169</v>
      </c>
      <c r="O76" s="7" t="str">
        <f t="shared" si="12"/>
        <v>Tidak Ada Hama</v>
      </c>
      <c r="P76" s="6" t="str">
        <f t="shared" si="9"/>
        <v>R1</v>
      </c>
    </row>
    <row r="77" spans="1:16" x14ac:dyDescent="0.25">
      <c r="A77" s="3">
        <v>76</v>
      </c>
      <c r="B77" s="4">
        <v>41730</v>
      </c>
      <c r="C77" s="3">
        <v>8</v>
      </c>
      <c r="D77" s="5">
        <v>9957</v>
      </c>
      <c r="E77" s="5">
        <v>46962</v>
      </c>
      <c r="F77" s="5">
        <v>2380</v>
      </c>
      <c r="G77" s="5">
        <v>330.3</v>
      </c>
      <c r="H77" s="5">
        <v>0</v>
      </c>
      <c r="I77" s="9">
        <v>14.25</v>
      </c>
      <c r="K77" s="7" t="str">
        <f t="shared" si="10"/>
        <v>Stabil</v>
      </c>
      <c r="L77" s="7" t="str">
        <f t="shared" si="11"/>
        <v>Penghujan</v>
      </c>
      <c r="M77" s="7" t="str">
        <f t="shared" si="7"/>
        <v>Tidak Ada Bencana</v>
      </c>
      <c r="N77" s="7">
        <f t="shared" si="8"/>
        <v>0.12264394526207073</v>
      </c>
      <c r="O77" s="7" t="str">
        <f t="shared" si="12"/>
        <v>Tidak Ada Hama</v>
      </c>
      <c r="P77" s="6" t="str">
        <f t="shared" si="9"/>
        <v>R1</v>
      </c>
    </row>
    <row r="78" spans="1:16" x14ac:dyDescent="0.25">
      <c r="A78" s="3">
        <v>77</v>
      </c>
      <c r="B78" s="4">
        <v>41760</v>
      </c>
      <c r="C78" s="3">
        <v>8</v>
      </c>
      <c r="D78" s="5">
        <v>10000</v>
      </c>
      <c r="E78" s="5">
        <v>39025</v>
      </c>
      <c r="F78" s="5">
        <v>11361</v>
      </c>
      <c r="G78" s="5">
        <v>423.3</v>
      </c>
      <c r="H78" s="5">
        <v>0</v>
      </c>
      <c r="I78" s="9">
        <v>0</v>
      </c>
      <c r="K78" s="7" t="str">
        <f t="shared" si="10"/>
        <v>Stabil</v>
      </c>
      <c r="L78" s="7" t="str">
        <f t="shared" si="11"/>
        <v>Penghujan</v>
      </c>
      <c r="M78" s="7" t="str">
        <f t="shared" si="7"/>
        <v>Tidak Ada Bencana</v>
      </c>
      <c r="N78" s="7">
        <f t="shared" si="8"/>
        <v>0</v>
      </c>
      <c r="O78" s="7" t="str">
        <f t="shared" si="12"/>
        <v>Tidak Ada Hama</v>
      </c>
      <c r="P78" s="6" t="str">
        <f t="shared" si="9"/>
        <v>R1</v>
      </c>
    </row>
    <row r="79" spans="1:16" x14ac:dyDescent="0.25">
      <c r="A79" s="3">
        <v>78</v>
      </c>
      <c r="B79" s="4">
        <v>41791</v>
      </c>
      <c r="C79" s="3">
        <v>8</v>
      </c>
      <c r="D79" s="5">
        <v>10263</v>
      </c>
      <c r="E79" s="5">
        <v>13993</v>
      </c>
      <c r="F79" s="5">
        <v>3636</v>
      </c>
      <c r="G79" s="5">
        <v>502.2</v>
      </c>
      <c r="H79" s="5">
        <v>0</v>
      </c>
      <c r="I79" s="9">
        <v>211.75</v>
      </c>
      <c r="K79" s="7" t="str">
        <f t="shared" si="10"/>
        <v>Tidak Stabil</v>
      </c>
      <c r="L79" s="7" t="str">
        <f t="shared" si="11"/>
        <v>Penghujan</v>
      </c>
      <c r="M79" s="7" t="str">
        <f t="shared" si="7"/>
        <v>Tidak Ada Bencana</v>
      </c>
      <c r="N79" s="7">
        <f t="shared" si="8"/>
        <v>9.0491452991452981</v>
      </c>
      <c r="O79" s="7" t="str">
        <f t="shared" si="12"/>
        <v>Tidak Ada Hama</v>
      </c>
      <c r="P79" s="6" t="str">
        <f t="shared" si="9"/>
        <v>R9</v>
      </c>
    </row>
    <row r="80" spans="1:16" x14ac:dyDescent="0.25">
      <c r="A80" s="3">
        <v>79</v>
      </c>
      <c r="B80" s="4">
        <v>41821</v>
      </c>
      <c r="C80" s="3">
        <v>8</v>
      </c>
      <c r="D80" s="5">
        <v>10402</v>
      </c>
      <c r="E80" s="5">
        <v>3839</v>
      </c>
      <c r="F80" s="5">
        <v>2482</v>
      </c>
      <c r="G80" s="5">
        <v>590.4</v>
      </c>
      <c r="H80" s="5">
        <v>0</v>
      </c>
      <c r="I80" s="9">
        <v>235.65</v>
      </c>
      <c r="K80" s="7" t="str">
        <f t="shared" si="10"/>
        <v>Tidak Stabil</v>
      </c>
      <c r="L80" s="7" t="str">
        <f t="shared" si="11"/>
        <v>Penghujan</v>
      </c>
      <c r="M80" s="7" t="str">
        <f t="shared" si="7"/>
        <v>Tidak Ada Bencana</v>
      </c>
      <c r="N80" s="7">
        <f t="shared" si="8"/>
        <v>36.705607476635514</v>
      </c>
      <c r="O80" s="7" t="str">
        <f t="shared" si="12"/>
        <v>Ada Hama</v>
      </c>
      <c r="P80" s="6" t="str">
        <f t="shared" si="9"/>
        <v>R10</v>
      </c>
    </row>
    <row r="81" spans="1:16" x14ac:dyDescent="0.25">
      <c r="A81" s="3">
        <v>80</v>
      </c>
      <c r="B81" s="4">
        <v>41852</v>
      </c>
      <c r="C81" s="3">
        <v>8</v>
      </c>
      <c r="D81" s="5">
        <v>10549</v>
      </c>
      <c r="E81" s="5">
        <v>14232</v>
      </c>
      <c r="F81" s="5">
        <v>120</v>
      </c>
      <c r="G81" s="5">
        <v>844.7</v>
      </c>
      <c r="H81" s="5">
        <v>0</v>
      </c>
      <c r="I81" s="9">
        <v>105.5</v>
      </c>
      <c r="K81" s="7" t="str">
        <f t="shared" si="10"/>
        <v>Tidak Stabil</v>
      </c>
      <c r="L81" s="7" t="str">
        <f t="shared" si="11"/>
        <v>Penghujan</v>
      </c>
      <c r="M81" s="7" t="str">
        <f t="shared" si="7"/>
        <v>Tidak Ada Bencana</v>
      </c>
      <c r="N81" s="7">
        <f t="shared" si="8"/>
        <v>4.4327731092436977</v>
      </c>
      <c r="O81" s="7" t="str">
        <f t="shared" si="12"/>
        <v>Tidak Ada Hama</v>
      </c>
      <c r="P81" s="6" t="str">
        <f t="shared" si="9"/>
        <v>R9</v>
      </c>
    </row>
    <row r="82" spans="1:16" x14ac:dyDescent="0.25">
      <c r="A82" s="3">
        <v>81</v>
      </c>
      <c r="B82" s="4">
        <v>41883</v>
      </c>
      <c r="C82" s="3">
        <v>8</v>
      </c>
      <c r="D82" s="5">
        <v>10426</v>
      </c>
      <c r="E82" s="5">
        <v>41229</v>
      </c>
      <c r="F82" s="5">
        <v>2107</v>
      </c>
      <c r="G82" s="5">
        <v>436.5</v>
      </c>
      <c r="H82" s="5">
        <v>0</v>
      </c>
      <c r="I82" s="9">
        <v>25</v>
      </c>
      <c r="K82" s="7" t="str">
        <f t="shared" si="10"/>
        <v>Tidak Stabil</v>
      </c>
      <c r="L82" s="7" t="str">
        <f t="shared" si="11"/>
        <v>Penghujan</v>
      </c>
      <c r="M82" s="7" t="str">
        <f t="shared" si="7"/>
        <v>Tidak Ada Bencana</v>
      </c>
      <c r="N82" s="7">
        <f t="shared" si="8"/>
        <v>0.22005105184402782</v>
      </c>
      <c r="O82" s="7" t="str">
        <f t="shared" si="12"/>
        <v>Tidak Ada Hama</v>
      </c>
      <c r="P82" s="6" t="str">
        <f t="shared" si="9"/>
        <v>R9</v>
      </c>
    </row>
    <row r="83" spans="1:16" x14ac:dyDescent="0.25">
      <c r="A83" s="3">
        <v>82</v>
      </c>
      <c r="B83" s="4">
        <v>41913</v>
      </c>
      <c r="C83" s="3">
        <v>8</v>
      </c>
      <c r="D83" s="5">
        <v>10516</v>
      </c>
      <c r="E83" s="5">
        <v>13195</v>
      </c>
      <c r="F83" s="5">
        <v>2956</v>
      </c>
      <c r="G83" s="5">
        <v>507.9</v>
      </c>
      <c r="H83" s="5">
        <v>0</v>
      </c>
      <c r="I83" s="9">
        <v>41</v>
      </c>
      <c r="K83" s="7" t="str">
        <f t="shared" si="10"/>
        <v>Tidak Stabil</v>
      </c>
      <c r="L83" s="7" t="str">
        <f t="shared" si="11"/>
        <v>Penghujan</v>
      </c>
      <c r="M83" s="7" t="str">
        <f t="shared" si="7"/>
        <v>Tidak Ada Bencana</v>
      </c>
      <c r="N83" s="7">
        <f t="shared" si="8"/>
        <v>1.1276127612761275</v>
      </c>
      <c r="O83" s="7" t="str">
        <f t="shared" si="12"/>
        <v>Tidak Ada Hama</v>
      </c>
      <c r="P83" s="6" t="str">
        <f t="shared" si="9"/>
        <v>R9</v>
      </c>
    </row>
    <row r="84" spans="1:16" x14ac:dyDescent="0.25">
      <c r="A84" s="3">
        <v>83</v>
      </c>
      <c r="B84" s="4">
        <v>41944</v>
      </c>
      <c r="C84" s="3">
        <v>8</v>
      </c>
      <c r="D84" s="5">
        <v>10585</v>
      </c>
      <c r="E84" s="5">
        <v>9007</v>
      </c>
      <c r="F84" s="5">
        <v>2769</v>
      </c>
      <c r="G84" s="5">
        <v>650.79999999999995</v>
      </c>
      <c r="H84" s="5">
        <v>0</v>
      </c>
      <c r="I84" s="9">
        <v>0</v>
      </c>
      <c r="K84" s="7" t="str">
        <f t="shared" si="10"/>
        <v>Tidak Stabil</v>
      </c>
      <c r="L84" s="7" t="str">
        <f t="shared" si="11"/>
        <v>Penghujan</v>
      </c>
      <c r="M84" s="7" t="str">
        <f t="shared" si="7"/>
        <v>Tidak Ada Bencana</v>
      </c>
      <c r="N84" s="7">
        <f t="shared" si="8"/>
        <v>0</v>
      </c>
      <c r="O84" s="7" t="str">
        <f t="shared" si="12"/>
        <v>Tidak Ada Hama</v>
      </c>
      <c r="P84" s="6" t="str">
        <f t="shared" si="9"/>
        <v>R9</v>
      </c>
    </row>
    <row r="85" spans="1:16" x14ac:dyDescent="0.25">
      <c r="A85" s="3">
        <v>84</v>
      </c>
      <c r="B85" s="4">
        <v>41974</v>
      </c>
      <c r="C85" s="3">
        <v>8</v>
      </c>
      <c r="D85" s="5">
        <v>10655</v>
      </c>
      <c r="E85" s="5">
        <v>435</v>
      </c>
      <c r="F85" s="5">
        <v>1333</v>
      </c>
      <c r="G85" s="5">
        <v>441.5</v>
      </c>
      <c r="H85" s="5">
        <v>1</v>
      </c>
      <c r="I85" s="9">
        <v>0</v>
      </c>
      <c r="K85" s="7" t="str">
        <f t="shared" si="10"/>
        <v>Tidak Stabil</v>
      </c>
      <c r="L85" s="7" t="str">
        <f t="shared" si="11"/>
        <v>Penghujan</v>
      </c>
      <c r="M85" s="7" t="str">
        <f t="shared" si="7"/>
        <v>Ada Bencana</v>
      </c>
      <c r="N85" s="7">
        <f t="shared" si="8"/>
        <v>0</v>
      </c>
      <c r="O85" s="7" t="str">
        <f t="shared" si="12"/>
        <v>Tidak Ada Hama</v>
      </c>
      <c r="P85" s="6" t="str">
        <f t="shared" si="9"/>
        <v>R11</v>
      </c>
    </row>
    <row r="86" spans="1:16" x14ac:dyDescent="0.25">
      <c r="A86" s="3">
        <v>85</v>
      </c>
      <c r="B86" s="4">
        <v>42005</v>
      </c>
      <c r="C86" s="3">
        <v>8</v>
      </c>
      <c r="D86" s="5">
        <v>10995</v>
      </c>
      <c r="E86" s="5">
        <v>12619</v>
      </c>
      <c r="F86" s="5">
        <v>7897</v>
      </c>
      <c r="G86" s="5">
        <v>612.70000000000005</v>
      </c>
      <c r="H86" s="5">
        <v>1</v>
      </c>
      <c r="I86" s="9">
        <v>36.4</v>
      </c>
      <c r="K86" s="7" t="str">
        <f t="shared" si="10"/>
        <v>Tidak Stabil</v>
      </c>
      <c r="L86" s="7" t="str">
        <f t="shared" si="11"/>
        <v>Penghujan</v>
      </c>
      <c r="M86" s="7" t="str">
        <f t="shared" si="7"/>
        <v>Ada Bencana</v>
      </c>
      <c r="N86" s="7">
        <f t="shared" si="8"/>
        <v>1.7275747508305648</v>
      </c>
      <c r="O86" s="7" t="str">
        <f t="shared" si="12"/>
        <v>Tidak Ada Hama</v>
      </c>
      <c r="P86" s="6" t="str">
        <f t="shared" si="9"/>
        <v>R11</v>
      </c>
    </row>
    <row r="87" spans="1:16" x14ac:dyDescent="0.25">
      <c r="A87" s="3">
        <v>86</v>
      </c>
      <c r="B87" s="4">
        <v>42036</v>
      </c>
      <c r="C87" s="3">
        <v>8</v>
      </c>
      <c r="D87" s="5">
        <v>11129</v>
      </c>
      <c r="E87" s="5">
        <v>17704</v>
      </c>
      <c r="F87" s="5">
        <v>11990</v>
      </c>
      <c r="G87" s="5">
        <v>190.4</v>
      </c>
      <c r="H87" s="5">
        <v>1</v>
      </c>
      <c r="I87" s="9">
        <v>222</v>
      </c>
      <c r="K87" s="7" t="str">
        <f t="shared" si="10"/>
        <v>Tidak Stabil</v>
      </c>
      <c r="L87" s="7" t="str">
        <f t="shared" si="11"/>
        <v>Penghujan</v>
      </c>
      <c r="M87" s="7" t="str">
        <f t="shared" si="7"/>
        <v>Ada Bencana</v>
      </c>
      <c r="N87" s="7">
        <f t="shared" si="8"/>
        <v>7.510148849797023</v>
      </c>
      <c r="O87" s="7" t="str">
        <f t="shared" si="12"/>
        <v>Tidak Ada Hama</v>
      </c>
      <c r="P87" s="6" t="str">
        <f t="shared" si="9"/>
        <v>R11</v>
      </c>
    </row>
    <row r="88" spans="1:16" x14ac:dyDescent="0.25">
      <c r="A88" s="3">
        <v>87</v>
      </c>
      <c r="B88" s="4">
        <v>42064</v>
      </c>
      <c r="C88" s="3">
        <v>8</v>
      </c>
      <c r="D88" s="5">
        <v>11032</v>
      </c>
      <c r="E88" s="5">
        <v>16584</v>
      </c>
      <c r="F88" s="5">
        <v>4701</v>
      </c>
      <c r="G88" s="5">
        <v>157.1</v>
      </c>
      <c r="H88" s="5">
        <v>0</v>
      </c>
      <c r="I88" s="9">
        <v>552.45000000000005</v>
      </c>
      <c r="K88" s="7" t="str">
        <f t="shared" si="10"/>
        <v>Tidak Stabil</v>
      </c>
      <c r="L88" s="7" t="str">
        <f t="shared" si="11"/>
        <v>Penghujan</v>
      </c>
      <c r="M88" s="7" t="str">
        <f t="shared" si="7"/>
        <v>Tidak Ada Bencana</v>
      </c>
      <c r="N88" s="7">
        <f t="shared" si="8"/>
        <v>19.951245937161431</v>
      </c>
      <c r="O88" s="7" t="str">
        <f t="shared" si="12"/>
        <v>Ada Hama</v>
      </c>
      <c r="P88" s="6" t="str">
        <f t="shared" si="9"/>
        <v>R10</v>
      </c>
    </row>
    <row r="89" spans="1:16" x14ac:dyDescent="0.25">
      <c r="A89" s="3">
        <v>88</v>
      </c>
      <c r="B89" s="4">
        <v>42095</v>
      </c>
      <c r="C89" s="3">
        <v>8</v>
      </c>
      <c r="D89" s="5">
        <v>11146</v>
      </c>
      <c r="E89" s="5">
        <v>7984</v>
      </c>
      <c r="F89" s="5">
        <v>454</v>
      </c>
      <c r="G89" s="5">
        <v>490.5</v>
      </c>
      <c r="H89" s="5">
        <v>0</v>
      </c>
      <c r="I89" s="9">
        <v>526.25</v>
      </c>
      <c r="K89" s="7" t="str">
        <f t="shared" si="10"/>
        <v>Tidak Stabil</v>
      </c>
      <c r="L89" s="7" t="str">
        <f t="shared" si="11"/>
        <v>Penghujan</v>
      </c>
      <c r="M89" s="7" t="str">
        <f t="shared" si="7"/>
        <v>Tidak Ada Bencana</v>
      </c>
      <c r="N89" s="7">
        <f t="shared" si="8"/>
        <v>39.478619654913729</v>
      </c>
      <c r="O89" s="7" t="str">
        <f t="shared" si="12"/>
        <v>Ada Hama</v>
      </c>
      <c r="P89" s="6" t="str">
        <f t="shared" si="9"/>
        <v>R10</v>
      </c>
    </row>
    <row r="90" spans="1:16" x14ac:dyDescent="0.25">
      <c r="A90" s="3">
        <v>89</v>
      </c>
      <c r="B90" s="4">
        <v>42125</v>
      </c>
      <c r="C90" s="3">
        <v>8</v>
      </c>
      <c r="D90" s="5">
        <v>11231</v>
      </c>
      <c r="E90" s="5">
        <v>29240</v>
      </c>
      <c r="F90" s="5">
        <v>2632</v>
      </c>
      <c r="G90" s="5">
        <v>247</v>
      </c>
      <c r="H90" s="5">
        <v>0</v>
      </c>
      <c r="I90" s="9">
        <v>0</v>
      </c>
      <c r="K90" s="7" t="str">
        <f t="shared" si="10"/>
        <v>Tidak Stabil</v>
      </c>
      <c r="L90" s="7" t="str">
        <f t="shared" si="11"/>
        <v>Penghujan</v>
      </c>
      <c r="M90" s="7" t="str">
        <f t="shared" si="7"/>
        <v>Tidak Ada Bencana</v>
      </c>
      <c r="N90" s="7">
        <f t="shared" si="8"/>
        <v>0</v>
      </c>
      <c r="O90" s="7" t="str">
        <f t="shared" si="12"/>
        <v>Tidak Ada Hama</v>
      </c>
      <c r="P90" s="6" t="str">
        <f t="shared" si="9"/>
        <v>R9</v>
      </c>
    </row>
    <row r="91" spans="1:16" x14ac:dyDescent="0.25">
      <c r="A91" s="3">
        <v>90</v>
      </c>
      <c r="B91" s="4">
        <v>42156</v>
      </c>
      <c r="C91" s="3">
        <v>8</v>
      </c>
      <c r="D91" s="5">
        <v>11440</v>
      </c>
      <c r="E91" s="5">
        <v>44394</v>
      </c>
      <c r="F91" s="5">
        <v>10701</v>
      </c>
      <c r="G91" s="5">
        <v>682.6</v>
      </c>
      <c r="H91" s="5">
        <v>1</v>
      </c>
      <c r="I91" s="9">
        <v>51.95</v>
      </c>
      <c r="K91" s="7" t="str">
        <f t="shared" si="10"/>
        <v>Tidak Stabil</v>
      </c>
      <c r="L91" s="7" t="str">
        <f t="shared" si="11"/>
        <v>Penghujan</v>
      </c>
      <c r="M91" s="7" t="str">
        <f t="shared" ref="M91:M109" si="13">IF(H91=1,"Ada Bencana","Tidak Ada Bencana")</f>
        <v>Ada Bencana</v>
      </c>
      <c r="N91" s="7">
        <f t="shared" ref="N91:N109" si="14">I91/F87*100</f>
        <v>0.43327773144286907</v>
      </c>
      <c r="O91" s="7" t="str">
        <f t="shared" si="12"/>
        <v>Tidak Ada Hama</v>
      </c>
      <c r="P91" s="6" t="str">
        <f t="shared" ref="P91:P109" si="15">IF(AND(K91="STABIL",L91="Penghujan",M91="Tidak Ada Bencana",O91="Tidak Ada Hama"),"R1",
IF(AND(K91="STABIL",L91="Penghujan",M91="Tidak Ada Bencana",O91="Ada Hama"),"R2",
IF(AND(K91="STABIL",L91="Penghujan",M91="Ada Bencana",O91="Tidak Ada Hama"),"R3",
IF(AND(K91="STABIL",L91="Penghujan",M91="Ada Bencana",O91="Ada Hama"),"R4",
IF(AND(K91="STABIL",L91="Kemarau",M91="Tidak Ada Bencana",O91="Tidak Ada Hama"),"R5",
IF(AND(K91="STABIL",L91="Kemarau",M91="Tidak Ada Bencana",O91="Ada Hama"),"R6",
IF(AND(K91="STABIL",L91="Kemarau",M91="Ada Bencana",O91="Tidak Ada Hama"),"R7",
IF(AND(K91="STABIL",L91="Kemarau",M91="Ada Bencana",O91="Ada Hama"),"R8",
IF(AND(K91="TIDAK STABIL",L91="Penghujan",M91="Tidak Ada Bencana",O91="Tidak Ada Hama"),"R9",
IF(AND(K91="TIDAK STABIL",L91="Penghujan",M91="Tidak Ada Bencana",O91="Ada Hama"),"R10",
IF(AND(K91="TIDAK STABIL",L91="Penghujan",M91="Ada Bencana",O91="Tidak Ada Hama"),"R11",
IF(AND(K91="TIDAK STABIL",L91="Penghujan",M91="Ada Bencana",O91="Ada Hama"),"R12",
IF(AND(K91="TIDAK STABIL",L91="Kemarau",M91="Tidak Ada Bencana",O91="Tidak Ada Hama"),"R13",
IF(AND(K91="TIDAK STABIL",L91="Kemarau",M91="Tidak Ada Bencana",O91="Ada Hama"),"R14",
IF(AND(K91="TIDAK STABIL",L91="Kemarau",M91="Ada Bencana",O91="Tidak Ada Hama"),"R15",
IF(AND(K91="TIDAK STABIL",L91="Kemarau",M91="Ada Bencana",O91="Ada Hama"),"R16",
))))))))))))))))</f>
        <v>R11</v>
      </c>
    </row>
    <row r="92" spans="1:16" x14ac:dyDescent="0.25">
      <c r="A92" s="3">
        <v>91</v>
      </c>
      <c r="B92" s="4">
        <v>42186</v>
      </c>
      <c r="C92" s="3">
        <v>8</v>
      </c>
      <c r="D92" s="5">
        <v>11215</v>
      </c>
      <c r="E92" s="5">
        <v>17406</v>
      </c>
      <c r="F92" s="5">
        <v>1147</v>
      </c>
      <c r="G92" s="5">
        <v>123.8</v>
      </c>
      <c r="H92" s="5">
        <v>0</v>
      </c>
      <c r="I92" s="9">
        <v>77.75</v>
      </c>
      <c r="K92" s="7" t="str">
        <f t="shared" si="10"/>
        <v>Tidak Stabil</v>
      </c>
      <c r="L92" s="7" t="str">
        <f t="shared" si="11"/>
        <v>Kemarau</v>
      </c>
      <c r="M92" s="7" t="str">
        <f t="shared" si="13"/>
        <v>Tidak Ada Bencana</v>
      </c>
      <c r="N92" s="7">
        <f t="shared" si="14"/>
        <v>1.6539034248032332</v>
      </c>
      <c r="O92" s="7" t="str">
        <f t="shared" si="12"/>
        <v>Tidak Ada Hama</v>
      </c>
      <c r="P92" s="6" t="str">
        <f t="shared" si="15"/>
        <v>R13</v>
      </c>
    </row>
    <row r="93" spans="1:16" x14ac:dyDescent="0.25">
      <c r="A93" s="3">
        <v>92</v>
      </c>
      <c r="B93" s="4">
        <v>42217</v>
      </c>
      <c r="C93" s="3">
        <v>8</v>
      </c>
      <c r="D93" s="5">
        <v>11271</v>
      </c>
      <c r="E93" s="5">
        <v>1681</v>
      </c>
      <c r="F93" s="5">
        <v>2500</v>
      </c>
      <c r="G93" s="5">
        <v>160.30000000000001</v>
      </c>
      <c r="H93" s="5">
        <v>0</v>
      </c>
      <c r="I93" s="9">
        <v>15.25</v>
      </c>
      <c r="K93" s="7" t="str">
        <f t="shared" si="10"/>
        <v>Tidak Stabil</v>
      </c>
      <c r="L93" s="7" t="str">
        <f t="shared" si="11"/>
        <v>Penghujan</v>
      </c>
      <c r="M93" s="7" t="str">
        <f t="shared" si="13"/>
        <v>Tidak Ada Bencana</v>
      </c>
      <c r="N93" s="7">
        <f t="shared" si="14"/>
        <v>3.3590308370044051</v>
      </c>
      <c r="O93" s="7" t="str">
        <f t="shared" si="12"/>
        <v>Tidak Ada Hama</v>
      </c>
      <c r="P93" s="6" t="str">
        <f t="shared" si="15"/>
        <v>R9</v>
      </c>
    </row>
    <row r="94" spans="1:16" x14ac:dyDescent="0.25">
      <c r="A94" s="3">
        <v>93</v>
      </c>
      <c r="B94" s="4">
        <v>42248</v>
      </c>
      <c r="C94" s="3">
        <v>8</v>
      </c>
      <c r="D94" s="5">
        <v>10967</v>
      </c>
      <c r="E94" s="5">
        <v>5294</v>
      </c>
      <c r="F94" s="5">
        <v>494</v>
      </c>
      <c r="G94" s="5">
        <v>160</v>
      </c>
      <c r="H94" s="5">
        <v>0</v>
      </c>
      <c r="I94" s="9">
        <v>20.5</v>
      </c>
      <c r="K94" s="7" t="str">
        <f t="shared" si="10"/>
        <v>Tidak Stabil</v>
      </c>
      <c r="L94" s="7" t="str">
        <f t="shared" si="11"/>
        <v>Penghujan</v>
      </c>
      <c r="M94" s="7" t="str">
        <f t="shared" si="13"/>
        <v>Tidak Ada Bencana</v>
      </c>
      <c r="N94" s="7">
        <f t="shared" si="14"/>
        <v>0.77887537993920974</v>
      </c>
      <c r="O94" s="7" t="str">
        <f t="shared" si="12"/>
        <v>Tidak Ada Hama</v>
      </c>
      <c r="P94" s="6" t="str">
        <f t="shared" si="15"/>
        <v>R9</v>
      </c>
    </row>
    <row r="95" spans="1:16" x14ac:dyDescent="0.25">
      <c r="A95" s="3">
        <v>94</v>
      </c>
      <c r="B95" s="4">
        <v>42278</v>
      </c>
      <c r="C95" s="3">
        <v>8</v>
      </c>
      <c r="D95" s="5">
        <v>11077</v>
      </c>
      <c r="E95" s="5">
        <v>21526</v>
      </c>
      <c r="F95" s="5">
        <v>346</v>
      </c>
      <c r="G95" s="5">
        <v>84.2</v>
      </c>
      <c r="H95" s="5">
        <v>0</v>
      </c>
      <c r="I95" s="9">
        <v>14.26</v>
      </c>
      <c r="K95" s="7" t="str">
        <f t="shared" si="10"/>
        <v>Tidak Stabil</v>
      </c>
      <c r="L95" s="7" t="str">
        <f t="shared" si="11"/>
        <v>Kemarau</v>
      </c>
      <c r="M95" s="7" t="str">
        <f t="shared" si="13"/>
        <v>Tidak Ada Bencana</v>
      </c>
      <c r="N95" s="7">
        <f t="shared" si="14"/>
        <v>0.13325857396505</v>
      </c>
      <c r="O95" s="7" t="str">
        <f t="shared" si="12"/>
        <v>Tidak Ada Hama</v>
      </c>
      <c r="P95" s="6" t="str">
        <f t="shared" si="15"/>
        <v>R13</v>
      </c>
    </row>
    <row r="96" spans="1:16" x14ac:dyDescent="0.25">
      <c r="A96" s="3">
        <v>95</v>
      </c>
      <c r="B96" s="4">
        <v>42309</v>
      </c>
      <c r="C96" s="3">
        <v>8</v>
      </c>
      <c r="D96" s="5">
        <v>11200</v>
      </c>
      <c r="E96" s="5">
        <v>2307</v>
      </c>
      <c r="F96" s="5">
        <v>1015</v>
      </c>
      <c r="G96" s="5">
        <v>536.79999999999995</v>
      </c>
      <c r="H96" s="5">
        <v>0</v>
      </c>
      <c r="I96" s="9">
        <v>28.5</v>
      </c>
      <c r="K96" s="7" t="str">
        <f t="shared" si="10"/>
        <v>Tidak Stabil</v>
      </c>
      <c r="L96" s="7" t="str">
        <f t="shared" si="11"/>
        <v>Penghujan</v>
      </c>
      <c r="M96" s="7" t="str">
        <f t="shared" si="13"/>
        <v>Tidak Ada Bencana</v>
      </c>
      <c r="N96" s="7">
        <f t="shared" si="14"/>
        <v>2.4847428073234523</v>
      </c>
      <c r="O96" s="7" t="str">
        <f t="shared" si="12"/>
        <v>Tidak Ada Hama</v>
      </c>
      <c r="P96" s="6" t="str">
        <f t="shared" si="15"/>
        <v>R9</v>
      </c>
    </row>
    <row r="97" spans="1:16" x14ac:dyDescent="0.25">
      <c r="A97" s="3">
        <v>96</v>
      </c>
      <c r="B97" s="4">
        <v>42339</v>
      </c>
      <c r="C97" s="3">
        <v>8</v>
      </c>
      <c r="D97" s="5">
        <v>11312</v>
      </c>
      <c r="E97" s="5">
        <v>5029</v>
      </c>
      <c r="F97" s="5">
        <v>1908</v>
      </c>
      <c r="G97" s="5">
        <v>226.7</v>
      </c>
      <c r="H97" s="5">
        <v>0</v>
      </c>
      <c r="I97" s="9">
        <v>1.25</v>
      </c>
      <c r="K97" s="7" t="str">
        <f t="shared" si="10"/>
        <v>Tidak Stabil</v>
      </c>
      <c r="L97" s="7" t="str">
        <f t="shared" si="11"/>
        <v>Penghujan</v>
      </c>
      <c r="M97" s="7" t="str">
        <f t="shared" si="13"/>
        <v>Tidak Ada Bencana</v>
      </c>
      <c r="N97" s="7">
        <f t="shared" si="14"/>
        <v>0.05</v>
      </c>
      <c r="O97" s="7" t="str">
        <f t="shared" si="12"/>
        <v>Tidak Ada Hama</v>
      </c>
      <c r="P97" s="6" t="str">
        <f t="shared" si="15"/>
        <v>R9</v>
      </c>
    </row>
    <row r="98" spans="1:16" x14ac:dyDescent="0.25">
      <c r="A98" s="3">
        <v>97</v>
      </c>
      <c r="B98" s="4">
        <v>42370</v>
      </c>
      <c r="C98" s="3">
        <v>8</v>
      </c>
      <c r="D98" s="5">
        <v>11312</v>
      </c>
      <c r="E98" s="5">
        <v>3002</v>
      </c>
      <c r="F98" s="5">
        <v>7814</v>
      </c>
      <c r="G98" s="5">
        <v>262.5</v>
      </c>
      <c r="H98" s="5">
        <v>0</v>
      </c>
      <c r="I98" s="9">
        <v>62.25</v>
      </c>
      <c r="K98" s="7" t="str">
        <f t="shared" si="10"/>
        <v>Tidak Stabil</v>
      </c>
      <c r="L98" s="7" t="str">
        <f t="shared" si="11"/>
        <v>Penghujan</v>
      </c>
      <c r="M98" s="7" t="str">
        <f t="shared" si="13"/>
        <v>Tidak Ada Bencana</v>
      </c>
      <c r="N98" s="7">
        <f t="shared" si="14"/>
        <v>12.601214574898787</v>
      </c>
      <c r="O98" s="7" t="str">
        <f t="shared" si="12"/>
        <v>Ada Hama</v>
      </c>
      <c r="P98" s="6" t="str">
        <f t="shared" si="15"/>
        <v>R10</v>
      </c>
    </row>
    <row r="99" spans="1:16" x14ac:dyDescent="0.25">
      <c r="A99" s="3">
        <v>98</v>
      </c>
      <c r="B99" s="4">
        <v>42401</v>
      </c>
      <c r="C99" s="3">
        <v>8</v>
      </c>
      <c r="D99" s="5">
        <v>11441</v>
      </c>
      <c r="E99" s="5">
        <v>2533</v>
      </c>
      <c r="F99" s="5">
        <v>10678</v>
      </c>
      <c r="G99" s="5">
        <v>446</v>
      </c>
      <c r="H99" s="5">
        <v>0</v>
      </c>
      <c r="I99" s="9">
        <v>155.5</v>
      </c>
      <c r="K99" s="7" t="str">
        <f t="shared" si="10"/>
        <v>Tidak Stabil</v>
      </c>
      <c r="L99" s="7" t="str">
        <f t="shared" si="11"/>
        <v>Penghujan</v>
      </c>
      <c r="M99" s="7" t="str">
        <f t="shared" si="13"/>
        <v>Tidak Ada Bencana</v>
      </c>
      <c r="N99" s="7">
        <f t="shared" si="14"/>
        <v>44.942196531791907</v>
      </c>
      <c r="O99" s="7" t="str">
        <f t="shared" si="12"/>
        <v>Ada Hama</v>
      </c>
      <c r="P99" s="6" t="str">
        <f t="shared" si="15"/>
        <v>R10</v>
      </c>
    </row>
    <row r="100" spans="1:16" x14ac:dyDescent="0.25">
      <c r="A100" s="3">
        <v>99</v>
      </c>
      <c r="B100" s="4">
        <v>42430</v>
      </c>
      <c r="C100" s="3">
        <v>8</v>
      </c>
      <c r="D100" s="5">
        <v>11496</v>
      </c>
      <c r="E100" s="5">
        <v>4652</v>
      </c>
      <c r="F100" s="5">
        <v>4390</v>
      </c>
      <c r="G100" s="5">
        <v>480.5</v>
      </c>
      <c r="H100" s="5">
        <v>1</v>
      </c>
      <c r="I100" s="9">
        <v>558.25</v>
      </c>
      <c r="K100" s="7" t="str">
        <f t="shared" si="10"/>
        <v>Tidak Stabil</v>
      </c>
      <c r="L100" s="7" t="str">
        <f t="shared" si="11"/>
        <v>Penghujan</v>
      </c>
      <c r="M100" s="7" t="str">
        <f t="shared" si="13"/>
        <v>Ada Bencana</v>
      </c>
      <c r="N100" s="7">
        <f t="shared" si="14"/>
        <v>55.000000000000007</v>
      </c>
      <c r="O100" s="7" t="str">
        <f t="shared" si="12"/>
        <v>Ada Hama</v>
      </c>
      <c r="P100" s="6" t="str">
        <f t="shared" si="15"/>
        <v>R12</v>
      </c>
    </row>
    <row r="101" spans="1:16" x14ac:dyDescent="0.25">
      <c r="A101" s="3">
        <v>100</v>
      </c>
      <c r="B101" s="4">
        <v>42461</v>
      </c>
      <c r="C101" s="3">
        <v>8</v>
      </c>
      <c r="D101" s="5">
        <v>11543</v>
      </c>
      <c r="E101" s="5">
        <v>7481</v>
      </c>
      <c r="F101" s="5">
        <v>113</v>
      </c>
      <c r="G101" s="5">
        <v>613.79999999999995</v>
      </c>
      <c r="H101" s="5">
        <v>0</v>
      </c>
      <c r="I101" s="9">
        <v>812</v>
      </c>
      <c r="K101" s="7" t="str">
        <f t="shared" si="10"/>
        <v>Tidak Stabil</v>
      </c>
      <c r="L101" s="7" t="str">
        <f t="shared" si="11"/>
        <v>Penghujan</v>
      </c>
      <c r="M101" s="7" t="str">
        <f t="shared" si="13"/>
        <v>Tidak Ada Bencana</v>
      </c>
      <c r="N101" s="7">
        <f t="shared" si="14"/>
        <v>42.55765199161425</v>
      </c>
      <c r="O101" s="7" t="str">
        <f t="shared" si="12"/>
        <v>Ada Hama</v>
      </c>
      <c r="P101" s="6" t="str">
        <f t="shared" si="15"/>
        <v>R10</v>
      </c>
    </row>
    <row r="102" spans="1:16" x14ac:dyDescent="0.25">
      <c r="A102" s="3">
        <v>101</v>
      </c>
      <c r="B102" s="4">
        <v>42491</v>
      </c>
      <c r="C102" s="3">
        <v>8</v>
      </c>
      <c r="D102" s="5">
        <v>11612</v>
      </c>
      <c r="E102" s="5">
        <v>29310</v>
      </c>
      <c r="F102" s="5">
        <v>2574</v>
      </c>
      <c r="G102" s="5">
        <v>728.8</v>
      </c>
      <c r="H102" s="5">
        <v>0</v>
      </c>
      <c r="I102" s="9">
        <v>26.5</v>
      </c>
      <c r="K102" s="7" t="str">
        <f t="shared" si="10"/>
        <v>Tidak Stabil</v>
      </c>
      <c r="L102" s="7" t="str">
        <f t="shared" si="11"/>
        <v>Penghujan</v>
      </c>
      <c r="M102" s="7" t="str">
        <f t="shared" si="13"/>
        <v>Tidak Ada Bencana</v>
      </c>
      <c r="N102" s="7">
        <f t="shared" si="14"/>
        <v>0.33913488610186843</v>
      </c>
      <c r="O102" s="7" t="str">
        <f t="shared" si="12"/>
        <v>Tidak Ada Hama</v>
      </c>
      <c r="P102" s="6" t="str">
        <f t="shared" si="15"/>
        <v>R9</v>
      </c>
    </row>
    <row r="103" spans="1:16" x14ac:dyDescent="0.25">
      <c r="A103" s="3">
        <v>102</v>
      </c>
      <c r="B103" s="4">
        <v>42522</v>
      </c>
      <c r="C103" s="3">
        <v>8</v>
      </c>
      <c r="D103" s="5">
        <v>11683</v>
      </c>
      <c r="E103" s="5">
        <v>26415</v>
      </c>
      <c r="F103" s="5">
        <v>10809</v>
      </c>
      <c r="G103" s="5">
        <v>355.5</v>
      </c>
      <c r="H103" s="5">
        <v>0</v>
      </c>
      <c r="I103" s="9">
        <v>127.75</v>
      </c>
      <c r="K103" s="7" t="str">
        <f t="shared" si="10"/>
        <v>Tidak Stabil</v>
      </c>
      <c r="L103" s="7" t="str">
        <f t="shared" si="11"/>
        <v>Penghujan</v>
      </c>
      <c r="M103" s="7" t="str">
        <f t="shared" si="13"/>
        <v>Tidak Ada Bencana</v>
      </c>
      <c r="N103" s="7">
        <f t="shared" si="14"/>
        <v>1.1963850908409814</v>
      </c>
      <c r="O103" s="7" t="str">
        <f t="shared" si="12"/>
        <v>Tidak Ada Hama</v>
      </c>
      <c r="P103" s="6" t="str">
        <f t="shared" si="15"/>
        <v>R9</v>
      </c>
    </row>
    <row r="104" spans="1:16" x14ac:dyDescent="0.25">
      <c r="A104" s="3">
        <v>103</v>
      </c>
      <c r="B104" s="4">
        <v>42552</v>
      </c>
      <c r="C104" s="3">
        <v>8</v>
      </c>
      <c r="D104" s="5">
        <v>11748</v>
      </c>
      <c r="E104" s="5">
        <v>13151</v>
      </c>
      <c r="F104" s="5">
        <v>4078</v>
      </c>
      <c r="G104" s="5">
        <v>789.8</v>
      </c>
      <c r="H104" s="5">
        <v>1</v>
      </c>
      <c r="I104" s="9">
        <v>297.25</v>
      </c>
      <c r="K104" s="7" t="str">
        <f t="shared" si="10"/>
        <v>Tidak Stabil</v>
      </c>
      <c r="L104" s="7" t="str">
        <f t="shared" si="11"/>
        <v>Penghujan</v>
      </c>
      <c r="M104" s="7" t="str">
        <f t="shared" si="13"/>
        <v>Ada Bencana</v>
      </c>
      <c r="N104" s="7">
        <f t="shared" si="14"/>
        <v>6.7710706150341675</v>
      </c>
      <c r="O104" s="7" t="str">
        <f t="shared" si="12"/>
        <v>Tidak Ada Hama</v>
      </c>
      <c r="P104" s="6" t="str">
        <f t="shared" si="15"/>
        <v>R11</v>
      </c>
    </row>
    <row r="105" spans="1:16" x14ac:dyDescent="0.25">
      <c r="A105" s="3">
        <v>104</v>
      </c>
      <c r="B105" s="4">
        <v>42583</v>
      </c>
      <c r="C105" s="3">
        <v>8</v>
      </c>
      <c r="D105" s="5">
        <v>11931</v>
      </c>
      <c r="E105" s="5">
        <v>11592</v>
      </c>
      <c r="F105" s="5">
        <v>290</v>
      </c>
      <c r="G105" s="5">
        <v>656.8</v>
      </c>
      <c r="H105" s="5">
        <v>0</v>
      </c>
      <c r="I105" s="9">
        <v>124</v>
      </c>
      <c r="K105" s="7" t="str">
        <f t="shared" si="10"/>
        <v>Tidak Stabil</v>
      </c>
      <c r="L105" s="7" t="str">
        <f t="shared" si="11"/>
        <v>Penghujan</v>
      </c>
      <c r="M105" s="7" t="str">
        <f t="shared" si="13"/>
        <v>Tidak Ada Bencana</v>
      </c>
      <c r="N105" s="7">
        <f t="shared" si="14"/>
        <v>109.73451327433628</v>
      </c>
      <c r="O105" s="7" t="str">
        <f t="shared" si="12"/>
        <v>Ada Hama</v>
      </c>
      <c r="P105" s="6" t="str">
        <f t="shared" si="15"/>
        <v>R10</v>
      </c>
    </row>
    <row r="106" spans="1:16" x14ac:dyDescent="0.25">
      <c r="A106" s="3">
        <v>105</v>
      </c>
      <c r="B106" s="4">
        <v>42614</v>
      </c>
      <c r="C106" s="3">
        <v>8</v>
      </c>
      <c r="D106" s="5">
        <v>11887</v>
      </c>
      <c r="E106" s="5">
        <v>27472</v>
      </c>
      <c r="F106" s="5">
        <v>15</v>
      </c>
      <c r="G106" s="5">
        <v>430.5</v>
      </c>
      <c r="H106" s="5">
        <v>1</v>
      </c>
      <c r="I106" s="9">
        <v>19.559999999999999</v>
      </c>
      <c r="K106" s="7" t="str">
        <f t="shared" si="10"/>
        <v>Tidak Stabil</v>
      </c>
      <c r="L106" s="7" t="str">
        <f t="shared" si="11"/>
        <v>Penghujan</v>
      </c>
      <c r="M106" s="7" t="str">
        <f t="shared" si="13"/>
        <v>Ada Bencana</v>
      </c>
      <c r="N106" s="7">
        <f t="shared" si="14"/>
        <v>0.75990675990675982</v>
      </c>
      <c r="O106" s="7" t="str">
        <f t="shared" si="12"/>
        <v>Tidak Ada Hama</v>
      </c>
      <c r="P106" s="6" t="str">
        <f t="shared" si="15"/>
        <v>R11</v>
      </c>
    </row>
    <row r="107" spans="1:16" x14ac:dyDescent="0.25">
      <c r="A107" s="3">
        <v>106</v>
      </c>
      <c r="B107" s="4">
        <v>42644</v>
      </c>
      <c r="C107" s="3">
        <v>8</v>
      </c>
      <c r="D107" s="5">
        <v>11797</v>
      </c>
      <c r="E107" s="5">
        <v>8192</v>
      </c>
      <c r="F107" s="5">
        <v>2282</v>
      </c>
      <c r="G107" s="5">
        <v>645</v>
      </c>
      <c r="H107" s="5">
        <v>1</v>
      </c>
      <c r="I107" s="9">
        <v>40.4</v>
      </c>
      <c r="K107" s="7" t="str">
        <f t="shared" si="10"/>
        <v>Tidak Stabil</v>
      </c>
      <c r="L107" s="7" t="str">
        <f t="shared" si="11"/>
        <v>Penghujan</v>
      </c>
      <c r="M107" s="7" t="str">
        <f t="shared" si="13"/>
        <v>Ada Bencana</v>
      </c>
      <c r="N107" s="7">
        <f t="shared" si="14"/>
        <v>0.37376260523637711</v>
      </c>
      <c r="O107" s="7" t="str">
        <f t="shared" si="12"/>
        <v>Tidak Ada Hama</v>
      </c>
      <c r="P107" s="6" t="str">
        <f t="shared" si="15"/>
        <v>R11</v>
      </c>
    </row>
    <row r="108" spans="1:16" x14ac:dyDescent="0.25">
      <c r="A108" s="3">
        <v>107</v>
      </c>
      <c r="B108" s="4">
        <v>42675</v>
      </c>
      <c r="C108" s="3">
        <v>8</v>
      </c>
      <c r="D108" s="5">
        <v>11848</v>
      </c>
      <c r="E108" s="5">
        <v>17049</v>
      </c>
      <c r="F108" s="5">
        <v>926</v>
      </c>
      <c r="G108" s="5">
        <v>354.8</v>
      </c>
      <c r="H108" s="5">
        <v>0</v>
      </c>
      <c r="I108" s="9">
        <v>6.75</v>
      </c>
      <c r="K108" s="7" t="str">
        <f t="shared" si="10"/>
        <v>Tidak Stabil</v>
      </c>
      <c r="L108" s="7" t="str">
        <f t="shared" si="11"/>
        <v>Penghujan</v>
      </c>
      <c r="M108" s="7" t="str">
        <f t="shared" si="13"/>
        <v>Tidak Ada Bencana</v>
      </c>
      <c r="N108" s="7">
        <f t="shared" si="14"/>
        <v>0.16552231486022562</v>
      </c>
      <c r="O108" s="7" t="str">
        <f t="shared" si="12"/>
        <v>Tidak Ada Hama</v>
      </c>
      <c r="P108" s="6" t="str">
        <f t="shared" si="15"/>
        <v>R9</v>
      </c>
    </row>
    <row r="109" spans="1:16" x14ac:dyDescent="0.25">
      <c r="A109" s="3">
        <v>108</v>
      </c>
      <c r="B109" s="4">
        <v>42705</v>
      </c>
      <c r="C109" s="3">
        <v>8</v>
      </c>
      <c r="D109" s="5">
        <v>11943</v>
      </c>
      <c r="E109" s="5">
        <v>9632</v>
      </c>
      <c r="F109" s="5">
        <v>1890</v>
      </c>
      <c r="G109" s="5">
        <v>415.3</v>
      </c>
      <c r="H109" s="5">
        <v>0</v>
      </c>
      <c r="I109" s="9">
        <v>14</v>
      </c>
      <c r="K109" s="7" t="str">
        <f t="shared" si="10"/>
        <v>Tidak Stabil</v>
      </c>
      <c r="L109" s="7" t="str">
        <f t="shared" si="11"/>
        <v>Penghujan</v>
      </c>
      <c r="M109" s="7" t="str">
        <f t="shared" si="13"/>
        <v>Tidak Ada Bencana</v>
      </c>
      <c r="N109" s="7">
        <f t="shared" si="14"/>
        <v>4.8275862068965516</v>
      </c>
      <c r="O109" s="7" t="str">
        <f t="shared" si="12"/>
        <v>Tidak Ada Hama</v>
      </c>
      <c r="P109" s="6" t="str">
        <f t="shared" si="15"/>
        <v>R9</v>
      </c>
    </row>
    <row r="110" spans="1:16" x14ac:dyDescent="0.25">
      <c r="A110" s="3">
        <v>109</v>
      </c>
      <c r="B110" s="4">
        <v>42736</v>
      </c>
      <c r="C110" s="3">
        <v>8</v>
      </c>
      <c r="D110" s="3" t="s">
        <v>9</v>
      </c>
      <c r="E110" s="3" t="s">
        <v>9</v>
      </c>
      <c r="F110" s="3" t="s">
        <v>9</v>
      </c>
      <c r="G110" s="3" t="s">
        <v>9</v>
      </c>
      <c r="H110" s="5">
        <v>1</v>
      </c>
      <c r="I110" s="9">
        <v>337.3</v>
      </c>
    </row>
    <row r="111" spans="1:16" x14ac:dyDescent="0.25">
      <c r="A111" s="3">
        <v>110</v>
      </c>
      <c r="B111" s="4">
        <v>42767</v>
      </c>
      <c r="C111" s="3">
        <v>8</v>
      </c>
      <c r="D111" s="3" t="s">
        <v>9</v>
      </c>
      <c r="E111" s="3" t="s">
        <v>9</v>
      </c>
      <c r="F111" s="3" t="s">
        <v>9</v>
      </c>
      <c r="G111" s="3" t="s">
        <v>9</v>
      </c>
      <c r="H111" s="5">
        <v>0</v>
      </c>
      <c r="I111" s="9">
        <v>315.5</v>
      </c>
    </row>
    <row r="112" spans="1:16" x14ac:dyDescent="0.25">
      <c r="A112" s="3">
        <v>111</v>
      </c>
      <c r="B112" s="4">
        <v>42795</v>
      </c>
      <c r="C112" s="3">
        <v>8</v>
      </c>
      <c r="D112" s="3" t="s">
        <v>9</v>
      </c>
      <c r="E112" s="3" t="s">
        <v>9</v>
      </c>
      <c r="F112" s="3" t="s">
        <v>9</v>
      </c>
      <c r="G112" s="3" t="s">
        <v>9</v>
      </c>
      <c r="H112" s="5">
        <v>0</v>
      </c>
      <c r="I112" s="9">
        <v>393</v>
      </c>
    </row>
    <row r="113" spans="1:9" x14ac:dyDescent="0.25">
      <c r="A113" s="3">
        <v>112</v>
      </c>
      <c r="B113" s="4">
        <v>42826</v>
      </c>
      <c r="C113" s="3">
        <v>8</v>
      </c>
      <c r="D113" s="3" t="s">
        <v>9</v>
      </c>
      <c r="E113" s="3" t="s">
        <v>9</v>
      </c>
      <c r="F113" s="3" t="s">
        <v>9</v>
      </c>
      <c r="G113" s="3" t="s">
        <v>9</v>
      </c>
      <c r="H113" s="5">
        <v>1</v>
      </c>
      <c r="I113" s="9">
        <v>129</v>
      </c>
    </row>
    <row r="114" spans="1:9" x14ac:dyDescent="0.25">
      <c r="A114" s="3">
        <v>113</v>
      </c>
      <c r="B114" s="4">
        <v>42856</v>
      </c>
      <c r="C114" s="3">
        <v>8</v>
      </c>
      <c r="D114" s="3" t="s">
        <v>9</v>
      </c>
      <c r="E114" s="3" t="s">
        <v>9</v>
      </c>
      <c r="F114" s="3" t="s">
        <v>9</v>
      </c>
      <c r="G114" s="3" t="s">
        <v>9</v>
      </c>
      <c r="H114" s="5">
        <v>0</v>
      </c>
      <c r="I114" s="9">
        <v>42.5</v>
      </c>
    </row>
    <row r="115" spans="1:9" x14ac:dyDescent="0.25">
      <c r="A115" s="3">
        <v>114</v>
      </c>
      <c r="B115" s="4">
        <v>42887</v>
      </c>
      <c r="C115" s="3">
        <v>8</v>
      </c>
      <c r="D115" s="3" t="s">
        <v>9</v>
      </c>
      <c r="E115" s="3" t="s">
        <v>9</v>
      </c>
      <c r="F115" s="3" t="s">
        <v>9</v>
      </c>
      <c r="G115" s="3" t="s">
        <v>9</v>
      </c>
      <c r="H115" s="5">
        <v>1</v>
      </c>
      <c r="I115" s="9">
        <v>19.5</v>
      </c>
    </row>
    <row r="116" spans="1:9" x14ac:dyDescent="0.25">
      <c r="A116" s="3">
        <v>115</v>
      </c>
      <c r="B116" s="4">
        <v>42917</v>
      </c>
      <c r="C116" s="3">
        <v>8</v>
      </c>
      <c r="D116" s="3" t="s">
        <v>9</v>
      </c>
      <c r="E116" s="3" t="s">
        <v>9</v>
      </c>
      <c r="F116" s="3" t="s">
        <v>9</v>
      </c>
      <c r="G116" s="3" t="s">
        <v>9</v>
      </c>
      <c r="H116" s="5">
        <v>1</v>
      </c>
      <c r="I116" s="9">
        <v>0</v>
      </c>
    </row>
    <row r="117" spans="1:9" x14ac:dyDescent="0.25">
      <c r="A117" s="3">
        <v>116</v>
      </c>
      <c r="B117" s="4">
        <v>42948</v>
      </c>
      <c r="C117" s="3">
        <v>8</v>
      </c>
      <c r="D117" s="3" t="s">
        <v>9</v>
      </c>
      <c r="E117" s="3" t="s">
        <v>9</v>
      </c>
      <c r="F117" s="3" t="s">
        <v>9</v>
      </c>
      <c r="G117" s="3" t="s">
        <v>9</v>
      </c>
      <c r="H117" s="5">
        <v>1</v>
      </c>
      <c r="I117" s="9">
        <v>0</v>
      </c>
    </row>
    <row r="118" spans="1:9" x14ac:dyDescent="0.25">
      <c r="A118" s="3">
        <v>117</v>
      </c>
      <c r="B118" s="4">
        <v>42979</v>
      </c>
      <c r="C118" s="3">
        <v>8</v>
      </c>
      <c r="D118" s="3" t="s">
        <v>9</v>
      </c>
      <c r="E118" s="3" t="s">
        <v>9</v>
      </c>
      <c r="F118" s="3" t="s">
        <v>9</v>
      </c>
      <c r="G118" s="3" t="s">
        <v>9</v>
      </c>
      <c r="H118" s="5">
        <v>1</v>
      </c>
      <c r="I118" s="9">
        <v>0</v>
      </c>
    </row>
    <row r="119" spans="1:9" x14ac:dyDescent="0.25">
      <c r="A119" s="3">
        <v>118</v>
      </c>
      <c r="B119" s="4">
        <v>43009</v>
      </c>
      <c r="C119" s="3">
        <v>8</v>
      </c>
      <c r="D119" s="3" t="s">
        <v>9</v>
      </c>
      <c r="E119" s="3" t="s">
        <v>9</v>
      </c>
      <c r="F119" s="3" t="s">
        <v>9</v>
      </c>
      <c r="G119" s="3" t="s">
        <v>9</v>
      </c>
      <c r="H119" s="5">
        <v>0</v>
      </c>
      <c r="I119" s="9">
        <v>0</v>
      </c>
    </row>
    <row r="120" spans="1:9" x14ac:dyDescent="0.25">
      <c r="A120" s="3">
        <v>119</v>
      </c>
      <c r="B120" s="4">
        <v>43040</v>
      </c>
      <c r="C120" s="3">
        <v>8</v>
      </c>
      <c r="D120" s="3" t="s">
        <v>9</v>
      </c>
      <c r="E120" s="3" t="s">
        <v>9</v>
      </c>
      <c r="F120" s="3" t="s">
        <v>9</v>
      </c>
      <c r="G120" s="3" t="s">
        <v>9</v>
      </c>
      <c r="H120" s="5">
        <v>0</v>
      </c>
      <c r="I120" s="9">
        <v>0</v>
      </c>
    </row>
    <row r="121" spans="1:9" x14ac:dyDescent="0.25">
      <c r="A121" s="3">
        <v>120</v>
      </c>
      <c r="B121" s="4">
        <v>43070</v>
      </c>
      <c r="C121" s="3">
        <v>8</v>
      </c>
      <c r="D121" s="3" t="s">
        <v>9</v>
      </c>
      <c r="E121" s="3" t="s">
        <v>9</v>
      </c>
      <c r="F121" s="3" t="s">
        <v>9</v>
      </c>
      <c r="G121" s="3" t="s">
        <v>9</v>
      </c>
      <c r="H121" s="5">
        <v>0</v>
      </c>
      <c r="I121" s="9">
        <v>0</v>
      </c>
    </row>
    <row r="122" spans="1:9" x14ac:dyDescent="0.25">
      <c r="B122" s="8"/>
    </row>
    <row r="123" spans="1:9" x14ac:dyDescent="0.25">
      <c r="B123" s="8"/>
    </row>
    <row r="124" spans="1:9" x14ac:dyDescent="0.25">
      <c r="B124" s="8"/>
    </row>
    <row r="125" spans="1:9" x14ac:dyDescent="0.25">
      <c r="B125" s="8"/>
    </row>
    <row r="126" spans="1:9" x14ac:dyDescent="0.25">
      <c r="B126" s="8"/>
    </row>
    <row r="127" spans="1:9" x14ac:dyDescent="0.25">
      <c r="B127" s="8"/>
    </row>
    <row r="128" spans="1:9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Jabar</vt:lpstr>
      <vt:lpstr>Jateng</vt:lpstr>
      <vt:lpstr>Jatim</vt:lpstr>
      <vt:lpstr>Sumut</vt:lpstr>
      <vt:lpstr>Sumsel</vt:lpstr>
      <vt:lpstr>Sulsel</vt:lpstr>
      <vt:lpstr>Kalsel</vt:lpstr>
      <vt:lpstr>Papua</vt:lpstr>
      <vt:lpstr>Kalteng</vt:lpstr>
      <vt:lpstr>Maluku</vt:lpstr>
      <vt:lpstr>Sulut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Ferdian Widyatama</dc:creator>
  <cp:lastModifiedBy>Ferdian Widyatama</cp:lastModifiedBy>
  <dcterms:created xsi:type="dcterms:W3CDTF">2018-06-05T12:43:50Z</dcterms:created>
  <dcterms:modified xsi:type="dcterms:W3CDTF">2018-06-06T05:02:30Z</dcterms:modified>
</cp:coreProperties>
</file>