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60" yWindow="-60" windowWidth="15480" windowHeight="11640"/>
  </bookViews>
  <sheets>
    <sheet sheetId="1" name="Expenditure Form" state="visible" r:id="rId4"/>
    <sheet sheetId="2" name="links" state="hidden" r:id="rId5"/>
  </sheets>
  <definedNames>
    <definedName name="Awards_Rewards_and_Prizes">links!$K$84:$K$86</definedName>
    <definedName name="CO">links!$B$2:$B$3</definedName>
    <definedName name="Communication_Expenses">links!$K$79:$K$83</definedName>
    <definedName name="Confidential__Intelligence_and_Extraordinary_Expenses">links!$K$93</definedName>
    <definedName name="Demolition_Relocation_and_Desilting_Dredging_Expenses">links!$K$90</definedName>
    <definedName name="Financial_Assistance_Subsidy">links!$K$157:$K$163</definedName>
    <definedName name="General_Services">links!$K$99:$K$103</definedName>
    <definedName name="Generation__Transmission_and_Distribution_Expenses">links!$K$91:$K$92</definedName>
    <definedName name="Intangible_Assets_Outlay">links!$K$220:$K$222</definedName>
    <definedName name="Labor_and_Wages">links!$K$168</definedName>
    <definedName name="MOOE">links!$B$4:$B$20</definedName>
    <definedName name="Other_Compensation">links!$K$4:$K$25</definedName>
    <definedName name="Other_Maintenance_and_Operating_Expenses">links!$K$169:$K$191</definedName>
    <definedName name="Other_Personnel_Benefits">links!$K$30:$K$41</definedName>
    <definedName name="Personnel_Benefit_Contributions">links!$K$26:$K$29</definedName>
    <definedName name="Professional_Services">links!$K$94:$K$98</definedName>
    <definedName name="Property__Plant_and_Equipment_Outlay">links!$K$192:$K$219</definedName>
    <definedName name="PS">links!$B$21:$B$24</definedName>
    <definedName name="Repairs_and_Maintenance">links!$K$104:$K$156</definedName>
    <definedName name="Salaries_and_Wages">links!$K$2:$K$3</definedName>
    <definedName name="Supplies_and_Materials_Expenses">links!$K$47:$K$76</definedName>
    <definedName name="Survey__Research__Exploration_and_Development_Expenses">links!$K$87:$K$89</definedName>
    <definedName name="Taxes__Insurance_Premiums_and_Other_Fees">links!$K$164:$K$167</definedName>
    <definedName name="Training_and_Scholarship_Expenses">links!$K$44:$K$46</definedName>
    <definedName name="Traveling_Expenses">links!$K$42:$K$43</definedName>
    <definedName name="Utility_Expenses">links!$K$77:$K$78</definedName>
  </definedNames>
  <calcPr calcId="171027"/>
</workbook>
</file>

<file path=xl/sharedStrings.xml><?xml version="1.0" encoding="utf-8"?>
<sst xmlns="http://schemas.openxmlformats.org/spreadsheetml/2006/main" count="1566" uniqueCount="588">
  <si>
    <t>Department of Education</t>
  </si>
  <si>
    <t>Office Code :</t>
  </si>
  <si>
    <t>4-15-2000</t>
  </si>
  <si>
    <t>BLD-TLD</t>
  </si>
  <si>
    <t>Office Name :</t>
  </si>
  <si>
    <t>BLD - Teaching and Learning Division</t>
  </si>
  <si>
    <t>Fiscal Year :</t>
  </si>
  <si>
    <t>PAP</t>
  </si>
  <si>
    <t>KRA</t>
  </si>
  <si>
    <t>Specific Program</t>
  </si>
  <si>
    <t>Output</t>
  </si>
  <si>
    <t>Output Priority Rank</t>
  </si>
  <si>
    <t>Output Milestone</t>
  </si>
  <si>
    <t>Activities</t>
  </si>
  <si>
    <t>Performance Indicator</t>
  </si>
  <si>
    <t>Expense Class (PS /MOOE/ CO)</t>
  </si>
  <si>
    <t>Expense Object DBM Grouping</t>
  </si>
  <si>
    <t>GAA by Object</t>
  </si>
  <si>
    <t>Expense Item</t>
  </si>
  <si>
    <t>COSTING</t>
  </si>
  <si>
    <t>Location for TEV</t>
  </si>
  <si>
    <t>PPMP (Y/N)</t>
  </si>
  <si>
    <t>APP-Supplies (Y/N)</t>
  </si>
  <si>
    <t>APP-Airline Ticket (Y/N)</t>
  </si>
  <si>
    <t>Manner of Release (Downloading, Cash Advance, Direct Payment)</t>
  </si>
  <si>
    <t>For Clearance Review</t>
  </si>
  <si>
    <t>Quantity</t>
  </si>
  <si>
    <t>Unit Cost</t>
  </si>
  <si>
    <t>Frequency</t>
  </si>
  <si>
    <t>Total Amount</t>
  </si>
  <si>
    <t>Total Physical Target</t>
  </si>
  <si>
    <t>Q3</t>
  </si>
  <si>
    <t>Q4</t>
  </si>
  <si>
    <t>Q1</t>
  </si>
  <si>
    <t>Q2</t>
  </si>
  <si>
    <t>Total Obligation</t>
  </si>
  <si>
    <t>Total Disbursement</t>
  </si>
  <si>
    <t>July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</si>
  <si>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</si>
  <si>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</si>
  <si>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</si>
  <si>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</si>
  <si>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</si>
  <si>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</si>
  <si>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</si>
  <si>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</si>
  <si>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</si>
  <si>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</si>
  <si>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</si>
  <si>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310100100003000 - Basic Education Curriculum (Total Budget Cost :2.00)</t>
  </si>
  <si>
    <t>Cosmic Learning System</t>
  </si>
  <si>
    <t>Oriented galaxy heads</t>
  </si>
  <si>
    <t>No. of galaxy heads oriented</t>
  </si>
  <si>
    <t>Milestone 1</t>
  </si>
  <si>
    <t>Milestone Indicator 1</t>
  </si>
  <si>
    <t>Milestone 2</t>
  </si>
  <si>
    <t>Milestone Indicator 2</t>
  </si>
  <si>
    <t>Orientation of Galaxy Heads on Cosmic Education System</t>
  </si>
  <si>
    <t>No. of orientations conducted</t>
  </si>
  <si>
    <t>MOOE</t>
  </si>
  <si>
    <t>Training and Scholarship Expenses</t>
  </si>
  <si>
    <t>Training Expenses</t>
  </si>
  <si>
    <t>Board and Lodging of Participants</t>
  </si>
  <si>
    <t>N</t>
  </si>
  <si>
    <t>For Downloading (Board and Lodging)</t>
  </si>
  <si>
    <t>Board and Lodging of Resource Persons</t>
  </si>
  <si>
    <t>Board and Lodging of Technical Experts ( Editors/Validators/Illustrators)</t>
  </si>
  <si>
    <t>Board and Lodging of Bureau of Alternative Education</t>
  </si>
  <si>
    <t>Board and Lodging of Other Offices</t>
  </si>
  <si>
    <t>Travel Expenses of Region I</t>
  </si>
  <si>
    <t>For Downloading (Program Support Funds)</t>
  </si>
  <si>
    <t>Travel Expenses of Region II</t>
  </si>
  <si>
    <t>Travel Expenses of Batanes</t>
  </si>
  <si>
    <t>Travel Expenses of Region III</t>
  </si>
  <si>
    <t>Travel Expenses of Calabarzon</t>
  </si>
  <si>
    <t>Travel Expenses of Mimaropa</t>
  </si>
  <si>
    <t>Travel Expenses of Palawan</t>
  </si>
  <si>
    <t>Travel Expenses of Region V</t>
  </si>
  <si>
    <t>Travel Expenses of CAR</t>
  </si>
  <si>
    <t>Travel Expenses of NCR</t>
  </si>
  <si>
    <t>Travel Expenses of Region VI</t>
  </si>
  <si>
    <t>Travel Expenses of Region VII</t>
  </si>
  <si>
    <t>Travel Expenses of Region VIII</t>
  </si>
  <si>
    <t>Travel Expenses of Region IX</t>
  </si>
  <si>
    <t>Travel Expenses of Region X</t>
  </si>
  <si>
    <t>Travel Expenses of Region XI</t>
  </si>
  <si>
    <t>Travel Expenses of Region XII</t>
  </si>
  <si>
    <t>Travel Expenses of CARAGA</t>
  </si>
  <si>
    <t>Travel Expenses of Resource Persons</t>
  </si>
  <si>
    <t>Direct Payment</t>
  </si>
  <si>
    <t>Travel Expenses of Technical Experts ( Editors/Validators/Illustrators)</t>
  </si>
  <si>
    <t>Travel Expenses of Bureau of Alternative Education</t>
  </si>
  <si>
    <t>Travel Expenses of Other Offices</t>
  </si>
  <si>
    <t>Honorarium of Resource Persons</t>
  </si>
  <si>
    <t>Honorarium of Technical Experts ( Editors/Validators/Illustrators)</t>
  </si>
  <si>
    <t>Supplies and Materials Expenses</t>
  </si>
  <si>
    <t>Other Supplies and Materials Expenses</t>
  </si>
  <si>
    <t>Supplies and Materials</t>
  </si>
  <si>
    <t>Y</t>
  </si>
  <si>
    <t>Cash Advance</t>
  </si>
  <si>
    <t>Contingency</t>
  </si>
  <si>
    <t>TOTAL</t>
  </si>
  <si>
    <t>Prepared by:</t>
  </si>
  <si>
    <t>Noted by:</t>
  </si>
  <si>
    <t>Recommended by:</t>
  </si>
  <si>
    <t>Approved by:</t>
  </si>
  <si>
    <t>Name and Signature</t>
  </si>
  <si>
    <t>Designation</t>
  </si>
  <si>
    <t>Date  :</t>
  </si>
  <si>
    <t>expense_class</t>
  </si>
  <si>
    <t>object_group</t>
  </si>
  <si>
    <t>id</t>
  </si>
  <si>
    <t>Expense_Class</t>
  </si>
  <si>
    <t>object_expenditure_uacs</t>
  </si>
  <si>
    <t>object_code</t>
  </si>
  <si>
    <t>object_expenditure_desc</t>
  </si>
  <si>
    <t>PS</t>
  </si>
  <si>
    <t>GASS</t>
  </si>
  <si>
    <t>CO</t>
  </si>
  <si>
    <t>Intangible Assets Outlay</t>
  </si>
  <si>
    <t>Intangible_Assets_Outlay</t>
  </si>
  <si>
    <t>5010101001</t>
  </si>
  <si>
    <t>Salaries and Wages</t>
  </si>
  <si>
    <t>Salaries and Wages - Regular</t>
  </si>
  <si>
    <t>STO</t>
  </si>
  <si>
    <t>For Downloading (Program Support Fund)</t>
  </si>
  <si>
    <t>Property, Plant and Equipment Outlay</t>
  </si>
  <si>
    <t>Property__Plant_and_Equipment_Outlay</t>
  </si>
  <si>
    <t>5010102000</t>
  </si>
  <si>
    <t>Salaries and Wages - Casual/Contractual</t>
  </si>
  <si>
    <t>Operation</t>
  </si>
  <si>
    <t>Awards/Rewards and Prizes</t>
  </si>
  <si>
    <t>Awards_Rewards_and_Prizes</t>
  </si>
  <si>
    <t>5010201001</t>
  </si>
  <si>
    <t>Other Compensation</t>
  </si>
  <si>
    <t>Personal Economic Relief Allowance (PERA)</t>
  </si>
  <si>
    <t>PERA - Civilian</t>
  </si>
  <si>
    <t>Communication Expenses</t>
  </si>
  <si>
    <t>Communication_Expenses</t>
  </si>
  <si>
    <t>5010202000</t>
  </si>
  <si>
    <t>Representation Allowance (RA)</t>
  </si>
  <si>
    <t>Fund Transfer to Other  Agency</t>
  </si>
  <si>
    <t>Confidential, Intelligence and Extraordinary Expenses</t>
  </si>
  <si>
    <t>Confidential__Intelligence_and_Extraordinary_Expenses</t>
  </si>
  <si>
    <t>5010203001</t>
  </si>
  <si>
    <t>Transportation Allowance (TA)</t>
  </si>
  <si>
    <t>Demolition/Relocation and Desilting/Dredging Expenses</t>
  </si>
  <si>
    <t>Demolition_Relocation_and_Desilting_Dredging_Expenses</t>
  </si>
  <si>
    <t>5010204001</t>
  </si>
  <si>
    <t>Clothing/Uniform Allowance</t>
  </si>
  <si>
    <t>Clothing/Uniform Allowance - Civilian</t>
  </si>
  <si>
    <t>Financial Assistance/Subsidy</t>
  </si>
  <si>
    <t>Financial_Assistance_Subsidy</t>
  </si>
  <si>
    <t>5010205003</t>
  </si>
  <si>
    <t>Subsistence Allowance (SA)</t>
  </si>
  <si>
    <t>Subsistence Allowance - Magna Carta for Public Health Workers under R.A. 7305</t>
  </si>
  <si>
    <t>General Services</t>
  </si>
  <si>
    <t>General_Services</t>
  </si>
  <si>
    <t>5010206004</t>
  </si>
  <si>
    <t>Laundry Allowance ( LA )</t>
  </si>
  <si>
    <t>Laundry Allowance - Magna Carta Benefits for Public Health Workers under R.A. 7305</t>
  </si>
  <si>
    <t>Generation, Transmission and Distribution Expenses</t>
  </si>
  <si>
    <t>Generation__Transmission_and_Distribution_Expenses</t>
  </si>
  <si>
    <t>5010207001</t>
  </si>
  <si>
    <t>Quarters Allowance ( QA )</t>
  </si>
  <si>
    <t>Quarters Allowance - Civilian</t>
  </si>
  <si>
    <t>Labor and Wages</t>
  </si>
  <si>
    <t>Labor_and_Wages</t>
  </si>
  <si>
    <t>5010207004</t>
  </si>
  <si>
    <t>Quarters Allowance - Magna Carta Benefits for Public Health Workers under R.A. 7305</t>
  </si>
  <si>
    <t>Other Maintenance and Operating Expenses</t>
  </si>
  <si>
    <t>Other_Maintenance_and_Operating_Expenses</t>
  </si>
  <si>
    <t>5010208001</t>
  </si>
  <si>
    <t>Productivity Incentive Allowance (PIA)</t>
  </si>
  <si>
    <t xml:space="preserve">Productivity Incentive Allowance - Civilian </t>
  </si>
  <si>
    <t>Professional Services</t>
  </si>
  <si>
    <t>Professional_Services</t>
  </si>
  <si>
    <t>5010210001</t>
  </si>
  <si>
    <t>Honoraria</t>
  </si>
  <si>
    <t>Honoraria - Civilian</t>
  </si>
  <si>
    <t>Repairs and Maintenance</t>
  </si>
  <si>
    <t>Repairs_and_Maintenance</t>
  </si>
  <si>
    <t>5010211002</t>
  </si>
  <si>
    <t>Hazard Pay ( HP )</t>
  </si>
  <si>
    <t>Hazard Duty Pay - Civilian</t>
  </si>
  <si>
    <t>Supplies_and_Materials_Expenses</t>
  </si>
  <si>
    <t>5010211005</t>
  </si>
  <si>
    <t>HP - Magna Carta Benefits for Public Health Workers under R.A. 7305</t>
  </si>
  <si>
    <t>Survey, Research, Exploration and Development Expenses</t>
  </si>
  <si>
    <t>Survey__Research__Exploration_and_Development_Expenses</t>
  </si>
  <si>
    <t>5010212001</t>
  </si>
  <si>
    <t>Longevity Pay ( LP )</t>
  </si>
  <si>
    <t>Longevity Pay - Civilian</t>
  </si>
  <si>
    <t>Taxes, Insurance Premiums and Other Fees</t>
  </si>
  <si>
    <t>Taxes__Insurance_Premiums_and_Other_Fees</t>
  </si>
  <si>
    <t>5010213001</t>
  </si>
  <si>
    <t>Overtime and Night Pay</t>
  </si>
  <si>
    <t>Overtime Pay</t>
  </si>
  <si>
    <t>Training_and_Scholarship_Expenses</t>
  </si>
  <si>
    <t>5010214001</t>
  </si>
  <si>
    <t>Year End Bonus</t>
  </si>
  <si>
    <t>Bonus - Civilian</t>
  </si>
  <si>
    <t>Traveling Expenses</t>
  </si>
  <si>
    <t>Traveling_Expenses</t>
  </si>
  <si>
    <t>5010215001</t>
  </si>
  <si>
    <t>Cash Gift</t>
  </si>
  <si>
    <t xml:space="preserve">Cash Gift - Civilian </t>
  </si>
  <si>
    <t>Utility Expenses</t>
  </si>
  <si>
    <t>Utility_Expenses</t>
  </si>
  <si>
    <t>5010299004</t>
  </si>
  <si>
    <t>Other Bonuses and Allowances</t>
  </si>
  <si>
    <t>Special Hardship Allowance - Civilian</t>
  </si>
  <si>
    <t>Other_Compensation</t>
  </si>
  <si>
    <t>5010299011</t>
  </si>
  <si>
    <t>Collective Negotiation Agreement Incentive - Civilian</t>
  </si>
  <si>
    <t>Other Personnel Benefits</t>
  </si>
  <si>
    <t>Other_Personnel_Benefits</t>
  </si>
  <si>
    <t>5010299012</t>
  </si>
  <si>
    <t xml:space="preserve">Productivity Enhancement Incentive - Civilian </t>
  </si>
  <si>
    <t>Personnel Benefit Contributions</t>
  </si>
  <si>
    <t>Personnel_Benefit_Contributions</t>
  </si>
  <si>
    <t>5010299014</t>
  </si>
  <si>
    <t>Peformance Based Bonus - Civilian</t>
  </si>
  <si>
    <t>Salaries_and_Wages</t>
  </si>
  <si>
    <t>5010299036</t>
  </si>
  <si>
    <t>Mid-Year Bonus - Civilian</t>
  </si>
  <si>
    <t>5010299038</t>
  </si>
  <si>
    <t>Anniversary Bonus - Civilian</t>
  </si>
  <si>
    <t>5010301000</t>
  </si>
  <si>
    <t>Retirement and Life Insurance Premiums</t>
  </si>
  <si>
    <t>5010302001</t>
  </si>
  <si>
    <t xml:space="preserve">Pag-IBIG Contributions </t>
  </si>
  <si>
    <t>Pag-IBIG - Civilian</t>
  </si>
  <si>
    <t>5010303001</t>
  </si>
  <si>
    <t>PhilHealth Contributions</t>
  </si>
  <si>
    <t>PhilHealth - Civilian</t>
  </si>
  <si>
    <t>5010304001</t>
  </si>
  <si>
    <t>Employees Compensation Insurance Premiums (ECIP)</t>
  </si>
  <si>
    <t>ECIP - Civilian</t>
  </si>
  <si>
    <t>5010402001</t>
  </si>
  <si>
    <t>Retirement Gratuity</t>
  </si>
  <si>
    <t>Retirement Gratuity - Civilian</t>
  </si>
  <si>
    <t>5010403001</t>
  </si>
  <si>
    <t xml:space="preserve">Terminal Leave Benefits </t>
  </si>
  <si>
    <t>Terminal Leave Benefits - Civilian</t>
  </si>
  <si>
    <t>5010499001</t>
  </si>
  <si>
    <t>Lump-sum for Creation of New Positions - Civilian</t>
  </si>
  <si>
    <t>5010499003</t>
  </si>
  <si>
    <t>Lump-sum for Reclassification of Positions</t>
  </si>
  <si>
    <t>5010499004</t>
  </si>
  <si>
    <t>Lump-sum for Equivalent-Record Form</t>
  </si>
  <si>
    <t>5010499005</t>
  </si>
  <si>
    <t>Lump-sum for Master Teachers</t>
  </si>
  <si>
    <t>5010499006</t>
  </si>
  <si>
    <t xml:space="preserve">Lump-sum for Compensation Adjustment </t>
  </si>
  <si>
    <t>5010499007</t>
  </si>
  <si>
    <t>Lump-sum for Filling of Positions - Civilian</t>
  </si>
  <si>
    <t>5010499010</t>
  </si>
  <si>
    <t>Lump-sum for Step Increments - Length of Service</t>
  </si>
  <si>
    <t>5010499011</t>
  </si>
  <si>
    <t>Lump-sum for Step Increments - Meritorious Performance</t>
  </si>
  <si>
    <t>5010499015</t>
  </si>
  <si>
    <t>Loyalty Award - Civilian</t>
  </si>
  <si>
    <t>5010499099</t>
  </si>
  <si>
    <t>5020101000</t>
  </si>
  <si>
    <t>Traveling Expenses - Local</t>
  </si>
  <si>
    <t>5020102000</t>
  </si>
  <si>
    <t>Traveling Expenses - Foreign</t>
  </si>
  <si>
    <t>5020201001</t>
  </si>
  <si>
    <t>ICT Training Expenses</t>
  </si>
  <si>
    <t>5020201002</t>
  </si>
  <si>
    <t>5020202000</t>
  </si>
  <si>
    <t>Scholarship Grants/Expenses</t>
  </si>
  <si>
    <t>5020301001</t>
  </si>
  <si>
    <t>Office Supplies Expenses</t>
  </si>
  <si>
    <t>ICT Office Supplies</t>
  </si>
  <si>
    <t>5020301002</t>
  </si>
  <si>
    <t>5020302000</t>
  </si>
  <si>
    <t>Accountable Forms Expenses</t>
  </si>
  <si>
    <t>5020303000</t>
  </si>
  <si>
    <t>Non-Accountable Forms Expenses</t>
  </si>
  <si>
    <t>5020304000</t>
  </si>
  <si>
    <t>Animal/Zoological Supplies Expenses</t>
  </si>
  <si>
    <t>5020305000</t>
  </si>
  <si>
    <t>Food Supplies Expenses</t>
  </si>
  <si>
    <t>5020306000</t>
  </si>
  <si>
    <t>Welfare Goods Expense</t>
  </si>
  <si>
    <t>Welfare Goods Expenses</t>
  </si>
  <si>
    <t>5020307000</t>
  </si>
  <si>
    <t>Drugs and Medicines Expenses</t>
  </si>
  <si>
    <t>5020308000</t>
  </si>
  <si>
    <t>Medical, Dental and Laboratory Supplies Expenses</t>
  </si>
  <si>
    <t>5020309000</t>
  </si>
  <si>
    <t>Fuel, Oil and Lubricants Expenses</t>
  </si>
  <si>
    <t>5020310000</t>
  </si>
  <si>
    <t>Agricultural and Marine Supplies Expenses</t>
  </si>
  <si>
    <t>5020311001</t>
  </si>
  <si>
    <t>Textbooks and Instructional Materials Expenses</t>
  </si>
  <si>
    <t>5020311002</t>
  </si>
  <si>
    <t>Chalk Allowance</t>
  </si>
  <si>
    <t>5020321000</t>
  </si>
  <si>
    <t>Semi-Expendable Machinery and Equipment Expenses</t>
  </si>
  <si>
    <t>5020321001</t>
  </si>
  <si>
    <t>Machinery</t>
  </si>
  <si>
    <t>5020321002</t>
  </si>
  <si>
    <t>Office Equipment</t>
  </si>
  <si>
    <t>5020321003</t>
  </si>
  <si>
    <t>Information and Communications Technology Equipment</t>
  </si>
  <si>
    <t>5020321004</t>
  </si>
  <si>
    <t>Agricultural and Forestry Equipment</t>
  </si>
  <si>
    <t>5020321005</t>
  </si>
  <si>
    <t>Marine and Fishery Equipment</t>
  </si>
  <si>
    <t>5020321007</t>
  </si>
  <si>
    <t>Communications Equipment</t>
  </si>
  <si>
    <t>5020321008</t>
  </si>
  <si>
    <t>Disaster Response and Rescue Equipment</t>
  </si>
  <si>
    <t>5020321010</t>
  </si>
  <si>
    <t>Medical Equipment</t>
  </si>
  <si>
    <t>5020321011</t>
  </si>
  <si>
    <t>Printing Equipment</t>
  </si>
  <si>
    <t>5020321012</t>
  </si>
  <si>
    <t>Sports Equipment</t>
  </si>
  <si>
    <t>5020321013</t>
  </si>
  <si>
    <t>Technical and Scientific Equipment</t>
  </si>
  <si>
    <t>5020321099</t>
  </si>
  <si>
    <t>Other Machinery and Equipment</t>
  </si>
  <si>
    <t>5020322000</t>
  </si>
  <si>
    <t>Semi-Expendable Furniture, Fixtures and Books Expenses</t>
  </si>
  <si>
    <t>5020322001</t>
  </si>
  <si>
    <t>Furniture and Fixtures</t>
  </si>
  <si>
    <t>5020322002</t>
  </si>
  <si>
    <t>Books</t>
  </si>
  <si>
    <t>5020399000</t>
  </si>
  <si>
    <t>5020401000</t>
  </si>
  <si>
    <t>Water Expenses</t>
  </si>
  <si>
    <t>5020402000</t>
  </si>
  <si>
    <t>Electricity Expenses</t>
  </si>
  <si>
    <t>5020501000</t>
  </si>
  <si>
    <t>Postage and Courier Services</t>
  </si>
  <si>
    <t>5020502001</t>
  </si>
  <si>
    <t>Telephone Expenses</t>
  </si>
  <si>
    <t>Mobile</t>
  </si>
  <si>
    <t>5020502002</t>
  </si>
  <si>
    <t>Landline</t>
  </si>
  <si>
    <t>5020503000</t>
  </si>
  <si>
    <t>Internet Subscription Expenses</t>
  </si>
  <si>
    <t>5020504000</t>
  </si>
  <si>
    <t>Cable, Satellite, Telegraph and Radio Expenses</t>
  </si>
  <si>
    <t>5020601001</t>
  </si>
  <si>
    <t>Awards/Rewards Expenses</t>
  </si>
  <si>
    <t>5020601002</t>
  </si>
  <si>
    <t>Rewards and Incentives</t>
  </si>
  <si>
    <t>5020602000</t>
  </si>
  <si>
    <t>Prizes</t>
  </si>
  <si>
    <t>5020701000</t>
  </si>
  <si>
    <t>Survey Expenses</t>
  </si>
  <si>
    <t>5020702001</t>
  </si>
  <si>
    <t>Research, Exploration and Development Expenses</t>
  </si>
  <si>
    <t>ICT Research, Exploration and Development Expenses</t>
  </si>
  <si>
    <t>5020702002</t>
  </si>
  <si>
    <t>5020801000</t>
  </si>
  <si>
    <t>Demolition and Relocation Expenses</t>
  </si>
  <si>
    <t>5020901001</t>
  </si>
  <si>
    <t>ICT Generation, Transmission and Distribution Expenses</t>
  </si>
  <si>
    <t>5020901002</t>
  </si>
  <si>
    <t>5021003000</t>
  </si>
  <si>
    <t>Extraordinary and Miscellaneous Expenses</t>
  </si>
  <si>
    <t>5021101000</t>
  </si>
  <si>
    <t xml:space="preserve">Legal Services </t>
  </si>
  <si>
    <t>Legal Services</t>
  </si>
  <si>
    <t>5021102000</t>
  </si>
  <si>
    <t>Auditing Services</t>
  </si>
  <si>
    <t>5021103001</t>
  </si>
  <si>
    <t>Consultancy Services</t>
  </si>
  <si>
    <t>ICT Consultancy Services</t>
  </si>
  <si>
    <t>5021103002</t>
  </si>
  <si>
    <t>5021199000</t>
  </si>
  <si>
    <t>Other Professional Services</t>
  </si>
  <si>
    <t>5021201000</t>
  </si>
  <si>
    <t>Environment/Sanitary Services</t>
  </si>
  <si>
    <t>5021202000</t>
  </si>
  <si>
    <t>Janitorial Services</t>
  </si>
  <si>
    <t>5021203000</t>
  </si>
  <si>
    <t>Security Services</t>
  </si>
  <si>
    <t>5021299001</t>
  </si>
  <si>
    <t>Other General Services</t>
  </si>
  <si>
    <t>Other General Services - ICT Services</t>
  </si>
  <si>
    <t>5021299099</t>
  </si>
  <si>
    <t>5021301000</t>
  </si>
  <si>
    <t>Repairs and Maintenance - Investment Property</t>
  </si>
  <si>
    <t>5021302001</t>
  </si>
  <si>
    <t>Repairs and Maintenance - Land Improvements</t>
  </si>
  <si>
    <t>Aquaculture Structures</t>
  </si>
  <si>
    <t>5021302002</t>
  </si>
  <si>
    <t>Reforestation Projects</t>
  </si>
  <si>
    <t>5021302099</t>
  </si>
  <si>
    <t>Other Land Improvements</t>
  </si>
  <si>
    <t>5021303003</t>
  </si>
  <si>
    <t>Repairs and Maintenance - Infrastructure Assets</t>
  </si>
  <si>
    <t>Sewer Systems</t>
  </si>
  <si>
    <t>5021303004</t>
  </si>
  <si>
    <t>Water Supply Systems</t>
  </si>
  <si>
    <t>5021303005</t>
  </si>
  <si>
    <t>Power Supply Systems</t>
  </si>
  <si>
    <t>5021303006</t>
  </si>
  <si>
    <t>Communication Networks</t>
  </si>
  <si>
    <t>5021303099</t>
  </si>
  <si>
    <t>Other Infrastructure Assets</t>
  </si>
  <si>
    <t>5021304001</t>
  </si>
  <si>
    <t>Repairs and Maintenance - Buildings and Other Structures</t>
  </si>
  <si>
    <t>Buildings</t>
  </si>
  <si>
    <t>5021304002</t>
  </si>
  <si>
    <t>School Buildings</t>
  </si>
  <si>
    <t>5021304099</t>
  </si>
  <si>
    <t>Other Structures</t>
  </si>
  <si>
    <t>5021305001</t>
  </si>
  <si>
    <t>Repairs and Maintenance - Machinery and Equipment</t>
  </si>
  <si>
    <t>5021305002</t>
  </si>
  <si>
    <t>5021305003</t>
  </si>
  <si>
    <t>Information and Communication Technology Equipment</t>
  </si>
  <si>
    <t>5021305004</t>
  </si>
  <si>
    <t>5021305005</t>
  </si>
  <si>
    <t>5021305007</t>
  </si>
  <si>
    <t>Communication Equipment</t>
  </si>
  <si>
    <t>5021305009</t>
  </si>
  <si>
    <t>5021305011</t>
  </si>
  <si>
    <t>5021305012</t>
  </si>
  <si>
    <t>5021305013</t>
  </si>
  <si>
    <t>5021305014</t>
  </si>
  <si>
    <t>5021305099</t>
  </si>
  <si>
    <t>5021306001</t>
  </si>
  <si>
    <t>Repairs and Maintenance - Transportation Equipment</t>
  </si>
  <si>
    <t>Motor Vehicles</t>
  </si>
  <si>
    <t>5021306099</t>
  </si>
  <si>
    <t>Other Transportation Equipment</t>
  </si>
  <si>
    <t>5021307000</t>
  </si>
  <si>
    <t>Repairs and Maintenance - Furniture and Fixtures</t>
  </si>
  <si>
    <t>Repairs and Maintenance -  Furniture and Fixtures</t>
  </si>
  <si>
    <t>5021308000</t>
  </si>
  <si>
    <t>Repairs and Maintenance - Leased Assets</t>
  </si>
  <si>
    <t>5021308001</t>
  </si>
  <si>
    <t>Buildings and Other Structures</t>
  </si>
  <si>
    <t>5021308002</t>
  </si>
  <si>
    <t>Machinery and Equipment</t>
  </si>
  <si>
    <t>5021308003</t>
  </si>
  <si>
    <t>Transportation Equipment</t>
  </si>
  <si>
    <t>5021308004</t>
  </si>
  <si>
    <t>ICT Machinery and Equipment</t>
  </si>
  <si>
    <t>5021308099</t>
  </si>
  <si>
    <t>Other Leased Assets</t>
  </si>
  <si>
    <t>5021309001</t>
  </si>
  <si>
    <t>Repairs and Maintenance - Leased Assets Improvements</t>
  </si>
  <si>
    <t>Land</t>
  </si>
  <si>
    <t>5021309002</t>
  </si>
  <si>
    <t>5021309099</t>
  </si>
  <si>
    <t>Other Leased Assets Improvements</t>
  </si>
  <si>
    <t>5021321000</t>
  </si>
  <si>
    <t>Repairs and Maintenance - Semi-Expendable Machinery and Equipment</t>
  </si>
  <si>
    <t>5021321001</t>
  </si>
  <si>
    <t>5021321002</t>
  </si>
  <si>
    <t>5021321003</t>
  </si>
  <si>
    <t>5021321004</t>
  </si>
  <si>
    <t>5021321005</t>
  </si>
  <si>
    <t>5021321007</t>
  </si>
  <si>
    <t>5021321008</t>
  </si>
  <si>
    <t>5021321010</t>
  </si>
  <si>
    <t>5021321011</t>
  </si>
  <si>
    <t>5021321012</t>
  </si>
  <si>
    <t>5021321013</t>
  </si>
  <si>
    <t>5021321099</t>
  </si>
  <si>
    <t>5021322000</t>
  </si>
  <si>
    <t>Repairs and Maintenance - Semi-Expendable Furniture, Fixtures and Books</t>
  </si>
  <si>
    <t>5021322001</t>
  </si>
  <si>
    <t>5021322002</t>
  </si>
  <si>
    <t>5021399099</t>
  </si>
  <si>
    <t>Repairs and Maintenance - Other Property, Plant and Equipment</t>
  </si>
  <si>
    <t>Other Property, Plant and Equipment</t>
  </si>
  <si>
    <t>5021401000</t>
  </si>
  <si>
    <t>Subsidy to NGAs</t>
  </si>
  <si>
    <t>5021402000</t>
  </si>
  <si>
    <t>Financial Assistance to NGAs</t>
  </si>
  <si>
    <t>5021403000</t>
  </si>
  <si>
    <t>Financial Assistance to Local Government Units</t>
  </si>
  <si>
    <t>5021407000</t>
  </si>
  <si>
    <t>Subsidy to Regional Offices/Staff Bureaus</t>
  </si>
  <si>
    <t>5021408000</t>
  </si>
  <si>
    <t>Subsidy to Operating Units</t>
  </si>
  <si>
    <t>5021409000</t>
  </si>
  <si>
    <t>Subsidy to Other Funds</t>
  </si>
  <si>
    <t>5021499000</t>
  </si>
  <si>
    <t>Subsidies - Others</t>
  </si>
  <si>
    <t>5021501001</t>
  </si>
  <si>
    <t>Taxes, Duties and Licenses</t>
  </si>
  <si>
    <t>5021501002</t>
  </si>
  <si>
    <t>Tax Refund</t>
  </si>
  <si>
    <t>5021502000</t>
  </si>
  <si>
    <t>Fidelity Bond Premiums</t>
  </si>
  <si>
    <t>5021503000</t>
  </si>
  <si>
    <t>Insurance Expenses</t>
  </si>
  <si>
    <t>5021601000</t>
  </si>
  <si>
    <t>5029901000</t>
  </si>
  <si>
    <t>Advertising Expenses</t>
  </si>
  <si>
    <t>5029902000</t>
  </si>
  <si>
    <t>Printing and Publication Expenses</t>
  </si>
  <si>
    <t>5029903000</t>
  </si>
  <si>
    <t>Representation Expenses</t>
  </si>
  <si>
    <t>5029904000</t>
  </si>
  <si>
    <t>Transportation and Delivery Expenses</t>
  </si>
  <si>
    <t>5029905001</t>
  </si>
  <si>
    <t>Rent/Lease Expenses</t>
  </si>
  <si>
    <t>Rents - Building and Structures</t>
  </si>
  <si>
    <t>5029905002</t>
  </si>
  <si>
    <t>Rents - Land</t>
  </si>
  <si>
    <t>5029905003</t>
  </si>
  <si>
    <t>Rents - Motor Vehicles</t>
  </si>
  <si>
    <t>5029905004</t>
  </si>
  <si>
    <t>Rents - Equipment</t>
  </si>
  <si>
    <t>5029905005</t>
  </si>
  <si>
    <t>Rents - Living Quarters</t>
  </si>
  <si>
    <t>5029905006</t>
  </si>
  <si>
    <t>Operating Lease</t>
  </si>
  <si>
    <t>5029905007</t>
  </si>
  <si>
    <t>Financial Lease</t>
  </si>
  <si>
    <t>5029905008</t>
  </si>
  <si>
    <t>Rents - ICT Machinery and Equipment</t>
  </si>
  <si>
    <t>5029906000</t>
  </si>
  <si>
    <t>Membership Dues and Contributions to Organizations</t>
  </si>
  <si>
    <t>5029907001</t>
  </si>
  <si>
    <t>Subscription Expenses</t>
  </si>
  <si>
    <t>ICT Software Subscription</t>
  </si>
  <si>
    <t>5029907002</t>
  </si>
  <si>
    <t>Data Center Service</t>
  </si>
  <si>
    <t>5029907003</t>
  </si>
  <si>
    <t>Cloud Computing Service</t>
  </si>
  <si>
    <t>5029907004</t>
  </si>
  <si>
    <t>Library and Other Reading Materials Subscription Expenses</t>
  </si>
  <si>
    <t>5029907099</t>
  </si>
  <si>
    <t>Other Subscription Expenses</t>
  </si>
  <si>
    <t>5029908000</t>
  </si>
  <si>
    <t>Donations</t>
  </si>
  <si>
    <t>5029909000</t>
  </si>
  <si>
    <t>Litigation/Acquired Assets Expenses</t>
  </si>
  <si>
    <t>5029999000</t>
  </si>
  <si>
    <t>5029999001</t>
  </si>
  <si>
    <t>Website Maintenance</t>
  </si>
  <si>
    <t>5029999099</t>
  </si>
  <si>
    <t>5060401001</t>
  </si>
  <si>
    <t>Land Outlay</t>
  </si>
  <si>
    <t>5060402001</t>
  </si>
  <si>
    <t>Land Improvements Outlay</t>
  </si>
  <si>
    <t>5060402099</t>
  </si>
  <si>
    <t>5060403004</t>
  </si>
  <si>
    <t>Infrastructure Outlay</t>
  </si>
  <si>
    <t>5060403005</t>
  </si>
  <si>
    <t>5060403006</t>
  </si>
  <si>
    <t>5060403099</t>
  </si>
  <si>
    <t>5060404001</t>
  </si>
  <si>
    <t>5060404002</t>
  </si>
  <si>
    <t>5060404099</t>
  </si>
  <si>
    <t>5060405001</t>
  </si>
  <si>
    <t>Machinery and Equipment Outlay</t>
  </si>
  <si>
    <t>5060405002</t>
  </si>
  <si>
    <t>5060405003</t>
  </si>
  <si>
    <t>5060405004</t>
  </si>
  <si>
    <t>5060405005</t>
  </si>
  <si>
    <t>5060405007</t>
  </si>
  <si>
    <t>5060405009</t>
  </si>
  <si>
    <t>5060405011</t>
  </si>
  <si>
    <t>5060405012</t>
  </si>
  <si>
    <t>5060405013</t>
  </si>
  <si>
    <t>5060405014</t>
  </si>
  <si>
    <t>5060405015</t>
  </si>
  <si>
    <t>ICT Software</t>
  </si>
  <si>
    <t>5060405099</t>
  </si>
  <si>
    <t>5060406001</t>
  </si>
  <si>
    <t>Transportation Equipment Outlay</t>
  </si>
  <si>
    <t>5060406099</t>
  </si>
  <si>
    <t>5060407001</t>
  </si>
  <si>
    <t>Furniture, Fixtures and Books Outlay</t>
  </si>
  <si>
    <t>5060407002</t>
  </si>
  <si>
    <t>5060409099</t>
  </si>
  <si>
    <t>Other Property Plant and Equipment Outlay</t>
  </si>
  <si>
    <t>5060601000</t>
  </si>
  <si>
    <t>Patents/Copyrights</t>
  </si>
  <si>
    <t>5060602000</t>
  </si>
  <si>
    <t>Computer Software</t>
  </si>
  <si>
    <t>5060699000</t>
  </si>
  <si>
    <t>Other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</si>
</sst>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rgb="FF000000"/>
      <sz val="11"/>
      <name val="Calibri"/>
    </font>
    <font>
      <b/>
      <color rgb="FF000000"/>
      <sz val="20"/>
      <name val="Calibri"/>
    </font>
    <font>
      <b/>
      <color rgb="FF006A2B"/>
      <sz val="14"/>
      <name val="Calibri"/>
    </font>
    <font>
      <b/>
      <color rgb="FF006A2B"/>
      <sz val="8"/>
      <name val="Calibri"/>
    </font>
    <font>
      <b/>
      <color rgb="FF000000"/>
      <sz val="12"/>
      <name val="Calibri"/>
    </font>
    <font>
      <b/>
      <color rgb="FF000000"/>
      <sz val="10"/>
      <name val="Calibri"/>
    </font>
    <font>
      <color rgb="FF005580"/>
      <sz val="10"/>
      <name val="Calibri"/>
    </font>
    <font>
      <b/>
      <color rgb="FF000000"/>
      <sz val="16"/>
      <name val="Calibri"/>
    </font>
    <font>
      <b/>
      <color rgb="FF000000"/>
      <sz val="11"/>
      <name val="Calibri"/>
    </font>
    <font>
      <color rgb="FF000000"/>
      <sz val="12"/>
      <name val="Calibri"/>
    </font>
    <font>
      <color rgb="FF000000"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BD4B4"/>
        <bgColor rgb="FF000000"/>
      </patternFill>
    </fill>
    <fill>
      <patternFill patternType="solid">
        <fgColor rgb="FFC2D69B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28A8C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4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3" fontId="5" fillId="6" borderId="5" xfId="0" applyNumberFormat="1" applyFont="1" applyFill="1" applyBorder="1" applyAlignment="1">
      <alignment horizontal="center" vertical="center" wrapText="1"/>
    </xf>
    <xf numFmtId="4" fontId="5" fillId="7" borderId="3" xfId="0" applyNumberFormat="1" applyFont="1" applyFill="1" applyBorder="1" applyAlignment="1">
      <alignment horizontal="center" vertical="center" wrapText="1"/>
    </xf>
    <xf numFmtId="4" fontId="5" fillId="7" borderId="4" xfId="0" applyNumberFormat="1" applyFont="1" applyFill="1" applyBorder="1" applyAlignment="1">
      <alignment horizontal="center" vertical="center" wrapText="1"/>
    </xf>
    <xf numFmtId="4" fontId="5" fillId="7" borderId="5" xfId="0" applyNumberFormat="1" applyFont="1" applyFill="1" applyBorder="1" applyAlignment="1">
      <alignment horizontal="center" vertical="center" wrapText="1"/>
    </xf>
    <xf numFmtId="4" fontId="5" fillId="8" borderId="3" xfId="0" applyNumberFormat="1" applyFont="1" applyFill="1" applyBorder="1" applyAlignment="1">
      <alignment horizontal="center" vertical="center" wrapText="1"/>
    </xf>
    <xf numFmtId="4" fontId="5" fillId="8" borderId="4" xfId="0" applyNumberFormat="1" applyFont="1" applyFill="1" applyBorder="1" applyAlignment="1">
      <alignment horizontal="center" vertical="center" wrapText="1"/>
    </xf>
    <xf numFmtId="4" fontId="5" fillId="8" borderId="5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center" vertical="center" wrapText="1"/>
    </xf>
    <xf numFmtId="4" fontId="5" fillId="4" borderId="4" xfId="0" applyNumberFormat="1" applyFont="1" applyFill="1" applyBorder="1" applyAlignment="1">
      <alignment horizontal="center" vertical="center" wrapText="1"/>
    </xf>
    <xf numFmtId="4" fontId="5" fillId="4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3" fontId="9" fillId="5" borderId="1" xfId="0" applyNumberFormat="1" applyFont="1" applyFill="1" applyBorder="1" applyAlignment="1">
      <alignment horizontal="center" vertical="center" wrapText="1"/>
    </xf>
    <xf numFmtId="3" fontId="9" fillId="5" borderId="3" xfId="0" applyNumberFormat="1" applyFont="1" applyFill="1" applyBorder="1" applyAlignment="1">
      <alignment horizontal="center" vertical="center" wrapText="1"/>
    </xf>
    <xf numFmtId="3" fontId="9" fillId="5" borderId="4" xfId="0" applyNumberFormat="1" applyFont="1" applyFill="1" applyBorder="1" applyAlignment="1">
      <alignment horizontal="center" vertical="center" wrapText="1"/>
    </xf>
    <xf numFmtId="3" fontId="9" fillId="5" borderId="5" xfId="0" applyNumberFormat="1" applyFont="1" applyFill="1" applyBorder="1" applyAlignment="1">
      <alignment horizontal="center" vertical="center" wrapText="1"/>
    </xf>
    <xf numFmtId="3" fontId="9" fillId="6" borderId="7" xfId="0" applyNumberFormat="1" applyFont="1" applyFill="1" applyBorder="1" applyAlignment="1">
      <alignment horizontal="center" vertical="center" wrapText="1"/>
    </xf>
    <xf numFmtId="3" fontId="9" fillId="6" borderId="1" xfId="0" applyNumberFormat="1" applyFont="1" applyFill="1" applyBorder="1" applyAlignment="1">
      <alignment horizontal="center" vertical="center" wrapText="1"/>
    </xf>
    <xf numFmtId="4" fontId="9" fillId="7" borderId="2" xfId="0" applyNumberFormat="1" applyFont="1" applyFill="1" applyBorder="1" applyAlignment="1">
      <alignment horizontal="center" vertical="center" wrapText="1"/>
    </xf>
    <xf numFmtId="4" fontId="9" fillId="7" borderId="1" xfId="0" applyNumberFormat="1" applyFont="1" applyFill="1" applyBorder="1" applyAlignment="1">
      <alignment horizontal="center" vertical="center" wrapText="1"/>
    </xf>
    <xf numFmtId="4" fontId="9" fillId="8" borderId="2" xfId="0" applyNumberFormat="1" applyFont="1" applyFill="1" applyBorder="1" applyAlignment="1">
      <alignment horizontal="center" vertical="center" wrapText="1"/>
    </xf>
    <xf numFmtId="4" fontId="9" fillId="8" borderId="3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4" fontId="9" fillId="8" borderId="5" xfId="0" applyNumberFormat="1" applyFont="1" applyFill="1" applyBorder="1" applyAlignment="1">
      <alignment horizontal="center" vertical="center" wrapText="1"/>
    </xf>
    <xf numFmtId="4" fontId="9" fillId="4" borderId="2" xfId="0" applyNumberFormat="1" applyFont="1" applyFill="1" applyBorder="1" applyAlignment="1">
      <alignment horizontal="center" vertical="center" wrapText="1"/>
    </xf>
    <xf numFmtId="4" fontId="9" fillId="4" borderId="3" xfId="0" applyNumberFormat="1" applyFont="1" applyFill="1" applyBorder="1" applyAlignment="1">
      <alignment horizontal="center" vertical="center" wrapText="1"/>
    </xf>
    <xf numFmtId="4" fontId="9" fillId="4" borderId="4" xfId="0" applyNumberFormat="1" applyFont="1" applyFill="1" applyBorder="1" applyAlignment="1">
      <alignment horizontal="center" vertical="center" wrapText="1"/>
    </xf>
    <xf numFmtId="4" fontId="9" fillId="4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3" fontId="9" fillId="6" borderId="9" xfId="0" applyNumberFormat="1" applyFont="1" applyFill="1" applyBorder="1" applyAlignment="1">
      <alignment horizontal="center" vertical="center" wrapText="1"/>
    </xf>
    <xf numFmtId="3" fontId="9" fillId="6" borderId="8" xfId="0" applyNumberFormat="1" applyFont="1" applyFill="1" applyBorder="1" applyAlignment="1">
      <alignment horizontal="center" vertical="center" wrapText="1"/>
    </xf>
    <xf numFmtId="4" fontId="9" fillId="7" borderId="8" xfId="0" applyNumberFormat="1" applyFont="1" applyFill="1" applyBorder="1" applyAlignment="1">
      <alignment horizontal="center" vertical="center" wrapText="1"/>
    </xf>
    <xf numFmtId="4" fontId="9" fillId="8" borderId="8" xfId="0" applyNumberFormat="1" applyFont="1" applyFill="1" applyBorder="1" applyAlignment="1">
      <alignment horizontal="center" vertical="center" wrapText="1"/>
    </xf>
    <xf numFmtId="4" fontId="9" fillId="4" borderId="8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 applyProtection="1">
      <alignment horizontal="left" vertical="center"/>
      <protection locked="0"/>
    </xf>
    <xf numFmtId="0" fontId="9" fillId="9" borderId="4" xfId="0" applyFont="1" applyFill="1" applyBorder="1" applyAlignment="1" applyProtection="1">
      <alignment horizontal="left" vertical="center"/>
      <protection locked="0"/>
    </xf>
    <xf numFmtId="0" fontId="9" fillId="9" borderId="5" xfId="0" applyFont="1" applyFill="1" applyBorder="1" applyAlignment="1" applyProtection="1">
      <alignment horizontal="left" vertical="center"/>
      <protection locked="0"/>
    </xf>
    <xf numFmtId="39" fontId="10" fillId="0" borderId="0" xfId="0" applyNumberFormat="1" applyFont="1" applyAlignment="1" applyProtection="1">
      <alignment vertical="center" wrapText="1"/>
      <protection locked="0"/>
    </xf>
    <xf numFmtId="39" fontId="10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10" borderId="1" xfId="0" applyFont="1" applyFill="1" applyBorder="1" applyAlignment="1" applyProtection="1">
      <alignment vertical="center"/>
      <protection locked="0"/>
    </xf>
    <xf numFmtId="0" fontId="1" fillId="10" borderId="3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10" borderId="4" xfId="0" applyFont="1" applyFill="1" applyBorder="1" applyAlignment="1" applyProtection="1">
      <alignment vertical="center"/>
      <protection locked="0"/>
    </xf>
    <xf numFmtId="0" fontId="1" fillId="10" borderId="4" xfId="0" applyFont="1" applyFill="1" applyBorder="1" applyAlignment="1" applyProtection="1">
      <alignment horizontal="center" vertical="center"/>
      <protection locked="0"/>
    </xf>
    <xf numFmtId="0" fontId="1" fillId="10" borderId="5" xfId="0" applyFont="1" applyFill="1" applyBorder="1" applyAlignment="1" applyProtection="1">
      <alignment vertical="center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  <xf numFmtId="0" fontId="1" fillId="1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1" fontId="1" fillId="10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10" borderId="1" xfId="0" applyNumberFormat="1" applyFont="1" applyFill="1" applyBorder="1" applyAlignment="1" applyProtection="1">
      <alignment horizontal="right" vertical="center" wrapText="1"/>
      <protection locked="0"/>
    </xf>
    <xf numFmtId="4" fontId="1" fillId="10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10" borderId="1" xfId="0" applyNumberFormat="1" applyFont="1" applyFill="1" applyBorder="1" applyAlignment="1" applyProtection="1">
      <alignment horizontal="right" vertical="center" wrapText="1"/>
      <protection locked="0"/>
    </xf>
    <xf numFmtId="0" fontId="1" fillId="10" borderId="1" xfId="0" applyFont="1" applyFill="1" applyBorder="1" applyAlignment="1">
      <alignment horizontal="left" vertical="center" wrapText="1"/>
    </xf>
    <xf numFmtId="0" fontId="1" fillId="0" borderId="3" xfId="0" applyFont="1" applyBorder="1" applyAlignment="1" applyProtection="1">
      <alignment horizontal="center" vertical="center"/>
      <protection locked="0"/>
    </xf>
    <xf numFmtId="3" fontId="1" fillId="11" borderId="1" xfId="0" applyNumberFormat="1" applyFont="1" applyFill="1" applyBorder="1" applyAlignment="1" applyProtection="1">
      <alignment horizontal="right" vertical="center" wrapText="1"/>
      <protection locked="0"/>
    </xf>
    <xf numFmtId="3" fontId="1" fillId="12" borderId="1" xfId="0" applyNumberFormat="1" applyFont="1" applyFill="1" applyBorder="1" applyAlignment="1" applyProtection="1">
      <alignment horizontal="right" vertical="center" wrapText="1"/>
      <protection locked="0"/>
    </xf>
    <xf numFmtId="0" fontId="1" fillId="10" borderId="3" xfId="0" applyFont="1" applyFill="1" applyBorder="1" applyAlignment="1" applyProtection="1">
      <alignment horizontal="center" vertical="center"/>
      <protection locked="0"/>
    </xf>
    <xf numFmtId="0" fontId="1" fillId="10" borderId="3" xfId="0" applyFont="1" applyFill="1" applyBorder="1" applyAlignment="1" applyProtection="1">
      <alignment horizontal="left" vertical="center" wrapText="1"/>
      <protection locked="0"/>
    </xf>
    <xf numFmtId="0" fontId="1" fillId="10" borderId="3" xfId="0" applyFont="1" applyFill="1" applyBorder="1" applyAlignment="1" applyProtection="1">
      <alignment horizontal="center" vertical="center" wrapText="1"/>
      <protection locked="0"/>
    </xf>
    <xf numFmtId="4" fontId="9" fillId="10" borderId="1" xfId="0" applyNumberFormat="1" applyFont="1" applyFill="1" applyBorder="1" applyAlignment="1" applyProtection="1">
      <alignment horizontal="right" vertical="center" wrapText="1"/>
      <protection locked="0"/>
    </xf>
    <xf numFmtId="4" fontId="9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right" vertical="center" wrapText="1"/>
      <protection locked="0"/>
    </xf>
    <xf numFmtId="4" fontId="1" fillId="11" borderId="1" xfId="0" applyNumberFormat="1" applyFont="1" applyFill="1" applyBorder="1" applyAlignment="1" applyProtection="1">
      <alignment horizontal="right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12" borderId="1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 applyProtection="1">
      <alignment vertical="center" wrapText="1"/>
      <protection locked="0"/>
    </xf>
    <xf numFmtId="1" fontId="1" fillId="0" borderId="1" xfId="0" applyNumberFormat="1" applyFont="1" applyBorder="1" applyAlignment="1" applyProtection="1">
      <alignment vertical="center" wrapText="1"/>
      <protection locked="0"/>
    </xf>
    <xf numFmtId="4" fontId="1" fillId="0" borderId="1" xfId="0" applyNumberFormat="1" applyFont="1" applyBorder="1" applyAlignment="1" applyProtection="1">
      <alignment vertical="center" wrapText="1"/>
      <protection locked="0"/>
    </xf>
    <xf numFmtId="4" fontId="9" fillId="11" borderId="1" xfId="0" applyNumberFormat="1" applyFont="1" applyFill="1" applyBorder="1" applyAlignment="1" applyProtection="1">
      <alignment vertical="center" wrapText="1"/>
      <protection locked="0"/>
    </xf>
    <xf numFmtId="4" fontId="9" fillId="11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11" borderId="1" xfId="0" applyNumberFormat="1" applyFont="1" applyFill="1" applyBorder="1" applyAlignment="1" applyProtection="1">
      <alignment vertical="center" wrapText="1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" fontId="9" fillId="0" borderId="0" xfId="0" applyNumberFormat="1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3"/>
  <sheetViews>
    <sheetView workbookViewId="0" zoomScale="80" zoomScaleNormal="80">
      <pane ySplit="12" topLeftCell="A66" activePane="bottomLeft" state="frozen"/>
      <selection pane="bottomLeft" activeCell="A22" sqref="A22"/>
    </sheetView>
  </sheetViews>
  <sheetFormatPr defaultRowHeight="15" outlineLevelRow="0" outlineLevelCol="0" x14ac:dyDescent="0" defaultColWidth="9.140625"/>
  <cols>
    <col min="1" max="1" width="15.85546875" style="1" customWidth="1"/>
    <col min="2" max="2" width="16.42578125" style="1" customWidth="1"/>
    <col min="3" max="3" width="36.7109375" style="1" customWidth="1"/>
    <col min="4" max="4" width="32.85546875" style="1" customWidth="1"/>
    <col min="5" max="5" width="11.28515625" style="2" customWidth="1"/>
    <col min="6" max="6" width="31" style="1" customWidth="1"/>
    <col min="7" max="7" width="48.140625" style="1" customWidth="1"/>
    <col min="8" max="8" width="45.42578125" style="1" customWidth="1"/>
    <col min="9" max="9" width="12.28515625" style="2" customWidth="1"/>
    <col min="10" max="10" width="33.85546875" style="1" customWidth="1"/>
    <col min="11" max="11" width="20.7109375" style="1" hidden="1" customWidth="1"/>
    <col min="12" max="12" width="44.7109375" style="1" customWidth="1"/>
    <col min="13" max="13" width="7.7109375" style="1" hidden="1" customWidth="1"/>
    <col min="14" max="14" width="37.7109375" style="1" customWidth="1"/>
    <col min="15" max="15" width="9.7109375" style="3" customWidth="1"/>
    <col min="16" max="16" width="15.7109375" style="4" customWidth="1"/>
    <col min="17" max="17" width="11.28515625" style="3" customWidth="1"/>
    <col min="18" max="18" width="15.7109375" style="4" customWidth="1"/>
    <col min="19" max="19" width="19.7109375" style="4" customWidth="1"/>
    <col min="20" max="20" width="7.85546875" style="2" customWidth="1"/>
    <col min="21" max="21" width="10.85546875" style="2" customWidth="1"/>
    <col min="22" max="22" width="11.28515625" style="2" customWidth="1"/>
    <col min="23" max="23" width="26.140625" style="2" customWidth="1"/>
    <col min="24" max="31" width="10.7109375" style="5" customWidth="1"/>
    <col min="32" max="43" width="8.7109375" style="5" customWidth="1"/>
    <col min="44" max="73" width="15.7109375" style="4" customWidth="1"/>
    <col min="74" max="74" width="61.42578125" style="2" customWidth="1"/>
    <col min="75" max="79" width="9.140625" style="2" hidden="1" customWidth="1"/>
    <col min="80" max="83" width="9.140625" style="1" hidden="1" customWidth="1"/>
    <col min="84" max="132" width="9.140625" style="1" customWidth="1"/>
  </cols>
  <sheetData>
    <row r="1" ht="26.25" customHeight="1" spans="1:5" x14ac:dyDescent="0.25">
      <c r="A1" s="6" t="s">
        <v>0</v>
      </c>
      <c r="B1" s="6"/>
      <c r="C1" s="6"/>
      <c r="D1" s="7"/>
      <c r="E1" s="8"/>
    </row>
    <row r="2" ht="15" customHeight="1" spans="1:5" x14ac:dyDescent="0.25">
      <c r="A2" s="9"/>
      <c r="B2" s="9"/>
      <c r="C2" s="9"/>
      <c r="D2" s="9"/>
      <c r="E2" s="10"/>
    </row>
    <row r="3" ht="15" customHeight="1" spans="1:73" x14ac:dyDescent="0.25">
      <c r="A3" s="11" t="s">
        <v>1</v>
      </c>
      <c r="B3" s="11" t="s">
        <v>2</v>
      </c>
      <c r="C3" s="11"/>
      <c r="D3" s="11"/>
      <c r="E3" s="12"/>
      <c r="F3" s="13"/>
      <c r="G3" s="13"/>
      <c r="H3" s="13"/>
      <c r="I3" s="14"/>
      <c r="J3" s="13"/>
      <c r="K3" s="13"/>
      <c r="L3" s="13"/>
      <c r="M3" s="13"/>
      <c r="N3" s="13"/>
      <c r="O3" s="15"/>
      <c r="P3" s="16"/>
      <c r="Q3" s="15"/>
      <c r="R3" s="16"/>
      <c r="S3" s="16"/>
      <c r="T3" s="14"/>
      <c r="U3" s="14"/>
      <c r="V3" s="14"/>
      <c r="W3" s="14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 t="s">
        <v>3</v>
      </c>
    </row>
    <row r="4" ht="15" customHeight="1" spans="1:73" x14ac:dyDescent="0.25">
      <c r="A4" s="11" t="s">
        <v>4</v>
      </c>
      <c r="B4" s="18" t="s">
        <v>5</v>
      </c>
      <c r="C4" s="18"/>
      <c r="D4" s="18"/>
      <c r="E4" s="18"/>
      <c r="F4" s="18"/>
      <c r="G4" s="18"/>
      <c r="H4" s="18"/>
      <c r="I4" s="12"/>
      <c r="J4" s="18"/>
      <c r="K4" s="18"/>
      <c r="L4" s="18"/>
      <c r="M4" s="18"/>
      <c r="N4" s="18"/>
      <c r="O4" s="19"/>
      <c r="P4" s="20"/>
      <c r="Q4" s="19"/>
      <c r="R4" s="20"/>
      <c r="S4" s="20"/>
      <c r="T4" s="12"/>
      <c r="U4" s="12"/>
      <c r="V4" s="12"/>
      <c r="W4" s="12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</row>
    <row r="5" ht="15" customHeight="1" spans="1:73" x14ac:dyDescent="0.25">
      <c r="A5" s="11" t="s">
        <v>6</v>
      </c>
      <c r="B5" s="18">
        <v>2024</v>
      </c>
      <c r="C5" s="18"/>
      <c r="D5" s="18"/>
      <c r="E5" s="12"/>
      <c r="F5" s="13"/>
      <c r="G5" s="13"/>
      <c r="H5" s="13"/>
      <c r="I5" s="14"/>
      <c r="J5" s="13"/>
      <c r="K5" s="13"/>
      <c r="L5" s="13"/>
      <c r="M5" s="13"/>
      <c r="N5" s="13"/>
      <c r="O5" s="15"/>
      <c r="P5" s="16"/>
      <c r="Q5" s="15"/>
      <c r="R5" s="16"/>
      <c r="S5" s="16"/>
      <c r="T5" s="14"/>
      <c r="U5" s="14"/>
      <c r="V5" s="14"/>
      <c r="W5" s="14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</row>
    <row r="6" ht="15" customHeight="1" spans="1:73" x14ac:dyDescent="0.25">
      <c r="A6" s="22"/>
      <c r="B6" s="22"/>
      <c r="C6" s="22"/>
      <c r="F6" s="13"/>
      <c r="G6" s="13"/>
      <c r="H6" s="13"/>
      <c r="I6" s="14"/>
      <c r="J6" s="13"/>
      <c r="K6" s="13"/>
      <c r="L6" s="13"/>
      <c r="M6" s="13"/>
      <c r="N6" s="13"/>
      <c r="O6" s="15"/>
      <c r="P6" s="16"/>
      <c r="Q6" s="15"/>
      <c r="R6" s="16"/>
      <c r="S6" s="16"/>
      <c r="T6" s="14"/>
      <c r="U6" s="14"/>
      <c r="V6" s="14"/>
      <c r="W6" s="14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</row>
    <row r="7" ht="21" customHeight="1" spans="1:73" x14ac:dyDescent="0.25">
      <c r="A7" s="23" t="str">
        <f>CONCATENATE("FY ",B5," EXPENDITURE FORM")</f>
        <v>FY 2024 EXPENDITURE FORM</v>
      </c>
      <c r="B7" s="23"/>
      <c r="C7" s="23"/>
      <c r="F7" s="13"/>
      <c r="G7" s="13"/>
      <c r="H7" s="13"/>
      <c r="I7" s="14"/>
      <c r="J7" s="13"/>
      <c r="K7" s="13"/>
      <c r="L7" s="13"/>
      <c r="M7" s="13"/>
      <c r="N7" s="13"/>
      <c r="O7" s="15"/>
      <c r="P7" s="16"/>
      <c r="Q7" s="15"/>
      <c r="R7" s="16"/>
      <c r="S7" s="16"/>
      <c r="T7" s="14"/>
      <c r="U7" s="14"/>
      <c r="V7" s="14"/>
      <c r="W7" s="14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</row>
    <row r="8" ht="17.25" customHeight="1" x14ac:dyDescent="0.25"/>
    <row r="9" ht="21.6" customHeight="1" spans="1:74" x14ac:dyDescent="0.25">
      <c r="A9" s="24" t="s">
        <v>7</v>
      </c>
      <c r="B9" s="24" t="s">
        <v>8</v>
      </c>
      <c r="C9" s="24" t="s">
        <v>9</v>
      </c>
      <c r="D9" s="25" t="s">
        <v>10</v>
      </c>
      <c r="E9" s="25" t="s">
        <v>11</v>
      </c>
      <c r="F9" s="24" t="s">
        <v>12</v>
      </c>
      <c r="G9" s="24" t="s">
        <v>13</v>
      </c>
      <c r="H9" s="24" t="s">
        <v>14</v>
      </c>
      <c r="I9" s="25" t="s">
        <v>15</v>
      </c>
      <c r="J9" s="25" t="s">
        <v>16</v>
      </c>
      <c r="K9" s="25"/>
      <c r="L9" s="25" t="s">
        <v>17</v>
      </c>
      <c r="M9" s="25"/>
      <c r="N9" s="24" t="s">
        <v>18</v>
      </c>
      <c r="O9" s="26" t="s">
        <v>19</v>
      </c>
      <c r="P9" s="27"/>
      <c r="Q9" s="27"/>
      <c r="R9" s="28"/>
      <c r="S9" s="29" t="s">
        <v>20</v>
      </c>
      <c r="T9" s="30" t="s">
        <v>21</v>
      </c>
      <c r="U9" s="30" t="s">
        <v>22</v>
      </c>
      <c r="V9" s="30" t="s">
        <v>23</v>
      </c>
      <c r="W9" s="30" t="s">
        <v>24</v>
      </c>
      <c r="X9" s="31" t="str">
        <f>CONCATENATE("FY ",B5-1," Physical Target")</f>
        <v>FY 2023 Physical Target</v>
      </c>
      <c r="Y9" s="31"/>
      <c r="Z9" s="31"/>
      <c r="AA9" s="31"/>
      <c r="AB9" s="31"/>
      <c r="AC9" s="31"/>
      <c r="AD9" s="31"/>
      <c r="AE9" s="32" t="str">
        <f>CONCATENATE("FY ",B5," Physical Target")</f>
        <v>FY 2024 Physical Target</v>
      </c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3"/>
      <c r="AR9" s="34" t="str">
        <f>CONCATENATE("FY ",B5," FINANCIAL OBLIGATION PROGRAM")</f>
        <v>FY 2024 FINANCIAL OBLIGATION PROGRAM</v>
      </c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6"/>
      <c r="BE9" s="37" t="str">
        <f>CONCATENATE("FY ",B5," FINANCIAL DISBURSEMENT PROGRAM")</f>
        <v>FY 2024 FINANCIAL DISBURSEMENT PROGRAM</v>
      </c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9"/>
      <c r="BR9" s="40" t="str">
        <f>CONCATENATE("FY ",B5+1," FINANCIAL DISBURSEMENT PROGRAM")</f>
        <v>FY 2025 FINANCIAL DISBURSEMENT PROGRAM</v>
      </c>
      <c r="BS9" s="41"/>
      <c r="BT9" s="41"/>
      <c r="BU9" s="42"/>
      <c r="BV9" s="43" t="s">
        <v>25</v>
      </c>
    </row>
    <row r="10" ht="18.6" customHeight="1" spans="1:74" x14ac:dyDescent="0.25">
      <c r="A10" s="24"/>
      <c r="B10" s="24"/>
      <c r="C10" s="24"/>
      <c r="D10" s="44"/>
      <c r="E10" s="44"/>
      <c r="F10" s="24"/>
      <c r="G10" s="24"/>
      <c r="H10" s="24"/>
      <c r="I10" s="44"/>
      <c r="J10" s="44"/>
      <c r="K10" s="44"/>
      <c r="L10" s="44"/>
      <c r="M10" s="44"/>
      <c r="N10" s="24"/>
      <c r="O10" s="45" t="s">
        <v>26</v>
      </c>
      <c r="P10" s="46" t="s">
        <v>27</v>
      </c>
      <c r="Q10" s="45" t="s">
        <v>28</v>
      </c>
      <c r="R10" s="46" t="s">
        <v>29</v>
      </c>
      <c r="S10" s="47"/>
      <c r="T10" s="30"/>
      <c r="U10" s="30"/>
      <c r="V10" s="30"/>
      <c r="W10" s="30"/>
      <c r="X10" s="48" t="s">
        <v>30</v>
      </c>
      <c r="Y10" s="49" t="s">
        <v>31</v>
      </c>
      <c r="Z10" s="50"/>
      <c r="AA10" s="51"/>
      <c r="AB10" s="48" t="s">
        <v>32</v>
      </c>
      <c r="AC10" s="48"/>
      <c r="AD10" s="48"/>
      <c r="AE10" s="52" t="s">
        <v>30</v>
      </c>
      <c r="AF10" s="53" t="s">
        <v>33</v>
      </c>
      <c r="AG10" s="53"/>
      <c r="AH10" s="53"/>
      <c r="AI10" s="53" t="s">
        <v>34</v>
      </c>
      <c r="AJ10" s="53"/>
      <c r="AK10" s="53"/>
      <c r="AL10" s="53" t="s">
        <v>31</v>
      </c>
      <c r="AM10" s="53"/>
      <c r="AN10" s="53"/>
      <c r="AO10" s="53" t="s">
        <v>32</v>
      </c>
      <c r="AP10" s="53"/>
      <c r="AQ10" s="53"/>
      <c r="AR10" s="54" t="s">
        <v>35</v>
      </c>
      <c r="AS10" s="55" t="s">
        <v>33</v>
      </c>
      <c r="AT10" s="55"/>
      <c r="AU10" s="55"/>
      <c r="AV10" s="55" t="s">
        <v>34</v>
      </c>
      <c r="AW10" s="55"/>
      <c r="AX10" s="55"/>
      <c r="AY10" s="55" t="s">
        <v>31</v>
      </c>
      <c r="AZ10" s="55"/>
      <c r="BA10" s="55"/>
      <c r="BB10" s="55" t="s">
        <v>32</v>
      </c>
      <c r="BC10" s="55"/>
      <c r="BD10" s="55"/>
      <c r="BE10" s="56" t="s">
        <v>36</v>
      </c>
      <c r="BF10" s="57" t="s">
        <v>33</v>
      </c>
      <c r="BG10" s="58"/>
      <c r="BH10" s="59"/>
      <c r="BI10" s="57" t="s">
        <v>34</v>
      </c>
      <c r="BJ10" s="58"/>
      <c r="BK10" s="59"/>
      <c r="BL10" s="57" t="s">
        <v>31</v>
      </c>
      <c r="BM10" s="58"/>
      <c r="BN10" s="59"/>
      <c r="BO10" s="57" t="s">
        <v>32</v>
      </c>
      <c r="BP10" s="58"/>
      <c r="BQ10" s="59"/>
      <c r="BR10" s="60" t="s">
        <v>36</v>
      </c>
      <c r="BS10" s="61" t="s">
        <v>33</v>
      </c>
      <c r="BT10" s="62"/>
      <c r="BU10" s="63"/>
      <c r="BV10" s="64"/>
    </row>
    <row r="11" ht="25.15" customHeight="1" spans="1:74" x14ac:dyDescent="0.25">
      <c r="A11" s="24"/>
      <c r="B11" s="24"/>
      <c r="C11" s="24"/>
      <c r="D11" s="65"/>
      <c r="E11" s="65"/>
      <c r="F11" s="24"/>
      <c r="G11" s="24"/>
      <c r="H11" s="24"/>
      <c r="I11" s="65"/>
      <c r="J11" s="65"/>
      <c r="K11" s="65"/>
      <c r="L11" s="65"/>
      <c r="M11" s="65"/>
      <c r="N11" s="24"/>
      <c r="O11" s="45"/>
      <c r="P11" s="46"/>
      <c r="Q11" s="45"/>
      <c r="R11" s="46"/>
      <c r="S11" s="66"/>
      <c r="T11" s="30"/>
      <c r="U11" s="30"/>
      <c r="V11" s="30"/>
      <c r="W11" s="30"/>
      <c r="X11" s="48"/>
      <c r="Y11" s="48" t="s">
        <v>37</v>
      </c>
      <c r="Z11" s="48" t="s">
        <v>38</v>
      </c>
      <c r="AA11" s="48" t="s">
        <v>39</v>
      </c>
      <c r="AB11" s="48" t="s">
        <v>40</v>
      </c>
      <c r="AC11" s="48" t="s">
        <v>41</v>
      </c>
      <c r="AD11" s="48" t="s">
        <v>42</v>
      </c>
      <c r="AE11" s="67"/>
      <c r="AF11" s="68" t="s">
        <v>43</v>
      </c>
      <c r="AG11" s="68" t="s">
        <v>44</v>
      </c>
      <c r="AH11" s="68" t="s">
        <v>45</v>
      </c>
      <c r="AI11" s="68" t="s">
        <v>46</v>
      </c>
      <c r="AJ11" s="68" t="s">
        <v>47</v>
      </c>
      <c r="AK11" s="68" t="s">
        <v>48</v>
      </c>
      <c r="AL11" s="68" t="s">
        <v>37</v>
      </c>
      <c r="AM11" s="68" t="s">
        <v>38</v>
      </c>
      <c r="AN11" s="68" t="s">
        <v>39</v>
      </c>
      <c r="AO11" s="68" t="s">
        <v>40</v>
      </c>
      <c r="AP11" s="68" t="s">
        <v>41</v>
      </c>
      <c r="AQ11" s="68" t="s">
        <v>42</v>
      </c>
      <c r="AR11" s="69"/>
      <c r="AS11" s="69" t="s">
        <v>43</v>
      </c>
      <c r="AT11" s="69" t="s">
        <v>44</v>
      </c>
      <c r="AU11" s="69" t="s">
        <v>45</v>
      </c>
      <c r="AV11" s="69" t="s">
        <v>46</v>
      </c>
      <c r="AW11" s="69" t="s">
        <v>47</v>
      </c>
      <c r="AX11" s="69" t="s">
        <v>48</v>
      </c>
      <c r="AY11" s="69" t="s">
        <v>37</v>
      </c>
      <c r="AZ11" s="69" t="s">
        <v>38</v>
      </c>
      <c r="BA11" s="69" t="s">
        <v>39</v>
      </c>
      <c r="BB11" s="69" t="s">
        <v>40</v>
      </c>
      <c r="BC11" s="69" t="s">
        <v>41</v>
      </c>
      <c r="BD11" s="69" t="s">
        <v>42</v>
      </c>
      <c r="BE11" s="70"/>
      <c r="BF11" s="70" t="s">
        <v>43</v>
      </c>
      <c r="BG11" s="70" t="s">
        <v>44</v>
      </c>
      <c r="BH11" s="70" t="s">
        <v>45</v>
      </c>
      <c r="BI11" s="70" t="s">
        <v>46</v>
      </c>
      <c r="BJ11" s="70" t="s">
        <v>47</v>
      </c>
      <c r="BK11" s="70" t="s">
        <v>48</v>
      </c>
      <c r="BL11" s="70" t="s">
        <v>37</v>
      </c>
      <c r="BM11" s="70" t="s">
        <v>38</v>
      </c>
      <c r="BN11" s="70" t="s">
        <v>39</v>
      </c>
      <c r="BO11" s="70" t="s">
        <v>40</v>
      </c>
      <c r="BP11" s="70" t="s">
        <v>41</v>
      </c>
      <c r="BQ11" s="70" t="s">
        <v>42</v>
      </c>
      <c r="BR11" s="71"/>
      <c r="BS11" s="71" t="s">
        <v>43</v>
      </c>
      <c r="BT11" s="71" t="s">
        <v>44</v>
      </c>
      <c r="BU11" s="71" t="s">
        <v>45</v>
      </c>
      <c r="BV11" s="72"/>
    </row>
    <row r="12" ht="24" customHeight="1" spans="1:118" x14ac:dyDescent="0.25">
      <c r="A12" s="73" t="s">
        <v>49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5"/>
      <c r="BW12" s="2">
        <v>57</v>
      </c>
      <c r="BX12" s="2">
        <v>32668</v>
      </c>
      <c r="BY12" s="2">
        <v>2024</v>
      </c>
      <c r="CD12" s="76"/>
      <c r="CE12" s="76"/>
      <c r="CF12" s="77"/>
      <c r="CG12" s="76"/>
      <c r="CH12" s="76"/>
      <c r="CI12" s="76"/>
      <c r="CJ12" s="77"/>
      <c r="CK12" s="76"/>
      <c r="CL12" s="76"/>
      <c r="CM12" s="76"/>
      <c r="CN12" s="77"/>
      <c r="CO12" s="76"/>
      <c r="CP12" s="76"/>
      <c r="CQ12" s="76"/>
      <c r="CR12" s="77"/>
      <c r="CS12" s="76"/>
      <c r="CT12" s="77"/>
      <c r="CU12" s="77"/>
      <c r="CV12" s="77"/>
      <c r="CW12" s="77"/>
      <c r="CX12" s="76"/>
      <c r="CY12" s="76"/>
      <c r="CZ12" s="76"/>
      <c r="DA12" s="77"/>
      <c r="DB12" s="76"/>
      <c r="DC12" s="76"/>
      <c r="DD12" s="76"/>
      <c r="DE12" s="77"/>
      <c r="DF12" s="76"/>
      <c r="DG12" s="76"/>
      <c r="DH12" s="76"/>
      <c r="DI12" s="77"/>
      <c r="DJ12" s="76"/>
      <c r="DK12" s="76"/>
      <c r="DL12" s="76"/>
      <c r="DM12" s="77"/>
      <c r="DN12" s="78"/>
    </row>
    <row r="13" ht="22.9" customHeight="1" spans="1:81" x14ac:dyDescent="0.25">
      <c r="A13" s="79"/>
      <c r="B13" s="80"/>
      <c r="C13" s="81" t="s">
        <v>50</v>
      </c>
      <c r="D13" s="82"/>
      <c r="E13" s="83"/>
      <c r="F13" s="82"/>
      <c r="G13" s="82"/>
      <c r="H13" s="84"/>
      <c r="I13" s="85"/>
      <c r="J13" s="86"/>
      <c r="K13" s="87" t="e">
        <f>VLOOKUP(J13,links!B$2:C$24,2,FALSE)</f>
        <v>#N/A</v>
      </c>
      <c r="L13" s="86"/>
      <c r="M13" s="86"/>
      <c r="N13" s="86"/>
      <c r="O13" s="88"/>
      <c r="P13" s="89"/>
      <c r="Q13" s="88"/>
      <c r="R13" s="89"/>
      <c r="S13" s="89"/>
      <c r="T13" s="90"/>
      <c r="U13" s="90"/>
      <c r="V13" s="90"/>
      <c r="W13" s="90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92"/>
      <c r="BY13" s="2">
        <f t="shared" ref="BY13:BY21" si="0">IF(ISBLANK(C13),0,1)</f>
        <v>1</v>
      </c>
      <c r="BZ13" s="2">
        <f t="shared" ref="BZ13:BZ21" si="1">IF(ISBLANK(D13),0,1)</f>
        <v>0</v>
      </c>
      <c r="CA13" s="2">
        <f t="shared" ref="CA13:CA21" si="2">IF(ISBLANK(F13),0,1)</f>
        <v>0</v>
      </c>
      <c r="CB13" s="1">
        <f t="shared" ref="CB13:CB21" si="3">IF(ISBLANK(G13),0,1)</f>
        <v>0</v>
      </c>
      <c r="CC13" s="1">
        <f t="shared" ref="CC13:CC21" si="4">IF(ISBLANK(N13),0,1)</f>
        <v>0</v>
      </c>
    </row>
    <row r="14" ht="22.9" customHeight="1" spans="1:81" x14ac:dyDescent="0.25">
      <c r="A14" s="79"/>
      <c r="B14" s="80"/>
      <c r="C14" s="80"/>
      <c r="D14" s="81" t="s">
        <v>51</v>
      </c>
      <c r="E14" s="93">
        <v>1</v>
      </c>
      <c r="F14" s="86"/>
      <c r="G14" s="86"/>
      <c r="H14" s="87" t="s">
        <v>52</v>
      </c>
      <c r="I14" s="85"/>
      <c r="J14" s="86"/>
      <c r="K14" s="87" t="e">
        <f>VLOOKUP(J14,links!B$2:C$24,2,FALSE)</f>
        <v>#N/A</v>
      </c>
      <c r="L14" s="86"/>
      <c r="M14" s="86"/>
      <c r="N14" s="86"/>
      <c r="O14" s="88"/>
      <c r="P14" s="89"/>
      <c r="Q14" s="88"/>
      <c r="R14" s="89"/>
      <c r="S14" s="89"/>
      <c r="T14" s="90"/>
      <c r="U14" s="90"/>
      <c r="V14" s="90"/>
      <c r="W14" s="90"/>
      <c r="X14" s="94">
        <f>SUM(Y14:AD14)</f>
        <v>0</v>
      </c>
      <c r="Y14" s="95"/>
      <c r="Z14" s="95"/>
      <c r="AA14" s="95"/>
      <c r="AB14" s="95"/>
      <c r="AC14" s="95"/>
      <c r="AD14" s="95"/>
      <c r="AE14" s="94">
        <f>SUM(AF14:AQ14)</f>
        <v>0</v>
      </c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92"/>
      <c r="BY14" s="2">
        <f t="shared" si="0"/>
        <v>0</v>
      </c>
      <c r="BZ14" s="2">
        <f t="shared" si="1"/>
        <v>1</v>
      </c>
      <c r="CA14" s="2">
        <f t="shared" si="2"/>
        <v>0</v>
      </c>
      <c r="CB14" s="1">
        <f t="shared" si="3"/>
        <v>0</v>
      </c>
      <c r="CC14" s="1">
        <f t="shared" si="4"/>
        <v>0</v>
      </c>
    </row>
    <row r="15" ht="24" customHeight="1" spans="1:81" x14ac:dyDescent="0.25">
      <c r="A15" s="79"/>
      <c r="B15" s="80"/>
      <c r="C15" s="80"/>
      <c r="D15" s="80"/>
      <c r="E15" s="96"/>
      <c r="F15" s="87" t="s">
        <v>53</v>
      </c>
      <c r="G15" s="86"/>
      <c r="H15" s="87" t="s">
        <v>54</v>
      </c>
      <c r="I15" s="85"/>
      <c r="J15" s="86"/>
      <c r="K15" s="87"/>
      <c r="L15" s="86"/>
      <c r="M15" s="86"/>
      <c r="N15" s="86"/>
      <c r="O15" s="88"/>
      <c r="P15" s="89"/>
      <c r="Q15" s="88"/>
      <c r="R15" s="89"/>
      <c r="S15" s="89"/>
      <c r="T15" s="90"/>
      <c r="U15" s="90"/>
      <c r="V15" s="90"/>
      <c r="W15" s="90"/>
      <c r="X15" s="94">
        <f>SUM(Y15:AD15)</f>
        <v>0</v>
      </c>
      <c r="Y15" s="95"/>
      <c r="Z15" s="95"/>
      <c r="AA15" s="95"/>
      <c r="AB15" s="95"/>
      <c r="AC15" s="95"/>
      <c r="AD15" s="95"/>
      <c r="AE15" s="94">
        <f>SUM(AF15:AQ15)</f>
        <v>0</v>
      </c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92"/>
      <c r="BY15" s="2">
        <f t="shared" si="0"/>
        <v>0</v>
      </c>
      <c r="BZ15" s="2">
        <f t="shared" si="1"/>
        <v>0</v>
      </c>
      <c r="CA15" s="2">
        <f t="shared" si="2"/>
        <v>1</v>
      </c>
      <c r="CB15" s="1">
        <f t="shared" si="3"/>
        <v>0</v>
      </c>
      <c r="CC15" s="1">
        <f t="shared" si="4"/>
        <v>0</v>
      </c>
    </row>
    <row r="16" ht="24" customHeight="1" spans="1:81" x14ac:dyDescent="0.25">
      <c r="A16" s="79"/>
      <c r="B16" s="80"/>
      <c r="C16" s="80"/>
      <c r="D16" s="80"/>
      <c r="E16" s="96"/>
      <c r="F16" s="87" t="s">
        <v>55</v>
      </c>
      <c r="G16" s="86"/>
      <c r="H16" s="87" t="s">
        <v>56</v>
      </c>
      <c r="I16" s="85"/>
      <c r="J16" s="86"/>
      <c r="K16" s="87"/>
      <c r="L16" s="86"/>
      <c r="M16" s="86"/>
      <c r="N16" s="86"/>
      <c r="O16" s="88"/>
      <c r="P16" s="89"/>
      <c r="Q16" s="88"/>
      <c r="R16" s="89"/>
      <c r="S16" s="89"/>
      <c r="T16" s="90"/>
      <c r="U16" s="90"/>
      <c r="V16" s="90"/>
      <c r="W16" s="90"/>
      <c r="X16" s="94">
        <f>SUM(Y16:AD16)</f>
        <v>0</v>
      </c>
      <c r="Y16" s="95"/>
      <c r="Z16" s="95"/>
      <c r="AA16" s="95"/>
      <c r="AB16" s="95"/>
      <c r="AC16" s="95"/>
      <c r="AD16" s="95"/>
      <c r="AE16" s="94">
        <f>SUM(AF16:AQ16)</f>
        <v>0</v>
      </c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92"/>
      <c r="BY16" s="2">
        <f t="shared" si="0"/>
        <v>0</v>
      </c>
      <c r="BZ16" s="2">
        <f t="shared" si="1"/>
        <v>0</v>
      </c>
      <c r="CA16" s="2">
        <f t="shared" si="2"/>
        <v>1</v>
      </c>
      <c r="CB16" s="1">
        <f t="shared" si="3"/>
        <v>0</v>
      </c>
      <c r="CC16" s="1">
        <f t="shared" si="4"/>
        <v>0</v>
      </c>
    </row>
    <row r="17" ht="19.9" customHeight="1" spans="1:81" x14ac:dyDescent="0.25">
      <c r="A17" s="79"/>
      <c r="B17" s="80"/>
      <c r="C17" s="80"/>
      <c r="D17" s="97"/>
      <c r="E17" s="98"/>
      <c r="F17" s="86"/>
      <c r="G17" s="87" t="s">
        <v>57</v>
      </c>
      <c r="H17" s="87" t="s">
        <v>58</v>
      </c>
      <c r="I17" s="85"/>
      <c r="J17" s="86"/>
      <c r="K17" s="87" t="e">
        <f>VLOOKUP(J17,links!B$2:C$24,2,FALSE)</f>
        <v>#N/A</v>
      </c>
      <c r="L17" s="86"/>
      <c r="M17" s="86"/>
      <c r="N17" s="86"/>
      <c r="O17" s="88"/>
      <c r="P17" s="89"/>
      <c r="Q17" s="88"/>
      <c r="R17" s="99">
        <f>sum(R18:R48)</f>
      </c>
      <c r="S17" s="99"/>
      <c r="T17" s="100"/>
      <c r="U17" s="100"/>
      <c r="V17" s="100"/>
      <c r="W17" s="100"/>
      <c r="X17" s="94">
        <f>SUM(Y17:AD17)</f>
        <v>0</v>
      </c>
      <c r="Y17" s="95"/>
      <c r="Z17" s="95"/>
      <c r="AA17" s="95"/>
      <c r="AB17" s="95"/>
      <c r="AC17" s="95"/>
      <c r="AD17" s="95"/>
      <c r="AE17" s="94">
        <f>SUM(AF17:AQ17)</f>
        <v>0</v>
      </c>
      <c r="AF17" s="95"/>
      <c r="AG17" s="95"/>
      <c r="AH17" s="95"/>
      <c r="AI17" s="95"/>
      <c r="AJ17" s="95"/>
      <c r="AK17" s="95"/>
      <c r="AL17" s="95"/>
      <c r="AM17" s="95">
        <v>1</v>
      </c>
      <c r="AN17" s="95"/>
      <c r="AO17" s="95"/>
      <c r="AP17" s="95"/>
      <c r="AQ17" s="95"/>
      <c r="AR17" s="99">
        <f t="shared" ref="AR17:BU17" si="5">sum(AR18:AR48)</f>
      </c>
      <c r="AS17" s="99">
        <f t="shared" si="5"/>
        <v>0</v>
      </c>
      <c r="AT17" s="99">
        <f t="shared" si="5"/>
        <v>0</v>
      </c>
      <c r="AU17" s="99">
        <f t="shared" si="5"/>
        <v>0</v>
      </c>
      <c r="AV17" s="99">
        <f t="shared" si="5"/>
        <v>0</v>
      </c>
      <c r="AW17" s="99">
        <f t="shared" si="5"/>
        <v>0</v>
      </c>
      <c r="AX17" s="99">
        <f t="shared" si="5"/>
        <v>0</v>
      </c>
      <c r="AY17" s="99">
        <f t="shared" si="5"/>
        <v>0</v>
      </c>
      <c r="AZ17" s="99">
        <f t="shared" si="5"/>
        <v>0</v>
      </c>
      <c r="BA17" s="99">
        <f t="shared" si="5"/>
        <v>0</v>
      </c>
      <c r="BB17" s="99">
        <f t="shared" si="5"/>
        <v>0</v>
      </c>
      <c r="BC17" s="99">
        <f t="shared" si="5"/>
        <v>0</v>
      </c>
      <c r="BD17" s="99">
        <f t="shared" si="5"/>
        <v>0</v>
      </c>
      <c r="BE17" s="99">
        <f>sum(BE18:BE48)</f>
      </c>
      <c r="BF17" s="99">
        <f t="shared" si="5"/>
        <v>0</v>
      </c>
      <c r="BG17" s="99">
        <f t="shared" si="5"/>
        <v>0</v>
      </c>
      <c r="BH17" s="99">
        <f t="shared" si="5"/>
        <v>0</v>
      </c>
      <c r="BI17" s="99">
        <f t="shared" si="5"/>
        <v>0</v>
      </c>
      <c r="BJ17" s="99">
        <f t="shared" si="5"/>
        <v>0</v>
      </c>
      <c r="BK17" s="99">
        <f t="shared" si="5"/>
        <v>0</v>
      </c>
      <c r="BL17" s="99">
        <f t="shared" si="5"/>
        <v>0</v>
      </c>
      <c r="BM17" s="99">
        <f t="shared" si="5"/>
        <v>0</v>
      </c>
      <c r="BN17" s="99">
        <f t="shared" si="5"/>
        <v>0</v>
      </c>
      <c r="BO17" s="99">
        <f t="shared" si="5"/>
        <v>0</v>
      </c>
      <c r="BP17" s="99">
        <f t="shared" si="5"/>
        <v>0</v>
      </c>
      <c r="BQ17" s="99">
        <f t="shared" si="5"/>
        <v>0</v>
      </c>
      <c r="BR17" s="99">
        <f t="shared" si="5"/>
        <v>0</v>
      </c>
      <c r="BS17" s="99">
        <f t="shared" si="5"/>
        <v>0</v>
      </c>
      <c r="BT17" s="99">
        <f t="shared" si="5"/>
        <v>0</v>
      </c>
      <c r="BU17" s="99">
        <f t="shared" si="5"/>
        <v>0</v>
      </c>
      <c r="BV17" s="92"/>
      <c r="BY17" s="2">
        <f t="shared" si="0"/>
        <v>0</v>
      </c>
      <c r="BZ17" s="2">
        <f t="shared" si="1"/>
        <v>0</v>
      </c>
      <c r="CA17" s="2">
        <f t="shared" si="2"/>
        <v>0</v>
      </c>
      <c r="CB17" s="1">
        <f t="shared" si="3"/>
        <v>1</v>
      </c>
      <c r="CC17" s="1">
        <f t="shared" si="4"/>
        <v>0</v>
      </c>
    </row>
    <row r="18" ht="22.9" customHeight="1" spans="1:81" x14ac:dyDescent="0.25">
      <c r="A18" s="79"/>
      <c r="B18" s="80"/>
      <c r="C18" s="80"/>
      <c r="D18" s="97"/>
      <c r="E18" s="98"/>
      <c r="F18" s="86"/>
      <c r="G18" s="86"/>
      <c r="H18" s="86"/>
      <c r="I18" s="101" t="s">
        <v>59</v>
      </c>
      <c r="J18" s="87" t="s">
        <v>60</v>
      </c>
      <c r="K18" s="87" t="e">
        <f>VLOOKUP(J18,links!B$2:C$24,2,FALSE)</f>
        <v>#N/A</v>
      </c>
      <c r="L18" s="87" t="s">
        <v>61</v>
      </c>
      <c r="M18" s="87" t="e">
        <f>VLOOKUP(L18,links!K$2:L$222,2,FALSE)</f>
        <v>#N/A</v>
      </c>
      <c r="N18" s="87" t="s">
        <v>62</v>
      </c>
      <c r="O18" s="102">
        <v>41</v>
      </c>
      <c r="P18" s="103">
        <v>1500</v>
      </c>
      <c r="Q18" s="102">
        <v>5</v>
      </c>
      <c r="R18" s="104">
        <f>O18*P18*Q18</f>
      </c>
      <c r="S18" s="103"/>
      <c r="T18" s="105" t="s">
        <v>63</v>
      </c>
      <c r="U18" s="105" t="s">
        <v>63</v>
      </c>
      <c r="V18" s="105" t="s">
        <v>63</v>
      </c>
      <c r="W18" s="105" t="s">
        <v>64</v>
      </c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104">
        <f>sum(AS18:BD18)</f>
      </c>
      <c r="AS18" s="106"/>
      <c r="AT18" s="106"/>
      <c r="AU18" s="106"/>
      <c r="AV18" s="106"/>
      <c r="AW18" s="106"/>
      <c r="AX18" s="106"/>
      <c r="AY18" s="106"/>
      <c r="AZ18" s="106">
        <f>R18</f>
      </c>
      <c r="BA18" s="106"/>
      <c r="BB18" s="106"/>
      <c r="BC18" s="106"/>
      <c r="BD18" s="106"/>
      <c r="BE18" s="104">
        <f>sum(BF18:BQ18)</f>
      </c>
      <c r="BF18" s="106"/>
      <c r="BG18" s="106"/>
      <c r="BH18" s="106"/>
      <c r="BI18" s="106"/>
      <c r="BJ18" s="106"/>
      <c r="BK18" s="106"/>
      <c r="BL18" s="106"/>
      <c r="BM18" s="106">
        <f>R18</f>
      </c>
      <c r="BN18" s="106"/>
      <c r="BO18" s="106"/>
      <c r="BP18" s="106"/>
      <c r="BQ18" s="106"/>
      <c r="BR18" s="106">
        <f>SUM(BS18:BU18)</f>
        <v>0</v>
      </c>
      <c r="BS18" s="106"/>
      <c r="BT18" s="106"/>
      <c r="BU18" s="106"/>
      <c r="BV18" s="107"/>
      <c r="BW18" s="2"/>
      <c r="BX18" s="2"/>
      <c r="BY18" s="2">
        <f t="shared" si="0"/>
        <v>0</v>
      </c>
      <c r="BZ18" s="2">
        <f t="shared" si="1"/>
        <v>0</v>
      </c>
      <c r="CA18" s="2">
        <f t="shared" si="2"/>
        <v>0</v>
      </c>
      <c r="CB18" s="1">
        <f t="shared" si="3"/>
        <v>0</v>
      </c>
      <c r="CC18" s="1">
        <f t="shared" si="4"/>
        <v>0</v>
      </c>
    </row>
    <row r="19" ht="22.9" customHeight="1" spans="1:81" x14ac:dyDescent="0.25">
      <c r="A19" s="79"/>
      <c r="B19" s="80"/>
      <c r="C19" s="80"/>
      <c r="D19" s="97"/>
      <c r="E19" s="98"/>
      <c r="F19" s="86"/>
      <c r="G19" s="86"/>
      <c r="H19" s="86"/>
      <c r="I19" s="101" t="s">
        <v>59</v>
      </c>
      <c r="J19" s="87" t="s">
        <v>60</v>
      </c>
      <c r="K19" s="87" t="e">
        <f>VLOOKUP(J18,links!B$2:C$24,2,FALSE)</f>
        <v>#N/A</v>
      </c>
      <c r="L19" s="87" t="s">
        <v>61</v>
      </c>
      <c r="M19" s="87" t="e">
        <f>VLOOKUP(L18,links!K$2:L$222,2,FALSE)</f>
        <v>#N/A</v>
      </c>
      <c r="N19" s="87" t="s">
        <v>65</v>
      </c>
      <c r="O19" s="102">
        <v>8</v>
      </c>
      <c r="P19" s="103">
        <v>2000</v>
      </c>
      <c r="Q19" s="102">
        <v>5</v>
      </c>
      <c r="R19" s="104">
        <f>O19*P19*Q19</f>
      </c>
      <c r="S19" s="103"/>
      <c r="T19" s="105" t="s">
        <v>63</v>
      </c>
      <c r="U19" s="105" t="s">
        <v>63</v>
      </c>
      <c r="V19" s="105" t="s">
        <v>63</v>
      </c>
      <c r="W19" s="105" t="s">
        <v>64</v>
      </c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104">
        <f>sum(AS19:BD19)</f>
      </c>
      <c r="AS19" s="106"/>
      <c r="AT19" s="106"/>
      <c r="AU19" s="106"/>
      <c r="AV19" s="106"/>
      <c r="AW19" s="106"/>
      <c r="AX19" s="106"/>
      <c r="AY19" s="106"/>
      <c r="AZ19" s="106">
        <f>R19</f>
      </c>
      <c r="BA19" s="106"/>
      <c r="BB19" s="106"/>
      <c r="BC19" s="106"/>
      <c r="BD19" s="106"/>
      <c r="BE19" s="104">
        <f>sum(BF19:BQ19)</f>
      </c>
      <c r="BF19" s="106"/>
      <c r="BG19" s="106"/>
      <c r="BH19" s="106"/>
      <c r="BI19" s="106"/>
      <c r="BJ19" s="106"/>
      <c r="BK19" s="106"/>
      <c r="BL19" s="106"/>
      <c r="BM19" s="106">
        <f>R19</f>
      </c>
      <c r="BN19" s="106"/>
      <c r="BO19" s="106"/>
      <c r="BP19" s="106"/>
      <c r="BQ19" s="106"/>
      <c r="BR19" s="106">
        <f>SUM(BS18:BU18)</f>
      </c>
      <c r="BS19" s="106"/>
      <c r="BT19" s="106"/>
      <c r="BU19" s="106"/>
      <c r="BV19" s="107"/>
      <c r="BW19" s="2"/>
      <c r="BX19" s="2"/>
      <c r="BY19" s="2">
        <f t="shared" si="0"/>
      </c>
      <c r="BZ19" s="2">
        <f t="shared" si="1"/>
      </c>
      <c r="CA19" s="2">
        <f t="shared" si="2"/>
      </c>
      <c r="CB19" s="1">
        <f t="shared" si="3"/>
      </c>
      <c r="CC19" s="1">
        <f t="shared" si="4"/>
      </c>
    </row>
    <row r="20" ht="22.9" customHeight="1" spans="1:81" x14ac:dyDescent="0.25">
      <c r="A20" s="79"/>
      <c r="B20" s="80"/>
      <c r="C20" s="80"/>
      <c r="D20" s="97"/>
      <c r="E20" s="98"/>
      <c r="F20" s="86"/>
      <c r="G20" s="86"/>
      <c r="H20" s="86"/>
      <c r="I20" s="101" t="s">
        <v>59</v>
      </c>
      <c r="J20" s="87" t="s">
        <v>60</v>
      </c>
      <c r="K20" s="87" t="e">
        <f>VLOOKUP(J18,links!B$2:C$24,2,FALSE)</f>
        <v>#N/A</v>
      </c>
      <c r="L20" s="87" t="s">
        <v>61</v>
      </c>
      <c r="M20" s="87" t="e">
        <f>VLOOKUP(L18,links!K$2:L$222,2,FALSE)</f>
        <v>#N/A</v>
      </c>
      <c r="N20" s="87" t="s">
        <v>66</v>
      </c>
      <c r="O20" s="102">
        <v>4</v>
      </c>
      <c r="P20" s="103">
        <v>2000</v>
      </c>
      <c r="Q20" s="102">
        <v>5</v>
      </c>
      <c r="R20" s="104">
        <f>O20*P20*Q20</f>
      </c>
      <c r="S20" s="103"/>
      <c r="T20" s="105" t="s">
        <v>63</v>
      </c>
      <c r="U20" s="105" t="s">
        <v>63</v>
      </c>
      <c r="V20" s="105" t="s">
        <v>63</v>
      </c>
      <c r="W20" s="105" t="s">
        <v>64</v>
      </c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104">
        <f>sum(AS20:BD20)</f>
      </c>
      <c r="AS20" s="106"/>
      <c r="AT20" s="106"/>
      <c r="AU20" s="106"/>
      <c r="AV20" s="106"/>
      <c r="AW20" s="106"/>
      <c r="AX20" s="106"/>
      <c r="AY20" s="106"/>
      <c r="AZ20" s="106">
        <f>R20</f>
      </c>
      <c r="BA20" s="106"/>
      <c r="BB20" s="106"/>
      <c r="BC20" s="106"/>
      <c r="BD20" s="106"/>
      <c r="BE20" s="104">
        <f>sum(BF20:BQ20)</f>
      </c>
      <c r="BF20" s="106"/>
      <c r="BG20" s="106"/>
      <c r="BH20" s="106"/>
      <c r="BI20" s="106"/>
      <c r="BJ20" s="106"/>
      <c r="BK20" s="106"/>
      <c r="BL20" s="106"/>
      <c r="BM20" s="106">
        <f>R20</f>
      </c>
      <c r="BN20" s="106"/>
      <c r="BO20" s="106"/>
      <c r="BP20" s="106"/>
      <c r="BQ20" s="106"/>
      <c r="BR20" s="106">
        <f>SUM(BS18:BU18)</f>
      </c>
      <c r="BS20" s="106"/>
      <c r="BT20" s="106"/>
      <c r="BU20" s="106"/>
      <c r="BV20" s="107"/>
      <c r="BW20" s="2"/>
      <c r="BX20" s="2"/>
      <c r="BY20" s="2">
        <f t="shared" si="0"/>
      </c>
      <c r="BZ20" s="2">
        <f t="shared" si="1"/>
      </c>
      <c r="CA20" s="2">
        <f t="shared" si="2"/>
      </c>
      <c r="CB20" s="1">
        <f t="shared" si="3"/>
      </c>
      <c r="CC20" s="1">
        <f t="shared" si="4"/>
      </c>
    </row>
    <row r="21" ht="22.9" customHeight="1" spans="1:81" x14ac:dyDescent="0.25">
      <c r="A21" s="79"/>
      <c r="B21" s="80"/>
      <c r="C21" s="80"/>
      <c r="D21" s="97"/>
      <c r="E21" s="98"/>
      <c r="F21" s="86"/>
      <c r="G21" s="86"/>
      <c r="H21" s="86"/>
      <c r="I21" s="101" t="s">
        <v>59</v>
      </c>
      <c r="J21" s="87" t="s">
        <v>60</v>
      </c>
      <c r="K21" s="87" t="e">
        <f>VLOOKUP(J18,links!B$2:C$24,2,FALSE)</f>
        <v>#N/A</v>
      </c>
      <c r="L21" s="87" t="s">
        <v>61</v>
      </c>
      <c r="M21" s="87" t="e">
        <f>VLOOKUP(L18,links!K$2:L$222,2,FALSE)</f>
        <v>#N/A</v>
      </c>
      <c r="N21" s="87" t="s">
        <v>67</v>
      </c>
      <c r="O21" s="102">
        <v>24</v>
      </c>
      <c r="P21" s="103">
        <v>2000</v>
      </c>
      <c r="Q21" s="102">
        <v>5</v>
      </c>
      <c r="R21" s="104">
        <f>O21*P21*Q21</f>
      </c>
      <c r="S21" s="103"/>
      <c r="T21" s="105" t="s">
        <v>63</v>
      </c>
      <c r="U21" s="105" t="s">
        <v>63</v>
      </c>
      <c r="V21" s="105" t="s">
        <v>63</v>
      </c>
      <c r="W21" s="105" t="s">
        <v>64</v>
      </c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104">
        <f>sum(AS21:BD21)</f>
      </c>
      <c r="AS21" s="106"/>
      <c r="AT21" s="106"/>
      <c r="AU21" s="106"/>
      <c r="AV21" s="106"/>
      <c r="AW21" s="106"/>
      <c r="AX21" s="106"/>
      <c r="AY21" s="106"/>
      <c r="AZ21" s="106">
        <f>R21</f>
      </c>
      <c r="BA21" s="106"/>
      <c r="BB21" s="106"/>
      <c r="BC21" s="106"/>
      <c r="BD21" s="106"/>
      <c r="BE21" s="104">
        <f>sum(BF21:BQ21)</f>
      </c>
      <c r="BF21" s="106"/>
      <c r="BG21" s="106"/>
      <c r="BH21" s="106"/>
      <c r="BI21" s="106"/>
      <c r="BJ21" s="106"/>
      <c r="BK21" s="106"/>
      <c r="BL21" s="106"/>
      <c r="BM21" s="106">
        <f>R21</f>
      </c>
      <c r="BN21" s="106"/>
      <c r="BO21" s="106"/>
      <c r="BP21" s="106"/>
      <c r="BQ21" s="106"/>
      <c r="BR21" s="106">
        <f>SUM(BS18:BU18)</f>
      </c>
      <c r="BS21" s="106"/>
      <c r="BT21" s="106"/>
      <c r="BU21" s="106"/>
      <c r="BV21" s="107"/>
      <c r="BW21" s="2"/>
      <c r="BX21" s="2"/>
      <c r="BY21" s="2">
        <f t="shared" si="0"/>
      </c>
      <c r="BZ21" s="2">
        <f t="shared" si="1"/>
      </c>
      <c r="CA21" s="2">
        <f t="shared" si="2"/>
      </c>
      <c r="CB21" s="1">
        <f t="shared" si="3"/>
      </c>
      <c r="CC21" s="1">
        <f t="shared" si="4"/>
      </c>
    </row>
    <row r="22" ht="22.9" customHeight="1" spans="1:81" x14ac:dyDescent="0.25">
      <c r="A22" s="79"/>
      <c r="B22" s="80"/>
      <c r="C22" s="80"/>
      <c r="D22" s="97"/>
      <c r="E22" s="98"/>
      <c r="F22" s="86"/>
      <c r="G22" s="86"/>
      <c r="H22" s="86"/>
      <c r="I22" s="101" t="s">
        <v>59</v>
      </c>
      <c r="J22" s="87" t="s">
        <v>60</v>
      </c>
      <c r="K22" s="87" t="e">
        <f>VLOOKUP(J18,links!B$2:C$24,2,FALSE)</f>
        <v>#N/A</v>
      </c>
      <c r="L22" s="87" t="s">
        <v>61</v>
      </c>
      <c r="M22" s="87" t="e">
        <f>VLOOKUP(L18,links!K$2:L$222,2,FALSE)</f>
        <v>#N/A</v>
      </c>
      <c r="N22" s="87" t="s">
        <v>68</v>
      </c>
      <c r="O22" s="102">
        <v>8</v>
      </c>
      <c r="P22" s="103">
        <v>2000</v>
      </c>
      <c r="Q22" s="102">
        <v>5</v>
      </c>
      <c r="R22" s="104">
        <f>O22*P22*Q22</f>
      </c>
      <c r="S22" s="103"/>
      <c r="T22" s="105" t="s">
        <v>63</v>
      </c>
      <c r="U22" s="105" t="s">
        <v>63</v>
      </c>
      <c r="V22" s="105" t="s">
        <v>63</v>
      </c>
      <c r="W22" s="105" t="s">
        <v>64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104">
        <f>sum(AS22:BD22)</f>
      </c>
      <c r="AS22" s="106"/>
      <c r="AT22" s="106"/>
      <c r="AU22" s="106"/>
      <c r="AV22" s="106"/>
      <c r="AW22" s="106"/>
      <c r="AX22" s="106"/>
      <c r="AY22" s="106"/>
      <c r="AZ22" s="106">
        <f>R22</f>
      </c>
      <c r="BA22" s="106"/>
      <c r="BB22" s="106"/>
      <c r="BC22" s="106"/>
      <c r="BD22" s="106"/>
      <c r="BE22" s="104">
        <f>sum(BF22:BQ22)</f>
      </c>
      <c r="BF22" s="106"/>
      <c r="BG22" s="106"/>
      <c r="BH22" s="106"/>
      <c r="BI22" s="106"/>
      <c r="BJ22" s="106"/>
      <c r="BK22" s="106"/>
      <c r="BL22" s="106"/>
      <c r="BM22" s="106">
        <f>R22</f>
      </c>
      <c r="BN22" s="106"/>
      <c r="BO22" s="106"/>
      <c r="BP22" s="106"/>
      <c r="BQ22" s="106"/>
      <c r="BR22" s="106">
        <f>SUM(BS18:BU18)</f>
      </c>
      <c r="BS22" s="106"/>
      <c r="BT22" s="106"/>
      <c r="BU22" s="106"/>
      <c r="BV22" s="107"/>
      <c r="BW22" s="2"/>
      <c r="BX22" s="2"/>
      <c r="BY22" s="2">
        <f t="shared" si="0"/>
      </c>
      <c r="BZ22" s="2">
        <f t="shared" si="1"/>
      </c>
      <c r="CA22" s="2">
        <f t="shared" si="2"/>
      </c>
      <c r="CB22" s="1">
        <f t="shared" si="3"/>
      </c>
      <c r="CC22" s="1">
        <f t="shared" si="4"/>
      </c>
    </row>
    <row r="23" ht="22.9" customHeight="1" spans="1:81" x14ac:dyDescent="0.25">
      <c r="A23" s="79"/>
      <c r="B23" s="80"/>
      <c r="C23" s="80"/>
      <c r="D23" s="97"/>
      <c r="E23" s="98"/>
      <c r="F23" s="86"/>
      <c r="G23" s="86"/>
      <c r="H23" s="86"/>
      <c r="I23" s="101" t="s">
        <v>59</v>
      </c>
      <c r="J23" s="87" t="s">
        <v>60</v>
      </c>
      <c r="K23" s="87" t="e">
        <f>VLOOKUP(J18,links!B$2:C$24,2,FALSE)</f>
        <v>#N/A</v>
      </c>
      <c r="L23" s="87" t="s">
        <v>61</v>
      </c>
      <c r="M23" s="87" t="e">
        <f>VLOOKUP(L18,links!K$2:L$222,2,FALSE)</f>
        <v>#N/A</v>
      </c>
      <c r="N23" s="87" t="s">
        <v>69</v>
      </c>
      <c r="O23" s="102">
        <v>2</v>
      </c>
      <c r="P23" s="103">
        <v>13900</v>
      </c>
      <c r="Q23" s="102">
        <v>1</v>
      </c>
      <c r="R23" s="104">
        <f>O23*P23*Q23</f>
      </c>
      <c r="S23" s="103"/>
      <c r="T23" s="105" t="s">
        <v>63</v>
      </c>
      <c r="U23" s="105" t="s">
        <v>63</v>
      </c>
      <c r="V23" s="105" t="s">
        <v>63</v>
      </c>
      <c r="W23" s="105" t="s">
        <v>70</v>
      </c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104">
        <f>sum(AS23:BD23)</f>
      </c>
      <c r="AS23" s="106"/>
      <c r="AT23" s="106"/>
      <c r="AU23" s="106"/>
      <c r="AV23" s="106"/>
      <c r="AW23" s="106"/>
      <c r="AX23" s="106"/>
      <c r="AY23" s="106"/>
      <c r="AZ23" s="106">
        <f>R23</f>
      </c>
      <c r="BA23" s="106"/>
      <c r="BB23" s="106"/>
      <c r="BC23" s="106"/>
      <c r="BD23" s="106"/>
      <c r="BE23" s="104">
        <f>sum(BF23:BQ23)</f>
      </c>
      <c r="BF23" s="106"/>
      <c r="BG23" s="106"/>
      <c r="BH23" s="106"/>
      <c r="BI23" s="106"/>
      <c r="BJ23" s="106"/>
      <c r="BK23" s="106"/>
      <c r="BL23" s="106"/>
      <c r="BM23" s="106">
        <f>R23</f>
      </c>
      <c r="BN23" s="106"/>
      <c r="BO23" s="106"/>
      <c r="BP23" s="106"/>
      <c r="BQ23" s="106"/>
      <c r="BR23" s="106">
        <f>SUM(BS18:BU18)</f>
      </c>
      <c r="BS23" s="106"/>
      <c r="BT23" s="106"/>
      <c r="BU23" s="106"/>
      <c r="BV23" s="107"/>
      <c r="BW23" s="2"/>
      <c r="BX23" s="2"/>
      <c r="BY23" s="2">
        <f t="shared" si="0"/>
      </c>
      <c r="BZ23" s="2">
        <f t="shared" si="1"/>
      </c>
      <c r="CA23" s="2">
        <f t="shared" si="2"/>
      </c>
      <c r="CB23" s="1">
        <f t="shared" si="3"/>
      </c>
      <c r="CC23" s="1">
        <f t="shared" si="4"/>
      </c>
    </row>
    <row r="24" ht="22.9" customHeight="1" spans="1:81" x14ac:dyDescent="0.25">
      <c r="A24" s="79"/>
      <c r="B24" s="80"/>
      <c r="C24" s="80"/>
      <c r="D24" s="97"/>
      <c r="E24" s="98"/>
      <c r="F24" s="86"/>
      <c r="G24" s="86"/>
      <c r="H24" s="86"/>
      <c r="I24" s="101" t="s">
        <v>59</v>
      </c>
      <c r="J24" s="87" t="s">
        <v>60</v>
      </c>
      <c r="K24" s="87" t="e">
        <f>VLOOKUP(J18,links!B$2:C$24,2,FALSE)</f>
        <v>#N/A</v>
      </c>
      <c r="L24" s="87" t="s">
        <v>61</v>
      </c>
      <c r="M24" s="87" t="e">
        <f>VLOOKUP(L18,links!K$2:L$222,2,FALSE)</f>
        <v>#N/A</v>
      </c>
      <c r="N24" s="87" t="s">
        <v>71</v>
      </c>
      <c r="O24" s="102">
        <v>2</v>
      </c>
      <c r="P24" s="103">
        <v>14400</v>
      </c>
      <c r="Q24" s="102">
        <v>1</v>
      </c>
      <c r="R24" s="104">
        <f>O24*P24*Q24</f>
      </c>
      <c r="S24" s="103"/>
      <c r="T24" s="105" t="s">
        <v>63</v>
      </c>
      <c r="U24" s="105" t="s">
        <v>63</v>
      </c>
      <c r="V24" s="105" t="s">
        <v>63</v>
      </c>
      <c r="W24" s="105" t="s">
        <v>70</v>
      </c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104">
        <f>sum(AS24:BD24)</f>
      </c>
      <c r="AS24" s="106"/>
      <c r="AT24" s="106"/>
      <c r="AU24" s="106"/>
      <c r="AV24" s="106"/>
      <c r="AW24" s="106"/>
      <c r="AX24" s="106"/>
      <c r="AY24" s="106"/>
      <c r="AZ24" s="106">
        <f>R24</f>
      </c>
      <c r="BA24" s="106"/>
      <c r="BB24" s="106"/>
      <c r="BC24" s="106"/>
      <c r="BD24" s="106"/>
      <c r="BE24" s="104">
        <f>sum(BF24:BQ24)</f>
      </c>
      <c r="BF24" s="106"/>
      <c r="BG24" s="106"/>
      <c r="BH24" s="106"/>
      <c r="BI24" s="106"/>
      <c r="BJ24" s="106"/>
      <c r="BK24" s="106"/>
      <c r="BL24" s="106"/>
      <c r="BM24" s="106">
        <f>R24</f>
      </c>
      <c r="BN24" s="106"/>
      <c r="BO24" s="106"/>
      <c r="BP24" s="106"/>
      <c r="BQ24" s="106"/>
      <c r="BR24" s="106">
        <f>SUM(BS18:BU18)</f>
      </c>
      <c r="BS24" s="106"/>
      <c r="BT24" s="106"/>
      <c r="BU24" s="106"/>
      <c r="BV24" s="107"/>
      <c r="BW24" s="2"/>
      <c r="BX24" s="2"/>
      <c r="BY24" s="2">
        <f t="shared" si="0"/>
      </c>
      <c r="BZ24" s="2">
        <f t="shared" si="1"/>
      </c>
      <c r="CA24" s="2">
        <f t="shared" si="2"/>
      </c>
      <c r="CB24" s="1">
        <f t="shared" si="3"/>
      </c>
      <c r="CC24" s="1">
        <f t="shared" si="4"/>
      </c>
    </row>
    <row r="25" ht="22.9" customHeight="1" spans="1:81" x14ac:dyDescent="0.25">
      <c r="A25" s="79"/>
      <c r="B25" s="80"/>
      <c r="C25" s="80"/>
      <c r="D25" s="97"/>
      <c r="E25" s="98"/>
      <c r="F25" s="86"/>
      <c r="G25" s="86"/>
      <c r="H25" s="86"/>
      <c r="I25" s="101" t="s">
        <v>59</v>
      </c>
      <c r="J25" s="87" t="s">
        <v>60</v>
      </c>
      <c r="K25" s="87" t="e">
        <f>VLOOKUP(J18,links!B$2:C$24,2,FALSE)</f>
        <v>#N/A</v>
      </c>
      <c r="L25" s="87" t="s">
        <v>61</v>
      </c>
      <c r="M25" s="87" t="e">
        <f>VLOOKUP(L18,links!K$2:L$222,2,FALSE)</f>
        <v>#N/A</v>
      </c>
      <c r="N25" s="87" t="s">
        <v>72</v>
      </c>
      <c r="O25" s="102">
        <v>1</v>
      </c>
      <c r="P25" s="103">
        <v>16400</v>
      </c>
      <c r="Q25" s="102">
        <v>1</v>
      </c>
      <c r="R25" s="104">
        <f>O25*P25*Q25</f>
      </c>
      <c r="S25" s="103"/>
      <c r="T25" s="105" t="s">
        <v>63</v>
      </c>
      <c r="U25" s="105" t="s">
        <v>63</v>
      </c>
      <c r="V25" s="105" t="s">
        <v>63</v>
      </c>
      <c r="W25" s="105" t="s">
        <v>70</v>
      </c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104">
        <f>sum(AS25:BD25)</f>
      </c>
      <c r="AS25" s="106"/>
      <c r="AT25" s="106"/>
      <c r="AU25" s="106"/>
      <c r="AV25" s="106"/>
      <c r="AW25" s="106"/>
      <c r="AX25" s="106"/>
      <c r="AY25" s="106"/>
      <c r="AZ25" s="106">
        <f>R25</f>
      </c>
      <c r="BA25" s="106"/>
      <c r="BB25" s="106"/>
      <c r="BC25" s="106"/>
      <c r="BD25" s="106"/>
      <c r="BE25" s="104">
        <f>sum(BF25:BQ25)</f>
      </c>
      <c r="BF25" s="106"/>
      <c r="BG25" s="106"/>
      <c r="BH25" s="106"/>
      <c r="BI25" s="106"/>
      <c r="BJ25" s="106"/>
      <c r="BK25" s="106"/>
      <c r="BL25" s="106"/>
      <c r="BM25" s="106">
        <f>R25</f>
      </c>
      <c r="BN25" s="106"/>
      <c r="BO25" s="106"/>
      <c r="BP25" s="106"/>
      <c r="BQ25" s="106"/>
      <c r="BR25" s="106">
        <f>SUM(BS18:BU18)</f>
      </c>
      <c r="BS25" s="106"/>
      <c r="BT25" s="106"/>
      <c r="BU25" s="106"/>
      <c r="BV25" s="107"/>
      <c r="BW25" s="2"/>
      <c r="BX25" s="2"/>
      <c r="BY25" s="2">
        <f t="shared" si="0"/>
      </c>
      <c r="BZ25" s="2">
        <f t="shared" si="1"/>
      </c>
      <c r="CA25" s="2">
        <f t="shared" si="2"/>
      </c>
      <c r="CB25" s="1">
        <f t="shared" si="3"/>
      </c>
      <c r="CC25" s="1">
        <f t="shared" si="4"/>
      </c>
    </row>
    <row r="26" ht="22.9" customHeight="1" spans="1:81" x14ac:dyDescent="0.25">
      <c r="A26" s="79"/>
      <c r="B26" s="80"/>
      <c r="C26" s="80"/>
      <c r="D26" s="97"/>
      <c r="E26" s="98"/>
      <c r="F26" s="86"/>
      <c r="G26" s="86"/>
      <c r="H26" s="86"/>
      <c r="I26" s="101" t="s">
        <v>59</v>
      </c>
      <c r="J26" s="87" t="s">
        <v>60</v>
      </c>
      <c r="K26" s="87" t="e">
        <f>VLOOKUP(J18,links!B$2:C$24,2,FALSE)</f>
        <v>#N/A</v>
      </c>
      <c r="L26" s="87" t="s">
        <v>61</v>
      </c>
      <c r="M26" s="87" t="e">
        <f>VLOOKUP(L18,links!K$2:L$222,2,FALSE)</f>
        <v>#N/A</v>
      </c>
      <c r="N26" s="87" t="s">
        <v>73</v>
      </c>
      <c r="O26" s="102">
        <v>4</v>
      </c>
      <c r="P26" s="103">
        <v>13900</v>
      </c>
      <c r="Q26" s="102">
        <v>1</v>
      </c>
      <c r="R26" s="104">
        <f>O26*P26*Q26</f>
      </c>
      <c r="S26" s="103"/>
      <c r="T26" s="105" t="s">
        <v>63</v>
      </c>
      <c r="U26" s="105" t="s">
        <v>63</v>
      </c>
      <c r="V26" s="105" t="s">
        <v>63</v>
      </c>
      <c r="W26" s="105" t="s">
        <v>70</v>
      </c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104">
        <f>sum(AS26:BD26)</f>
      </c>
      <c r="AS26" s="106"/>
      <c r="AT26" s="106"/>
      <c r="AU26" s="106"/>
      <c r="AV26" s="106"/>
      <c r="AW26" s="106"/>
      <c r="AX26" s="106"/>
      <c r="AY26" s="106"/>
      <c r="AZ26" s="106">
        <f>R26</f>
      </c>
      <c r="BA26" s="106"/>
      <c r="BB26" s="106"/>
      <c r="BC26" s="106"/>
      <c r="BD26" s="106"/>
      <c r="BE26" s="104">
        <f>sum(BF26:BQ26)</f>
      </c>
      <c r="BF26" s="106"/>
      <c r="BG26" s="106"/>
      <c r="BH26" s="106"/>
      <c r="BI26" s="106"/>
      <c r="BJ26" s="106"/>
      <c r="BK26" s="106"/>
      <c r="BL26" s="106"/>
      <c r="BM26" s="106">
        <f>R26</f>
      </c>
      <c r="BN26" s="106"/>
      <c r="BO26" s="106"/>
      <c r="BP26" s="106"/>
      <c r="BQ26" s="106"/>
      <c r="BR26" s="106">
        <f>SUM(BS18:BU18)</f>
      </c>
      <c r="BS26" s="106"/>
      <c r="BT26" s="106"/>
      <c r="BU26" s="106"/>
      <c r="BV26" s="107"/>
      <c r="BW26" s="2"/>
      <c r="BX26" s="2"/>
      <c r="BY26" s="2">
        <f t="shared" si="0"/>
      </c>
      <c r="BZ26" s="2">
        <f t="shared" si="1"/>
      </c>
      <c r="CA26" s="2">
        <f t="shared" si="2"/>
      </c>
      <c r="CB26" s="1">
        <f t="shared" si="3"/>
      </c>
      <c r="CC26" s="1">
        <f t="shared" si="4"/>
      </c>
    </row>
    <row r="27" ht="22.9" customHeight="1" spans="1:81" x14ac:dyDescent="0.25">
      <c r="A27" s="79"/>
      <c r="B27" s="80"/>
      <c r="C27" s="80"/>
      <c r="D27" s="97"/>
      <c r="E27" s="98"/>
      <c r="F27" s="86"/>
      <c r="G27" s="86"/>
      <c r="H27" s="86"/>
      <c r="I27" s="101" t="s">
        <v>59</v>
      </c>
      <c r="J27" s="87" t="s">
        <v>60</v>
      </c>
      <c r="K27" s="87" t="e">
        <f>VLOOKUP(J18,links!B$2:C$24,2,FALSE)</f>
        <v>#N/A</v>
      </c>
      <c r="L27" s="87" t="s">
        <v>61</v>
      </c>
      <c r="M27" s="87" t="e">
        <f>VLOOKUP(L18,links!K$2:L$222,2,FALSE)</f>
        <v>#N/A</v>
      </c>
      <c r="N27" s="87" t="s">
        <v>74</v>
      </c>
      <c r="O27" s="102">
        <v>3</v>
      </c>
      <c r="P27" s="103">
        <v>13900</v>
      </c>
      <c r="Q27" s="102">
        <v>1</v>
      </c>
      <c r="R27" s="104">
        <f>O27*P27*Q27</f>
      </c>
      <c r="S27" s="103"/>
      <c r="T27" s="105" t="s">
        <v>63</v>
      </c>
      <c r="U27" s="105" t="s">
        <v>63</v>
      </c>
      <c r="V27" s="105" t="s">
        <v>63</v>
      </c>
      <c r="W27" s="105" t="s">
        <v>70</v>
      </c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104">
        <f>sum(AS27:BD27)</f>
      </c>
      <c r="AS27" s="106"/>
      <c r="AT27" s="106"/>
      <c r="AU27" s="106"/>
      <c r="AV27" s="106"/>
      <c r="AW27" s="106"/>
      <c r="AX27" s="106"/>
      <c r="AY27" s="106"/>
      <c r="AZ27" s="106">
        <f>R27</f>
      </c>
      <c r="BA27" s="106"/>
      <c r="BB27" s="106"/>
      <c r="BC27" s="106"/>
      <c r="BD27" s="106"/>
      <c r="BE27" s="104">
        <f>sum(BF27:BQ27)</f>
      </c>
      <c r="BF27" s="106"/>
      <c r="BG27" s="106"/>
      <c r="BH27" s="106"/>
      <c r="BI27" s="106"/>
      <c r="BJ27" s="106"/>
      <c r="BK27" s="106"/>
      <c r="BL27" s="106"/>
      <c r="BM27" s="106">
        <f>R27</f>
      </c>
      <c r="BN27" s="106"/>
      <c r="BO27" s="106"/>
      <c r="BP27" s="106"/>
      <c r="BQ27" s="106"/>
      <c r="BR27" s="106">
        <f>SUM(BS18:BU18)</f>
      </c>
      <c r="BS27" s="106"/>
      <c r="BT27" s="106"/>
      <c r="BU27" s="106"/>
      <c r="BV27" s="107"/>
      <c r="BW27" s="2"/>
      <c r="BX27" s="2"/>
      <c r="BY27" s="2">
        <f t="shared" si="0"/>
      </c>
      <c r="BZ27" s="2">
        <f t="shared" si="1"/>
      </c>
      <c r="CA27" s="2">
        <f t="shared" si="2"/>
      </c>
      <c r="CB27" s="1">
        <f t="shared" si="3"/>
      </c>
      <c r="CC27" s="1">
        <f t="shared" si="4"/>
      </c>
    </row>
    <row r="28" ht="22.9" customHeight="1" spans="1:81" x14ac:dyDescent="0.25">
      <c r="A28" s="79"/>
      <c r="B28" s="80"/>
      <c r="C28" s="80"/>
      <c r="D28" s="97"/>
      <c r="E28" s="98"/>
      <c r="F28" s="86"/>
      <c r="G28" s="86"/>
      <c r="H28" s="86"/>
      <c r="I28" s="101" t="s">
        <v>59</v>
      </c>
      <c r="J28" s="87" t="s">
        <v>60</v>
      </c>
      <c r="K28" s="87" t="e">
        <f>VLOOKUP(J18,links!B$2:C$24,2,FALSE)</f>
        <v>#N/A</v>
      </c>
      <c r="L28" s="87" t="s">
        <v>61</v>
      </c>
      <c r="M28" s="87" t="e">
        <f>VLOOKUP(L18,links!K$2:L$222,2,FALSE)</f>
        <v>#N/A</v>
      </c>
      <c r="N28" s="87" t="s">
        <v>75</v>
      </c>
      <c r="O28" s="102">
        <v>1</v>
      </c>
      <c r="P28" s="103">
        <v>13900</v>
      </c>
      <c r="Q28" s="102">
        <v>1</v>
      </c>
      <c r="R28" s="104">
        <f>O28*P28*Q28</f>
      </c>
      <c r="S28" s="103"/>
      <c r="T28" s="105" t="s">
        <v>63</v>
      </c>
      <c r="U28" s="105" t="s">
        <v>63</v>
      </c>
      <c r="V28" s="105" t="s">
        <v>63</v>
      </c>
      <c r="W28" s="105" t="s">
        <v>70</v>
      </c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104">
        <f>sum(AS28:BD28)</f>
      </c>
      <c r="AS28" s="106"/>
      <c r="AT28" s="106"/>
      <c r="AU28" s="106"/>
      <c r="AV28" s="106"/>
      <c r="AW28" s="106"/>
      <c r="AX28" s="106"/>
      <c r="AY28" s="106"/>
      <c r="AZ28" s="106">
        <f>R28</f>
      </c>
      <c r="BA28" s="106"/>
      <c r="BB28" s="106"/>
      <c r="BC28" s="106"/>
      <c r="BD28" s="106"/>
      <c r="BE28" s="104">
        <f>sum(BF28:BQ28)</f>
      </c>
      <c r="BF28" s="106"/>
      <c r="BG28" s="106"/>
      <c r="BH28" s="106"/>
      <c r="BI28" s="106"/>
      <c r="BJ28" s="106"/>
      <c r="BK28" s="106"/>
      <c r="BL28" s="106"/>
      <c r="BM28" s="106">
        <f>R28</f>
      </c>
      <c r="BN28" s="106"/>
      <c r="BO28" s="106"/>
      <c r="BP28" s="106"/>
      <c r="BQ28" s="106"/>
      <c r="BR28" s="106">
        <f>SUM(BS18:BU18)</f>
      </c>
      <c r="BS28" s="106"/>
      <c r="BT28" s="106"/>
      <c r="BU28" s="106"/>
      <c r="BV28" s="107"/>
      <c r="BW28" s="2"/>
      <c r="BX28" s="2"/>
      <c r="BY28" s="2">
        <f t="shared" si="0"/>
      </c>
      <c r="BZ28" s="2">
        <f t="shared" si="1"/>
      </c>
      <c r="CA28" s="2">
        <f t="shared" si="2"/>
      </c>
      <c r="CB28" s="1">
        <f t="shared" si="3"/>
      </c>
      <c r="CC28" s="1">
        <f t="shared" si="4"/>
      </c>
    </row>
    <row r="29" ht="22.9" customHeight="1" spans="1:81" x14ac:dyDescent="0.25">
      <c r="A29" s="79"/>
      <c r="B29" s="80"/>
      <c r="C29" s="80"/>
      <c r="D29" s="97"/>
      <c r="E29" s="98"/>
      <c r="F29" s="86"/>
      <c r="G29" s="86"/>
      <c r="H29" s="86"/>
      <c r="I29" s="101" t="s">
        <v>59</v>
      </c>
      <c r="J29" s="87" t="s">
        <v>60</v>
      </c>
      <c r="K29" s="87" t="e">
        <f>VLOOKUP(J18,links!B$2:C$24,2,FALSE)</f>
        <v>#N/A</v>
      </c>
      <c r="L29" s="87" t="s">
        <v>61</v>
      </c>
      <c r="M29" s="87" t="e">
        <f>VLOOKUP(L18,links!K$2:L$222,2,FALSE)</f>
        <v>#N/A</v>
      </c>
      <c r="N29" s="87" t="s">
        <v>76</v>
      </c>
      <c r="O29" s="102">
        <v>3</v>
      </c>
      <c r="P29" s="103">
        <v>12100</v>
      </c>
      <c r="Q29" s="102">
        <v>1</v>
      </c>
      <c r="R29" s="104">
        <f>O29*P29*Q29</f>
      </c>
      <c r="S29" s="103"/>
      <c r="T29" s="105" t="s">
        <v>63</v>
      </c>
      <c r="U29" s="105" t="s">
        <v>63</v>
      </c>
      <c r="V29" s="105" t="s">
        <v>63</v>
      </c>
      <c r="W29" s="105" t="s">
        <v>70</v>
      </c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104">
        <f>sum(AS29:BD29)</f>
      </c>
      <c r="AS29" s="106"/>
      <c r="AT29" s="106"/>
      <c r="AU29" s="106"/>
      <c r="AV29" s="106"/>
      <c r="AW29" s="106"/>
      <c r="AX29" s="106"/>
      <c r="AY29" s="106"/>
      <c r="AZ29" s="106">
        <f>R29</f>
      </c>
      <c r="BA29" s="106"/>
      <c r="BB29" s="106"/>
      <c r="BC29" s="106"/>
      <c r="BD29" s="106"/>
      <c r="BE29" s="104">
        <f>sum(BF29:BQ29)</f>
      </c>
      <c r="BF29" s="106"/>
      <c r="BG29" s="106"/>
      <c r="BH29" s="106"/>
      <c r="BI29" s="106"/>
      <c r="BJ29" s="106"/>
      <c r="BK29" s="106"/>
      <c r="BL29" s="106"/>
      <c r="BM29" s="106">
        <f>R29</f>
      </c>
      <c r="BN29" s="106"/>
      <c r="BO29" s="106"/>
      <c r="BP29" s="106"/>
      <c r="BQ29" s="106"/>
      <c r="BR29" s="106">
        <f>SUM(BS18:BU18)</f>
      </c>
      <c r="BS29" s="106"/>
      <c r="BT29" s="106"/>
      <c r="BU29" s="106"/>
      <c r="BV29" s="107"/>
      <c r="BW29" s="2"/>
      <c r="BX29" s="2"/>
      <c r="BY29" s="2">
        <f t="shared" si="0"/>
      </c>
      <c r="BZ29" s="2">
        <f t="shared" si="1"/>
      </c>
      <c r="CA29" s="2">
        <f t="shared" si="2"/>
      </c>
      <c r="CB29" s="1">
        <f t="shared" si="3"/>
      </c>
      <c r="CC29" s="1">
        <f t="shared" si="4"/>
      </c>
    </row>
    <row r="30" ht="22.9" customHeight="1" spans="1:81" x14ac:dyDescent="0.25">
      <c r="A30" s="79"/>
      <c r="B30" s="80"/>
      <c r="C30" s="80"/>
      <c r="D30" s="97"/>
      <c r="E30" s="98"/>
      <c r="F30" s="86"/>
      <c r="G30" s="86"/>
      <c r="H30" s="86"/>
      <c r="I30" s="101" t="s">
        <v>59</v>
      </c>
      <c r="J30" s="87" t="s">
        <v>60</v>
      </c>
      <c r="K30" s="87" t="e">
        <f>VLOOKUP(J18,links!B$2:C$24,2,FALSE)</f>
        <v>#N/A</v>
      </c>
      <c r="L30" s="87" t="s">
        <v>61</v>
      </c>
      <c r="M30" s="87" t="e">
        <f>VLOOKUP(L18,links!K$2:L$222,2,FALSE)</f>
        <v>#N/A</v>
      </c>
      <c r="N30" s="87" t="s">
        <v>77</v>
      </c>
      <c r="O30" s="102">
        <v>2</v>
      </c>
      <c r="P30" s="103">
        <v>13900</v>
      </c>
      <c r="Q30" s="102">
        <v>1</v>
      </c>
      <c r="R30" s="104">
        <f>O30*P30*Q30</f>
      </c>
      <c r="S30" s="103"/>
      <c r="T30" s="105" t="s">
        <v>63</v>
      </c>
      <c r="U30" s="105" t="s">
        <v>63</v>
      </c>
      <c r="V30" s="105" t="s">
        <v>63</v>
      </c>
      <c r="W30" s="105" t="s">
        <v>70</v>
      </c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104">
        <f>sum(AS30:BD30)</f>
      </c>
      <c r="AS30" s="106"/>
      <c r="AT30" s="106"/>
      <c r="AU30" s="106"/>
      <c r="AV30" s="106"/>
      <c r="AW30" s="106"/>
      <c r="AX30" s="106"/>
      <c r="AY30" s="106"/>
      <c r="AZ30" s="106">
        <f>R30</f>
      </c>
      <c r="BA30" s="106"/>
      <c r="BB30" s="106"/>
      <c r="BC30" s="106"/>
      <c r="BD30" s="106"/>
      <c r="BE30" s="104">
        <f>sum(BF30:BQ30)</f>
      </c>
      <c r="BF30" s="106"/>
      <c r="BG30" s="106"/>
      <c r="BH30" s="106"/>
      <c r="BI30" s="106"/>
      <c r="BJ30" s="106"/>
      <c r="BK30" s="106"/>
      <c r="BL30" s="106"/>
      <c r="BM30" s="106">
        <f>R30</f>
      </c>
      <c r="BN30" s="106"/>
      <c r="BO30" s="106"/>
      <c r="BP30" s="106"/>
      <c r="BQ30" s="106"/>
      <c r="BR30" s="106">
        <f>SUM(BS18:BU18)</f>
      </c>
      <c r="BS30" s="106"/>
      <c r="BT30" s="106"/>
      <c r="BU30" s="106"/>
      <c r="BV30" s="107"/>
      <c r="BW30" s="2"/>
      <c r="BX30" s="2"/>
      <c r="BY30" s="2">
        <f t="shared" si="0"/>
      </c>
      <c r="BZ30" s="2">
        <f t="shared" si="1"/>
      </c>
      <c r="CA30" s="2">
        <f t="shared" si="2"/>
      </c>
      <c r="CB30" s="1">
        <f t="shared" si="3"/>
      </c>
      <c r="CC30" s="1">
        <f t="shared" si="4"/>
      </c>
    </row>
    <row r="31" ht="22.9" customHeight="1" spans="1:81" x14ac:dyDescent="0.25">
      <c r="A31" s="79"/>
      <c r="B31" s="80"/>
      <c r="C31" s="80"/>
      <c r="D31" s="97"/>
      <c r="E31" s="98"/>
      <c r="F31" s="86"/>
      <c r="G31" s="86"/>
      <c r="H31" s="86"/>
      <c r="I31" s="101" t="s">
        <v>59</v>
      </c>
      <c r="J31" s="87" t="s">
        <v>60</v>
      </c>
      <c r="K31" s="87" t="e">
        <f>VLOOKUP(J18,links!B$2:C$24,2,FALSE)</f>
        <v>#N/A</v>
      </c>
      <c r="L31" s="87" t="s">
        <v>61</v>
      </c>
      <c r="M31" s="87" t="e">
        <f>VLOOKUP(L18,links!K$2:L$222,2,FALSE)</f>
        <v>#N/A</v>
      </c>
      <c r="N31" s="87" t="s">
        <v>78</v>
      </c>
      <c r="O31" s="102">
        <v>2</v>
      </c>
      <c r="P31" s="103">
        <v>13900</v>
      </c>
      <c r="Q31" s="102">
        <v>1</v>
      </c>
      <c r="R31" s="104">
        <f>O31*P31*Q31</f>
      </c>
      <c r="S31" s="103"/>
      <c r="T31" s="105" t="s">
        <v>63</v>
      </c>
      <c r="U31" s="105" t="s">
        <v>63</v>
      </c>
      <c r="V31" s="105" t="s">
        <v>63</v>
      </c>
      <c r="W31" s="105" t="s">
        <v>70</v>
      </c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104">
        <f>sum(AS31:BD31)</f>
      </c>
      <c r="AS31" s="106"/>
      <c r="AT31" s="106"/>
      <c r="AU31" s="106"/>
      <c r="AV31" s="106"/>
      <c r="AW31" s="106"/>
      <c r="AX31" s="106"/>
      <c r="AY31" s="106"/>
      <c r="AZ31" s="106">
        <f>R31</f>
      </c>
      <c r="BA31" s="106"/>
      <c r="BB31" s="106"/>
      <c r="BC31" s="106"/>
      <c r="BD31" s="106"/>
      <c r="BE31" s="104">
        <f>sum(BF31:BQ31)</f>
      </c>
      <c r="BF31" s="106"/>
      <c r="BG31" s="106"/>
      <c r="BH31" s="106"/>
      <c r="BI31" s="106"/>
      <c r="BJ31" s="106"/>
      <c r="BK31" s="106"/>
      <c r="BL31" s="106"/>
      <c r="BM31" s="106">
        <f>R31</f>
      </c>
      <c r="BN31" s="106"/>
      <c r="BO31" s="106"/>
      <c r="BP31" s="106"/>
      <c r="BQ31" s="106"/>
      <c r="BR31" s="106">
        <f>SUM(BS18:BU18)</f>
      </c>
      <c r="BS31" s="106"/>
      <c r="BT31" s="106"/>
      <c r="BU31" s="106"/>
      <c r="BV31" s="107"/>
      <c r="BW31" s="2"/>
      <c r="BX31" s="2"/>
      <c r="BY31" s="2">
        <f t="shared" si="0"/>
      </c>
      <c r="BZ31" s="2">
        <f t="shared" si="1"/>
      </c>
      <c r="CA31" s="2">
        <f t="shared" si="2"/>
      </c>
      <c r="CB31" s="1">
        <f t="shared" si="3"/>
      </c>
      <c r="CC31" s="1">
        <f t="shared" si="4"/>
      </c>
    </row>
    <row r="32" ht="22.9" customHeight="1" spans="1:81" x14ac:dyDescent="0.25">
      <c r="A32" s="79"/>
      <c r="B32" s="80"/>
      <c r="C32" s="80"/>
      <c r="D32" s="97"/>
      <c r="E32" s="98"/>
      <c r="F32" s="86"/>
      <c r="G32" s="86"/>
      <c r="H32" s="86"/>
      <c r="I32" s="101" t="s">
        <v>59</v>
      </c>
      <c r="J32" s="87" t="s">
        <v>60</v>
      </c>
      <c r="K32" s="87" t="e">
        <f>VLOOKUP(J18,links!B$2:C$24,2,FALSE)</f>
        <v>#N/A</v>
      </c>
      <c r="L32" s="87" t="s">
        <v>61</v>
      </c>
      <c r="M32" s="87" t="e">
        <f>VLOOKUP(L18,links!K$2:L$222,2,FALSE)</f>
        <v>#N/A</v>
      </c>
      <c r="N32" s="87" t="s">
        <v>79</v>
      </c>
      <c r="O32" s="102">
        <v>3</v>
      </c>
      <c r="P32" s="103">
        <v>13400</v>
      </c>
      <c r="Q32" s="102">
        <v>1</v>
      </c>
      <c r="R32" s="104">
        <f>O32*P32*Q32</f>
      </c>
      <c r="S32" s="103"/>
      <c r="T32" s="105" t="s">
        <v>63</v>
      </c>
      <c r="U32" s="105" t="s">
        <v>63</v>
      </c>
      <c r="V32" s="105" t="s">
        <v>63</v>
      </c>
      <c r="W32" s="105" t="s">
        <v>70</v>
      </c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104">
        <f>sum(AS32:BD32)</f>
      </c>
      <c r="AS32" s="106"/>
      <c r="AT32" s="106"/>
      <c r="AU32" s="106"/>
      <c r="AV32" s="106"/>
      <c r="AW32" s="106"/>
      <c r="AX32" s="106"/>
      <c r="AY32" s="106"/>
      <c r="AZ32" s="106">
        <f>R32</f>
      </c>
      <c r="BA32" s="106"/>
      <c r="BB32" s="106"/>
      <c r="BC32" s="106"/>
      <c r="BD32" s="106"/>
      <c r="BE32" s="104">
        <f>sum(BF32:BQ32)</f>
      </c>
      <c r="BF32" s="106"/>
      <c r="BG32" s="106"/>
      <c r="BH32" s="106"/>
      <c r="BI32" s="106"/>
      <c r="BJ32" s="106"/>
      <c r="BK32" s="106"/>
      <c r="BL32" s="106"/>
      <c r="BM32" s="106">
        <f>R32</f>
      </c>
      <c r="BN32" s="106"/>
      <c r="BO32" s="106"/>
      <c r="BP32" s="106"/>
      <c r="BQ32" s="106"/>
      <c r="BR32" s="106">
        <f>SUM(BS18:BU18)</f>
      </c>
      <c r="BS32" s="106"/>
      <c r="BT32" s="106"/>
      <c r="BU32" s="106"/>
      <c r="BV32" s="107"/>
      <c r="BW32" s="2"/>
      <c r="BX32" s="2"/>
      <c r="BY32" s="2">
        <f t="shared" si="0"/>
      </c>
      <c r="BZ32" s="2">
        <f t="shared" si="1"/>
      </c>
      <c r="CA32" s="2">
        <f t="shared" si="2"/>
      </c>
      <c r="CB32" s="1">
        <f t="shared" si="3"/>
      </c>
      <c r="CC32" s="1">
        <f t="shared" si="4"/>
      </c>
    </row>
    <row r="33" ht="22.9" customHeight="1" spans="1:81" x14ac:dyDescent="0.25">
      <c r="A33" s="79"/>
      <c r="B33" s="80"/>
      <c r="C33" s="80"/>
      <c r="D33" s="97"/>
      <c r="E33" s="98"/>
      <c r="F33" s="86"/>
      <c r="G33" s="86"/>
      <c r="H33" s="86"/>
      <c r="I33" s="101" t="s">
        <v>59</v>
      </c>
      <c r="J33" s="87" t="s">
        <v>60</v>
      </c>
      <c r="K33" s="87" t="e">
        <f>VLOOKUP(J18,links!B$2:C$24,2,FALSE)</f>
        <v>#N/A</v>
      </c>
      <c r="L33" s="87" t="s">
        <v>61</v>
      </c>
      <c r="M33" s="87" t="e">
        <f>VLOOKUP(L18,links!K$2:L$222,2,FALSE)</f>
        <v>#N/A</v>
      </c>
      <c r="N33" s="87" t="s">
        <v>80</v>
      </c>
      <c r="O33" s="102">
        <v>2</v>
      </c>
      <c r="P33" s="103">
        <v>8400</v>
      </c>
      <c r="Q33" s="102">
        <v>1</v>
      </c>
      <c r="R33" s="104">
        <f>O33*P33*Q33</f>
      </c>
      <c r="S33" s="103"/>
      <c r="T33" s="105" t="s">
        <v>63</v>
      </c>
      <c r="U33" s="105" t="s">
        <v>63</v>
      </c>
      <c r="V33" s="105" t="s">
        <v>63</v>
      </c>
      <c r="W33" s="105" t="s">
        <v>70</v>
      </c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104">
        <f>sum(AS33:BD33)</f>
      </c>
      <c r="AS33" s="106"/>
      <c r="AT33" s="106"/>
      <c r="AU33" s="106"/>
      <c r="AV33" s="106"/>
      <c r="AW33" s="106"/>
      <c r="AX33" s="106"/>
      <c r="AY33" s="106"/>
      <c r="AZ33" s="106">
        <f>R33</f>
      </c>
      <c r="BA33" s="106"/>
      <c r="BB33" s="106"/>
      <c r="BC33" s="106"/>
      <c r="BD33" s="106"/>
      <c r="BE33" s="104">
        <f>sum(BF33:BQ33)</f>
      </c>
      <c r="BF33" s="106"/>
      <c r="BG33" s="106"/>
      <c r="BH33" s="106"/>
      <c r="BI33" s="106"/>
      <c r="BJ33" s="106"/>
      <c r="BK33" s="106"/>
      <c r="BL33" s="106"/>
      <c r="BM33" s="106">
        <f>R33</f>
      </c>
      <c r="BN33" s="106"/>
      <c r="BO33" s="106"/>
      <c r="BP33" s="106"/>
      <c r="BQ33" s="106"/>
      <c r="BR33" s="106">
        <f>SUM(BS18:BU18)</f>
      </c>
      <c r="BS33" s="106"/>
      <c r="BT33" s="106"/>
      <c r="BU33" s="106"/>
      <c r="BV33" s="107"/>
      <c r="BW33" s="2"/>
      <c r="BX33" s="2"/>
      <c r="BY33" s="2">
        <f t="shared" si="0"/>
      </c>
      <c r="BZ33" s="2">
        <f t="shared" si="1"/>
      </c>
      <c r="CA33" s="2">
        <f t="shared" si="2"/>
      </c>
      <c r="CB33" s="1">
        <f t="shared" si="3"/>
      </c>
      <c r="CC33" s="1">
        <f t="shared" si="4"/>
      </c>
    </row>
    <row r="34" ht="22.9" customHeight="1" spans="1:81" x14ac:dyDescent="0.25">
      <c r="A34" s="79"/>
      <c r="B34" s="80"/>
      <c r="C34" s="80"/>
      <c r="D34" s="97"/>
      <c r="E34" s="98"/>
      <c r="F34" s="86"/>
      <c r="G34" s="86"/>
      <c r="H34" s="86"/>
      <c r="I34" s="101" t="s">
        <v>59</v>
      </c>
      <c r="J34" s="87" t="s">
        <v>60</v>
      </c>
      <c r="K34" s="87" t="e">
        <f>VLOOKUP(J18,links!B$2:C$24,2,FALSE)</f>
        <v>#N/A</v>
      </c>
      <c r="L34" s="87" t="s">
        <v>61</v>
      </c>
      <c r="M34" s="87" t="e">
        <f>VLOOKUP(L18,links!K$2:L$222,2,FALSE)</f>
        <v>#N/A</v>
      </c>
      <c r="N34" s="87" t="s">
        <v>81</v>
      </c>
      <c r="O34" s="102">
        <v>3</v>
      </c>
      <c r="P34" s="103">
        <v>8400</v>
      </c>
      <c r="Q34" s="102">
        <v>1</v>
      </c>
      <c r="R34" s="104">
        <f>O34*P34*Q34</f>
      </c>
      <c r="S34" s="103"/>
      <c r="T34" s="105" t="s">
        <v>63</v>
      </c>
      <c r="U34" s="105" t="s">
        <v>63</v>
      </c>
      <c r="V34" s="105" t="s">
        <v>63</v>
      </c>
      <c r="W34" s="105" t="s">
        <v>70</v>
      </c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104">
        <f>sum(AS34:BD34)</f>
      </c>
      <c r="AS34" s="106"/>
      <c r="AT34" s="106"/>
      <c r="AU34" s="106"/>
      <c r="AV34" s="106"/>
      <c r="AW34" s="106"/>
      <c r="AX34" s="106"/>
      <c r="AY34" s="106"/>
      <c r="AZ34" s="106">
        <f>R34</f>
      </c>
      <c r="BA34" s="106"/>
      <c r="BB34" s="106"/>
      <c r="BC34" s="106"/>
      <c r="BD34" s="106"/>
      <c r="BE34" s="104">
        <f>sum(BF34:BQ34)</f>
      </c>
      <c r="BF34" s="106"/>
      <c r="BG34" s="106"/>
      <c r="BH34" s="106"/>
      <c r="BI34" s="106"/>
      <c r="BJ34" s="106"/>
      <c r="BK34" s="106"/>
      <c r="BL34" s="106"/>
      <c r="BM34" s="106">
        <f>R34</f>
      </c>
      <c r="BN34" s="106"/>
      <c r="BO34" s="106"/>
      <c r="BP34" s="106"/>
      <c r="BQ34" s="106"/>
      <c r="BR34" s="106">
        <f>SUM(BS18:BU18)</f>
      </c>
      <c r="BS34" s="106"/>
      <c r="BT34" s="106"/>
      <c r="BU34" s="106"/>
      <c r="BV34" s="107"/>
      <c r="BW34" s="2"/>
      <c r="BX34" s="2"/>
      <c r="BY34" s="2">
        <f t="shared" si="0"/>
      </c>
      <c r="BZ34" s="2">
        <f t="shared" si="1"/>
      </c>
      <c r="CA34" s="2">
        <f t="shared" si="2"/>
      </c>
      <c r="CB34" s="1">
        <f t="shared" si="3"/>
      </c>
      <c r="CC34" s="1">
        <f t="shared" si="4"/>
      </c>
    </row>
    <row r="35" ht="22.9" customHeight="1" spans="1:81" x14ac:dyDescent="0.25">
      <c r="A35" s="79"/>
      <c r="B35" s="80"/>
      <c r="C35" s="80"/>
      <c r="D35" s="97"/>
      <c r="E35" s="98"/>
      <c r="F35" s="86"/>
      <c r="G35" s="86"/>
      <c r="H35" s="86"/>
      <c r="I35" s="101" t="s">
        <v>59</v>
      </c>
      <c r="J35" s="87" t="s">
        <v>60</v>
      </c>
      <c r="K35" s="87" t="e">
        <f>VLOOKUP(J18,links!B$2:C$24,2,FALSE)</f>
        <v>#N/A</v>
      </c>
      <c r="L35" s="87" t="s">
        <v>61</v>
      </c>
      <c r="M35" s="87" t="e">
        <f>VLOOKUP(L18,links!K$2:L$222,2,FALSE)</f>
        <v>#N/A</v>
      </c>
      <c r="N35" s="87" t="s">
        <v>82</v>
      </c>
      <c r="O35" s="102">
        <v>2</v>
      </c>
      <c r="P35" s="103">
        <v>8400</v>
      </c>
      <c r="Q35" s="102">
        <v>1</v>
      </c>
      <c r="R35" s="104">
        <f>O35*P35*Q35</f>
      </c>
      <c r="S35" s="103"/>
      <c r="T35" s="105" t="s">
        <v>63</v>
      </c>
      <c r="U35" s="105" t="s">
        <v>63</v>
      </c>
      <c r="V35" s="105" t="s">
        <v>63</v>
      </c>
      <c r="W35" s="105" t="s">
        <v>70</v>
      </c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104">
        <f>sum(AS35:BD35)</f>
      </c>
      <c r="AS35" s="106"/>
      <c r="AT35" s="106"/>
      <c r="AU35" s="106"/>
      <c r="AV35" s="106"/>
      <c r="AW35" s="106"/>
      <c r="AX35" s="106"/>
      <c r="AY35" s="106"/>
      <c r="AZ35" s="106">
        <f>R35</f>
      </c>
      <c r="BA35" s="106"/>
      <c r="BB35" s="106"/>
      <c r="BC35" s="106"/>
      <c r="BD35" s="106"/>
      <c r="BE35" s="104">
        <f>sum(BF35:BQ35)</f>
      </c>
      <c r="BF35" s="106"/>
      <c r="BG35" s="106"/>
      <c r="BH35" s="106"/>
      <c r="BI35" s="106"/>
      <c r="BJ35" s="106"/>
      <c r="BK35" s="106"/>
      <c r="BL35" s="106"/>
      <c r="BM35" s="106">
        <f>R35</f>
      </c>
      <c r="BN35" s="106"/>
      <c r="BO35" s="106"/>
      <c r="BP35" s="106"/>
      <c r="BQ35" s="106"/>
      <c r="BR35" s="106">
        <f>SUM(BS18:BU18)</f>
      </c>
      <c r="BS35" s="106"/>
      <c r="BT35" s="106"/>
      <c r="BU35" s="106"/>
      <c r="BV35" s="107"/>
      <c r="BW35" s="2"/>
      <c r="BX35" s="2"/>
      <c r="BY35" s="2">
        <f t="shared" si="0"/>
      </c>
      <c r="BZ35" s="2">
        <f t="shared" si="1"/>
      </c>
      <c r="CA35" s="2">
        <f t="shared" si="2"/>
      </c>
      <c r="CB35" s="1">
        <f t="shared" si="3"/>
      </c>
      <c r="CC35" s="1">
        <f t="shared" si="4"/>
      </c>
    </row>
    <row r="36" ht="22.9" customHeight="1" spans="1:81" x14ac:dyDescent="0.25">
      <c r="A36" s="79"/>
      <c r="B36" s="80"/>
      <c r="C36" s="80"/>
      <c r="D36" s="97"/>
      <c r="E36" s="98"/>
      <c r="F36" s="86"/>
      <c r="G36" s="86"/>
      <c r="H36" s="86"/>
      <c r="I36" s="101" t="s">
        <v>59</v>
      </c>
      <c r="J36" s="87" t="s">
        <v>60</v>
      </c>
      <c r="K36" s="87" t="e">
        <f>VLOOKUP(J18,links!B$2:C$24,2,FALSE)</f>
        <v>#N/A</v>
      </c>
      <c r="L36" s="87" t="s">
        <v>61</v>
      </c>
      <c r="M36" s="87" t="e">
        <f>VLOOKUP(L18,links!K$2:L$222,2,FALSE)</f>
        <v>#N/A</v>
      </c>
      <c r="N36" s="87" t="s">
        <v>83</v>
      </c>
      <c r="O36" s="102">
        <v>1</v>
      </c>
      <c r="P36" s="103">
        <v>8400</v>
      </c>
      <c r="Q36" s="102">
        <v>1</v>
      </c>
      <c r="R36" s="104">
        <f>O36*P36*Q36</f>
      </c>
      <c r="S36" s="103"/>
      <c r="T36" s="105" t="s">
        <v>63</v>
      </c>
      <c r="U36" s="105" t="s">
        <v>63</v>
      </c>
      <c r="V36" s="105" t="s">
        <v>63</v>
      </c>
      <c r="W36" s="105" t="s">
        <v>70</v>
      </c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104">
        <f>sum(AS36:BD36)</f>
      </c>
      <c r="AS36" s="106"/>
      <c r="AT36" s="106"/>
      <c r="AU36" s="106"/>
      <c r="AV36" s="106"/>
      <c r="AW36" s="106"/>
      <c r="AX36" s="106"/>
      <c r="AY36" s="106"/>
      <c r="AZ36" s="106">
        <f>R36</f>
      </c>
      <c r="BA36" s="106"/>
      <c r="BB36" s="106"/>
      <c r="BC36" s="106"/>
      <c r="BD36" s="106"/>
      <c r="BE36" s="104">
        <f>sum(BF36:BQ36)</f>
      </c>
      <c r="BF36" s="106"/>
      <c r="BG36" s="106"/>
      <c r="BH36" s="106"/>
      <c r="BI36" s="106"/>
      <c r="BJ36" s="106"/>
      <c r="BK36" s="106"/>
      <c r="BL36" s="106"/>
      <c r="BM36" s="106">
        <f>R36</f>
      </c>
      <c r="BN36" s="106"/>
      <c r="BO36" s="106"/>
      <c r="BP36" s="106"/>
      <c r="BQ36" s="106"/>
      <c r="BR36" s="106">
        <f>SUM(BS18:BU18)</f>
      </c>
      <c r="BS36" s="106"/>
      <c r="BT36" s="106"/>
      <c r="BU36" s="106"/>
      <c r="BV36" s="107"/>
      <c r="BW36" s="2"/>
      <c r="BX36" s="2"/>
      <c r="BY36" s="2">
        <f t="shared" si="0"/>
      </c>
      <c r="BZ36" s="2">
        <f t="shared" si="1"/>
      </c>
      <c r="CA36" s="2">
        <f t="shared" si="2"/>
      </c>
      <c r="CB36" s="1">
        <f t="shared" si="3"/>
      </c>
      <c r="CC36" s="1">
        <f t="shared" si="4"/>
      </c>
    </row>
    <row r="37" ht="22.9" customHeight="1" spans="1:81" x14ac:dyDescent="0.25">
      <c r="A37" s="79"/>
      <c r="B37" s="80"/>
      <c r="C37" s="80"/>
      <c r="D37" s="97"/>
      <c r="E37" s="98"/>
      <c r="F37" s="86"/>
      <c r="G37" s="86"/>
      <c r="H37" s="86"/>
      <c r="I37" s="101" t="s">
        <v>59</v>
      </c>
      <c r="J37" s="87" t="s">
        <v>60</v>
      </c>
      <c r="K37" s="87" t="e">
        <f>VLOOKUP(J18,links!B$2:C$24,2,FALSE)</f>
        <v>#N/A</v>
      </c>
      <c r="L37" s="87" t="s">
        <v>61</v>
      </c>
      <c r="M37" s="87" t="e">
        <f>VLOOKUP(L18,links!K$2:L$222,2,FALSE)</f>
        <v>#N/A</v>
      </c>
      <c r="N37" s="87" t="s">
        <v>84</v>
      </c>
      <c r="O37" s="102">
        <v>1</v>
      </c>
      <c r="P37" s="103">
        <v>6400</v>
      </c>
      <c r="Q37" s="102">
        <v>1</v>
      </c>
      <c r="R37" s="104">
        <f>O37*P37*Q37</f>
      </c>
      <c r="S37" s="103"/>
      <c r="T37" s="105" t="s">
        <v>63</v>
      </c>
      <c r="U37" s="105" t="s">
        <v>63</v>
      </c>
      <c r="V37" s="105" t="s">
        <v>63</v>
      </c>
      <c r="W37" s="105" t="s">
        <v>70</v>
      </c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104">
        <f>sum(AS37:BD37)</f>
      </c>
      <c r="AS37" s="106"/>
      <c r="AT37" s="106"/>
      <c r="AU37" s="106"/>
      <c r="AV37" s="106"/>
      <c r="AW37" s="106"/>
      <c r="AX37" s="106"/>
      <c r="AY37" s="106"/>
      <c r="AZ37" s="106">
        <f>R37</f>
      </c>
      <c r="BA37" s="106"/>
      <c r="BB37" s="106"/>
      <c r="BC37" s="106"/>
      <c r="BD37" s="106"/>
      <c r="BE37" s="104">
        <f>sum(BF37:BQ37)</f>
      </c>
      <c r="BF37" s="106"/>
      <c r="BG37" s="106"/>
      <c r="BH37" s="106"/>
      <c r="BI37" s="106"/>
      <c r="BJ37" s="106"/>
      <c r="BK37" s="106"/>
      <c r="BL37" s="106"/>
      <c r="BM37" s="106">
        <f>R37</f>
      </c>
      <c r="BN37" s="106"/>
      <c r="BO37" s="106"/>
      <c r="BP37" s="106"/>
      <c r="BQ37" s="106"/>
      <c r="BR37" s="106">
        <f>SUM(BS18:BU18)</f>
      </c>
      <c r="BS37" s="106"/>
      <c r="BT37" s="106"/>
      <c r="BU37" s="106"/>
      <c r="BV37" s="107"/>
      <c r="BW37" s="2"/>
      <c r="BX37" s="2"/>
      <c r="BY37" s="2">
        <f t="shared" si="0"/>
      </c>
      <c r="BZ37" s="2">
        <f t="shared" si="1"/>
      </c>
      <c r="CA37" s="2">
        <f t="shared" si="2"/>
      </c>
      <c r="CB37" s="1">
        <f t="shared" si="3"/>
      </c>
      <c r="CC37" s="1">
        <f t="shared" si="4"/>
      </c>
    </row>
    <row r="38" ht="22.9" customHeight="1" spans="1:81" x14ac:dyDescent="0.25">
      <c r="A38" s="79"/>
      <c r="B38" s="80"/>
      <c r="C38" s="80"/>
      <c r="D38" s="97"/>
      <c r="E38" s="98"/>
      <c r="F38" s="86"/>
      <c r="G38" s="86"/>
      <c r="H38" s="86"/>
      <c r="I38" s="101" t="s">
        <v>59</v>
      </c>
      <c r="J38" s="87" t="s">
        <v>60</v>
      </c>
      <c r="K38" s="87" t="e">
        <f>VLOOKUP(J18,links!B$2:C$24,2,FALSE)</f>
        <v>#N/A</v>
      </c>
      <c r="L38" s="87" t="s">
        <v>61</v>
      </c>
      <c r="M38" s="87" t="e">
        <f>VLOOKUP(L18,links!K$2:L$222,2,FALSE)</f>
        <v>#N/A</v>
      </c>
      <c r="N38" s="87" t="s">
        <v>85</v>
      </c>
      <c r="O38" s="102">
        <v>2</v>
      </c>
      <c r="P38" s="103">
        <v>6400</v>
      </c>
      <c r="Q38" s="102">
        <v>1</v>
      </c>
      <c r="R38" s="104">
        <f>O38*P38*Q38</f>
      </c>
      <c r="S38" s="103"/>
      <c r="T38" s="105" t="s">
        <v>63</v>
      </c>
      <c r="U38" s="105" t="s">
        <v>63</v>
      </c>
      <c r="V38" s="105" t="s">
        <v>63</v>
      </c>
      <c r="W38" s="105" t="s">
        <v>70</v>
      </c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104">
        <f>sum(AS38:BD38)</f>
      </c>
      <c r="AS38" s="106"/>
      <c r="AT38" s="106"/>
      <c r="AU38" s="106"/>
      <c r="AV38" s="106"/>
      <c r="AW38" s="106"/>
      <c r="AX38" s="106"/>
      <c r="AY38" s="106"/>
      <c r="AZ38" s="106">
        <f>R38</f>
      </c>
      <c r="BA38" s="106"/>
      <c r="BB38" s="106"/>
      <c r="BC38" s="106"/>
      <c r="BD38" s="106"/>
      <c r="BE38" s="104">
        <f>sum(BF38:BQ38)</f>
      </c>
      <c r="BF38" s="106"/>
      <c r="BG38" s="106"/>
      <c r="BH38" s="106"/>
      <c r="BI38" s="106"/>
      <c r="BJ38" s="106"/>
      <c r="BK38" s="106"/>
      <c r="BL38" s="106"/>
      <c r="BM38" s="106">
        <f>R38</f>
      </c>
      <c r="BN38" s="106"/>
      <c r="BO38" s="106"/>
      <c r="BP38" s="106"/>
      <c r="BQ38" s="106"/>
      <c r="BR38" s="106">
        <f>SUM(BS18:BU18)</f>
      </c>
      <c r="BS38" s="106"/>
      <c r="BT38" s="106"/>
      <c r="BU38" s="106"/>
      <c r="BV38" s="107"/>
      <c r="BW38" s="2"/>
      <c r="BX38" s="2"/>
      <c r="BY38" s="2">
        <f t="shared" si="0"/>
      </c>
      <c r="BZ38" s="2">
        <f t="shared" si="1"/>
      </c>
      <c r="CA38" s="2">
        <f t="shared" si="2"/>
      </c>
      <c r="CB38" s="1">
        <f t="shared" si="3"/>
      </c>
      <c r="CC38" s="1">
        <f t="shared" si="4"/>
      </c>
    </row>
    <row r="39" ht="22.9" customHeight="1" spans="1:81" x14ac:dyDescent="0.25">
      <c r="A39" s="79"/>
      <c r="B39" s="80"/>
      <c r="C39" s="80"/>
      <c r="D39" s="97"/>
      <c r="E39" s="98"/>
      <c r="F39" s="86"/>
      <c r="G39" s="86"/>
      <c r="H39" s="86"/>
      <c r="I39" s="101" t="s">
        <v>59</v>
      </c>
      <c r="J39" s="87" t="s">
        <v>60</v>
      </c>
      <c r="K39" s="87" t="e">
        <f>VLOOKUP(J18,links!B$2:C$24,2,FALSE)</f>
        <v>#N/A</v>
      </c>
      <c r="L39" s="87" t="s">
        <v>61</v>
      </c>
      <c r="M39" s="87" t="e">
        <f>VLOOKUP(L18,links!K$2:L$222,2,FALSE)</f>
        <v>#N/A</v>
      </c>
      <c r="N39" s="87" t="s">
        <v>86</v>
      </c>
      <c r="O39" s="102">
        <v>3</v>
      </c>
      <c r="P39" s="103">
        <v>9400</v>
      </c>
      <c r="Q39" s="102">
        <v>1</v>
      </c>
      <c r="R39" s="104">
        <f>O39*P39*Q39</f>
      </c>
      <c r="S39" s="103"/>
      <c r="T39" s="105" t="s">
        <v>63</v>
      </c>
      <c r="U39" s="105" t="s">
        <v>63</v>
      </c>
      <c r="V39" s="105" t="s">
        <v>63</v>
      </c>
      <c r="W39" s="105" t="s">
        <v>70</v>
      </c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104">
        <f>sum(AS39:BD39)</f>
      </c>
      <c r="AS39" s="106"/>
      <c r="AT39" s="106"/>
      <c r="AU39" s="106"/>
      <c r="AV39" s="106"/>
      <c r="AW39" s="106"/>
      <c r="AX39" s="106"/>
      <c r="AY39" s="106"/>
      <c r="AZ39" s="106">
        <f>R39</f>
      </c>
      <c r="BA39" s="106"/>
      <c r="BB39" s="106"/>
      <c r="BC39" s="106"/>
      <c r="BD39" s="106"/>
      <c r="BE39" s="104">
        <f>sum(BF39:BQ39)</f>
      </c>
      <c r="BF39" s="106"/>
      <c r="BG39" s="106"/>
      <c r="BH39" s="106"/>
      <c r="BI39" s="106"/>
      <c r="BJ39" s="106"/>
      <c r="BK39" s="106"/>
      <c r="BL39" s="106"/>
      <c r="BM39" s="106">
        <f>R39</f>
      </c>
      <c r="BN39" s="106"/>
      <c r="BO39" s="106"/>
      <c r="BP39" s="106"/>
      <c r="BQ39" s="106"/>
      <c r="BR39" s="106">
        <f>SUM(BS18:BU18)</f>
      </c>
      <c r="BS39" s="106"/>
      <c r="BT39" s="106"/>
      <c r="BU39" s="106"/>
      <c r="BV39" s="107"/>
      <c r="BW39" s="2"/>
      <c r="BX39" s="2"/>
      <c r="BY39" s="2">
        <f t="shared" si="0"/>
      </c>
      <c r="BZ39" s="2">
        <f t="shared" si="1"/>
      </c>
      <c r="CA39" s="2">
        <f t="shared" si="2"/>
      </c>
      <c r="CB39" s="1">
        <f t="shared" si="3"/>
      </c>
      <c r="CC39" s="1">
        <f t="shared" si="4"/>
      </c>
    </row>
    <row r="40" ht="22.9" customHeight="1" spans="1:81" x14ac:dyDescent="0.25">
      <c r="A40" s="79"/>
      <c r="B40" s="80"/>
      <c r="C40" s="80"/>
      <c r="D40" s="97"/>
      <c r="E40" s="98"/>
      <c r="F40" s="86"/>
      <c r="G40" s="86"/>
      <c r="H40" s="86"/>
      <c r="I40" s="101" t="s">
        <v>59</v>
      </c>
      <c r="J40" s="87" t="s">
        <v>60</v>
      </c>
      <c r="K40" s="87" t="e">
        <f>VLOOKUP(J18,links!B$2:C$24,2,FALSE)</f>
        <v>#N/A</v>
      </c>
      <c r="L40" s="87" t="s">
        <v>61</v>
      </c>
      <c r="M40" s="87" t="e">
        <f>VLOOKUP(L18,links!K$2:L$222,2,FALSE)</f>
        <v>#N/A</v>
      </c>
      <c r="N40" s="87" t="s">
        <v>87</v>
      </c>
      <c r="O40" s="102">
        <v>1</v>
      </c>
      <c r="P40" s="103">
        <v>2600</v>
      </c>
      <c r="Q40" s="102">
        <v>1</v>
      </c>
      <c r="R40" s="104">
        <f>O40*P40*Q40</f>
      </c>
      <c r="S40" s="103"/>
      <c r="T40" s="105" t="s">
        <v>63</v>
      </c>
      <c r="U40" s="105" t="s">
        <v>63</v>
      </c>
      <c r="V40" s="105" t="s">
        <v>63</v>
      </c>
      <c r="W40" s="105" t="s">
        <v>70</v>
      </c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104">
        <f>sum(AS40:BD40)</f>
      </c>
      <c r="AS40" s="106"/>
      <c r="AT40" s="106"/>
      <c r="AU40" s="106"/>
      <c r="AV40" s="106"/>
      <c r="AW40" s="106"/>
      <c r="AX40" s="106"/>
      <c r="AY40" s="106"/>
      <c r="AZ40" s="106">
        <f>R40</f>
      </c>
      <c r="BA40" s="106"/>
      <c r="BB40" s="106"/>
      <c r="BC40" s="106"/>
      <c r="BD40" s="106"/>
      <c r="BE40" s="104">
        <f>sum(BF40:BQ40)</f>
      </c>
      <c r="BF40" s="106"/>
      <c r="BG40" s="106"/>
      <c r="BH40" s="106"/>
      <c r="BI40" s="106"/>
      <c r="BJ40" s="106"/>
      <c r="BK40" s="106"/>
      <c r="BL40" s="106"/>
      <c r="BM40" s="106">
        <f>R40</f>
      </c>
      <c r="BN40" s="106"/>
      <c r="BO40" s="106"/>
      <c r="BP40" s="106"/>
      <c r="BQ40" s="106"/>
      <c r="BR40" s="106">
        <f>SUM(BS18:BU18)</f>
      </c>
      <c r="BS40" s="106"/>
      <c r="BT40" s="106"/>
      <c r="BU40" s="106"/>
      <c r="BV40" s="107"/>
      <c r="BW40" s="2"/>
      <c r="BX40" s="2"/>
      <c r="BY40" s="2">
        <f t="shared" si="0"/>
      </c>
      <c r="BZ40" s="2">
        <f t="shared" si="1"/>
      </c>
      <c r="CA40" s="2">
        <f t="shared" si="2"/>
      </c>
      <c r="CB40" s="1">
        <f t="shared" si="3"/>
      </c>
      <c r="CC40" s="1">
        <f t="shared" si="4"/>
      </c>
    </row>
    <row r="41" ht="22.9" customHeight="1" spans="1:81" x14ac:dyDescent="0.25">
      <c r="A41" s="79"/>
      <c r="B41" s="80"/>
      <c r="C41" s="80"/>
      <c r="D41" s="97"/>
      <c r="E41" s="98"/>
      <c r="F41" s="86"/>
      <c r="G41" s="86"/>
      <c r="H41" s="86"/>
      <c r="I41" s="101" t="s">
        <v>59</v>
      </c>
      <c r="J41" s="87" t="s">
        <v>60</v>
      </c>
      <c r="K41" s="87" t="e">
        <f>VLOOKUP(J18,links!B$2:C$24,2,FALSE)</f>
        <v>#N/A</v>
      </c>
      <c r="L41" s="87" t="s">
        <v>61</v>
      </c>
      <c r="M41" s="87" t="e">
        <f>VLOOKUP(L18,links!K$2:L$222,2,FALSE)</f>
        <v>#N/A</v>
      </c>
      <c r="N41" s="87" t="s">
        <v>88</v>
      </c>
      <c r="O41" s="102">
        <v>8</v>
      </c>
      <c r="P41" s="103">
        <v>13400</v>
      </c>
      <c r="Q41" s="102">
        <v>1</v>
      </c>
      <c r="R41" s="104">
        <f>O41*P41*Q41</f>
      </c>
      <c r="S41" s="103"/>
      <c r="T41" s="105" t="s">
        <v>63</v>
      </c>
      <c r="U41" s="105" t="s">
        <v>63</v>
      </c>
      <c r="V41" s="105" t="s">
        <v>63</v>
      </c>
      <c r="W41" s="105" t="s">
        <v>89</v>
      </c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104">
        <f>sum(AS41:BD41)</f>
      </c>
      <c r="AS41" s="106"/>
      <c r="AT41" s="106"/>
      <c r="AU41" s="106"/>
      <c r="AV41" s="106"/>
      <c r="AW41" s="106"/>
      <c r="AX41" s="106"/>
      <c r="AY41" s="106"/>
      <c r="AZ41" s="106">
        <f>R41</f>
      </c>
      <c r="BA41" s="106"/>
      <c r="BB41" s="106"/>
      <c r="BC41" s="106"/>
      <c r="BD41" s="106"/>
      <c r="BE41" s="104">
        <f>sum(BF41:BQ41)</f>
      </c>
      <c r="BF41" s="106"/>
      <c r="BG41" s="106"/>
      <c r="BH41" s="106"/>
      <c r="BI41" s="106"/>
      <c r="BJ41" s="106"/>
      <c r="BK41" s="106"/>
      <c r="BL41" s="106"/>
      <c r="BM41" s="106">
        <f>R41</f>
      </c>
      <c r="BN41" s="106"/>
      <c r="BO41" s="106"/>
      <c r="BP41" s="106"/>
      <c r="BQ41" s="106"/>
      <c r="BR41" s="106">
        <f>SUM(BS18:BU18)</f>
      </c>
      <c r="BS41" s="106"/>
      <c r="BT41" s="106"/>
      <c r="BU41" s="106"/>
      <c r="BV41" s="107"/>
      <c r="BW41" s="2"/>
      <c r="BX41" s="2"/>
      <c r="BY41" s="2">
        <f t="shared" si="0"/>
      </c>
      <c r="BZ41" s="2">
        <f t="shared" si="1"/>
      </c>
      <c r="CA41" s="2">
        <f t="shared" si="2"/>
      </c>
      <c r="CB41" s="1">
        <f t="shared" si="3"/>
      </c>
      <c r="CC41" s="1">
        <f t="shared" si="4"/>
      </c>
    </row>
    <row r="42" ht="22.9" customHeight="1" spans="1:81" x14ac:dyDescent="0.25">
      <c r="A42" s="79"/>
      <c r="B42" s="80"/>
      <c r="C42" s="80"/>
      <c r="D42" s="97"/>
      <c r="E42" s="98"/>
      <c r="F42" s="86"/>
      <c r="G42" s="86"/>
      <c r="H42" s="86"/>
      <c r="I42" s="101" t="s">
        <v>59</v>
      </c>
      <c r="J42" s="87" t="s">
        <v>60</v>
      </c>
      <c r="K42" s="87" t="e">
        <f>VLOOKUP(J18,links!B$2:C$24,2,FALSE)</f>
        <v>#N/A</v>
      </c>
      <c r="L42" s="87" t="s">
        <v>61</v>
      </c>
      <c r="M42" s="87" t="e">
        <f>VLOOKUP(L18,links!K$2:L$222,2,FALSE)</f>
        <v>#N/A</v>
      </c>
      <c r="N42" s="87" t="s">
        <v>90</v>
      </c>
      <c r="O42" s="102">
        <v>4</v>
      </c>
      <c r="P42" s="103">
        <v>13400</v>
      </c>
      <c r="Q42" s="102">
        <v>1</v>
      </c>
      <c r="R42" s="104">
        <f>O42*P42*Q42</f>
      </c>
      <c r="S42" s="103"/>
      <c r="T42" s="105" t="s">
        <v>63</v>
      </c>
      <c r="U42" s="105" t="s">
        <v>63</v>
      </c>
      <c r="V42" s="105" t="s">
        <v>63</v>
      </c>
      <c r="W42" s="105" t="s">
        <v>89</v>
      </c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104">
        <f>sum(AS42:BD42)</f>
      </c>
      <c r="AS42" s="106"/>
      <c r="AT42" s="106"/>
      <c r="AU42" s="106"/>
      <c r="AV42" s="106"/>
      <c r="AW42" s="106"/>
      <c r="AX42" s="106"/>
      <c r="AY42" s="106"/>
      <c r="AZ42" s="106">
        <f>R42</f>
      </c>
      <c r="BA42" s="106"/>
      <c r="BB42" s="106"/>
      <c r="BC42" s="106"/>
      <c r="BD42" s="106"/>
      <c r="BE42" s="104">
        <f>sum(BF42:BQ42)</f>
      </c>
      <c r="BF42" s="106"/>
      <c r="BG42" s="106"/>
      <c r="BH42" s="106"/>
      <c r="BI42" s="106"/>
      <c r="BJ42" s="106"/>
      <c r="BK42" s="106"/>
      <c r="BL42" s="106"/>
      <c r="BM42" s="106">
        <f>R42</f>
      </c>
      <c r="BN42" s="106"/>
      <c r="BO42" s="106"/>
      <c r="BP42" s="106"/>
      <c r="BQ42" s="106"/>
      <c r="BR42" s="106">
        <f>SUM(BS18:BU18)</f>
      </c>
      <c r="BS42" s="106"/>
      <c r="BT42" s="106"/>
      <c r="BU42" s="106"/>
      <c r="BV42" s="107"/>
      <c r="BW42" s="2"/>
      <c r="BX42" s="2"/>
      <c r="BY42" s="2">
        <f t="shared" si="0"/>
      </c>
      <c r="BZ42" s="2">
        <f t="shared" si="1"/>
      </c>
      <c r="CA42" s="2">
        <f t="shared" si="2"/>
      </c>
      <c r="CB42" s="1">
        <f t="shared" si="3"/>
      </c>
      <c r="CC42" s="1">
        <f t="shared" si="4"/>
      </c>
    </row>
    <row r="43" ht="22.9" customHeight="1" spans="1:81" x14ac:dyDescent="0.25">
      <c r="A43" s="79"/>
      <c r="B43" s="80"/>
      <c r="C43" s="80"/>
      <c r="D43" s="97"/>
      <c r="E43" s="98"/>
      <c r="F43" s="86"/>
      <c r="G43" s="86"/>
      <c r="H43" s="86"/>
      <c r="I43" s="101" t="s">
        <v>59</v>
      </c>
      <c r="J43" s="87" t="s">
        <v>60</v>
      </c>
      <c r="K43" s="87" t="e">
        <f>VLOOKUP(J18,links!B$2:C$24,2,FALSE)</f>
        <v>#N/A</v>
      </c>
      <c r="L43" s="87" t="s">
        <v>61</v>
      </c>
      <c r="M43" s="87" t="e">
        <f>VLOOKUP(L18,links!K$2:L$222,2,FALSE)</f>
        <v>#N/A</v>
      </c>
      <c r="N43" s="87" t="s">
        <v>91</v>
      </c>
      <c r="O43" s="102">
        <v>24</v>
      </c>
      <c r="P43" s="103">
        <v>13400</v>
      </c>
      <c r="Q43" s="102">
        <v>1</v>
      </c>
      <c r="R43" s="104">
        <f>O43*P43*Q43</f>
      </c>
      <c r="S43" s="103"/>
      <c r="T43" s="105" t="s">
        <v>63</v>
      </c>
      <c r="U43" s="105" t="s">
        <v>63</v>
      </c>
      <c r="V43" s="105" t="s">
        <v>63</v>
      </c>
      <c r="W43" s="105" t="s">
        <v>89</v>
      </c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104">
        <f>sum(AS43:BD43)</f>
      </c>
      <c r="AS43" s="106"/>
      <c r="AT43" s="106"/>
      <c r="AU43" s="106"/>
      <c r="AV43" s="106"/>
      <c r="AW43" s="106"/>
      <c r="AX43" s="106"/>
      <c r="AY43" s="106"/>
      <c r="AZ43" s="106">
        <f>R43</f>
      </c>
      <c r="BA43" s="106"/>
      <c r="BB43" s="106"/>
      <c r="BC43" s="106"/>
      <c r="BD43" s="106"/>
      <c r="BE43" s="104">
        <f>sum(BF43:BQ43)</f>
      </c>
      <c r="BF43" s="106"/>
      <c r="BG43" s="106"/>
      <c r="BH43" s="106"/>
      <c r="BI43" s="106"/>
      <c r="BJ43" s="106"/>
      <c r="BK43" s="106"/>
      <c r="BL43" s="106"/>
      <c r="BM43" s="106">
        <f>R43</f>
      </c>
      <c r="BN43" s="106"/>
      <c r="BO43" s="106"/>
      <c r="BP43" s="106"/>
      <c r="BQ43" s="106"/>
      <c r="BR43" s="106">
        <f>SUM(BS18:BU18)</f>
      </c>
      <c r="BS43" s="106"/>
      <c r="BT43" s="106"/>
      <c r="BU43" s="106"/>
      <c r="BV43" s="107"/>
      <c r="BW43" s="2"/>
      <c r="BX43" s="2"/>
      <c r="BY43" s="2">
        <f t="shared" si="0"/>
      </c>
      <c r="BZ43" s="2">
        <f t="shared" si="1"/>
      </c>
      <c r="CA43" s="2">
        <f t="shared" si="2"/>
      </c>
      <c r="CB43" s="1">
        <f t="shared" si="3"/>
      </c>
      <c r="CC43" s="1">
        <f t="shared" si="4"/>
      </c>
    </row>
    <row r="44" ht="22.9" customHeight="1" spans="1:81" x14ac:dyDescent="0.25">
      <c r="A44" s="79"/>
      <c r="B44" s="80"/>
      <c r="C44" s="80"/>
      <c r="D44" s="97"/>
      <c r="E44" s="98"/>
      <c r="F44" s="86"/>
      <c r="G44" s="86"/>
      <c r="H44" s="86"/>
      <c r="I44" s="101" t="s">
        <v>59</v>
      </c>
      <c r="J44" s="87" t="s">
        <v>60</v>
      </c>
      <c r="K44" s="87" t="e">
        <f>VLOOKUP(J18,links!B$2:C$24,2,FALSE)</f>
        <v>#N/A</v>
      </c>
      <c r="L44" s="87" t="s">
        <v>61</v>
      </c>
      <c r="M44" s="87" t="e">
        <f>VLOOKUP(L18,links!K$2:L$222,2,FALSE)</f>
        <v>#N/A</v>
      </c>
      <c r="N44" s="87" t="s">
        <v>92</v>
      </c>
      <c r="O44" s="102">
        <v>8</v>
      </c>
      <c r="P44" s="103">
        <v>13400</v>
      </c>
      <c r="Q44" s="102">
        <v>1</v>
      </c>
      <c r="R44" s="104">
        <f>O44*P44*Q44</f>
      </c>
      <c r="S44" s="103"/>
      <c r="T44" s="105" t="s">
        <v>63</v>
      </c>
      <c r="U44" s="105" t="s">
        <v>63</v>
      </c>
      <c r="V44" s="105" t="s">
        <v>63</v>
      </c>
      <c r="W44" s="105" t="s">
        <v>89</v>
      </c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104">
        <f>sum(AS44:BD44)</f>
      </c>
      <c r="AS44" s="106"/>
      <c r="AT44" s="106"/>
      <c r="AU44" s="106"/>
      <c r="AV44" s="106"/>
      <c r="AW44" s="106"/>
      <c r="AX44" s="106"/>
      <c r="AY44" s="106"/>
      <c r="AZ44" s="106">
        <f>R44</f>
      </c>
      <c r="BA44" s="106"/>
      <c r="BB44" s="106"/>
      <c r="BC44" s="106"/>
      <c r="BD44" s="106"/>
      <c r="BE44" s="104">
        <f>sum(BF44:BQ44)</f>
      </c>
      <c r="BF44" s="106"/>
      <c r="BG44" s="106"/>
      <c r="BH44" s="106"/>
      <c r="BI44" s="106"/>
      <c r="BJ44" s="106"/>
      <c r="BK44" s="106"/>
      <c r="BL44" s="106"/>
      <c r="BM44" s="106">
        <f>R44</f>
      </c>
      <c r="BN44" s="106"/>
      <c r="BO44" s="106"/>
      <c r="BP44" s="106"/>
      <c r="BQ44" s="106"/>
      <c r="BR44" s="106">
        <f>SUM(BS18:BU18)</f>
      </c>
      <c r="BS44" s="106"/>
      <c r="BT44" s="106"/>
      <c r="BU44" s="106"/>
      <c r="BV44" s="107"/>
      <c r="BW44" s="2"/>
      <c r="BX44" s="2"/>
      <c r="BY44" s="2">
        <f t="shared" si="0"/>
      </c>
      <c r="BZ44" s="2">
        <f t="shared" si="1"/>
      </c>
      <c r="CA44" s="2">
        <f t="shared" si="2"/>
      </c>
      <c r="CB44" s="1">
        <f t="shared" si="3"/>
      </c>
      <c r="CC44" s="1">
        <f t="shared" si="4"/>
      </c>
    </row>
    <row r="45" ht="22.9" customHeight="1" spans="1:81" x14ac:dyDescent="0.25">
      <c r="A45" s="79"/>
      <c r="B45" s="80"/>
      <c r="C45" s="80"/>
      <c r="D45" s="97"/>
      <c r="E45" s="98"/>
      <c r="F45" s="86"/>
      <c r="G45" s="86"/>
      <c r="H45" s="86"/>
      <c r="I45" s="101" t="s">
        <v>59</v>
      </c>
      <c r="J45" s="87" t="s">
        <v>60</v>
      </c>
      <c r="K45" s="87" t="e">
        <f>VLOOKUP(J18,links!B$2:C$24,2,FALSE)</f>
        <v>#N/A</v>
      </c>
      <c r="L45" s="87" t="s">
        <v>61</v>
      </c>
      <c r="M45" s="87" t="e">
        <f>VLOOKUP(L18,links!K$2:L$222,2,FALSE)</f>
        <v>#N/A</v>
      </c>
      <c r="N45" s="87" t="s">
        <v>93</v>
      </c>
      <c r="O45" s="102">
        <v>8</v>
      </c>
      <c r="P45" s="103">
        <v>30000</v>
      </c>
      <c r="Q45" s="102">
        <v>1</v>
      </c>
      <c r="R45" s="104">
        <f>O45*P45*Q45</f>
      </c>
      <c r="S45" s="103"/>
      <c r="T45" s="105" t="s">
        <v>63</v>
      </c>
      <c r="U45" s="105" t="s">
        <v>63</v>
      </c>
      <c r="V45" s="105" t="s">
        <v>63</v>
      </c>
      <c r="W45" s="105" t="s">
        <v>89</v>
      </c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104">
        <f>sum(AS45:BD45)</f>
      </c>
      <c r="AS45" s="106"/>
      <c r="AT45" s="106"/>
      <c r="AU45" s="106"/>
      <c r="AV45" s="106"/>
      <c r="AW45" s="106"/>
      <c r="AX45" s="106"/>
      <c r="AY45" s="106"/>
      <c r="AZ45" s="106">
        <f>R45</f>
      </c>
      <c r="BA45" s="106"/>
      <c r="BB45" s="106"/>
      <c r="BC45" s="106"/>
      <c r="BD45" s="106"/>
      <c r="BE45" s="104">
        <f>sum(BF45:BQ45)</f>
      </c>
      <c r="BF45" s="106"/>
      <c r="BG45" s="106"/>
      <c r="BH45" s="106"/>
      <c r="BI45" s="106"/>
      <c r="BJ45" s="106"/>
      <c r="BK45" s="106"/>
      <c r="BL45" s="106"/>
      <c r="BM45" s="106">
        <f>R45</f>
      </c>
      <c r="BN45" s="106"/>
      <c r="BO45" s="106"/>
      <c r="BP45" s="106"/>
      <c r="BQ45" s="106"/>
      <c r="BR45" s="106">
        <f>SUM(BS18:BU18)</f>
      </c>
      <c r="BS45" s="106"/>
      <c r="BT45" s="106"/>
      <c r="BU45" s="106"/>
      <c r="BV45" s="107"/>
      <c r="BW45" s="2"/>
      <c r="BX45" s="2"/>
      <c r="BY45" s="2">
        <f t="shared" si="0"/>
      </c>
      <c r="BZ45" s="2">
        <f t="shared" si="1"/>
      </c>
      <c r="CA45" s="2">
        <f t="shared" si="2"/>
      </c>
      <c r="CB45" s="1">
        <f t="shared" si="3"/>
      </c>
      <c r="CC45" s="1">
        <f t="shared" si="4"/>
      </c>
    </row>
    <row r="46" ht="22.9" customHeight="1" spans="1:81" x14ac:dyDescent="0.25">
      <c r="A46" s="79"/>
      <c r="B46" s="80"/>
      <c r="C46" s="80"/>
      <c r="D46" s="97"/>
      <c r="E46" s="98"/>
      <c r="F46" s="86"/>
      <c r="G46" s="86"/>
      <c r="H46" s="86"/>
      <c r="I46" s="101" t="s">
        <v>59</v>
      </c>
      <c r="J46" s="87" t="s">
        <v>60</v>
      </c>
      <c r="K46" s="87" t="e">
        <f>VLOOKUP(J19,links!B$2:C$24,2,FALSE)</f>
        <v>#N/A</v>
      </c>
      <c r="L46" s="87" t="s">
        <v>61</v>
      </c>
      <c r="M46" s="87" t="e">
        <f>VLOOKUP(L19,links!K$2:L$222,2,FALSE)</f>
        <v>#N/A</v>
      </c>
      <c r="N46" s="87" t="s">
        <v>94</v>
      </c>
      <c r="O46" s="102">
        <v>4</v>
      </c>
      <c r="P46" s="103">
        <v>30000</v>
      </c>
      <c r="Q46" s="102">
        <v>1</v>
      </c>
      <c r="R46" s="104">
        <f>O46*P46*Q46</f>
      </c>
      <c r="S46" s="103"/>
      <c r="T46" s="105" t="s">
        <v>63</v>
      </c>
      <c r="U46" s="105" t="s">
        <v>63</v>
      </c>
      <c r="V46" s="105" t="s">
        <v>63</v>
      </c>
      <c r="W46" s="105" t="s">
        <v>89</v>
      </c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104">
        <f>sum(AS46:BD46)</f>
      </c>
      <c r="AS46" s="106"/>
      <c r="AT46" s="106"/>
      <c r="AU46" s="106"/>
      <c r="AV46" s="106"/>
      <c r="AW46" s="106"/>
      <c r="AX46" s="106"/>
      <c r="AY46" s="106"/>
      <c r="AZ46" s="106">
        <f>R46</f>
      </c>
      <c r="BA46" s="106"/>
      <c r="BB46" s="106"/>
      <c r="BC46" s="106"/>
      <c r="BD46" s="106"/>
      <c r="BE46" s="104">
        <f>sum(BF46:BQ46)</f>
      </c>
      <c r="BF46" s="106"/>
      <c r="BG46" s="106"/>
      <c r="BH46" s="106"/>
      <c r="BI46" s="106"/>
      <c r="BJ46" s="106"/>
      <c r="BK46" s="106"/>
      <c r="BL46" s="106"/>
      <c r="BM46" s="106">
        <f>R46</f>
      </c>
      <c r="BN46" s="106"/>
      <c r="BO46" s="106"/>
      <c r="BP46" s="106"/>
      <c r="BQ46" s="106"/>
      <c r="BR46" s="106">
        <f>SUM(BS19:BU19)</f>
      </c>
      <c r="BS46" s="106"/>
      <c r="BT46" s="106"/>
      <c r="BU46" s="106"/>
      <c r="BV46" s="107"/>
      <c r="BW46" s="2"/>
      <c r="BX46" s="2"/>
      <c r="BY46" s="2">
        <f t="shared" si="0"/>
      </c>
      <c r="BZ46" s="2">
        <f t="shared" si="1"/>
      </c>
      <c r="CA46" s="2">
        <f t="shared" si="2"/>
      </c>
      <c r="CB46" s="1">
        <f t="shared" si="3"/>
      </c>
      <c r="CC46" s="1">
        <f t="shared" si="4"/>
      </c>
    </row>
    <row r="47" ht="22.9" customHeight="1" spans="1:81" x14ac:dyDescent="0.25">
      <c r="A47" s="79"/>
      <c r="B47" s="80"/>
      <c r="C47" s="80"/>
      <c r="D47" s="97"/>
      <c r="E47" s="98"/>
      <c r="F47" s="86"/>
      <c r="G47" s="86"/>
      <c r="H47" s="86"/>
      <c r="I47" s="101" t="s">
        <v>59</v>
      </c>
      <c r="J47" s="87" t="s">
        <v>95</v>
      </c>
      <c r="K47" s="87" t="e">
        <f>VLOOKUP(J20,links!B$2:C$24,2,FALSE)</f>
        <v>#N/A</v>
      </c>
      <c r="L47" s="87" t="s">
        <v>96</v>
      </c>
      <c r="M47" s="87" t="e">
        <f>VLOOKUP(L20,links!K$2:L$222,2,FALSE)</f>
        <v>#N/A</v>
      </c>
      <c r="N47" s="87" t="s">
        <v>97</v>
      </c>
      <c r="O47" s="102">
        <v>85</v>
      </c>
      <c r="P47" s="103">
        <v>100</v>
      </c>
      <c r="Q47" s="102">
        <v>1</v>
      </c>
      <c r="R47" s="104">
        <f>O47*P47*Q47</f>
      </c>
      <c r="S47" s="103"/>
      <c r="T47" s="105" t="s">
        <v>63</v>
      </c>
      <c r="U47" s="105" t="s">
        <v>98</v>
      </c>
      <c r="V47" s="105" t="s">
        <v>63</v>
      </c>
      <c r="W47" s="105" t="s">
        <v>99</v>
      </c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104">
        <f>sum(AS47:BD47)</f>
      </c>
      <c r="AS47" s="106"/>
      <c r="AT47" s="106"/>
      <c r="AU47" s="106"/>
      <c r="AV47" s="106"/>
      <c r="AW47" s="106"/>
      <c r="AX47" s="106"/>
      <c r="AY47" s="106"/>
      <c r="AZ47" s="106">
        <f>R47</f>
      </c>
      <c r="BA47" s="106"/>
      <c r="BB47" s="106"/>
      <c r="BC47" s="106"/>
      <c r="BD47" s="106"/>
      <c r="BE47" s="104">
        <f>sum(BF47:BQ47)</f>
      </c>
      <c r="BF47" s="106"/>
      <c r="BG47" s="106"/>
      <c r="BH47" s="106"/>
      <c r="BI47" s="106"/>
      <c r="BJ47" s="106"/>
      <c r="BK47" s="106"/>
      <c r="BL47" s="106"/>
      <c r="BM47" s="106">
        <f>R47</f>
      </c>
      <c r="BN47" s="106"/>
      <c r="BO47" s="106"/>
      <c r="BP47" s="106"/>
      <c r="BQ47" s="106"/>
      <c r="BR47" s="106">
        <f>SUM(BS20:BU20)</f>
      </c>
      <c r="BS47" s="106"/>
      <c r="BT47" s="106"/>
      <c r="BU47" s="106"/>
      <c r="BV47" s="107"/>
      <c r="BW47" s="2"/>
      <c r="BX47" s="2"/>
      <c r="BY47" s="2">
        <f t="shared" si="0"/>
      </c>
      <c r="BZ47" s="2">
        <f t="shared" si="1"/>
      </c>
      <c r="CA47" s="2">
        <f t="shared" si="2"/>
      </c>
      <c r="CB47" s="1">
        <f t="shared" si="3"/>
      </c>
      <c r="CC47" s="1">
        <f t="shared" si="4"/>
      </c>
    </row>
    <row r="48" ht="22.9" customHeight="1" spans="1:81" x14ac:dyDescent="0.25">
      <c r="A48" s="79"/>
      <c r="B48" s="80"/>
      <c r="C48" s="80"/>
      <c r="D48" s="97"/>
      <c r="E48" s="98"/>
      <c r="F48" s="86"/>
      <c r="G48" s="86"/>
      <c r="H48" s="86"/>
      <c r="I48" s="101" t="s">
        <v>59</v>
      </c>
      <c r="J48" s="87" t="s">
        <v>60</v>
      </c>
      <c r="K48" s="87" t="e">
        <f>VLOOKUP(J21,links!B$2:C$24,2,FALSE)</f>
        <v>#N/A</v>
      </c>
      <c r="L48" s="87" t="s">
        <v>61</v>
      </c>
      <c r="M48" s="87" t="e">
        <f>VLOOKUP(L21,links!K$2:L$222,2,FALSE)</f>
        <v>#N/A</v>
      </c>
      <c r="N48" s="87" t="s">
        <v>100</v>
      </c>
      <c r="O48" s="102">
        <v>1</v>
      </c>
      <c r="P48" s="103">
        <v>4500</v>
      </c>
      <c r="Q48" s="102">
        <v>1</v>
      </c>
      <c r="R48" s="104">
        <f>O48*P48*Q48</f>
      </c>
      <c r="S48" s="103"/>
      <c r="T48" s="105" t="s">
        <v>63</v>
      </c>
      <c r="U48" s="105" t="s">
        <v>63</v>
      </c>
      <c r="V48" s="105" t="s">
        <v>63</v>
      </c>
      <c r="W48" s="105" t="s">
        <v>99</v>
      </c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104">
        <f>sum(AS48:BD48)</f>
      </c>
      <c r="AS48" s="106"/>
      <c r="AT48" s="106"/>
      <c r="AU48" s="106"/>
      <c r="AV48" s="106"/>
      <c r="AW48" s="106"/>
      <c r="AX48" s="106"/>
      <c r="AY48" s="106"/>
      <c r="AZ48" s="106">
        <f>R48</f>
      </c>
      <c r="BA48" s="106"/>
      <c r="BB48" s="106"/>
      <c r="BC48" s="106"/>
      <c r="BD48" s="106"/>
      <c r="BE48" s="104">
        <f>sum(BF48:BQ48)</f>
      </c>
      <c r="BF48" s="106"/>
      <c r="BG48" s="106"/>
      <c r="BH48" s="106"/>
      <c r="BI48" s="106"/>
      <c r="BJ48" s="106"/>
      <c r="BK48" s="106"/>
      <c r="BL48" s="106"/>
      <c r="BM48" s="106">
        <f>R48</f>
      </c>
      <c r="BN48" s="106"/>
      <c r="BO48" s="106"/>
      <c r="BP48" s="106"/>
      <c r="BQ48" s="106"/>
      <c r="BR48" s="106">
        <f>SUM(BS21:BU21)</f>
      </c>
      <c r="BS48" s="106"/>
      <c r="BT48" s="106"/>
      <c r="BU48" s="106"/>
      <c r="BV48" s="107"/>
      <c r="BW48" s="2"/>
      <c r="BX48" s="2"/>
      <c r="BY48" s="2">
        <f t="shared" si="0"/>
      </c>
      <c r="BZ48" s="2">
        <f t="shared" si="1"/>
      </c>
      <c r="CA48" s="2">
        <f t="shared" si="2"/>
      </c>
      <c r="CB48" s="1">
        <f t="shared" si="3"/>
      </c>
      <c r="CC48" s="1">
        <f t="shared" si="4"/>
      </c>
    </row>
    <row r="49" ht="7.5" customHeight="1" spans="1:74" x14ac:dyDescent="0.25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</row>
    <row r="50" ht="24" customHeight="1" spans="1:74" x14ac:dyDescent="0.25">
      <c r="A50" s="109" t="s">
        <v>101</v>
      </c>
      <c r="B50" s="110"/>
      <c r="C50" s="110"/>
      <c r="D50" s="111"/>
      <c r="E50" s="112"/>
      <c r="F50" s="113"/>
      <c r="G50" s="87"/>
      <c r="H50" s="87"/>
      <c r="I50" s="101"/>
      <c r="J50" s="87"/>
      <c r="K50" s="87"/>
      <c r="L50" s="87"/>
      <c r="M50" s="87"/>
      <c r="N50" s="87"/>
      <c r="O50" s="114"/>
      <c r="P50" s="115"/>
      <c r="Q50" s="114"/>
      <c r="R50" s="116"/>
      <c r="S50" s="116"/>
      <c r="T50" s="117"/>
      <c r="U50" s="117"/>
      <c r="V50" s="117"/>
      <c r="W50" s="117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</row>
    <row r="53" ht="15" customHeight="1" spans="1:14" x14ac:dyDescent="0.25">
      <c r="A53" s="119" t="s">
        <v>102</v>
      </c>
      <c r="B53" s="119"/>
      <c r="C53" s="119"/>
      <c r="D53" s="1"/>
      <c r="E53" s="2"/>
      <c r="F53" s="119" t="s">
        <v>103</v>
      </c>
      <c r="G53" s="120"/>
      <c r="H53" s="1"/>
      <c r="I53" s="119" t="s">
        <v>104</v>
      </c>
      <c r="J53" s="1"/>
      <c r="K53" s="1"/>
      <c r="L53" s="1"/>
      <c r="M53" s="1"/>
      <c r="N53" s="119" t="s">
        <v>105</v>
      </c>
    </row>
    <row r="54" ht="15" customHeight="1" spans="1:7" x14ac:dyDescent="0.25">
      <c r="A54" s="1"/>
      <c r="B54" s="1"/>
      <c r="C54" s="1"/>
      <c r="D54" s="1"/>
      <c r="E54" s="2"/>
      <c r="F54" s="1"/>
      <c r="G54" s="78"/>
    </row>
    <row r="55" ht="15" customHeight="1" spans="1:7" x14ac:dyDescent="0.25">
      <c r="A55" s="1"/>
      <c r="B55" s="1"/>
      <c r="C55" s="1"/>
      <c r="D55" s="1"/>
      <c r="E55" s="2"/>
      <c r="F55" s="1"/>
      <c r="G55" s="78"/>
    </row>
    <row r="56" ht="15" customHeight="1" spans="1:8" x14ac:dyDescent="0.25">
      <c r="A56" s="121"/>
      <c r="B56" s="121"/>
      <c r="C56" s="121"/>
      <c r="D56" s="1"/>
      <c r="E56" s="2"/>
      <c r="F56" s="121"/>
      <c r="G56" s="78"/>
      <c r="H56" s="122"/>
    </row>
    <row r="57" ht="15" customHeight="1" spans="1:16" x14ac:dyDescent="0.25">
      <c r="A57" s="123"/>
      <c r="B57" s="123"/>
      <c r="C57" s="123"/>
      <c r="D57" s="1"/>
      <c r="E57" s="2"/>
      <c r="F57" s="123"/>
      <c r="G57" s="123"/>
      <c r="H57" s="121"/>
      <c r="I57" s="123"/>
      <c r="J57" s="123"/>
      <c r="K57" s="1"/>
      <c r="L57" s="1"/>
      <c r="M57" s="1"/>
      <c r="N57" s="123"/>
      <c r="O57" s="123"/>
      <c r="P57" s="123"/>
    </row>
    <row r="58" ht="15" customHeight="1" spans="1:15" x14ac:dyDescent="0.25">
      <c r="A58" s="119" t="s">
        <v>106</v>
      </c>
      <c r="B58" s="119"/>
      <c r="C58" s="119"/>
      <c r="D58" s="1"/>
      <c r="E58" s="2"/>
      <c r="F58" s="119" t="s">
        <v>106</v>
      </c>
      <c r="G58" s="119"/>
      <c r="H58" s="1"/>
      <c r="I58" s="119" t="s">
        <v>106</v>
      </c>
      <c r="J58" s="119"/>
      <c r="K58" s="1"/>
      <c r="L58" s="1"/>
      <c r="M58" s="1"/>
      <c r="N58" s="119" t="s">
        <v>106</v>
      </c>
      <c r="O58" s="124"/>
    </row>
    <row r="59" ht="15" customHeight="1" spans="1:15" x14ac:dyDescent="0.25">
      <c r="A59" s="119"/>
      <c r="B59" s="119"/>
      <c r="C59" s="119"/>
      <c r="D59" s="1"/>
      <c r="E59" s="2"/>
      <c r="F59" s="119"/>
      <c r="G59" s="119"/>
      <c r="H59" s="1"/>
      <c r="I59" s="119"/>
      <c r="J59" s="119"/>
      <c r="K59" s="1"/>
      <c r="L59" s="1"/>
      <c r="M59" s="1"/>
      <c r="N59" s="119"/>
      <c r="O59" s="124"/>
    </row>
    <row r="60" ht="15" customHeight="1" spans="1:16" x14ac:dyDescent="0.25">
      <c r="A60" s="125"/>
      <c r="B60" s="125"/>
      <c r="C60" s="125"/>
      <c r="D60" s="1"/>
      <c r="E60" s="2"/>
      <c r="F60" s="125"/>
      <c r="G60" s="125"/>
      <c r="H60" s="1"/>
      <c r="I60" s="125"/>
      <c r="J60" s="125"/>
      <c r="K60" s="1"/>
      <c r="L60" s="1"/>
      <c r="M60" s="1"/>
      <c r="N60" s="125"/>
      <c r="O60" s="125"/>
      <c r="P60" s="125"/>
    </row>
    <row r="61" ht="15" customHeight="1" spans="1:14" x14ac:dyDescent="0.25">
      <c r="A61" s="119" t="s">
        <v>107</v>
      </c>
      <c r="B61" s="1"/>
      <c r="C61" s="1"/>
      <c r="D61" s="1"/>
      <c r="E61" s="2"/>
      <c r="F61" s="119" t="s">
        <v>107</v>
      </c>
      <c r="G61" s="1"/>
      <c r="H61" s="1"/>
      <c r="I61" s="119" t="s">
        <v>107</v>
      </c>
      <c r="J61" s="1"/>
      <c r="K61" s="1"/>
      <c r="L61" s="1"/>
      <c r="M61" s="1"/>
      <c r="N61" s="119" t="s">
        <v>107</v>
      </c>
    </row>
    <row r="62" ht="15" customHeight="1" spans="1:9" x14ac:dyDescent="0.25">
      <c r="A62" s="1"/>
      <c r="B62" s="1"/>
      <c r="C62" s="1"/>
      <c r="D62" s="1"/>
      <c r="E62" s="2"/>
      <c r="F62" s="1"/>
      <c r="G62" s="1"/>
      <c r="H62" s="1"/>
      <c r="I62" s="1"/>
    </row>
    <row r="63" ht="15" customHeight="1" spans="1:14" x14ac:dyDescent="0.25">
      <c r="A63" s="119" t="s">
        <v>108</v>
      </c>
      <c r="B63" s="1"/>
      <c r="C63" s="1"/>
      <c r="D63" s="1"/>
      <c r="E63" s="2"/>
      <c r="F63" s="119" t="s">
        <v>108</v>
      </c>
      <c r="G63" s="1"/>
      <c r="H63" s="1"/>
      <c r="I63" s="119" t="s">
        <v>108</v>
      </c>
      <c r="J63" s="1"/>
      <c r="K63" s="1"/>
      <c r="L63" s="1"/>
      <c r="M63" s="1"/>
      <c r="N63" s="119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59">
    <mergeCell ref="B4:G4"/>
    <mergeCell ref="O9:R9"/>
    <mergeCell ref="X9:AD9"/>
    <mergeCell ref="AE9:AQ9"/>
    <mergeCell ref="AR9:BD9"/>
    <mergeCell ref="BE9:BQ9"/>
    <mergeCell ref="BR9:BU9"/>
    <mergeCell ref="A9:A11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L9:L11"/>
    <mergeCell ref="N9:N11"/>
    <mergeCell ref="S9:S11"/>
    <mergeCell ref="T9:T11"/>
    <mergeCell ref="U9:U11"/>
    <mergeCell ref="V9:V11"/>
    <mergeCell ref="W9:W11"/>
    <mergeCell ref="Y10:AA10"/>
    <mergeCell ref="AB10:AD10"/>
    <mergeCell ref="AF10:AH10"/>
    <mergeCell ref="AI10:AK10"/>
    <mergeCell ref="AL10:AN10"/>
    <mergeCell ref="AO10:AQ10"/>
    <mergeCell ref="AS10:AU10"/>
    <mergeCell ref="AV10:AX10"/>
    <mergeCell ref="AY10:BA10"/>
    <mergeCell ref="BB10:BD10"/>
    <mergeCell ref="BF10:BH10"/>
    <mergeCell ref="BI10:BK10"/>
    <mergeCell ref="BL10:BN10"/>
    <mergeCell ref="BO10:BQ10"/>
    <mergeCell ref="BS10:BU10"/>
    <mergeCell ref="BV9:BV11"/>
    <mergeCell ref="O10:O11"/>
    <mergeCell ref="P10:P11"/>
    <mergeCell ref="Q10:Q11"/>
    <mergeCell ref="R10:R11"/>
    <mergeCell ref="X10:X11"/>
    <mergeCell ref="AE10:AE11"/>
    <mergeCell ref="AR10:AR11"/>
    <mergeCell ref="BE10:BE11"/>
    <mergeCell ref="BR10:BR11"/>
    <mergeCell ref="A12:BV12"/>
    <mergeCell ref="A49:BV49"/>
    <mergeCell ref="A57:C57"/>
    <mergeCell ref="F57:G57"/>
    <mergeCell ref="I57:J57"/>
    <mergeCell ref="N57:P57"/>
    <mergeCell ref="A60:C60"/>
    <mergeCell ref="F60:G60"/>
    <mergeCell ref="I60:J60"/>
    <mergeCell ref="N60:P60"/>
  </mergeCells>
  <dataValidations count="4">
    <dataValidation type="list" allowBlank="1" showInputMessage="1" showErrorMessage="1" sqref="J13:J17">
      <formula1>INDIRECT(I13)</formula1>
    </dataValidation>
    <dataValidation type="list" allowBlank="1" showInputMessage="1" showErrorMessage="1" errorStyle="information" sqref="J18:J48">
      <formula1>INDIRECT(I18)</formula1>
    </dataValidation>
    <dataValidation type="list" allowBlank="1" showInputMessage="1" showErrorMessage="1" errorStyle="warning" error="This is a required field." sqref="L13:M17">
      <formula1>INDIRECT(K13)</formula1>
    </dataValidation>
    <dataValidation type="list" allowBlank="1" showInputMessage="1" showErrorMessage="1" errorStyle="information" error="This is a required field." sqref="L18:L48">
      <formula1>INDIRECT(K18)</formula1>
    </dataValidation>
  </dataValidations>
  <pageMargins left="0.7" right="0.7" top="0.75" bottom="0.75" header="0.3" footer="0.3"/>
  <pageSetup paperSize="9" orientation="landscape" horizontalDpi="4294967295" verticalDpi="4294967295" scale="68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workbookViewId="0" zoomScale="100" zoomScaleNormal="100">
      <selection activeCell="K18" sqref="K18"/>
    </sheetView>
  </sheetViews>
  <sheetFormatPr defaultRowHeight="15" outlineLevelRow="0" outlineLevelCol="0" x14ac:dyDescent="0"/>
  <cols>
    <col min="1" max="1" width="12.5703125" customWidth="1"/>
    <col min="2" max="2" width="24.28515625" customWidth="1"/>
    <col min="3" max="3" width="44.85546875" customWidth="1"/>
    <col min="6" max="6" width="4" customWidth="1"/>
    <col min="7" max="7" width="12.7109375" customWidth="1"/>
    <col min="8" max="8" width="13.7109375" customWidth="1"/>
    <col min="9" max="9" width="29" customWidth="1"/>
    <col min="10" max="10" width="18.28515625" customWidth="1"/>
    <col min="11" max="11" width="73" customWidth="1"/>
    <col min="12" max="12" width="4" customWidth="1"/>
    <col min="15" max="15" width="35.5703125" customWidth="1"/>
    <col min="16" max="16" width="8.85546875" customWidth="1"/>
  </cols>
  <sheetData>
    <row r="1" ht="14.45" customHeight="1" spans="1:16" x14ac:dyDescent="0.25">
      <c r="A1" t="s">
        <v>109</v>
      </c>
      <c r="B1" t="s">
        <v>110</v>
      </c>
      <c r="F1" t="s">
        <v>111</v>
      </c>
      <c r="G1" t="s">
        <v>112</v>
      </c>
      <c r="H1" t="s">
        <v>113</v>
      </c>
      <c r="I1" t="s">
        <v>110</v>
      </c>
      <c r="J1" t="s">
        <v>114</v>
      </c>
      <c r="K1" t="s">
        <v>115</v>
      </c>
      <c r="L1" t="s">
        <v>111</v>
      </c>
      <c r="M1" t="s">
        <v>116</v>
      </c>
      <c r="N1" t="s">
        <v>117</v>
      </c>
      <c r="O1" t="s">
        <v>64</v>
      </c>
      <c r="P1" t="s">
        <v>98</v>
      </c>
    </row>
    <row r="2" ht="14.45" customHeight="1" spans="1:16" x14ac:dyDescent="0.25">
      <c r="A2" t="s">
        <v>118</v>
      </c>
      <c r="B2" t="s">
        <v>119</v>
      </c>
      <c r="C2" t="s">
        <v>120</v>
      </c>
      <c r="F2">
        <v>1</v>
      </c>
      <c r="G2" s="126" t="s">
        <v>116</v>
      </c>
      <c r="H2" s="126" t="s">
        <v>121</v>
      </c>
      <c r="I2" s="126" t="s">
        <v>122</v>
      </c>
      <c r="J2" s="126" t="s">
        <v>123</v>
      </c>
      <c r="K2" s="126" t="s">
        <v>123</v>
      </c>
      <c r="L2">
        <v>1</v>
      </c>
      <c r="M2" s="126" t="s">
        <v>59</v>
      </c>
      <c r="N2" s="126" t="s">
        <v>124</v>
      </c>
      <c r="O2" t="s">
        <v>125</v>
      </c>
      <c r="P2" s="126" t="s">
        <v>63</v>
      </c>
    </row>
    <row r="3" ht="14.45" customHeight="1" spans="1:15" x14ac:dyDescent="0.25">
      <c r="A3" t="s">
        <v>118</v>
      </c>
      <c r="B3" t="s">
        <v>126</v>
      </c>
      <c r="C3" t="s">
        <v>127</v>
      </c>
      <c r="F3">
        <v>2</v>
      </c>
      <c r="G3" s="126" t="s">
        <v>116</v>
      </c>
      <c r="H3" s="126" t="s">
        <v>128</v>
      </c>
      <c r="I3" s="126" t="s">
        <v>122</v>
      </c>
      <c r="J3" s="126" t="s">
        <v>129</v>
      </c>
      <c r="K3" s="126" t="s">
        <v>129</v>
      </c>
      <c r="L3">
        <v>2</v>
      </c>
      <c r="M3" s="126" t="s">
        <v>118</v>
      </c>
      <c r="N3" s="126" t="s">
        <v>130</v>
      </c>
      <c r="O3" t="s">
        <v>89</v>
      </c>
    </row>
    <row r="4" ht="14.45" customHeight="1" spans="1:15" x14ac:dyDescent="0.25">
      <c r="A4" t="s">
        <v>59</v>
      </c>
      <c r="B4" t="s">
        <v>131</v>
      </c>
      <c r="C4" t="s">
        <v>132</v>
      </c>
      <c r="F4">
        <v>3</v>
      </c>
      <c r="G4" s="126" t="s">
        <v>116</v>
      </c>
      <c r="H4" s="126" t="s">
        <v>133</v>
      </c>
      <c r="I4" s="126" t="s">
        <v>134</v>
      </c>
      <c r="J4" s="126" t="s">
        <v>135</v>
      </c>
      <c r="K4" s="126" t="s">
        <v>136</v>
      </c>
      <c r="L4">
        <v>3</v>
      </c>
      <c r="O4" t="s">
        <v>99</v>
      </c>
    </row>
    <row r="5" ht="14.45" customHeight="1" spans="1:15" x14ac:dyDescent="0.25">
      <c r="A5" t="s">
        <v>59</v>
      </c>
      <c r="B5" t="s">
        <v>137</v>
      </c>
      <c r="C5" t="s">
        <v>138</v>
      </c>
      <c r="F5">
        <v>4</v>
      </c>
      <c r="G5" s="126" t="s">
        <v>116</v>
      </c>
      <c r="H5" s="126" t="s">
        <v>139</v>
      </c>
      <c r="I5" s="126" t="s">
        <v>134</v>
      </c>
      <c r="J5" s="126" t="s">
        <v>140</v>
      </c>
      <c r="K5" s="126" t="s">
        <v>140</v>
      </c>
      <c r="L5">
        <v>4</v>
      </c>
      <c r="O5" t="s">
        <v>141</v>
      </c>
    </row>
    <row r="6" spans="1:12" x14ac:dyDescent="0.25">
      <c r="A6" t="s">
        <v>59</v>
      </c>
      <c r="B6" t="s">
        <v>142</v>
      </c>
      <c r="C6" t="s">
        <v>143</v>
      </c>
      <c r="F6">
        <v>5</v>
      </c>
      <c r="G6" s="126" t="s">
        <v>116</v>
      </c>
      <c r="H6" s="126" t="s">
        <v>144</v>
      </c>
      <c r="I6" s="126" t="s">
        <v>134</v>
      </c>
      <c r="J6" s="126" t="s">
        <v>145</v>
      </c>
      <c r="K6" s="126" t="s">
        <v>145</v>
      </c>
      <c r="L6">
        <v>5</v>
      </c>
    </row>
    <row r="7" spans="1:12" x14ac:dyDescent="0.25">
      <c r="A7" t="s">
        <v>59</v>
      </c>
      <c r="B7" t="s">
        <v>146</v>
      </c>
      <c r="C7" t="s">
        <v>147</v>
      </c>
      <c r="F7">
        <v>6</v>
      </c>
      <c r="G7" s="126" t="s">
        <v>116</v>
      </c>
      <c r="H7" s="126" t="s">
        <v>148</v>
      </c>
      <c r="I7" s="126" t="s">
        <v>134</v>
      </c>
      <c r="J7" s="126" t="s">
        <v>149</v>
      </c>
      <c r="K7" s="126" t="s">
        <v>150</v>
      </c>
      <c r="L7">
        <v>6</v>
      </c>
    </row>
    <row r="8" spans="1:12" x14ac:dyDescent="0.25">
      <c r="A8" t="s">
        <v>59</v>
      </c>
      <c r="B8" t="s">
        <v>151</v>
      </c>
      <c r="C8" t="s">
        <v>152</v>
      </c>
      <c r="F8">
        <v>7</v>
      </c>
      <c r="G8" s="126" t="s">
        <v>116</v>
      </c>
      <c r="H8" s="126" t="s">
        <v>153</v>
      </c>
      <c r="I8" s="126" t="s">
        <v>134</v>
      </c>
      <c r="J8" s="126" t="s">
        <v>154</v>
      </c>
      <c r="K8" s="126" t="s">
        <v>155</v>
      </c>
      <c r="L8">
        <v>7</v>
      </c>
    </row>
    <row r="9" spans="1:12" x14ac:dyDescent="0.25">
      <c r="A9" t="s">
        <v>59</v>
      </c>
      <c r="B9" t="s">
        <v>156</v>
      </c>
      <c r="C9" t="s">
        <v>157</v>
      </c>
      <c r="F9">
        <v>8</v>
      </c>
      <c r="G9" s="126" t="s">
        <v>116</v>
      </c>
      <c r="H9" s="126" t="s">
        <v>158</v>
      </c>
      <c r="I9" s="126" t="s">
        <v>134</v>
      </c>
      <c r="J9" s="126" t="s">
        <v>159</v>
      </c>
      <c r="K9" s="126" t="s">
        <v>160</v>
      </c>
      <c r="L9">
        <v>8</v>
      </c>
    </row>
    <row r="10" spans="1:12" x14ac:dyDescent="0.25">
      <c r="A10" t="s">
        <v>59</v>
      </c>
      <c r="B10" t="s">
        <v>161</v>
      </c>
      <c r="C10" t="s">
        <v>162</v>
      </c>
      <c r="F10">
        <v>9</v>
      </c>
      <c r="G10" s="126" t="s">
        <v>116</v>
      </c>
      <c r="H10" s="126" t="s">
        <v>163</v>
      </c>
      <c r="I10" s="126" t="s">
        <v>134</v>
      </c>
      <c r="J10" s="126" t="s">
        <v>164</v>
      </c>
      <c r="K10" s="126" t="s">
        <v>165</v>
      </c>
      <c r="L10">
        <v>9</v>
      </c>
    </row>
    <row r="11" spans="1:12" x14ac:dyDescent="0.25">
      <c r="A11" t="s">
        <v>59</v>
      </c>
      <c r="B11" t="s">
        <v>166</v>
      </c>
      <c r="C11" t="s">
        <v>167</v>
      </c>
      <c r="F11">
        <v>10</v>
      </c>
      <c r="G11" s="126" t="s">
        <v>116</v>
      </c>
      <c r="H11" s="126" t="s">
        <v>168</v>
      </c>
      <c r="I11" s="126" t="s">
        <v>134</v>
      </c>
      <c r="J11" s="126" t="s">
        <v>164</v>
      </c>
      <c r="K11" s="126" t="s">
        <v>169</v>
      </c>
      <c r="L11">
        <v>10</v>
      </c>
    </row>
    <row r="12" spans="1:12" x14ac:dyDescent="0.25">
      <c r="A12" t="s">
        <v>59</v>
      </c>
      <c r="B12" t="s">
        <v>170</v>
      </c>
      <c r="C12" t="s">
        <v>171</v>
      </c>
      <c r="F12">
        <v>11</v>
      </c>
      <c r="G12" s="126" t="s">
        <v>116</v>
      </c>
      <c r="H12" s="126" t="s">
        <v>172</v>
      </c>
      <c r="I12" s="126" t="s">
        <v>134</v>
      </c>
      <c r="J12" s="126" t="s">
        <v>173</v>
      </c>
      <c r="K12" s="126" t="s">
        <v>174</v>
      </c>
      <c r="L12">
        <v>11</v>
      </c>
    </row>
    <row r="13" spans="1:12" x14ac:dyDescent="0.25">
      <c r="A13" t="s">
        <v>59</v>
      </c>
      <c r="B13" t="s">
        <v>175</v>
      </c>
      <c r="C13" t="s">
        <v>176</v>
      </c>
      <c r="F13">
        <v>12</v>
      </c>
      <c r="G13" s="126" t="s">
        <v>116</v>
      </c>
      <c r="H13" s="126" t="s">
        <v>177</v>
      </c>
      <c r="I13" s="126" t="s">
        <v>134</v>
      </c>
      <c r="J13" s="126" t="s">
        <v>178</v>
      </c>
      <c r="K13" s="126" t="s">
        <v>179</v>
      </c>
      <c r="L13">
        <v>12</v>
      </c>
    </row>
    <row r="14" spans="1:12" x14ac:dyDescent="0.25">
      <c r="A14" t="s">
        <v>59</v>
      </c>
      <c r="B14" t="s">
        <v>180</v>
      </c>
      <c r="C14" t="s">
        <v>181</v>
      </c>
      <c r="F14">
        <v>13</v>
      </c>
      <c r="G14" s="126" t="s">
        <v>116</v>
      </c>
      <c r="H14" s="126" t="s">
        <v>182</v>
      </c>
      <c r="I14" s="126" t="s">
        <v>134</v>
      </c>
      <c r="J14" s="126" t="s">
        <v>183</v>
      </c>
      <c r="K14" s="126" t="s">
        <v>184</v>
      </c>
      <c r="L14">
        <v>13</v>
      </c>
    </row>
    <row r="15" spans="1:12" x14ac:dyDescent="0.25">
      <c r="A15" t="s">
        <v>59</v>
      </c>
      <c r="B15" t="s">
        <v>95</v>
      </c>
      <c r="C15" t="s">
        <v>185</v>
      </c>
      <c r="F15">
        <v>14</v>
      </c>
      <c r="G15" s="126" t="s">
        <v>116</v>
      </c>
      <c r="H15" s="126" t="s">
        <v>186</v>
      </c>
      <c r="I15" s="126" t="s">
        <v>134</v>
      </c>
      <c r="J15" s="126" t="s">
        <v>183</v>
      </c>
      <c r="K15" s="126" t="s">
        <v>187</v>
      </c>
      <c r="L15">
        <v>14</v>
      </c>
    </row>
    <row r="16" spans="1:12" x14ac:dyDescent="0.25">
      <c r="A16" t="s">
        <v>59</v>
      </c>
      <c r="B16" t="s">
        <v>188</v>
      </c>
      <c r="C16" t="s">
        <v>189</v>
      </c>
      <c r="F16">
        <v>15</v>
      </c>
      <c r="G16" s="126" t="s">
        <v>116</v>
      </c>
      <c r="H16" s="126" t="s">
        <v>190</v>
      </c>
      <c r="I16" s="126" t="s">
        <v>134</v>
      </c>
      <c r="J16" s="126" t="s">
        <v>191</v>
      </c>
      <c r="K16" s="126" t="s">
        <v>192</v>
      </c>
      <c r="L16">
        <v>15</v>
      </c>
    </row>
    <row r="17" spans="1:12" x14ac:dyDescent="0.25">
      <c r="A17" t="s">
        <v>59</v>
      </c>
      <c r="B17" t="s">
        <v>193</v>
      </c>
      <c r="C17" t="s">
        <v>194</v>
      </c>
      <c r="F17">
        <v>16</v>
      </c>
      <c r="G17" s="126" t="s">
        <v>116</v>
      </c>
      <c r="H17" s="126" t="s">
        <v>195</v>
      </c>
      <c r="I17" s="126" t="s">
        <v>134</v>
      </c>
      <c r="J17" s="126" t="s">
        <v>196</v>
      </c>
      <c r="K17" s="126" t="s">
        <v>197</v>
      </c>
      <c r="L17">
        <v>16</v>
      </c>
    </row>
    <row r="18" spans="1:12" x14ac:dyDescent="0.25">
      <c r="A18" t="s">
        <v>59</v>
      </c>
      <c r="B18" t="s">
        <v>60</v>
      </c>
      <c r="C18" t="s">
        <v>198</v>
      </c>
      <c r="F18">
        <v>17</v>
      </c>
      <c r="G18" s="126" t="s">
        <v>116</v>
      </c>
      <c r="H18" s="126" t="s">
        <v>199</v>
      </c>
      <c r="I18" s="126" t="s">
        <v>134</v>
      </c>
      <c r="J18" s="126" t="s">
        <v>200</v>
      </c>
      <c r="K18" s="126" t="s">
        <v>201</v>
      </c>
      <c r="L18">
        <v>17</v>
      </c>
    </row>
    <row r="19" spans="1:12" x14ac:dyDescent="0.25">
      <c r="A19" t="s">
        <v>59</v>
      </c>
      <c r="B19" t="s">
        <v>202</v>
      </c>
      <c r="C19" t="s">
        <v>203</v>
      </c>
      <c r="F19">
        <v>18</v>
      </c>
      <c r="G19" s="126" t="s">
        <v>116</v>
      </c>
      <c r="H19" s="126" t="s">
        <v>204</v>
      </c>
      <c r="I19" s="126" t="s">
        <v>134</v>
      </c>
      <c r="J19" s="126" t="s">
        <v>205</v>
      </c>
      <c r="K19" s="126" t="s">
        <v>206</v>
      </c>
      <c r="L19">
        <v>18</v>
      </c>
    </row>
    <row r="20" spans="1:12" x14ac:dyDescent="0.25">
      <c r="A20" t="s">
        <v>59</v>
      </c>
      <c r="B20" t="s">
        <v>207</v>
      </c>
      <c r="C20" t="s">
        <v>208</v>
      </c>
      <c r="F20">
        <v>19</v>
      </c>
      <c r="G20" s="126" t="s">
        <v>116</v>
      </c>
      <c r="H20" s="126" t="s">
        <v>209</v>
      </c>
      <c r="I20" s="126" t="s">
        <v>134</v>
      </c>
      <c r="J20" s="126" t="s">
        <v>210</v>
      </c>
      <c r="K20" s="126" t="s">
        <v>211</v>
      </c>
      <c r="L20">
        <v>19</v>
      </c>
    </row>
    <row r="21" spans="1:12" x14ac:dyDescent="0.25">
      <c r="A21" t="s">
        <v>116</v>
      </c>
      <c r="B21" t="s">
        <v>134</v>
      </c>
      <c r="C21" t="s">
        <v>212</v>
      </c>
      <c r="F21">
        <v>20</v>
      </c>
      <c r="G21" s="126" t="s">
        <v>116</v>
      </c>
      <c r="H21" s="126" t="s">
        <v>213</v>
      </c>
      <c r="I21" s="126" t="s">
        <v>134</v>
      </c>
      <c r="J21" s="126" t="s">
        <v>210</v>
      </c>
      <c r="K21" s="126" t="s">
        <v>214</v>
      </c>
      <c r="L21">
        <v>20</v>
      </c>
    </row>
    <row r="22" spans="1:12" x14ac:dyDescent="0.25">
      <c r="A22" t="s">
        <v>116</v>
      </c>
      <c r="B22" t="s">
        <v>215</v>
      </c>
      <c r="C22" t="s">
        <v>216</v>
      </c>
      <c r="F22">
        <v>21</v>
      </c>
      <c r="G22" s="126" t="s">
        <v>116</v>
      </c>
      <c r="H22" s="126" t="s">
        <v>217</v>
      </c>
      <c r="I22" s="126" t="s">
        <v>134</v>
      </c>
      <c r="J22" s="126" t="s">
        <v>210</v>
      </c>
      <c r="K22" s="126" t="s">
        <v>218</v>
      </c>
      <c r="L22">
        <v>21</v>
      </c>
    </row>
    <row r="23" spans="1:12" x14ac:dyDescent="0.25">
      <c r="A23" t="s">
        <v>116</v>
      </c>
      <c r="B23" t="s">
        <v>219</v>
      </c>
      <c r="C23" t="s">
        <v>220</v>
      </c>
      <c r="F23">
        <v>22</v>
      </c>
      <c r="G23" s="126" t="s">
        <v>116</v>
      </c>
      <c r="H23" s="126" t="s">
        <v>221</v>
      </c>
      <c r="I23" s="126" t="s">
        <v>134</v>
      </c>
      <c r="J23" s="126" t="s">
        <v>210</v>
      </c>
      <c r="K23" s="126" t="s">
        <v>222</v>
      </c>
      <c r="L23">
        <v>22</v>
      </c>
    </row>
    <row r="24" spans="1:12" x14ac:dyDescent="0.25">
      <c r="A24" t="s">
        <v>116</v>
      </c>
      <c r="B24" t="s">
        <v>122</v>
      </c>
      <c r="C24" t="s">
        <v>223</v>
      </c>
      <c r="F24">
        <v>23</v>
      </c>
      <c r="G24" s="126" t="s">
        <v>116</v>
      </c>
      <c r="H24" s="126" t="s">
        <v>224</v>
      </c>
      <c r="I24" s="126" t="s">
        <v>134</v>
      </c>
      <c r="J24" s="126" t="s">
        <v>210</v>
      </c>
      <c r="K24" s="126" t="s">
        <v>225</v>
      </c>
      <c r="L24">
        <v>23</v>
      </c>
    </row>
    <row r="25" spans="6:12" x14ac:dyDescent="0.25">
      <c r="F25">
        <v>24</v>
      </c>
      <c r="G25" s="126" t="s">
        <v>116</v>
      </c>
      <c r="H25" s="126" t="s">
        <v>226</v>
      </c>
      <c r="I25" s="126" t="s">
        <v>134</v>
      </c>
      <c r="J25" s="126" t="s">
        <v>210</v>
      </c>
      <c r="K25" s="126" t="s">
        <v>227</v>
      </c>
      <c r="L25">
        <v>24</v>
      </c>
    </row>
    <row r="26" spans="6:12" x14ac:dyDescent="0.25">
      <c r="F26">
        <v>25</v>
      </c>
      <c r="G26" s="126" t="s">
        <v>116</v>
      </c>
      <c r="H26" s="126" t="s">
        <v>228</v>
      </c>
      <c r="I26" s="126" t="s">
        <v>219</v>
      </c>
      <c r="J26" s="126" t="s">
        <v>229</v>
      </c>
      <c r="K26" s="126" t="s">
        <v>229</v>
      </c>
      <c r="L26">
        <v>25</v>
      </c>
    </row>
    <row r="27" spans="6:12" x14ac:dyDescent="0.25">
      <c r="F27">
        <v>26</v>
      </c>
      <c r="G27" s="126" t="s">
        <v>116</v>
      </c>
      <c r="H27" s="126" t="s">
        <v>230</v>
      </c>
      <c r="I27" s="126" t="s">
        <v>219</v>
      </c>
      <c r="J27" s="126" t="s">
        <v>231</v>
      </c>
      <c r="K27" s="126" t="s">
        <v>232</v>
      </c>
      <c r="L27">
        <v>26</v>
      </c>
    </row>
    <row r="28" spans="6:12" x14ac:dyDescent="0.25">
      <c r="F28">
        <v>27</v>
      </c>
      <c r="G28" s="126" t="s">
        <v>116</v>
      </c>
      <c r="H28" s="126" t="s">
        <v>233</v>
      </c>
      <c r="I28" s="126" t="s">
        <v>219</v>
      </c>
      <c r="J28" s="126" t="s">
        <v>234</v>
      </c>
      <c r="K28" s="126" t="s">
        <v>235</v>
      </c>
      <c r="L28">
        <v>27</v>
      </c>
    </row>
    <row r="29" spans="6:12" x14ac:dyDescent="0.25">
      <c r="F29">
        <v>28</v>
      </c>
      <c r="G29" s="126" t="s">
        <v>116</v>
      </c>
      <c r="H29" s="126" t="s">
        <v>236</v>
      </c>
      <c r="I29" s="126" t="s">
        <v>219</v>
      </c>
      <c r="J29" s="126" t="s">
        <v>237</v>
      </c>
      <c r="K29" s="126" t="s">
        <v>238</v>
      </c>
      <c r="L29">
        <v>28</v>
      </c>
    </row>
    <row r="30" spans="6:12" x14ac:dyDescent="0.25">
      <c r="F30">
        <v>29</v>
      </c>
      <c r="G30" s="126" t="s">
        <v>116</v>
      </c>
      <c r="H30" s="126" t="s">
        <v>239</v>
      </c>
      <c r="I30" s="126" t="s">
        <v>215</v>
      </c>
      <c r="J30" s="126" t="s">
        <v>240</v>
      </c>
      <c r="K30" s="126" t="s">
        <v>241</v>
      </c>
      <c r="L30">
        <v>29</v>
      </c>
    </row>
    <row r="31" spans="6:12" x14ac:dyDescent="0.25">
      <c r="F31">
        <v>30</v>
      </c>
      <c r="G31" s="126" t="s">
        <v>116</v>
      </c>
      <c r="H31" s="126" t="s">
        <v>242</v>
      </c>
      <c r="I31" s="126" t="s">
        <v>215</v>
      </c>
      <c r="J31" s="126" t="s">
        <v>243</v>
      </c>
      <c r="K31" s="126" t="s">
        <v>244</v>
      </c>
      <c r="L31">
        <v>30</v>
      </c>
    </row>
    <row r="32" spans="6:12" x14ac:dyDescent="0.25">
      <c r="F32">
        <v>31</v>
      </c>
      <c r="G32" s="126" t="s">
        <v>116</v>
      </c>
      <c r="H32" s="126" t="s">
        <v>245</v>
      </c>
      <c r="I32" s="126" t="s">
        <v>215</v>
      </c>
      <c r="J32" s="126" t="s">
        <v>215</v>
      </c>
      <c r="K32" s="126" t="s">
        <v>246</v>
      </c>
      <c r="L32">
        <v>31</v>
      </c>
    </row>
    <row r="33" spans="6:12" x14ac:dyDescent="0.25">
      <c r="F33">
        <v>32</v>
      </c>
      <c r="G33" s="126" t="s">
        <v>116</v>
      </c>
      <c r="H33" s="126" t="s">
        <v>247</v>
      </c>
      <c r="I33" s="126" t="s">
        <v>215</v>
      </c>
      <c r="J33" s="126" t="s">
        <v>215</v>
      </c>
      <c r="K33" s="126" t="s">
        <v>248</v>
      </c>
      <c r="L33">
        <v>32</v>
      </c>
    </row>
    <row r="34" spans="6:12" x14ac:dyDescent="0.25">
      <c r="F34">
        <v>33</v>
      </c>
      <c r="G34" s="126" t="s">
        <v>116</v>
      </c>
      <c r="H34" s="126" t="s">
        <v>249</v>
      </c>
      <c r="I34" s="126" t="s">
        <v>215</v>
      </c>
      <c r="J34" s="126" t="s">
        <v>215</v>
      </c>
      <c r="K34" s="126" t="s">
        <v>250</v>
      </c>
      <c r="L34">
        <v>33</v>
      </c>
    </row>
    <row r="35" spans="6:12" x14ac:dyDescent="0.25">
      <c r="F35">
        <v>34</v>
      </c>
      <c r="G35" s="126" t="s">
        <v>116</v>
      </c>
      <c r="H35" s="126" t="s">
        <v>251</v>
      </c>
      <c r="I35" s="126" t="s">
        <v>215</v>
      </c>
      <c r="J35" s="126" t="s">
        <v>215</v>
      </c>
      <c r="K35" s="126" t="s">
        <v>252</v>
      </c>
      <c r="L35">
        <v>34</v>
      </c>
    </row>
    <row r="36" spans="6:12" x14ac:dyDescent="0.25">
      <c r="F36">
        <v>35</v>
      </c>
      <c r="G36" s="126" t="s">
        <v>116</v>
      </c>
      <c r="H36" s="126" t="s">
        <v>253</v>
      </c>
      <c r="I36" s="126" t="s">
        <v>215</v>
      </c>
      <c r="J36" s="126" t="s">
        <v>215</v>
      </c>
      <c r="K36" s="126" t="s">
        <v>254</v>
      </c>
      <c r="L36">
        <v>35</v>
      </c>
    </row>
    <row r="37" spans="6:12" x14ac:dyDescent="0.25">
      <c r="F37">
        <v>36</v>
      </c>
      <c r="G37" s="126" t="s">
        <v>116</v>
      </c>
      <c r="H37" s="126" t="s">
        <v>255</v>
      </c>
      <c r="I37" s="126" t="s">
        <v>215</v>
      </c>
      <c r="J37" s="126" t="s">
        <v>215</v>
      </c>
      <c r="K37" s="126" t="s">
        <v>256</v>
      </c>
      <c r="L37">
        <v>36</v>
      </c>
    </row>
    <row r="38" spans="6:12" x14ac:dyDescent="0.25">
      <c r="F38">
        <v>37</v>
      </c>
      <c r="G38" s="126" t="s">
        <v>116</v>
      </c>
      <c r="H38" s="126" t="s">
        <v>257</v>
      </c>
      <c r="I38" s="126" t="s">
        <v>215</v>
      </c>
      <c r="J38" s="126" t="s">
        <v>215</v>
      </c>
      <c r="K38" s="126" t="s">
        <v>258</v>
      </c>
      <c r="L38">
        <v>37</v>
      </c>
    </row>
    <row r="39" spans="6:12" x14ac:dyDescent="0.25">
      <c r="F39">
        <v>38</v>
      </c>
      <c r="G39" s="126" t="s">
        <v>116</v>
      </c>
      <c r="H39" s="126" t="s">
        <v>259</v>
      </c>
      <c r="I39" s="126" t="s">
        <v>215</v>
      </c>
      <c r="J39" s="126" t="s">
        <v>215</v>
      </c>
      <c r="K39" s="126" t="s">
        <v>260</v>
      </c>
      <c r="L39">
        <v>38</v>
      </c>
    </row>
    <row r="40" spans="6:12" x14ac:dyDescent="0.25">
      <c r="F40">
        <v>39</v>
      </c>
      <c r="G40" s="126" t="s">
        <v>116</v>
      </c>
      <c r="H40" s="126" t="s">
        <v>261</v>
      </c>
      <c r="I40" s="126" t="s">
        <v>215</v>
      </c>
      <c r="J40" s="126" t="s">
        <v>215</v>
      </c>
      <c r="K40" s="126" t="s">
        <v>262</v>
      </c>
      <c r="L40">
        <v>39</v>
      </c>
    </row>
    <row r="41" spans="6:12" x14ac:dyDescent="0.25">
      <c r="F41">
        <v>40</v>
      </c>
      <c r="G41" s="126" t="s">
        <v>116</v>
      </c>
      <c r="H41" s="126" t="s">
        <v>263</v>
      </c>
      <c r="I41" s="126" t="s">
        <v>215</v>
      </c>
      <c r="J41" s="126" t="s">
        <v>215</v>
      </c>
      <c r="K41" s="126" t="s">
        <v>215</v>
      </c>
      <c r="L41">
        <v>40</v>
      </c>
    </row>
    <row r="42" spans="6:12" x14ac:dyDescent="0.25">
      <c r="F42">
        <v>41</v>
      </c>
      <c r="G42" s="126" t="s">
        <v>59</v>
      </c>
      <c r="H42" s="126" t="s">
        <v>264</v>
      </c>
      <c r="I42" s="126" t="s">
        <v>202</v>
      </c>
      <c r="J42" s="126" t="s">
        <v>265</v>
      </c>
      <c r="K42" s="126" t="s">
        <v>265</v>
      </c>
      <c r="L42">
        <v>41</v>
      </c>
    </row>
    <row r="43" spans="6:12" x14ac:dyDescent="0.25">
      <c r="F43">
        <v>42</v>
      </c>
      <c r="G43" s="126" t="s">
        <v>59</v>
      </c>
      <c r="H43" s="126" t="s">
        <v>266</v>
      </c>
      <c r="I43" s="126" t="s">
        <v>202</v>
      </c>
      <c r="J43" s="126" t="s">
        <v>267</v>
      </c>
      <c r="K43" s="126" t="s">
        <v>267</v>
      </c>
      <c r="L43">
        <v>42</v>
      </c>
    </row>
    <row r="44" spans="6:12" x14ac:dyDescent="0.25">
      <c r="F44">
        <v>43</v>
      </c>
      <c r="G44" s="126" t="s">
        <v>59</v>
      </c>
      <c r="H44" s="126" t="s">
        <v>268</v>
      </c>
      <c r="I44" s="126" t="s">
        <v>60</v>
      </c>
      <c r="J44" s="126" t="s">
        <v>61</v>
      </c>
      <c r="K44" s="126" t="s">
        <v>269</v>
      </c>
      <c r="L44">
        <v>43</v>
      </c>
    </row>
    <row r="45" spans="6:12" x14ac:dyDescent="0.25">
      <c r="F45">
        <v>44</v>
      </c>
      <c r="G45" s="126" t="s">
        <v>59</v>
      </c>
      <c r="H45" s="126" t="s">
        <v>270</v>
      </c>
      <c r="I45" s="126" t="s">
        <v>60</v>
      </c>
      <c r="J45" s="126" t="s">
        <v>61</v>
      </c>
      <c r="K45" s="126" t="s">
        <v>61</v>
      </c>
      <c r="L45">
        <v>44</v>
      </c>
    </row>
    <row r="46" spans="6:12" x14ac:dyDescent="0.25">
      <c r="F46">
        <v>45</v>
      </c>
      <c r="G46" s="126" t="s">
        <v>59</v>
      </c>
      <c r="H46" s="126" t="s">
        <v>271</v>
      </c>
      <c r="I46" s="126" t="s">
        <v>60</v>
      </c>
      <c r="J46" s="126" t="s">
        <v>272</v>
      </c>
      <c r="K46" s="126" t="s">
        <v>272</v>
      </c>
      <c r="L46">
        <v>45</v>
      </c>
    </row>
    <row r="47" spans="6:12" x14ac:dyDescent="0.25">
      <c r="F47">
        <v>46</v>
      </c>
      <c r="G47" s="126" t="s">
        <v>59</v>
      </c>
      <c r="H47" s="126" t="s">
        <v>273</v>
      </c>
      <c r="I47" s="126" t="s">
        <v>95</v>
      </c>
      <c r="J47" s="126" t="s">
        <v>274</v>
      </c>
      <c r="K47" s="126" t="s">
        <v>275</v>
      </c>
      <c r="L47">
        <v>46</v>
      </c>
    </row>
    <row r="48" spans="6:12" x14ac:dyDescent="0.25">
      <c r="F48">
        <v>47</v>
      </c>
      <c r="G48" s="126" t="s">
        <v>59</v>
      </c>
      <c r="H48" s="126" t="s">
        <v>276</v>
      </c>
      <c r="I48" s="126" t="s">
        <v>95</v>
      </c>
      <c r="J48" s="126" t="s">
        <v>274</v>
      </c>
      <c r="K48" s="126" t="s">
        <v>274</v>
      </c>
      <c r="L48">
        <v>47</v>
      </c>
    </row>
    <row r="49" spans="6:12" x14ac:dyDescent="0.25">
      <c r="F49">
        <v>48</v>
      </c>
      <c r="G49" s="126" t="s">
        <v>59</v>
      </c>
      <c r="H49" s="126" t="s">
        <v>277</v>
      </c>
      <c r="I49" s="126" t="s">
        <v>95</v>
      </c>
      <c r="J49" s="126" t="s">
        <v>278</v>
      </c>
      <c r="K49" s="126" t="s">
        <v>278</v>
      </c>
      <c r="L49">
        <v>48</v>
      </c>
    </row>
    <row r="50" spans="6:12" x14ac:dyDescent="0.25">
      <c r="F50">
        <v>49</v>
      </c>
      <c r="G50" s="126" t="s">
        <v>59</v>
      </c>
      <c r="H50" s="126" t="s">
        <v>279</v>
      </c>
      <c r="I50" s="126" t="s">
        <v>95</v>
      </c>
      <c r="J50" s="126" t="s">
        <v>280</v>
      </c>
      <c r="K50" s="126" t="s">
        <v>280</v>
      </c>
      <c r="L50">
        <v>49</v>
      </c>
    </row>
    <row r="51" spans="6:12" x14ac:dyDescent="0.25">
      <c r="F51">
        <v>50</v>
      </c>
      <c r="G51" s="126" t="s">
        <v>59</v>
      </c>
      <c r="H51" s="126" t="s">
        <v>281</v>
      </c>
      <c r="I51" s="126" t="s">
        <v>95</v>
      </c>
      <c r="J51" s="126" t="s">
        <v>282</v>
      </c>
      <c r="K51" s="126" t="s">
        <v>282</v>
      </c>
      <c r="L51">
        <v>50</v>
      </c>
    </row>
    <row r="52" spans="6:12" x14ac:dyDescent="0.25">
      <c r="F52">
        <v>51</v>
      </c>
      <c r="G52" s="126" t="s">
        <v>59</v>
      </c>
      <c r="H52" s="126" t="s">
        <v>283</v>
      </c>
      <c r="I52" s="126" t="s">
        <v>95</v>
      </c>
      <c r="J52" s="126" t="s">
        <v>284</v>
      </c>
      <c r="K52" s="126" t="s">
        <v>284</v>
      </c>
      <c r="L52">
        <v>51</v>
      </c>
    </row>
    <row r="53" spans="6:12" x14ac:dyDescent="0.25">
      <c r="F53">
        <v>52</v>
      </c>
      <c r="G53" s="126" t="s">
        <v>59</v>
      </c>
      <c r="H53" s="126" t="s">
        <v>285</v>
      </c>
      <c r="I53" s="126" t="s">
        <v>95</v>
      </c>
      <c r="J53" s="126" t="s">
        <v>286</v>
      </c>
      <c r="K53" s="126" t="s">
        <v>287</v>
      </c>
      <c r="L53">
        <v>52</v>
      </c>
    </row>
    <row r="54" spans="6:12" x14ac:dyDescent="0.25">
      <c r="F54">
        <v>53</v>
      </c>
      <c r="G54" s="126" t="s">
        <v>59</v>
      </c>
      <c r="H54" s="126" t="s">
        <v>288</v>
      </c>
      <c r="I54" s="126" t="s">
        <v>95</v>
      </c>
      <c r="J54" s="126" t="s">
        <v>289</v>
      </c>
      <c r="K54" s="126" t="s">
        <v>289</v>
      </c>
      <c r="L54">
        <v>53</v>
      </c>
    </row>
    <row r="55" spans="6:12" x14ac:dyDescent="0.25">
      <c r="F55">
        <v>54</v>
      </c>
      <c r="G55" s="126" t="s">
        <v>59</v>
      </c>
      <c r="H55" s="126" t="s">
        <v>290</v>
      </c>
      <c r="I55" s="126" t="s">
        <v>95</v>
      </c>
      <c r="J55" s="126" t="s">
        <v>291</v>
      </c>
      <c r="K55" s="126" t="s">
        <v>291</v>
      </c>
      <c r="L55">
        <v>54</v>
      </c>
    </row>
    <row r="56" spans="6:12" x14ac:dyDescent="0.25">
      <c r="F56">
        <v>55</v>
      </c>
      <c r="G56" s="126" t="s">
        <v>59</v>
      </c>
      <c r="H56" s="126" t="s">
        <v>292</v>
      </c>
      <c r="I56" s="126" t="s">
        <v>95</v>
      </c>
      <c r="J56" s="126" t="s">
        <v>293</v>
      </c>
      <c r="K56" s="126" t="s">
        <v>293</v>
      </c>
      <c r="L56">
        <v>55</v>
      </c>
    </row>
    <row r="57" spans="6:12" x14ac:dyDescent="0.25">
      <c r="F57">
        <v>56</v>
      </c>
      <c r="G57" s="126" t="s">
        <v>59</v>
      </c>
      <c r="H57" s="126" t="s">
        <v>294</v>
      </c>
      <c r="I57" s="126" t="s">
        <v>95</v>
      </c>
      <c r="J57" s="126" t="s">
        <v>295</v>
      </c>
      <c r="K57" s="126" t="s">
        <v>295</v>
      </c>
      <c r="L57">
        <v>56</v>
      </c>
    </row>
    <row r="58" spans="6:12" x14ac:dyDescent="0.25">
      <c r="F58">
        <v>57</v>
      </c>
      <c r="G58" s="126" t="s">
        <v>59</v>
      </c>
      <c r="H58" s="126" t="s">
        <v>296</v>
      </c>
      <c r="I58" s="126" t="s">
        <v>95</v>
      </c>
      <c r="J58" s="126" t="s">
        <v>297</v>
      </c>
      <c r="K58" s="126" t="s">
        <v>297</v>
      </c>
      <c r="L58">
        <v>57</v>
      </c>
    </row>
    <row r="59" spans="6:12" x14ac:dyDescent="0.25">
      <c r="F59">
        <v>58</v>
      </c>
      <c r="G59" s="126" t="s">
        <v>59</v>
      </c>
      <c r="H59" s="126" t="s">
        <v>298</v>
      </c>
      <c r="I59" s="126" t="s">
        <v>95</v>
      </c>
      <c r="J59" s="126" t="s">
        <v>297</v>
      </c>
      <c r="K59" s="126" t="s">
        <v>299</v>
      </c>
      <c r="L59">
        <v>58</v>
      </c>
    </row>
    <row r="60" spans="6:12" x14ac:dyDescent="0.25">
      <c r="F60">
        <v>59</v>
      </c>
      <c r="G60" s="126" t="s">
        <v>59</v>
      </c>
      <c r="H60" s="126" t="s">
        <v>300</v>
      </c>
      <c r="I60" s="126" t="s">
        <v>95</v>
      </c>
      <c r="J60" s="126" t="s">
        <v>301</v>
      </c>
      <c r="K60" s="126" t="s">
        <v>301</v>
      </c>
      <c r="L60">
        <v>59</v>
      </c>
    </row>
    <row r="61" spans="6:12" x14ac:dyDescent="0.25">
      <c r="F61">
        <v>60</v>
      </c>
      <c r="G61" s="126" t="s">
        <v>59</v>
      </c>
      <c r="H61" s="126" t="s">
        <v>302</v>
      </c>
      <c r="I61" s="126" t="s">
        <v>95</v>
      </c>
      <c r="J61" s="126" t="s">
        <v>301</v>
      </c>
      <c r="K61" s="126" t="s">
        <v>303</v>
      </c>
      <c r="L61">
        <v>60</v>
      </c>
    </row>
    <row r="62" spans="6:12" x14ac:dyDescent="0.25">
      <c r="F62">
        <v>61</v>
      </c>
      <c r="G62" s="126" t="s">
        <v>59</v>
      </c>
      <c r="H62" s="126" t="s">
        <v>304</v>
      </c>
      <c r="I62" s="126" t="s">
        <v>95</v>
      </c>
      <c r="J62" s="126" t="s">
        <v>301</v>
      </c>
      <c r="K62" s="126" t="s">
        <v>305</v>
      </c>
      <c r="L62">
        <v>61</v>
      </c>
    </row>
    <row r="63" spans="6:12" x14ac:dyDescent="0.25">
      <c r="F63">
        <v>62</v>
      </c>
      <c r="G63" s="126" t="s">
        <v>59</v>
      </c>
      <c r="H63" s="126" t="s">
        <v>306</v>
      </c>
      <c r="I63" s="126" t="s">
        <v>95</v>
      </c>
      <c r="J63" s="126" t="s">
        <v>301</v>
      </c>
      <c r="K63" s="126" t="s">
        <v>307</v>
      </c>
      <c r="L63">
        <v>62</v>
      </c>
    </row>
    <row r="64" spans="6:12" x14ac:dyDescent="0.25">
      <c r="F64">
        <v>63</v>
      </c>
      <c r="G64" s="126" t="s">
        <v>59</v>
      </c>
      <c r="H64" s="126" t="s">
        <v>308</v>
      </c>
      <c r="I64" s="126" t="s">
        <v>95</v>
      </c>
      <c r="J64" s="126" t="s">
        <v>301</v>
      </c>
      <c r="K64" s="126" t="s">
        <v>309</v>
      </c>
      <c r="L64">
        <v>63</v>
      </c>
    </row>
    <row r="65" spans="6:12" x14ac:dyDescent="0.25">
      <c r="F65">
        <v>64</v>
      </c>
      <c r="G65" s="126" t="s">
        <v>59</v>
      </c>
      <c r="H65" s="126" t="s">
        <v>310</v>
      </c>
      <c r="I65" s="126" t="s">
        <v>95</v>
      </c>
      <c r="J65" s="126" t="s">
        <v>301</v>
      </c>
      <c r="K65" s="126" t="s">
        <v>311</v>
      </c>
      <c r="L65">
        <v>64</v>
      </c>
    </row>
    <row r="66" spans="6:12" x14ac:dyDescent="0.25">
      <c r="F66">
        <v>65</v>
      </c>
      <c r="G66" s="126" t="s">
        <v>59</v>
      </c>
      <c r="H66" s="126" t="s">
        <v>312</v>
      </c>
      <c r="I66" s="126" t="s">
        <v>95</v>
      </c>
      <c r="J66" s="126" t="s">
        <v>301</v>
      </c>
      <c r="K66" s="126" t="s">
        <v>313</v>
      </c>
      <c r="L66">
        <v>65</v>
      </c>
    </row>
    <row r="67" spans="6:12" x14ac:dyDescent="0.25">
      <c r="F67">
        <v>66</v>
      </c>
      <c r="G67" s="126" t="s">
        <v>59</v>
      </c>
      <c r="H67" s="126" t="s">
        <v>314</v>
      </c>
      <c r="I67" s="126" t="s">
        <v>95</v>
      </c>
      <c r="J67" s="126" t="s">
        <v>301</v>
      </c>
      <c r="K67" s="126" t="s">
        <v>315</v>
      </c>
      <c r="L67">
        <v>66</v>
      </c>
    </row>
    <row r="68" spans="6:12" x14ac:dyDescent="0.25">
      <c r="F68">
        <v>67</v>
      </c>
      <c r="G68" s="126" t="s">
        <v>59</v>
      </c>
      <c r="H68" s="126" t="s">
        <v>316</v>
      </c>
      <c r="I68" s="126" t="s">
        <v>95</v>
      </c>
      <c r="J68" s="126" t="s">
        <v>301</v>
      </c>
      <c r="K68" s="126" t="s">
        <v>317</v>
      </c>
      <c r="L68">
        <v>67</v>
      </c>
    </row>
    <row r="69" spans="6:12" x14ac:dyDescent="0.25">
      <c r="F69">
        <v>68</v>
      </c>
      <c r="G69" s="126" t="s">
        <v>59</v>
      </c>
      <c r="H69" s="126" t="s">
        <v>318</v>
      </c>
      <c r="I69" s="126" t="s">
        <v>95</v>
      </c>
      <c r="J69" s="126" t="s">
        <v>301</v>
      </c>
      <c r="K69" s="126" t="s">
        <v>319</v>
      </c>
      <c r="L69">
        <v>68</v>
      </c>
    </row>
    <row r="70" spans="6:12" x14ac:dyDescent="0.25">
      <c r="F70">
        <v>69</v>
      </c>
      <c r="G70" s="126" t="s">
        <v>59</v>
      </c>
      <c r="H70" s="126" t="s">
        <v>320</v>
      </c>
      <c r="I70" s="126" t="s">
        <v>95</v>
      </c>
      <c r="J70" s="126" t="s">
        <v>301</v>
      </c>
      <c r="K70" s="126" t="s">
        <v>321</v>
      </c>
      <c r="L70">
        <v>69</v>
      </c>
    </row>
    <row r="71" spans="6:12" x14ac:dyDescent="0.25">
      <c r="F71">
        <v>70</v>
      </c>
      <c r="G71" s="126" t="s">
        <v>59</v>
      </c>
      <c r="H71" s="126" t="s">
        <v>322</v>
      </c>
      <c r="I71" s="126" t="s">
        <v>95</v>
      </c>
      <c r="J71" s="126" t="s">
        <v>301</v>
      </c>
      <c r="K71" s="126" t="s">
        <v>323</v>
      </c>
      <c r="L71">
        <v>70</v>
      </c>
    </row>
    <row r="72" spans="6:12" x14ac:dyDescent="0.25">
      <c r="F72">
        <v>71</v>
      </c>
      <c r="G72" s="126" t="s">
        <v>59</v>
      </c>
      <c r="H72" s="126" t="s">
        <v>324</v>
      </c>
      <c r="I72" s="126" t="s">
        <v>95</v>
      </c>
      <c r="J72" s="126" t="s">
        <v>301</v>
      </c>
      <c r="K72" s="126" t="s">
        <v>325</v>
      </c>
      <c r="L72">
        <v>71</v>
      </c>
    </row>
    <row r="73" spans="6:12" x14ac:dyDescent="0.25">
      <c r="F73">
        <v>72</v>
      </c>
      <c r="G73" s="126" t="s">
        <v>59</v>
      </c>
      <c r="H73" s="126" t="s">
        <v>326</v>
      </c>
      <c r="I73" s="126" t="s">
        <v>95</v>
      </c>
      <c r="J73" s="126" t="s">
        <v>327</v>
      </c>
      <c r="K73" s="126" t="s">
        <v>327</v>
      </c>
      <c r="L73">
        <v>72</v>
      </c>
    </row>
    <row r="74" spans="6:12" x14ac:dyDescent="0.25">
      <c r="F74">
        <v>73</v>
      </c>
      <c r="G74" s="126" t="s">
        <v>59</v>
      </c>
      <c r="H74" s="126" t="s">
        <v>328</v>
      </c>
      <c r="I74" s="126" t="s">
        <v>95</v>
      </c>
      <c r="J74" s="126" t="s">
        <v>327</v>
      </c>
      <c r="K74" s="126" t="s">
        <v>329</v>
      </c>
      <c r="L74">
        <v>73</v>
      </c>
    </row>
    <row r="75" spans="6:12" x14ac:dyDescent="0.25">
      <c r="F75">
        <v>74</v>
      </c>
      <c r="G75" s="126" t="s">
        <v>59</v>
      </c>
      <c r="H75" s="126" t="s">
        <v>330</v>
      </c>
      <c r="I75" s="126" t="s">
        <v>95</v>
      </c>
      <c r="J75" s="126" t="s">
        <v>327</v>
      </c>
      <c r="K75" s="126" t="s">
        <v>331</v>
      </c>
      <c r="L75">
        <v>74</v>
      </c>
    </row>
    <row r="76" spans="6:12" x14ac:dyDescent="0.25">
      <c r="F76">
        <v>75</v>
      </c>
      <c r="G76" s="126" t="s">
        <v>59</v>
      </c>
      <c r="H76" s="126" t="s">
        <v>332</v>
      </c>
      <c r="I76" s="126" t="s">
        <v>95</v>
      </c>
      <c r="J76" s="126" t="s">
        <v>96</v>
      </c>
      <c r="K76" s="126" t="s">
        <v>96</v>
      </c>
      <c r="L76">
        <v>75</v>
      </c>
    </row>
    <row r="77" spans="6:12" x14ac:dyDescent="0.25">
      <c r="F77">
        <v>76</v>
      </c>
      <c r="G77" s="126" t="s">
        <v>59</v>
      </c>
      <c r="H77" s="126" t="s">
        <v>333</v>
      </c>
      <c r="I77" s="126" t="s">
        <v>207</v>
      </c>
      <c r="J77" s="126" t="s">
        <v>334</v>
      </c>
      <c r="K77" s="126" t="s">
        <v>334</v>
      </c>
      <c r="L77">
        <v>76</v>
      </c>
    </row>
    <row r="78" spans="6:12" x14ac:dyDescent="0.25">
      <c r="F78">
        <v>77</v>
      </c>
      <c r="G78" s="126" t="s">
        <v>59</v>
      </c>
      <c r="H78" s="126" t="s">
        <v>335</v>
      </c>
      <c r="I78" s="126" t="s">
        <v>207</v>
      </c>
      <c r="J78" s="126" t="s">
        <v>336</v>
      </c>
      <c r="K78" s="126" t="s">
        <v>336</v>
      </c>
      <c r="L78">
        <v>77</v>
      </c>
    </row>
    <row r="79" spans="6:12" x14ac:dyDescent="0.25">
      <c r="F79">
        <v>78</v>
      </c>
      <c r="G79" s="126" t="s">
        <v>59</v>
      </c>
      <c r="H79" s="126" t="s">
        <v>337</v>
      </c>
      <c r="I79" s="126" t="s">
        <v>137</v>
      </c>
      <c r="J79" s="126" t="s">
        <v>338</v>
      </c>
      <c r="K79" s="126" t="s">
        <v>338</v>
      </c>
      <c r="L79">
        <v>78</v>
      </c>
    </row>
    <row r="80" spans="6:12" x14ac:dyDescent="0.25">
      <c r="F80">
        <v>79</v>
      </c>
      <c r="G80" s="126" t="s">
        <v>59</v>
      </c>
      <c r="H80" s="126" t="s">
        <v>339</v>
      </c>
      <c r="I80" s="126" t="s">
        <v>137</v>
      </c>
      <c r="J80" s="126" t="s">
        <v>340</v>
      </c>
      <c r="K80" s="126" t="s">
        <v>341</v>
      </c>
      <c r="L80">
        <v>79</v>
      </c>
    </row>
    <row r="81" spans="6:12" x14ac:dyDescent="0.25">
      <c r="F81">
        <v>80</v>
      </c>
      <c r="G81" s="126" t="s">
        <v>59</v>
      </c>
      <c r="H81" s="126" t="s">
        <v>342</v>
      </c>
      <c r="I81" s="126" t="s">
        <v>137</v>
      </c>
      <c r="J81" s="126" t="s">
        <v>340</v>
      </c>
      <c r="K81" s="126" t="s">
        <v>343</v>
      </c>
      <c r="L81">
        <v>80</v>
      </c>
    </row>
    <row r="82" spans="6:12" x14ac:dyDescent="0.25">
      <c r="F82">
        <v>81</v>
      </c>
      <c r="G82" s="126" t="s">
        <v>59</v>
      </c>
      <c r="H82" s="126" t="s">
        <v>344</v>
      </c>
      <c r="I82" s="126" t="s">
        <v>137</v>
      </c>
      <c r="J82" s="126" t="s">
        <v>345</v>
      </c>
      <c r="K82" s="126" t="s">
        <v>345</v>
      </c>
      <c r="L82">
        <v>81</v>
      </c>
    </row>
    <row r="83" spans="6:12" x14ac:dyDescent="0.25">
      <c r="F83">
        <v>82</v>
      </c>
      <c r="G83" s="126" t="s">
        <v>59</v>
      </c>
      <c r="H83" s="126" t="s">
        <v>346</v>
      </c>
      <c r="I83" s="126" t="s">
        <v>137</v>
      </c>
      <c r="J83" s="126" t="s">
        <v>347</v>
      </c>
      <c r="K83" s="126" t="s">
        <v>347</v>
      </c>
      <c r="L83">
        <v>82</v>
      </c>
    </row>
    <row r="84" spans="6:12" x14ac:dyDescent="0.25">
      <c r="F84">
        <v>83</v>
      </c>
      <c r="G84" s="126" t="s">
        <v>59</v>
      </c>
      <c r="H84" s="126" t="s">
        <v>348</v>
      </c>
      <c r="I84" s="126" t="s">
        <v>131</v>
      </c>
      <c r="J84" s="126" t="s">
        <v>349</v>
      </c>
      <c r="K84" s="126" t="s">
        <v>349</v>
      </c>
      <c r="L84">
        <v>83</v>
      </c>
    </row>
    <row r="85" spans="6:12" x14ac:dyDescent="0.25">
      <c r="F85">
        <v>84</v>
      </c>
      <c r="G85" s="126" t="s">
        <v>59</v>
      </c>
      <c r="H85" s="126" t="s">
        <v>350</v>
      </c>
      <c r="I85" s="126" t="s">
        <v>131</v>
      </c>
      <c r="J85" s="126" t="s">
        <v>349</v>
      </c>
      <c r="K85" s="126" t="s">
        <v>351</v>
      </c>
      <c r="L85">
        <v>84</v>
      </c>
    </row>
    <row r="86" spans="6:12" x14ac:dyDescent="0.25">
      <c r="F86">
        <v>85</v>
      </c>
      <c r="G86" s="126" t="s">
        <v>59</v>
      </c>
      <c r="H86" s="126" t="s">
        <v>352</v>
      </c>
      <c r="I86" s="126" t="s">
        <v>131</v>
      </c>
      <c r="J86" s="126" t="s">
        <v>353</v>
      </c>
      <c r="K86" s="126" t="s">
        <v>353</v>
      </c>
      <c r="L86">
        <v>85</v>
      </c>
    </row>
    <row r="87" spans="6:12" x14ac:dyDescent="0.25">
      <c r="F87">
        <v>86</v>
      </c>
      <c r="G87" s="126" t="s">
        <v>59</v>
      </c>
      <c r="H87" s="126" t="s">
        <v>354</v>
      </c>
      <c r="I87" s="126" t="s">
        <v>188</v>
      </c>
      <c r="J87" s="126" t="s">
        <v>355</v>
      </c>
      <c r="K87" s="126" t="s">
        <v>355</v>
      </c>
      <c r="L87">
        <v>86</v>
      </c>
    </row>
    <row r="88" spans="6:12" x14ac:dyDescent="0.25">
      <c r="F88">
        <v>87</v>
      </c>
      <c r="G88" s="126" t="s">
        <v>59</v>
      </c>
      <c r="H88" s="126" t="s">
        <v>356</v>
      </c>
      <c r="I88" s="126" t="s">
        <v>188</v>
      </c>
      <c r="J88" s="126" t="s">
        <v>357</v>
      </c>
      <c r="K88" s="126" t="s">
        <v>358</v>
      </c>
      <c r="L88">
        <v>87</v>
      </c>
    </row>
    <row r="89" spans="6:12" x14ac:dyDescent="0.25">
      <c r="F89">
        <v>88</v>
      </c>
      <c r="G89" s="126" t="s">
        <v>59</v>
      </c>
      <c r="H89" s="126" t="s">
        <v>359</v>
      </c>
      <c r="I89" s="126" t="s">
        <v>188</v>
      </c>
      <c r="J89" s="126" t="s">
        <v>357</v>
      </c>
      <c r="K89" s="126" t="s">
        <v>357</v>
      </c>
      <c r="L89">
        <v>88</v>
      </c>
    </row>
    <row r="90" spans="6:12" x14ac:dyDescent="0.25">
      <c r="F90">
        <v>89</v>
      </c>
      <c r="G90" s="126" t="s">
        <v>59</v>
      </c>
      <c r="H90" s="126" t="s">
        <v>360</v>
      </c>
      <c r="I90" s="126" t="s">
        <v>146</v>
      </c>
      <c r="J90" s="126" t="s">
        <v>361</v>
      </c>
      <c r="K90" s="126" t="s">
        <v>361</v>
      </c>
      <c r="L90">
        <v>89</v>
      </c>
    </row>
    <row r="91" spans="6:12" x14ac:dyDescent="0.25">
      <c r="F91">
        <v>90</v>
      </c>
      <c r="G91" s="126" t="s">
        <v>59</v>
      </c>
      <c r="H91" s="126" t="s">
        <v>362</v>
      </c>
      <c r="I91" s="126" t="s">
        <v>161</v>
      </c>
      <c r="J91" s="126" t="s">
        <v>161</v>
      </c>
      <c r="K91" s="126" t="s">
        <v>363</v>
      </c>
      <c r="L91">
        <v>90</v>
      </c>
    </row>
    <row r="92" spans="6:12" x14ac:dyDescent="0.25">
      <c r="F92">
        <v>91</v>
      </c>
      <c r="G92" s="126" t="s">
        <v>59</v>
      </c>
      <c r="H92" s="126" t="s">
        <v>364</v>
      </c>
      <c r="I92" s="126" t="s">
        <v>161</v>
      </c>
      <c r="J92" s="126" t="s">
        <v>161</v>
      </c>
      <c r="K92" s="126" t="s">
        <v>161</v>
      </c>
      <c r="L92">
        <v>91</v>
      </c>
    </row>
    <row r="93" spans="6:12" x14ac:dyDescent="0.25">
      <c r="F93">
        <v>92</v>
      </c>
      <c r="G93" s="126" t="s">
        <v>59</v>
      </c>
      <c r="H93" s="126" t="s">
        <v>365</v>
      </c>
      <c r="I93" s="126" t="s">
        <v>142</v>
      </c>
      <c r="J93" s="126" t="s">
        <v>366</v>
      </c>
      <c r="K93" s="126" t="s">
        <v>366</v>
      </c>
      <c r="L93">
        <v>92</v>
      </c>
    </row>
    <row r="94" spans="6:12" x14ac:dyDescent="0.25">
      <c r="F94">
        <v>93</v>
      </c>
      <c r="G94" s="126" t="s">
        <v>59</v>
      </c>
      <c r="H94" s="126" t="s">
        <v>367</v>
      </c>
      <c r="I94" s="126" t="s">
        <v>175</v>
      </c>
      <c r="J94" s="126" t="s">
        <v>368</v>
      </c>
      <c r="K94" s="126" t="s">
        <v>369</v>
      </c>
      <c r="L94">
        <v>93</v>
      </c>
    </row>
    <row r="95" spans="6:12" x14ac:dyDescent="0.25">
      <c r="F95">
        <v>94</v>
      </c>
      <c r="G95" s="126" t="s">
        <v>59</v>
      </c>
      <c r="H95" s="126" t="s">
        <v>370</v>
      </c>
      <c r="I95" s="126" t="s">
        <v>175</v>
      </c>
      <c r="J95" s="126" t="s">
        <v>371</v>
      </c>
      <c r="K95" s="126" t="s">
        <v>371</v>
      </c>
      <c r="L95">
        <v>94</v>
      </c>
    </row>
    <row r="96" spans="6:12" x14ac:dyDescent="0.25">
      <c r="F96">
        <v>95</v>
      </c>
      <c r="G96" s="126" t="s">
        <v>59</v>
      </c>
      <c r="H96" s="126" t="s">
        <v>372</v>
      </c>
      <c r="I96" s="126" t="s">
        <v>175</v>
      </c>
      <c r="J96" s="126" t="s">
        <v>373</v>
      </c>
      <c r="K96" s="126" t="s">
        <v>374</v>
      </c>
      <c r="L96">
        <v>95</v>
      </c>
    </row>
    <row r="97" spans="6:12" x14ac:dyDescent="0.25">
      <c r="F97">
        <v>96</v>
      </c>
      <c r="G97" s="126" t="s">
        <v>59</v>
      </c>
      <c r="H97" s="126" t="s">
        <v>375</v>
      </c>
      <c r="I97" s="126" t="s">
        <v>175</v>
      </c>
      <c r="J97" s="126" t="s">
        <v>373</v>
      </c>
      <c r="K97" s="126" t="s">
        <v>373</v>
      </c>
      <c r="L97">
        <v>96</v>
      </c>
    </row>
    <row r="98" spans="6:12" x14ac:dyDescent="0.25">
      <c r="F98">
        <v>97</v>
      </c>
      <c r="G98" s="126" t="s">
        <v>59</v>
      </c>
      <c r="H98" s="126" t="s">
        <v>376</v>
      </c>
      <c r="I98" s="126" t="s">
        <v>175</v>
      </c>
      <c r="J98" s="126" t="s">
        <v>377</v>
      </c>
      <c r="K98" s="126" t="s">
        <v>377</v>
      </c>
      <c r="L98">
        <v>97</v>
      </c>
    </row>
    <row r="99" spans="6:12" x14ac:dyDescent="0.25">
      <c r="F99">
        <v>98</v>
      </c>
      <c r="G99" s="126" t="s">
        <v>59</v>
      </c>
      <c r="H99" s="126" t="s">
        <v>378</v>
      </c>
      <c r="I99" s="126" t="s">
        <v>156</v>
      </c>
      <c r="J99" s="126" t="s">
        <v>379</v>
      </c>
      <c r="K99" s="126" t="s">
        <v>379</v>
      </c>
      <c r="L99">
        <v>98</v>
      </c>
    </row>
    <row r="100" spans="6:12" x14ac:dyDescent="0.25">
      <c r="F100">
        <v>99</v>
      </c>
      <c r="G100" s="126" t="s">
        <v>59</v>
      </c>
      <c r="H100" s="126" t="s">
        <v>380</v>
      </c>
      <c r="I100" s="126" t="s">
        <v>156</v>
      </c>
      <c r="J100" s="126" t="s">
        <v>381</v>
      </c>
      <c r="K100" s="126" t="s">
        <v>381</v>
      </c>
      <c r="L100">
        <v>99</v>
      </c>
    </row>
    <row r="101" spans="6:12" x14ac:dyDescent="0.25">
      <c r="F101">
        <v>100</v>
      </c>
      <c r="G101" s="126" t="s">
        <v>59</v>
      </c>
      <c r="H101" s="126" t="s">
        <v>382</v>
      </c>
      <c r="I101" s="126" t="s">
        <v>156</v>
      </c>
      <c r="J101" s="126" t="s">
        <v>383</v>
      </c>
      <c r="K101" s="126" t="s">
        <v>383</v>
      </c>
      <c r="L101">
        <v>100</v>
      </c>
    </row>
    <row r="102" spans="6:12" x14ac:dyDescent="0.25">
      <c r="F102">
        <v>101</v>
      </c>
      <c r="G102" s="126" t="s">
        <v>59</v>
      </c>
      <c r="H102" s="126" t="s">
        <v>384</v>
      </c>
      <c r="I102" s="126" t="s">
        <v>156</v>
      </c>
      <c r="J102" s="126" t="s">
        <v>385</v>
      </c>
      <c r="K102" s="126" t="s">
        <v>386</v>
      </c>
      <c r="L102">
        <v>101</v>
      </c>
    </row>
    <row r="103" spans="6:12" x14ac:dyDescent="0.25">
      <c r="F103">
        <v>102</v>
      </c>
      <c r="G103" s="126" t="s">
        <v>59</v>
      </c>
      <c r="H103" s="126" t="s">
        <v>387</v>
      </c>
      <c r="I103" s="126" t="s">
        <v>156</v>
      </c>
      <c r="J103" s="126" t="s">
        <v>385</v>
      </c>
      <c r="K103" s="126" t="s">
        <v>385</v>
      </c>
      <c r="L103">
        <v>102</v>
      </c>
    </row>
    <row r="104" spans="6:12" x14ac:dyDescent="0.25">
      <c r="F104">
        <v>103</v>
      </c>
      <c r="G104" s="126" t="s">
        <v>59</v>
      </c>
      <c r="H104" s="126" t="s">
        <v>388</v>
      </c>
      <c r="I104" s="126" t="s">
        <v>180</v>
      </c>
      <c r="J104" s="126" t="s">
        <v>389</v>
      </c>
      <c r="K104" s="126" t="s">
        <v>389</v>
      </c>
      <c r="L104">
        <v>103</v>
      </c>
    </row>
    <row r="105" spans="6:12" x14ac:dyDescent="0.25">
      <c r="F105">
        <v>104</v>
      </c>
      <c r="G105" s="126" t="s">
        <v>59</v>
      </c>
      <c r="H105" s="126" t="s">
        <v>390</v>
      </c>
      <c r="I105" s="126" t="s">
        <v>180</v>
      </c>
      <c r="J105" s="126" t="s">
        <v>391</v>
      </c>
      <c r="K105" s="126" t="s">
        <v>392</v>
      </c>
      <c r="L105">
        <v>104</v>
      </c>
    </row>
    <row r="106" spans="6:12" x14ac:dyDescent="0.25">
      <c r="F106">
        <v>105</v>
      </c>
      <c r="G106" s="126" t="s">
        <v>59</v>
      </c>
      <c r="H106" s="126" t="s">
        <v>393</v>
      </c>
      <c r="I106" s="126" t="s">
        <v>180</v>
      </c>
      <c r="J106" s="126" t="s">
        <v>391</v>
      </c>
      <c r="K106" s="126" t="s">
        <v>394</v>
      </c>
      <c r="L106">
        <v>105</v>
      </c>
    </row>
    <row r="107" spans="6:12" x14ac:dyDescent="0.25">
      <c r="F107">
        <v>106</v>
      </c>
      <c r="G107" s="126" t="s">
        <v>59</v>
      </c>
      <c r="H107" s="126" t="s">
        <v>395</v>
      </c>
      <c r="I107" s="126" t="s">
        <v>180</v>
      </c>
      <c r="J107" s="126" t="s">
        <v>391</v>
      </c>
      <c r="K107" s="126" t="s">
        <v>396</v>
      </c>
      <c r="L107">
        <v>106</v>
      </c>
    </row>
    <row r="108" spans="6:12" x14ac:dyDescent="0.25">
      <c r="F108">
        <v>107</v>
      </c>
      <c r="G108" s="126" t="s">
        <v>59</v>
      </c>
      <c r="H108" s="126" t="s">
        <v>397</v>
      </c>
      <c r="I108" s="126" t="s">
        <v>180</v>
      </c>
      <c r="J108" s="126" t="s">
        <v>398</v>
      </c>
      <c r="K108" s="126" t="s">
        <v>399</v>
      </c>
      <c r="L108">
        <v>107</v>
      </c>
    </row>
    <row r="109" spans="6:12" x14ac:dyDescent="0.25">
      <c r="F109">
        <v>108</v>
      </c>
      <c r="G109" s="126" t="s">
        <v>59</v>
      </c>
      <c r="H109" s="126" t="s">
        <v>400</v>
      </c>
      <c r="I109" s="126" t="s">
        <v>180</v>
      </c>
      <c r="J109" s="126" t="s">
        <v>398</v>
      </c>
      <c r="K109" s="126" t="s">
        <v>401</v>
      </c>
      <c r="L109">
        <v>108</v>
      </c>
    </row>
    <row r="110" spans="6:12" x14ac:dyDescent="0.25">
      <c r="F110">
        <v>109</v>
      </c>
      <c r="G110" s="126" t="s">
        <v>59</v>
      </c>
      <c r="H110" s="126" t="s">
        <v>402</v>
      </c>
      <c r="I110" s="126" t="s">
        <v>180</v>
      </c>
      <c r="J110" s="126" t="s">
        <v>398</v>
      </c>
      <c r="K110" s="126" t="s">
        <v>403</v>
      </c>
      <c r="L110">
        <v>109</v>
      </c>
    </row>
    <row r="111" spans="6:12" x14ac:dyDescent="0.25">
      <c r="F111">
        <v>110</v>
      </c>
      <c r="G111" s="126" t="s">
        <v>59</v>
      </c>
      <c r="H111" s="126" t="s">
        <v>404</v>
      </c>
      <c r="I111" s="126" t="s">
        <v>180</v>
      </c>
      <c r="J111" s="126" t="s">
        <v>398</v>
      </c>
      <c r="K111" s="126" t="s">
        <v>405</v>
      </c>
      <c r="L111">
        <v>110</v>
      </c>
    </row>
    <row r="112" spans="6:12" x14ac:dyDescent="0.25">
      <c r="F112">
        <v>111</v>
      </c>
      <c r="G112" s="126" t="s">
        <v>59</v>
      </c>
      <c r="H112" s="126" t="s">
        <v>406</v>
      </c>
      <c r="I112" s="126" t="s">
        <v>180</v>
      </c>
      <c r="J112" s="126" t="s">
        <v>398</v>
      </c>
      <c r="K112" s="126" t="s">
        <v>407</v>
      </c>
      <c r="L112">
        <v>111</v>
      </c>
    </row>
    <row r="113" spans="6:12" x14ac:dyDescent="0.25">
      <c r="F113">
        <v>112</v>
      </c>
      <c r="G113" s="126" t="s">
        <v>59</v>
      </c>
      <c r="H113" s="126" t="s">
        <v>408</v>
      </c>
      <c r="I113" s="126" t="s">
        <v>180</v>
      </c>
      <c r="J113" s="126" t="s">
        <v>409</v>
      </c>
      <c r="K113" s="126" t="s">
        <v>410</v>
      </c>
      <c r="L113">
        <v>112</v>
      </c>
    </row>
    <row r="114" spans="6:12" x14ac:dyDescent="0.25">
      <c r="F114">
        <v>113</v>
      </c>
      <c r="G114" s="126" t="s">
        <v>59</v>
      </c>
      <c r="H114" s="126" t="s">
        <v>411</v>
      </c>
      <c r="I114" s="126" t="s">
        <v>180</v>
      </c>
      <c r="J114" s="126" t="s">
        <v>409</v>
      </c>
      <c r="K114" s="126" t="s">
        <v>412</v>
      </c>
      <c r="L114">
        <v>113</v>
      </c>
    </row>
    <row r="115" spans="6:12" x14ac:dyDescent="0.25">
      <c r="F115">
        <v>114</v>
      </c>
      <c r="G115" s="126" t="s">
        <v>59</v>
      </c>
      <c r="H115" s="126" t="s">
        <v>413</v>
      </c>
      <c r="I115" s="126" t="s">
        <v>180</v>
      </c>
      <c r="J115" s="126" t="s">
        <v>409</v>
      </c>
      <c r="K115" s="126" t="s">
        <v>414</v>
      </c>
      <c r="L115">
        <v>114</v>
      </c>
    </row>
    <row r="116" spans="6:12" x14ac:dyDescent="0.25">
      <c r="F116">
        <v>115</v>
      </c>
      <c r="G116" s="126" t="s">
        <v>59</v>
      </c>
      <c r="H116" s="126" t="s">
        <v>415</v>
      </c>
      <c r="I116" s="126" t="s">
        <v>180</v>
      </c>
      <c r="J116" s="126" t="s">
        <v>416</v>
      </c>
      <c r="K116" s="126" t="s">
        <v>303</v>
      </c>
      <c r="L116">
        <v>115</v>
      </c>
    </row>
    <row r="117" spans="6:12" x14ac:dyDescent="0.25">
      <c r="F117">
        <v>116</v>
      </c>
      <c r="G117" s="126" t="s">
        <v>59</v>
      </c>
      <c r="H117" s="126" t="s">
        <v>417</v>
      </c>
      <c r="I117" s="126" t="s">
        <v>180</v>
      </c>
      <c r="J117" s="126" t="s">
        <v>416</v>
      </c>
      <c r="K117" s="126" t="s">
        <v>305</v>
      </c>
      <c r="L117">
        <v>116</v>
      </c>
    </row>
    <row r="118" spans="6:12" x14ac:dyDescent="0.25">
      <c r="F118">
        <v>117</v>
      </c>
      <c r="G118" s="126" t="s">
        <v>59</v>
      </c>
      <c r="H118" s="126" t="s">
        <v>418</v>
      </c>
      <c r="I118" s="126" t="s">
        <v>180</v>
      </c>
      <c r="J118" s="126" t="s">
        <v>416</v>
      </c>
      <c r="K118" s="126" t="s">
        <v>419</v>
      </c>
      <c r="L118">
        <v>117</v>
      </c>
    </row>
    <row r="119" spans="6:12" x14ac:dyDescent="0.25">
      <c r="F119">
        <v>118</v>
      </c>
      <c r="G119" s="126" t="s">
        <v>59</v>
      </c>
      <c r="H119" s="126" t="s">
        <v>420</v>
      </c>
      <c r="I119" s="126" t="s">
        <v>180</v>
      </c>
      <c r="J119" s="126" t="s">
        <v>416</v>
      </c>
      <c r="K119" s="126" t="s">
        <v>309</v>
      </c>
      <c r="L119">
        <v>118</v>
      </c>
    </row>
    <row r="120" spans="6:12" x14ac:dyDescent="0.25">
      <c r="F120">
        <v>119</v>
      </c>
      <c r="G120" s="126" t="s">
        <v>59</v>
      </c>
      <c r="H120" s="126" t="s">
        <v>421</v>
      </c>
      <c r="I120" s="126" t="s">
        <v>180</v>
      </c>
      <c r="J120" s="126" t="s">
        <v>416</v>
      </c>
      <c r="K120" s="126" t="s">
        <v>311</v>
      </c>
      <c r="L120">
        <v>119</v>
      </c>
    </row>
    <row r="121" spans="6:12" x14ac:dyDescent="0.25">
      <c r="F121">
        <v>120</v>
      </c>
      <c r="G121" s="126" t="s">
        <v>59</v>
      </c>
      <c r="H121" s="126" t="s">
        <v>422</v>
      </c>
      <c r="I121" s="126" t="s">
        <v>180</v>
      </c>
      <c r="J121" s="126" t="s">
        <v>416</v>
      </c>
      <c r="K121" s="126" t="s">
        <v>423</v>
      </c>
      <c r="L121">
        <v>120</v>
      </c>
    </row>
    <row r="122" spans="6:12" x14ac:dyDescent="0.25">
      <c r="F122">
        <v>121</v>
      </c>
      <c r="G122" s="126" t="s">
        <v>59</v>
      </c>
      <c r="H122" s="126" t="s">
        <v>424</v>
      </c>
      <c r="I122" s="126" t="s">
        <v>180</v>
      </c>
      <c r="J122" s="126" t="s">
        <v>416</v>
      </c>
      <c r="K122" s="126" t="s">
        <v>315</v>
      </c>
      <c r="L122">
        <v>121</v>
      </c>
    </row>
    <row r="123" spans="6:12" x14ac:dyDescent="0.25">
      <c r="F123">
        <v>122</v>
      </c>
      <c r="G123" s="126" t="s">
        <v>59</v>
      </c>
      <c r="H123" s="126" t="s">
        <v>425</v>
      </c>
      <c r="I123" s="126" t="s">
        <v>180</v>
      </c>
      <c r="J123" s="126" t="s">
        <v>416</v>
      </c>
      <c r="K123" s="126" t="s">
        <v>317</v>
      </c>
      <c r="L123">
        <v>122</v>
      </c>
    </row>
    <row r="124" spans="6:12" x14ac:dyDescent="0.25">
      <c r="F124">
        <v>123</v>
      </c>
      <c r="G124" s="126" t="s">
        <v>59</v>
      </c>
      <c r="H124" s="126" t="s">
        <v>426</v>
      </c>
      <c r="I124" s="126" t="s">
        <v>180</v>
      </c>
      <c r="J124" s="126" t="s">
        <v>416</v>
      </c>
      <c r="K124" s="126" t="s">
        <v>319</v>
      </c>
      <c r="L124">
        <v>123</v>
      </c>
    </row>
    <row r="125" spans="6:12" x14ac:dyDescent="0.25">
      <c r="F125">
        <v>124</v>
      </c>
      <c r="G125" s="126" t="s">
        <v>59</v>
      </c>
      <c r="H125" s="126" t="s">
        <v>427</v>
      </c>
      <c r="I125" s="126" t="s">
        <v>180</v>
      </c>
      <c r="J125" s="126" t="s">
        <v>416</v>
      </c>
      <c r="K125" s="126" t="s">
        <v>321</v>
      </c>
      <c r="L125">
        <v>124</v>
      </c>
    </row>
    <row r="126" spans="6:12" x14ac:dyDescent="0.25">
      <c r="F126">
        <v>125</v>
      </c>
      <c r="G126" s="126" t="s">
        <v>59</v>
      </c>
      <c r="H126" s="126" t="s">
        <v>428</v>
      </c>
      <c r="I126" s="126" t="s">
        <v>180</v>
      </c>
      <c r="J126" s="126" t="s">
        <v>416</v>
      </c>
      <c r="K126" s="126" t="s">
        <v>323</v>
      </c>
      <c r="L126">
        <v>125</v>
      </c>
    </row>
    <row r="127" spans="6:12" x14ac:dyDescent="0.25">
      <c r="F127">
        <v>126</v>
      </c>
      <c r="G127" s="126" t="s">
        <v>59</v>
      </c>
      <c r="H127" s="126" t="s">
        <v>429</v>
      </c>
      <c r="I127" s="126" t="s">
        <v>180</v>
      </c>
      <c r="J127" s="126" t="s">
        <v>416</v>
      </c>
      <c r="K127" s="126" t="s">
        <v>325</v>
      </c>
      <c r="L127">
        <v>126</v>
      </c>
    </row>
    <row r="128" spans="6:12" x14ac:dyDescent="0.25">
      <c r="F128">
        <v>127</v>
      </c>
      <c r="G128" s="126" t="s">
        <v>59</v>
      </c>
      <c r="H128" s="126" t="s">
        <v>430</v>
      </c>
      <c r="I128" s="126" t="s">
        <v>180</v>
      </c>
      <c r="J128" s="126" t="s">
        <v>431</v>
      </c>
      <c r="K128" s="126" t="s">
        <v>432</v>
      </c>
      <c r="L128">
        <v>127</v>
      </c>
    </row>
    <row r="129" spans="6:12" x14ac:dyDescent="0.25">
      <c r="F129">
        <v>128</v>
      </c>
      <c r="G129" s="126" t="s">
        <v>59</v>
      </c>
      <c r="H129" s="126" t="s">
        <v>433</v>
      </c>
      <c r="I129" s="126" t="s">
        <v>180</v>
      </c>
      <c r="J129" s="126" t="s">
        <v>431</v>
      </c>
      <c r="K129" s="126" t="s">
        <v>434</v>
      </c>
      <c r="L129">
        <v>128</v>
      </c>
    </row>
    <row r="130" spans="6:12" x14ac:dyDescent="0.25">
      <c r="F130">
        <v>129</v>
      </c>
      <c r="G130" s="126" t="s">
        <v>59</v>
      </c>
      <c r="H130" s="126" t="s">
        <v>435</v>
      </c>
      <c r="I130" s="126" t="s">
        <v>180</v>
      </c>
      <c r="J130" s="126" t="s">
        <v>436</v>
      </c>
      <c r="K130" s="126" t="s">
        <v>437</v>
      </c>
      <c r="L130">
        <v>129</v>
      </c>
    </row>
    <row r="131" spans="6:12" x14ac:dyDescent="0.25">
      <c r="F131">
        <v>130</v>
      </c>
      <c r="G131" s="126" t="s">
        <v>59</v>
      </c>
      <c r="H131" s="126" t="s">
        <v>438</v>
      </c>
      <c r="I131" s="126" t="s">
        <v>180</v>
      </c>
      <c r="J131" s="126" t="s">
        <v>439</v>
      </c>
      <c r="K131" s="126" t="s">
        <v>439</v>
      </c>
      <c r="L131">
        <v>130</v>
      </c>
    </row>
    <row r="132" spans="6:12" x14ac:dyDescent="0.25">
      <c r="F132">
        <v>131</v>
      </c>
      <c r="G132" s="126" t="s">
        <v>59</v>
      </c>
      <c r="H132" s="126" t="s">
        <v>440</v>
      </c>
      <c r="I132" s="126" t="s">
        <v>180</v>
      </c>
      <c r="J132" s="126" t="s">
        <v>439</v>
      </c>
      <c r="K132" s="126" t="s">
        <v>441</v>
      </c>
      <c r="L132">
        <v>131</v>
      </c>
    </row>
    <row r="133" spans="6:12" x14ac:dyDescent="0.25">
      <c r="F133">
        <v>132</v>
      </c>
      <c r="G133" s="126" t="s">
        <v>59</v>
      </c>
      <c r="H133" s="126" t="s">
        <v>442</v>
      </c>
      <c r="I133" s="126" t="s">
        <v>180</v>
      </c>
      <c r="J133" s="126" t="s">
        <v>439</v>
      </c>
      <c r="K133" s="126" t="s">
        <v>443</v>
      </c>
      <c r="L133">
        <v>132</v>
      </c>
    </row>
    <row r="134" spans="6:12" x14ac:dyDescent="0.25">
      <c r="F134">
        <v>133</v>
      </c>
      <c r="G134" s="126" t="s">
        <v>59</v>
      </c>
      <c r="H134" s="126" t="s">
        <v>444</v>
      </c>
      <c r="I134" s="126" t="s">
        <v>180</v>
      </c>
      <c r="J134" s="126" t="s">
        <v>439</v>
      </c>
      <c r="K134" s="126" t="s">
        <v>445</v>
      </c>
      <c r="L134">
        <v>133</v>
      </c>
    </row>
    <row r="135" spans="6:12" x14ac:dyDescent="0.25">
      <c r="F135">
        <v>134</v>
      </c>
      <c r="G135" s="126" t="s">
        <v>59</v>
      </c>
      <c r="H135" s="126" t="s">
        <v>446</v>
      </c>
      <c r="I135" s="126" t="s">
        <v>180</v>
      </c>
      <c r="J135" s="126" t="s">
        <v>439</v>
      </c>
      <c r="K135" s="126" t="s">
        <v>447</v>
      </c>
      <c r="L135">
        <v>134</v>
      </c>
    </row>
    <row r="136" spans="6:12" x14ac:dyDescent="0.25">
      <c r="F136">
        <v>135</v>
      </c>
      <c r="G136" s="126" t="s">
        <v>59</v>
      </c>
      <c r="H136" s="126" t="s">
        <v>448</v>
      </c>
      <c r="I136" s="126" t="s">
        <v>180</v>
      </c>
      <c r="J136" s="126" t="s">
        <v>439</v>
      </c>
      <c r="K136" s="126" t="s">
        <v>449</v>
      </c>
      <c r="L136">
        <v>135</v>
      </c>
    </row>
    <row r="137" spans="6:12" x14ac:dyDescent="0.25">
      <c r="F137">
        <v>136</v>
      </c>
      <c r="G137" s="126" t="s">
        <v>59</v>
      </c>
      <c r="H137" s="126" t="s">
        <v>450</v>
      </c>
      <c r="I137" s="126" t="s">
        <v>180</v>
      </c>
      <c r="J137" s="126" t="s">
        <v>451</v>
      </c>
      <c r="K137" s="126" t="s">
        <v>452</v>
      </c>
      <c r="L137">
        <v>136</v>
      </c>
    </row>
    <row r="138" spans="6:12" x14ac:dyDescent="0.25">
      <c r="F138">
        <v>137</v>
      </c>
      <c r="G138" s="126" t="s">
        <v>59</v>
      </c>
      <c r="H138" s="126" t="s">
        <v>453</v>
      </c>
      <c r="I138" s="126" t="s">
        <v>180</v>
      </c>
      <c r="J138" s="126" t="s">
        <v>451</v>
      </c>
      <c r="K138" s="126" t="s">
        <v>410</v>
      </c>
      <c r="L138">
        <v>137</v>
      </c>
    </row>
    <row r="139" spans="6:12" x14ac:dyDescent="0.25">
      <c r="F139">
        <v>138</v>
      </c>
      <c r="G139" s="126" t="s">
        <v>59</v>
      </c>
      <c r="H139" s="126" t="s">
        <v>454</v>
      </c>
      <c r="I139" s="126" t="s">
        <v>180</v>
      </c>
      <c r="J139" s="126" t="s">
        <v>451</v>
      </c>
      <c r="K139" s="126" t="s">
        <v>455</v>
      </c>
      <c r="L139">
        <v>138</v>
      </c>
    </row>
    <row r="140" spans="6:12" x14ac:dyDescent="0.25">
      <c r="F140">
        <v>139</v>
      </c>
      <c r="G140" s="126" t="s">
        <v>59</v>
      </c>
      <c r="H140" s="126" t="s">
        <v>456</v>
      </c>
      <c r="I140" s="126" t="s">
        <v>180</v>
      </c>
      <c r="J140" s="126" t="s">
        <v>457</v>
      </c>
      <c r="K140" s="126" t="s">
        <v>457</v>
      </c>
      <c r="L140">
        <v>139</v>
      </c>
    </row>
    <row r="141" spans="6:12" x14ac:dyDescent="0.25">
      <c r="F141">
        <v>140</v>
      </c>
      <c r="G141" s="126" t="s">
        <v>59</v>
      </c>
      <c r="H141" s="126" t="s">
        <v>458</v>
      </c>
      <c r="I141" s="126" t="s">
        <v>180</v>
      </c>
      <c r="J141" s="126" t="s">
        <v>457</v>
      </c>
      <c r="K141" s="126" t="s">
        <v>303</v>
      </c>
      <c r="L141">
        <v>140</v>
      </c>
    </row>
    <row r="142" spans="6:12" x14ac:dyDescent="0.25">
      <c r="F142">
        <v>141</v>
      </c>
      <c r="G142" s="126" t="s">
        <v>59</v>
      </c>
      <c r="H142" s="126" t="s">
        <v>459</v>
      </c>
      <c r="I142" s="126" t="s">
        <v>180</v>
      </c>
      <c r="J142" s="126" t="s">
        <v>457</v>
      </c>
      <c r="K142" s="126" t="s">
        <v>305</v>
      </c>
      <c r="L142">
        <v>141</v>
      </c>
    </row>
    <row r="143" spans="6:12" x14ac:dyDescent="0.25">
      <c r="F143">
        <v>142</v>
      </c>
      <c r="G143" s="126" t="s">
        <v>59</v>
      </c>
      <c r="H143" s="126" t="s">
        <v>460</v>
      </c>
      <c r="I143" s="126" t="s">
        <v>180</v>
      </c>
      <c r="J143" s="126" t="s">
        <v>457</v>
      </c>
      <c r="K143" s="126" t="s">
        <v>307</v>
      </c>
      <c r="L143">
        <v>142</v>
      </c>
    </row>
    <row r="144" spans="6:12" x14ac:dyDescent="0.25">
      <c r="F144">
        <v>143</v>
      </c>
      <c r="G144" s="126" t="s">
        <v>59</v>
      </c>
      <c r="H144" s="126" t="s">
        <v>461</v>
      </c>
      <c r="I144" s="126" t="s">
        <v>180</v>
      </c>
      <c r="J144" s="126" t="s">
        <v>457</v>
      </c>
      <c r="K144" s="126" t="s">
        <v>309</v>
      </c>
      <c r="L144">
        <v>143</v>
      </c>
    </row>
    <row r="145" spans="6:12" x14ac:dyDescent="0.25">
      <c r="F145">
        <v>144</v>
      </c>
      <c r="G145" s="126" t="s">
        <v>59</v>
      </c>
      <c r="H145" s="126" t="s">
        <v>462</v>
      </c>
      <c r="I145" s="126" t="s">
        <v>180</v>
      </c>
      <c r="J145" s="126" t="s">
        <v>457</v>
      </c>
      <c r="K145" s="126" t="s">
        <v>311</v>
      </c>
      <c r="L145">
        <v>144</v>
      </c>
    </row>
    <row r="146" spans="6:12" x14ac:dyDescent="0.25">
      <c r="F146">
        <v>145</v>
      </c>
      <c r="G146" s="126" t="s">
        <v>59</v>
      </c>
      <c r="H146" s="126" t="s">
        <v>463</v>
      </c>
      <c r="I146" s="126" t="s">
        <v>180</v>
      </c>
      <c r="J146" s="126" t="s">
        <v>457</v>
      </c>
      <c r="K146" s="126" t="s">
        <v>313</v>
      </c>
      <c r="L146">
        <v>145</v>
      </c>
    </row>
    <row r="147" spans="6:12" x14ac:dyDescent="0.25">
      <c r="F147">
        <v>146</v>
      </c>
      <c r="G147" s="126" t="s">
        <v>59</v>
      </c>
      <c r="H147" s="126" t="s">
        <v>464</v>
      </c>
      <c r="I147" s="126" t="s">
        <v>180</v>
      </c>
      <c r="J147" s="126" t="s">
        <v>457</v>
      </c>
      <c r="K147" s="126" t="s">
        <v>315</v>
      </c>
      <c r="L147">
        <v>146</v>
      </c>
    </row>
    <row r="148" spans="6:12" x14ac:dyDescent="0.25">
      <c r="F148">
        <v>147</v>
      </c>
      <c r="G148" s="126" t="s">
        <v>59</v>
      </c>
      <c r="H148" s="126" t="s">
        <v>465</v>
      </c>
      <c r="I148" s="126" t="s">
        <v>180</v>
      </c>
      <c r="J148" s="126" t="s">
        <v>457</v>
      </c>
      <c r="K148" s="126" t="s">
        <v>317</v>
      </c>
      <c r="L148">
        <v>147</v>
      </c>
    </row>
    <row r="149" spans="6:12" x14ac:dyDescent="0.25">
      <c r="F149">
        <v>148</v>
      </c>
      <c r="G149" s="126" t="s">
        <v>59</v>
      </c>
      <c r="H149" s="126" t="s">
        <v>466</v>
      </c>
      <c r="I149" s="126" t="s">
        <v>180</v>
      </c>
      <c r="J149" s="126" t="s">
        <v>457</v>
      </c>
      <c r="K149" s="126" t="s">
        <v>319</v>
      </c>
      <c r="L149">
        <v>148</v>
      </c>
    </row>
    <row r="150" spans="6:12" x14ac:dyDescent="0.25">
      <c r="F150">
        <v>149</v>
      </c>
      <c r="G150" s="126" t="s">
        <v>59</v>
      </c>
      <c r="H150" s="126" t="s">
        <v>467</v>
      </c>
      <c r="I150" s="126" t="s">
        <v>180</v>
      </c>
      <c r="J150" s="126" t="s">
        <v>457</v>
      </c>
      <c r="K150" s="126" t="s">
        <v>321</v>
      </c>
      <c r="L150">
        <v>149</v>
      </c>
    </row>
    <row r="151" spans="6:12" x14ac:dyDescent="0.25">
      <c r="F151">
        <v>150</v>
      </c>
      <c r="G151" s="126" t="s">
        <v>59</v>
      </c>
      <c r="H151" s="126" t="s">
        <v>468</v>
      </c>
      <c r="I151" s="126" t="s">
        <v>180</v>
      </c>
      <c r="J151" s="126" t="s">
        <v>457</v>
      </c>
      <c r="K151" s="126" t="s">
        <v>323</v>
      </c>
      <c r="L151">
        <v>150</v>
      </c>
    </row>
    <row r="152" spans="6:12" x14ac:dyDescent="0.25">
      <c r="F152">
        <v>151</v>
      </c>
      <c r="G152" s="126" t="s">
        <v>59</v>
      </c>
      <c r="H152" s="126" t="s">
        <v>469</v>
      </c>
      <c r="I152" s="126" t="s">
        <v>180</v>
      </c>
      <c r="J152" s="126" t="s">
        <v>457</v>
      </c>
      <c r="K152" s="126" t="s">
        <v>325</v>
      </c>
      <c r="L152">
        <v>151</v>
      </c>
    </row>
    <row r="153" spans="6:12" x14ac:dyDescent="0.25">
      <c r="F153">
        <v>152</v>
      </c>
      <c r="G153" s="126" t="s">
        <v>59</v>
      </c>
      <c r="H153" s="126" t="s">
        <v>470</v>
      </c>
      <c r="I153" s="126" t="s">
        <v>180</v>
      </c>
      <c r="J153" s="126" t="s">
        <v>471</v>
      </c>
      <c r="K153" s="126" t="s">
        <v>471</v>
      </c>
      <c r="L153">
        <v>152</v>
      </c>
    </row>
    <row r="154" spans="6:12" x14ac:dyDescent="0.25">
      <c r="F154">
        <v>153</v>
      </c>
      <c r="G154" s="126" t="s">
        <v>59</v>
      </c>
      <c r="H154" s="126" t="s">
        <v>472</v>
      </c>
      <c r="I154" s="126" t="s">
        <v>180</v>
      </c>
      <c r="J154" s="126" t="s">
        <v>471</v>
      </c>
      <c r="K154" s="126" t="s">
        <v>329</v>
      </c>
      <c r="L154">
        <v>153</v>
      </c>
    </row>
    <row r="155" spans="6:12" x14ac:dyDescent="0.25">
      <c r="F155">
        <v>154</v>
      </c>
      <c r="G155" s="126" t="s">
        <v>59</v>
      </c>
      <c r="H155" s="126" t="s">
        <v>473</v>
      </c>
      <c r="I155" s="126" t="s">
        <v>180</v>
      </c>
      <c r="J155" s="126" t="s">
        <v>471</v>
      </c>
      <c r="K155" s="126" t="s">
        <v>331</v>
      </c>
      <c r="L155">
        <v>154</v>
      </c>
    </row>
    <row r="156" spans="6:12" x14ac:dyDescent="0.25">
      <c r="F156">
        <v>155</v>
      </c>
      <c r="G156" s="126" t="s">
        <v>59</v>
      </c>
      <c r="H156" s="126" t="s">
        <v>474</v>
      </c>
      <c r="I156" s="126" t="s">
        <v>180</v>
      </c>
      <c r="J156" s="126" t="s">
        <v>475</v>
      </c>
      <c r="K156" s="126" t="s">
        <v>476</v>
      </c>
      <c r="L156">
        <v>155</v>
      </c>
    </row>
    <row r="157" spans="6:12" x14ac:dyDescent="0.25">
      <c r="F157">
        <v>156</v>
      </c>
      <c r="G157" s="126" t="s">
        <v>59</v>
      </c>
      <c r="H157" s="126" t="s">
        <v>477</v>
      </c>
      <c r="I157" s="126" t="s">
        <v>151</v>
      </c>
      <c r="J157" s="126" t="s">
        <v>478</v>
      </c>
      <c r="K157" s="126" t="s">
        <v>478</v>
      </c>
      <c r="L157">
        <v>156</v>
      </c>
    </row>
    <row r="158" spans="6:12" x14ac:dyDescent="0.25">
      <c r="F158">
        <v>157</v>
      </c>
      <c r="G158" s="126" t="s">
        <v>59</v>
      </c>
      <c r="H158" s="126" t="s">
        <v>479</v>
      </c>
      <c r="I158" s="126" t="s">
        <v>151</v>
      </c>
      <c r="J158" s="126" t="s">
        <v>480</v>
      </c>
      <c r="K158" s="126" t="s">
        <v>480</v>
      </c>
      <c r="L158">
        <v>157</v>
      </c>
    </row>
    <row r="159" spans="6:12" x14ac:dyDescent="0.25">
      <c r="F159">
        <v>158</v>
      </c>
      <c r="G159" s="126" t="s">
        <v>59</v>
      </c>
      <c r="H159" s="126" t="s">
        <v>481</v>
      </c>
      <c r="I159" s="126" t="s">
        <v>151</v>
      </c>
      <c r="J159" s="126" t="s">
        <v>482</v>
      </c>
      <c r="K159" s="126" t="s">
        <v>482</v>
      </c>
      <c r="L159">
        <v>158</v>
      </c>
    </row>
    <row r="160" spans="6:12" x14ac:dyDescent="0.25">
      <c r="F160">
        <v>159</v>
      </c>
      <c r="G160" s="126" t="s">
        <v>59</v>
      </c>
      <c r="H160" s="126" t="s">
        <v>483</v>
      </c>
      <c r="I160" s="126" t="s">
        <v>151</v>
      </c>
      <c r="J160" s="126" t="s">
        <v>484</v>
      </c>
      <c r="K160" s="126" t="s">
        <v>484</v>
      </c>
      <c r="L160">
        <v>159</v>
      </c>
    </row>
    <row r="161" spans="6:12" x14ac:dyDescent="0.25">
      <c r="F161">
        <v>160</v>
      </c>
      <c r="G161" s="126" t="s">
        <v>59</v>
      </c>
      <c r="H161" s="126" t="s">
        <v>485</v>
      </c>
      <c r="I161" s="126" t="s">
        <v>151</v>
      </c>
      <c r="J161" s="126" t="s">
        <v>486</v>
      </c>
      <c r="K161" s="126" t="s">
        <v>486</v>
      </c>
      <c r="L161">
        <v>160</v>
      </c>
    </row>
    <row r="162" spans="6:12" x14ac:dyDescent="0.25">
      <c r="F162">
        <v>161</v>
      </c>
      <c r="G162" s="126" t="s">
        <v>59</v>
      </c>
      <c r="H162" s="126" t="s">
        <v>487</v>
      </c>
      <c r="I162" s="126" t="s">
        <v>151</v>
      </c>
      <c r="J162" s="126" t="s">
        <v>488</v>
      </c>
      <c r="K162" s="126" t="s">
        <v>488</v>
      </c>
      <c r="L162">
        <v>161</v>
      </c>
    </row>
    <row r="163" spans="6:12" x14ac:dyDescent="0.25">
      <c r="F163">
        <v>162</v>
      </c>
      <c r="G163" s="126" t="s">
        <v>59</v>
      </c>
      <c r="H163" s="126" t="s">
        <v>489</v>
      </c>
      <c r="I163" s="126" t="s">
        <v>151</v>
      </c>
      <c r="J163" s="126" t="s">
        <v>490</v>
      </c>
      <c r="K163" s="126" t="s">
        <v>490</v>
      </c>
      <c r="L163">
        <v>162</v>
      </c>
    </row>
    <row r="164" spans="6:12" x14ac:dyDescent="0.25">
      <c r="F164">
        <v>163</v>
      </c>
      <c r="G164" s="126" t="s">
        <v>59</v>
      </c>
      <c r="H164" s="126" t="s">
        <v>491</v>
      </c>
      <c r="I164" s="126" t="s">
        <v>193</v>
      </c>
      <c r="J164" s="126" t="s">
        <v>492</v>
      </c>
      <c r="K164" s="126" t="s">
        <v>492</v>
      </c>
      <c r="L164">
        <v>163</v>
      </c>
    </row>
    <row r="165" spans="6:12" x14ac:dyDescent="0.25">
      <c r="F165">
        <v>164</v>
      </c>
      <c r="G165" s="126" t="s">
        <v>59</v>
      </c>
      <c r="H165" s="126" t="s">
        <v>493</v>
      </c>
      <c r="I165" s="126" t="s">
        <v>193</v>
      </c>
      <c r="J165" s="126" t="s">
        <v>492</v>
      </c>
      <c r="K165" s="126" t="s">
        <v>494</v>
      </c>
      <c r="L165">
        <v>164</v>
      </c>
    </row>
    <row r="166" spans="6:12" x14ac:dyDescent="0.25">
      <c r="F166">
        <v>165</v>
      </c>
      <c r="G166" s="126" t="s">
        <v>59</v>
      </c>
      <c r="H166" s="126" t="s">
        <v>495</v>
      </c>
      <c r="I166" s="126" t="s">
        <v>193</v>
      </c>
      <c r="J166" s="126" t="s">
        <v>496</v>
      </c>
      <c r="K166" s="126" t="s">
        <v>496</v>
      </c>
      <c r="L166">
        <v>165</v>
      </c>
    </row>
    <row r="167" spans="6:12" x14ac:dyDescent="0.25">
      <c r="F167">
        <v>166</v>
      </c>
      <c r="G167" s="126" t="s">
        <v>59</v>
      </c>
      <c r="H167" s="126" t="s">
        <v>497</v>
      </c>
      <c r="I167" s="126" t="s">
        <v>193</v>
      </c>
      <c r="J167" s="126" t="s">
        <v>498</v>
      </c>
      <c r="K167" s="126" t="s">
        <v>498</v>
      </c>
      <c r="L167">
        <v>166</v>
      </c>
    </row>
    <row r="168" spans="6:12" x14ac:dyDescent="0.25">
      <c r="F168">
        <v>167</v>
      </c>
      <c r="G168" s="126" t="s">
        <v>59</v>
      </c>
      <c r="H168" s="126" t="s">
        <v>499</v>
      </c>
      <c r="I168" s="126" t="s">
        <v>166</v>
      </c>
      <c r="J168" s="126" t="s">
        <v>166</v>
      </c>
      <c r="K168" s="126" t="s">
        <v>166</v>
      </c>
      <c r="L168">
        <v>167</v>
      </c>
    </row>
    <row r="169" spans="6:12" x14ac:dyDescent="0.25">
      <c r="F169">
        <v>168</v>
      </c>
      <c r="G169" s="126" t="s">
        <v>59</v>
      </c>
      <c r="H169" s="126" t="s">
        <v>500</v>
      </c>
      <c r="I169" s="126" t="s">
        <v>170</v>
      </c>
      <c r="J169" s="126" t="s">
        <v>501</v>
      </c>
      <c r="K169" s="126" t="s">
        <v>501</v>
      </c>
      <c r="L169">
        <v>168</v>
      </c>
    </row>
    <row r="170" spans="6:12" x14ac:dyDescent="0.25">
      <c r="F170">
        <v>169</v>
      </c>
      <c r="G170" s="126" t="s">
        <v>59</v>
      </c>
      <c r="H170" s="126" t="s">
        <v>502</v>
      </c>
      <c r="I170" s="126" t="s">
        <v>170</v>
      </c>
      <c r="J170" s="126" t="s">
        <v>503</v>
      </c>
      <c r="K170" s="126" t="s">
        <v>503</v>
      </c>
      <c r="L170">
        <v>169</v>
      </c>
    </row>
    <row r="171" spans="6:12" x14ac:dyDescent="0.25">
      <c r="F171">
        <v>170</v>
      </c>
      <c r="G171" s="126" t="s">
        <v>59</v>
      </c>
      <c r="H171" s="126" t="s">
        <v>504</v>
      </c>
      <c r="I171" s="126" t="s">
        <v>170</v>
      </c>
      <c r="J171" s="126" t="s">
        <v>505</v>
      </c>
      <c r="K171" s="126" t="s">
        <v>505</v>
      </c>
      <c r="L171">
        <v>170</v>
      </c>
    </row>
    <row r="172" spans="6:12" x14ac:dyDescent="0.25">
      <c r="F172">
        <v>171</v>
      </c>
      <c r="G172" s="126" t="s">
        <v>59</v>
      </c>
      <c r="H172" s="126" t="s">
        <v>506</v>
      </c>
      <c r="I172" s="126" t="s">
        <v>170</v>
      </c>
      <c r="J172" s="126" t="s">
        <v>507</v>
      </c>
      <c r="K172" s="126" t="s">
        <v>507</v>
      </c>
      <c r="L172">
        <v>171</v>
      </c>
    </row>
    <row r="173" spans="6:12" x14ac:dyDescent="0.25">
      <c r="F173">
        <v>172</v>
      </c>
      <c r="G173" s="126" t="s">
        <v>59</v>
      </c>
      <c r="H173" s="126" t="s">
        <v>508</v>
      </c>
      <c r="I173" s="126" t="s">
        <v>170</v>
      </c>
      <c r="J173" s="126" t="s">
        <v>509</v>
      </c>
      <c r="K173" s="126" t="s">
        <v>510</v>
      </c>
      <c r="L173">
        <v>172</v>
      </c>
    </row>
    <row r="174" spans="6:12" x14ac:dyDescent="0.25">
      <c r="F174">
        <v>173</v>
      </c>
      <c r="G174" s="126" t="s">
        <v>59</v>
      </c>
      <c r="H174" s="126" t="s">
        <v>511</v>
      </c>
      <c r="I174" s="126" t="s">
        <v>170</v>
      </c>
      <c r="J174" s="126" t="s">
        <v>509</v>
      </c>
      <c r="K174" s="126" t="s">
        <v>512</v>
      </c>
      <c r="L174">
        <v>173</v>
      </c>
    </row>
    <row r="175" spans="6:12" x14ac:dyDescent="0.25">
      <c r="F175">
        <v>174</v>
      </c>
      <c r="G175" s="126" t="s">
        <v>59</v>
      </c>
      <c r="H175" s="126" t="s">
        <v>513</v>
      </c>
      <c r="I175" s="126" t="s">
        <v>170</v>
      </c>
      <c r="J175" s="126" t="s">
        <v>509</v>
      </c>
      <c r="K175" s="126" t="s">
        <v>514</v>
      </c>
      <c r="L175">
        <v>174</v>
      </c>
    </row>
    <row r="176" spans="6:12" x14ac:dyDescent="0.25">
      <c r="F176">
        <v>175</v>
      </c>
      <c r="G176" s="126" t="s">
        <v>59</v>
      </c>
      <c r="H176" s="126" t="s">
        <v>515</v>
      </c>
      <c r="I176" s="126" t="s">
        <v>170</v>
      </c>
      <c r="J176" s="126" t="s">
        <v>509</v>
      </c>
      <c r="K176" s="126" t="s">
        <v>516</v>
      </c>
      <c r="L176">
        <v>175</v>
      </c>
    </row>
    <row r="177" spans="6:12" x14ac:dyDescent="0.25">
      <c r="F177">
        <v>176</v>
      </c>
      <c r="G177" s="126" t="s">
        <v>59</v>
      </c>
      <c r="H177" s="126" t="s">
        <v>517</v>
      </c>
      <c r="I177" s="126" t="s">
        <v>170</v>
      </c>
      <c r="J177" s="126" t="s">
        <v>509</v>
      </c>
      <c r="K177" s="126" t="s">
        <v>518</v>
      </c>
      <c r="L177">
        <v>176</v>
      </c>
    </row>
    <row r="178" spans="6:12" x14ac:dyDescent="0.25">
      <c r="F178">
        <v>177</v>
      </c>
      <c r="G178" s="126" t="s">
        <v>59</v>
      </c>
      <c r="H178" s="126" t="s">
        <v>519</v>
      </c>
      <c r="I178" s="126" t="s">
        <v>170</v>
      </c>
      <c r="J178" s="126" t="s">
        <v>509</v>
      </c>
      <c r="K178" s="126" t="s">
        <v>520</v>
      </c>
      <c r="L178">
        <v>177</v>
      </c>
    </row>
    <row r="179" spans="6:12" x14ac:dyDescent="0.25">
      <c r="F179">
        <v>178</v>
      </c>
      <c r="G179" s="126" t="s">
        <v>59</v>
      </c>
      <c r="H179" s="126" t="s">
        <v>521</v>
      </c>
      <c r="I179" s="126" t="s">
        <v>170</v>
      </c>
      <c r="J179" s="126" t="s">
        <v>509</v>
      </c>
      <c r="K179" s="126" t="s">
        <v>522</v>
      </c>
      <c r="L179">
        <v>178</v>
      </c>
    </row>
    <row r="180" spans="6:12" x14ac:dyDescent="0.25">
      <c r="F180">
        <v>179</v>
      </c>
      <c r="G180" s="126" t="s">
        <v>59</v>
      </c>
      <c r="H180" s="126" t="s">
        <v>523</v>
      </c>
      <c r="I180" s="126" t="s">
        <v>170</v>
      </c>
      <c r="J180" s="126" t="s">
        <v>509</v>
      </c>
      <c r="K180" s="126" t="s">
        <v>524</v>
      </c>
      <c r="L180">
        <v>179</v>
      </c>
    </row>
    <row r="181" spans="6:12" x14ac:dyDescent="0.25">
      <c r="F181">
        <v>180</v>
      </c>
      <c r="G181" s="126" t="s">
        <v>59</v>
      </c>
      <c r="H181" s="126" t="s">
        <v>525</v>
      </c>
      <c r="I181" s="126" t="s">
        <v>170</v>
      </c>
      <c r="J181" s="126" t="s">
        <v>526</v>
      </c>
      <c r="K181" s="126" t="s">
        <v>526</v>
      </c>
      <c r="L181">
        <v>180</v>
      </c>
    </row>
    <row r="182" spans="6:12" x14ac:dyDescent="0.25">
      <c r="F182">
        <v>181</v>
      </c>
      <c r="G182" s="126" t="s">
        <v>59</v>
      </c>
      <c r="H182" s="126" t="s">
        <v>527</v>
      </c>
      <c r="I182" s="126" t="s">
        <v>170</v>
      </c>
      <c r="J182" s="126" t="s">
        <v>528</v>
      </c>
      <c r="K182" s="126" t="s">
        <v>529</v>
      </c>
      <c r="L182">
        <v>181</v>
      </c>
    </row>
    <row r="183" spans="6:12" x14ac:dyDescent="0.25">
      <c r="F183">
        <v>182</v>
      </c>
      <c r="G183" s="126" t="s">
        <v>59</v>
      </c>
      <c r="H183" s="126" t="s">
        <v>530</v>
      </c>
      <c r="I183" s="126" t="s">
        <v>170</v>
      </c>
      <c r="J183" s="126" t="s">
        <v>528</v>
      </c>
      <c r="K183" s="126" t="s">
        <v>531</v>
      </c>
      <c r="L183">
        <v>182</v>
      </c>
    </row>
    <row r="184" spans="6:12" x14ac:dyDescent="0.25">
      <c r="F184">
        <v>183</v>
      </c>
      <c r="G184" s="126" t="s">
        <v>59</v>
      </c>
      <c r="H184" s="126" t="s">
        <v>532</v>
      </c>
      <c r="I184" s="126" t="s">
        <v>170</v>
      </c>
      <c r="J184" s="126" t="s">
        <v>528</v>
      </c>
      <c r="K184" s="126" t="s">
        <v>533</v>
      </c>
      <c r="L184">
        <v>183</v>
      </c>
    </row>
    <row r="185" spans="6:12" x14ac:dyDescent="0.25">
      <c r="F185">
        <v>184</v>
      </c>
      <c r="G185" s="126" t="s">
        <v>59</v>
      </c>
      <c r="H185" s="126" t="s">
        <v>534</v>
      </c>
      <c r="I185" s="126" t="s">
        <v>170</v>
      </c>
      <c r="J185" s="126" t="s">
        <v>528</v>
      </c>
      <c r="K185" s="126" t="s">
        <v>535</v>
      </c>
      <c r="L185">
        <v>184</v>
      </c>
    </row>
    <row r="186" spans="6:12" x14ac:dyDescent="0.25">
      <c r="F186">
        <v>185</v>
      </c>
      <c r="G186" s="126" t="s">
        <v>59</v>
      </c>
      <c r="H186" s="126" t="s">
        <v>536</v>
      </c>
      <c r="I186" s="126" t="s">
        <v>170</v>
      </c>
      <c r="J186" s="126" t="s">
        <v>528</v>
      </c>
      <c r="K186" s="126" t="s">
        <v>537</v>
      </c>
      <c r="L186">
        <v>185</v>
      </c>
    </row>
    <row r="187" spans="6:12" x14ac:dyDescent="0.25">
      <c r="F187">
        <v>186</v>
      </c>
      <c r="G187" s="126" t="s">
        <v>59</v>
      </c>
      <c r="H187" s="126" t="s">
        <v>538</v>
      </c>
      <c r="I187" s="126" t="s">
        <v>170</v>
      </c>
      <c r="J187" s="126" t="s">
        <v>539</v>
      </c>
      <c r="K187" s="126" t="s">
        <v>539</v>
      </c>
      <c r="L187">
        <v>186</v>
      </c>
    </row>
    <row r="188" spans="6:12" x14ac:dyDescent="0.25">
      <c r="F188">
        <v>187</v>
      </c>
      <c r="G188" s="126" t="s">
        <v>59</v>
      </c>
      <c r="H188" s="126" t="s">
        <v>540</v>
      </c>
      <c r="I188" s="126" t="s">
        <v>170</v>
      </c>
      <c r="J188" s="126" t="s">
        <v>541</v>
      </c>
      <c r="K188" s="126" t="s">
        <v>541</v>
      </c>
      <c r="L188">
        <v>187</v>
      </c>
    </row>
    <row r="189" spans="6:12" x14ac:dyDescent="0.25">
      <c r="F189">
        <v>188</v>
      </c>
      <c r="G189" s="126" t="s">
        <v>59</v>
      </c>
      <c r="H189" s="126" t="s">
        <v>542</v>
      </c>
      <c r="I189" s="126" t="s">
        <v>170</v>
      </c>
      <c r="J189" s="126" t="s">
        <v>170</v>
      </c>
      <c r="K189" s="126" t="s">
        <v>170</v>
      </c>
      <c r="L189">
        <v>188</v>
      </c>
    </row>
    <row r="190" spans="6:12" x14ac:dyDescent="0.25">
      <c r="F190">
        <v>189</v>
      </c>
      <c r="G190" s="126" t="s">
        <v>59</v>
      </c>
      <c r="H190" s="126" t="s">
        <v>543</v>
      </c>
      <c r="I190" s="126" t="s">
        <v>170</v>
      </c>
      <c r="J190" s="126" t="s">
        <v>170</v>
      </c>
      <c r="K190" s="126" t="s">
        <v>544</v>
      </c>
      <c r="L190">
        <v>189</v>
      </c>
    </row>
    <row r="191" spans="6:12" x14ac:dyDescent="0.25">
      <c r="F191">
        <v>190</v>
      </c>
      <c r="G191" s="126" t="s">
        <v>59</v>
      </c>
      <c r="H191" s="126" t="s">
        <v>545</v>
      </c>
      <c r="I191" s="126" t="s">
        <v>170</v>
      </c>
      <c r="J191" s="126" t="s">
        <v>170</v>
      </c>
      <c r="K191" s="126" t="s">
        <v>170</v>
      </c>
      <c r="L191">
        <v>190</v>
      </c>
    </row>
    <row r="192" spans="6:12" x14ac:dyDescent="0.25">
      <c r="F192">
        <v>191</v>
      </c>
      <c r="G192" s="126" t="s">
        <v>118</v>
      </c>
      <c r="H192" s="126" t="s">
        <v>546</v>
      </c>
      <c r="I192" s="126" t="s">
        <v>126</v>
      </c>
      <c r="J192" s="126" t="s">
        <v>547</v>
      </c>
      <c r="K192" s="126" t="s">
        <v>452</v>
      </c>
      <c r="L192">
        <v>191</v>
      </c>
    </row>
    <row r="193" spans="6:12" x14ac:dyDescent="0.25">
      <c r="F193">
        <v>192</v>
      </c>
      <c r="G193" s="126" t="s">
        <v>118</v>
      </c>
      <c r="H193" s="126" t="s">
        <v>548</v>
      </c>
      <c r="I193" s="126" t="s">
        <v>126</v>
      </c>
      <c r="J193" s="126" t="s">
        <v>549</v>
      </c>
      <c r="K193" s="126" t="s">
        <v>392</v>
      </c>
      <c r="L193">
        <v>192</v>
      </c>
    </row>
    <row r="194" spans="6:12" x14ac:dyDescent="0.25">
      <c r="F194">
        <v>193</v>
      </c>
      <c r="G194" s="126" t="s">
        <v>118</v>
      </c>
      <c r="H194" s="126" t="s">
        <v>550</v>
      </c>
      <c r="I194" s="126" t="s">
        <v>126</v>
      </c>
      <c r="J194" s="126" t="s">
        <v>549</v>
      </c>
      <c r="K194" s="126" t="s">
        <v>396</v>
      </c>
      <c r="L194">
        <v>193</v>
      </c>
    </row>
    <row r="195" spans="6:12" x14ac:dyDescent="0.25">
      <c r="F195">
        <v>194</v>
      </c>
      <c r="G195" s="126" t="s">
        <v>118</v>
      </c>
      <c r="H195" s="126" t="s">
        <v>551</v>
      </c>
      <c r="I195" s="126" t="s">
        <v>126</v>
      </c>
      <c r="J195" s="126" t="s">
        <v>552</v>
      </c>
      <c r="K195" s="126" t="s">
        <v>401</v>
      </c>
      <c r="L195">
        <v>194</v>
      </c>
    </row>
    <row r="196" spans="6:12" x14ac:dyDescent="0.25">
      <c r="F196">
        <v>195</v>
      </c>
      <c r="G196" s="126" t="s">
        <v>118</v>
      </c>
      <c r="H196" s="126" t="s">
        <v>553</v>
      </c>
      <c r="I196" s="126" t="s">
        <v>126</v>
      </c>
      <c r="J196" s="126" t="s">
        <v>552</v>
      </c>
      <c r="K196" s="126" t="s">
        <v>403</v>
      </c>
      <c r="L196">
        <v>195</v>
      </c>
    </row>
    <row r="197" spans="6:12" x14ac:dyDescent="0.25">
      <c r="F197">
        <v>196</v>
      </c>
      <c r="G197" s="126" t="s">
        <v>118</v>
      </c>
      <c r="H197" s="126" t="s">
        <v>554</v>
      </c>
      <c r="I197" s="126" t="s">
        <v>126</v>
      </c>
      <c r="J197" s="126" t="s">
        <v>552</v>
      </c>
      <c r="K197" s="126" t="s">
        <v>405</v>
      </c>
      <c r="L197">
        <v>196</v>
      </c>
    </row>
    <row r="198" spans="6:12" x14ac:dyDescent="0.25">
      <c r="F198">
        <v>197</v>
      </c>
      <c r="G198" s="126" t="s">
        <v>118</v>
      </c>
      <c r="H198" s="126" t="s">
        <v>555</v>
      </c>
      <c r="I198" s="126" t="s">
        <v>126</v>
      </c>
      <c r="J198" s="126" t="s">
        <v>552</v>
      </c>
      <c r="K198" s="126" t="s">
        <v>407</v>
      </c>
      <c r="L198">
        <v>197</v>
      </c>
    </row>
    <row r="199" spans="6:12" x14ac:dyDescent="0.25">
      <c r="F199">
        <v>198</v>
      </c>
      <c r="G199" s="126" t="s">
        <v>118</v>
      </c>
      <c r="H199" s="126" t="s">
        <v>556</v>
      </c>
      <c r="I199" s="126" t="s">
        <v>126</v>
      </c>
      <c r="J199" s="126" t="s">
        <v>441</v>
      </c>
      <c r="K199" s="126" t="s">
        <v>410</v>
      </c>
      <c r="L199">
        <v>198</v>
      </c>
    </row>
    <row r="200" spans="6:12" x14ac:dyDescent="0.25">
      <c r="F200">
        <v>199</v>
      </c>
      <c r="G200" s="126" t="s">
        <v>118</v>
      </c>
      <c r="H200" s="126" t="s">
        <v>557</v>
      </c>
      <c r="I200" s="126" t="s">
        <v>126</v>
      </c>
      <c r="J200" s="126" t="s">
        <v>441</v>
      </c>
      <c r="K200" s="126" t="s">
        <v>412</v>
      </c>
      <c r="L200">
        <v>199</v>
      </c>
    </row>
    <row r="201" spans="6:12" x14ac:dyDescent="0.25">
      <c r="F201">
        <v>200</v>
      </c>
      <c r="G201" s="126" t="s">
        <v>118</v>
      </c>
      <c r="H201" s="126" t="s">
        <v>558</v>
      </c>
      <c r="I201" s="126" t="s">
        <v>126</v>
      </c>
      <c r="J201" s="126" t="s">
        <v>441</v>
      </c>
      <c r="K201" s="126" t="s">
        <v>414</v>
      </c>
      <c r="L201">
        <v>200</v>
      </c>
    </row>
    <row r="202" spans="6:12" x14ac:dyDescent="0.25">
      <c r="F202">
        <v>201</v>
      </c>
      <c r="G202" s="126" t="s">
        <v>118</v>
      </c>
      <c r="H202" s="126" t="s">
        <v>559</v>
      </c>
      <c r="I202" s="126" t="s">
        <v>126</v>
      </c>
      <c r="J202" s="126" t="s">
        <v>560</v>
      </c>
      <c r="K202" s="126" t="s">
        <v>303</v>
      </c>
      <c r="L202">
        <v>201</v>
      </c>
    </row>
    <row r="203" spans="6:12" x14ac:dyDescent="0.25">
      <c r="F203">
        <v>202</v>
      </c>
      <c r="G203" s="126" t="s">
        <v>118</v>
      </c>
      <c r="H203" s="126" t="s">
        <v>561</v>
      </c>
      <c r="I203" s="126" t="s">
        <v>126</v>
      </c>
      <c r="J203" s="126" t="s">
        <v>560</v>
      </c>
      <c r="K203" s="126" t="s">
        <v>305</v>
      </c>
      <c r="L203">
        <v>202</v>
      </c>
    </row>
    <row r="204" spans="6:12" x14ac:dyDescent="0.25">
      <c r="F204">
        <v>203</v>
      </c>
      <c r="G204" s="126" t="s">
        <v>118</v>
      </c>
      <c r="H204" s="126" t="s">
        <v>562</v>
      </c>
      <c r="I204" s="126" t="s">
        <v>126</v>
      </c>
      <c r="J204" s="126" t="s">
        <v>560</v>
      </c>
      <c r="K204" s="126" t="s">
        <v>419</v>
      </c>
      <c r="L204">
        <v>203</v>
      </c>
    </row>
    <row r="205" spans="6:12" x14ac:dyDescent="0.25">
      <c r="F205">
        <v>204</v>
      </c>
      <c r="G205" s="126" t="s">
        <v>118</v>
      </c>
      <c r="H205" s="126" t="s">
        <v>563</v>
      </c>
      <c r="I205" s="126" t="s">
        <v>126</v>
      </c>
      <c r="J205" s="126" t="s">
        <v>560</v>
      </c>
      <c r="K205" s="126" t="s">
        <v>309</v>
      </c>
      <c r="L205">
        <v>204</v>
      </c>
    </row>
    <row r="206" spans="6:12" x14ac:dyDescent="0.25">
      <c r="F206">
        <v>205</v>
      </c>
      <c r="G206" s="126" t="s">
        <v>118</v>
      </c>
      <c r="H206" s="126" t="s">
        <v>564</v>
      </c>
      <c r="I206" s="126" t="s">
        <v>126</v>
      </c>
      <c r="J206" s="126" t="s">
        <v>560</v>
      </c>
      <c r="K206" s="126" t="s">
        <v>311</v>
      </c>
      <c r="L206">
        <v>205</v>
      </c>
    </row>
    <row r="207" spans="6:12" x14ac:dyDescent="0.25">
      <c r="F207">
        <v>206</v>
      </c>
      <c r="G207" s="126" t="s">
        <v>118</v>
      </c>
      <c r="H207" s="126" t="s">
        <v>565</v>
      </c>
      <c r="I207" s="126" t="s">
        <v>126</v>
      </c>
      <c r="J207" s="126" t="s">
        <v>560</v>
      </c>
      <c r="K207" s="126" t="s">
        <v>423</v>
      </c>
      <c r="L207">
        <v>206</v>
      </c>
    </row>
    <row r="208" spans="6:12" x14ac:dyDescent="0.25">
      <c r="F208">
        <v>207</v>
      </c>
      <c r="G208" s="126" t="s">
        <v>118</v>
      </c>
      <c r="H208" s="126" t="s">
        <v>566</v>
      </c>
      <c r="I208" s="126" t="s">
        <v>126</v>
      </c>
      <c r="J208" s="126" t="s">
        <v>560</v>
      </c>
      <c r="K208" s="126" t="s">
        <v>315</v>
      </c>
      <c r="L208">
        <v>207</v>
      </c>
    </row>
    <row r="209" spans="6:12" x14ac:dyDescent="0.25">
      <c r="F209">
        <v>208</v>
      </c>
      <c r="G209" s="126" t="s">
        <v>118</v>
      </c>
      <c r="H209" s="126" t="s">
        <v>567</v>
      </c>
      <c r="I209" s="126" t="s">
        <v>126</v>
      </c>
      <c r="J209" s="126" t="s">
        <v>560</v>
      </c>
      <c r="K209" s="126" t="s">
        <v>317</v>
      </c>
      <c r="L209">
        <v>208</v>
      </c>
    </row>
    <row r="210" spans="6:12" x14ac:dyDescent="0.25">
      <c r="F210">
        <v>209</v>
      </c>
      <c r="G210" s="126" t="s">
        <v>118</v>
      </c>
      <c r="H210" s="126" t="s">
        <v>568</v>
      </c>
      <c r="I210" s="126" t="s">
        <v>126</v>
      </c>
      <c r="J210" s="126" t="s">
        <v>560</v>
      </c>
      <c r="K210" s="126" t="s">
        <v>319</v>
      </c>
      <c r="L210">
        <v>209</v>
      </c>
    </row>
    <row r="211" spans="6:12" x14ac:dyDescent="0.25">
      <c r="F211">
        <v>210</v>
      </c>
      <c r="G211" s="126" t="s">
        <v>118</v>
      </c>
      <c r="H211" s="126" t="s">
        <v>569</v>
      </c>
      <c r="I211" s="126" t="s">
        <v>126</v>
      </c>
      <c r="J211" s="126" t="s">
        <v>560</v>
      </c>
      <c r="K211" s="126" t="s">
        <v>321</v>
      </c>
      <c r="L211">
        <v>210</v>
      </c>
    </row>
    <row r="212" spans="6:12" x14ac:dyDescent="0.25">
      <c r="F212">
        <v>211</v>
      </c>
      <c r="G212" s="126" t="s">
        <v>118</v>
      </c>
      <c r="H212" s="126" t="s">
        <v>570</v>
      </c>
      <c r="I212" s="126" t="s">
        <v>126</v>
      </c>
      <c r="J212" s="126" t="s">
        <v>560</v>
      </c>
      <c r="K212" s="126" t="s">
        <v>323</v>
      </c>
      <c r="L212">
        <v>211</v>
      </c>
    </row>
    <row r="213" spans="6:12" x14ac:dyDescent="0.25">
      <c r="F213">
        <v>212</v>
      </c>
      <c r="G213" s="126" t="s">
        <v>118</v>
      </c>
      <c r="H213" s="126" t="s">
        <v>571</v>
      </c>
      <c r="I213" s="126" t="s">
        <v>126</v>
      </c>
      <c r="J213" s="126" t="s">
        <v>560</v>
      </c>
      <c r="K213" s="126" t="s">
        <v>572</v>
      </c>
      <c r="L213">
        <v>212</v>
      </c>
    </row>
    <row r="214" spans="6:12" x14ac:dyDescent="0.25">
      <c r="F214">
        <v>213</v>
      </c>
      <c r="G214" s="126" t="s">
        <v>118</v>
      </c>
      <c r="H214" s="126" t="s">
        <v>573</v>
      </c>
      <c r="I214" s="126" t="s">
        <v>126</v>
      </c>
      <c r="J214" s="126" t="s">
        <v>560</v>
      </c>
      <c r="K214" s="126" t="s">
        <v>325</v>
      </c>
      <c r="L214">
        <v>213</v>
      </c>
    </row>
    <row r="215" spans="6:12" x14ac:dyDescent="0.25">
      <c r="F215">
        <v>214</v>
      </c>
      <c r="G215" s="126" t="s">
        <v>118</v>
      </c>
      <c r="H215" s="126" t="s">
        <v>574</v>
      </c>
      <c r="I215" s="126" t="s">
        <v>126</v>
      </c>
      <c r="J215" s="126" t="s">
        <v>575</v>
      </c>
      <c r="K215" s="126" t="s">
        <v>432</v>
      </c>
      <c r="L215">
        <v>214</v>
      </c>
    </row>
    <row r="216" spans="6:12" x14ac:dyDescent="0.25">
      <c r="F216">
        <v>215</v>
      </c>
      <c r="G216" s="126" t="s">
        <v>118</v>
      </c>
      <c r="H216" s="126" t="s">
        <v>576</v>
      </c>
      <c r="I216" s="126" t="s">
        <v>126</v>
      </c>
      <c r="J216" s="126" t="s">
        <v>575</v>
      </c>
      <c r="K216" s="126" t="s">
        <v>434</v>
      </c>
      <c r="L216">
        <v>215</v>
      </c>
    </row>
    <row r="217" spans="6:12" x14ac:dyDescent="0.25">
      <c r="F217">
        <v>216</v>
      </c>
      <c r="G217" s="126" t="s">
        <v>118</v>
      </c>
      <c r="H217" s="126" t="s">
        <v>577</v>
      </c>
      <c r="I217" s="126" t="s">
        <v>126</v>
      </c>
      <c r="J217" s="126" t="s">
        <v>578</v>
      </c>
      <c r="K217" s="126" t="s">
        <v>329</v>
      </c>
      <c r="L217">
        <v>216</v>
      </c>
    </row>
    <row r="218" spans="6:12" x14ac:dyDescent="0.25">
      <c r="F218">
        <v>217</v>
      </c>
      <c r="G218" s="126" t="s">
        <v>118</v>
      </c>
      <c r="H218" s="126" t="s">
        <v>579</v>
      </c>
      <c r="I218" s="126" t="s">
        <v>126</v>
      </c>
      <c r="J218" s="126" t="s">
        <v>578</v>
      </c>
      <c r="K218" s="126" t="s">
        <v>331</v>
      </c>
      <c r="L218">
        <v>217</v>
      </c>
    </row>
    <row r="219" spans="6:12" x14ac:dyDescent="0.25">
      <c r="F219">
        <v>218</v>
      </c>
      <c r="G219" s="126" t="s">
        <v>118</v>
      </c>
      <c r="H219" s="126" t="s">
        <v>580</v>
      </c>
      <c r="I219" s="126" t="s">
        <v>126</v>
      </c>
      <c r="J219" s="126" t="s">
        <v>581</v>
      </c>
      <c r="K219" s="126" t="s">
        <v>476</v>
      </c>
      <c r="L219">
        <v>218</v>
      </c>
    </row>
    <row r="220" spans="6:12" x14ac:dyDescent="0.25">
      <c r="F220">
        <v>219</v>
      </c>
      <c r="G220" s="126" t="s">
        <v>118</v>
      </c>
      <c r="H220" s="126" t="s">
        <v>582</v>
      </c>
      <c r="I220" s="126" t="s">
        <v>119</v>
      </c>
      <c r="J220" s="126" t="s">
        <v>583</v>
      </c>
      <c r="K220" s="126" t="s">
        <v>583</v>
      </c>
      <c r="L220">
        <v>219</v>
      </c>
    </row>
    <row r="221" spans="6:12" x14ac:dyDescent="0.25">
      <c r="F221">
        <v>220</v>
      </c>
      <c r="G221" s="126" t="s">
        <v>118</v>
      </c>
      <c r="H221" s="126" t="s">
        <v>584</v>
      </c>
      <c r="I221" s="126" t="s">
        <v>119</v>
      </c>
      <c r="J221" s="126" t="s">
        <v>585</v>
      </c>
      <c r="K221" s="126" t="s">
        <v>585</v>
      </c>
      <c r="L221">
        <v>220</v>
      </c>
    </row>
    <row r="222" spans="6:12" x14ac:dyDescent="0.25">
      <c r="F222">
        <v>221</v>
      </c>
      <c r="G222" s="126" t="s">
        <v>118</v>
      </c>
      <c r="H222" s="126" t="s">
        <v>586</v>
      </c>
      <c r="I222" s="126" t="s">
        <v>119</v>
      </c>
      <c r="J222" s="126" t="s">
        <v>587</v>
      </c>
      <c r="K222" s="126" t="s">
        <v>587</v>
      </c>
      <c r="L222">
        <v>221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 Form</vt:lpstr>
      <vt:lpstr>links</vt:lpstr>
    </vt:vector>
  </TitlesOfParts>
  <Company>Microsoft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Sayson</dc:creator>
  <dc:title>Untitled Spreadsheet</dc:title>
  <dc:subject/>
  <dc:description/>
  <cp:keywords/>
  <cp:category/>
  <cp:lastModifiedBy>Unknown</cp:lastModifiedBy>
  <cp:contentStatus/>
  <dcterms:created xsi:type="dcterms:W3CDTF">2012-11-22T09:26:51Z</dcterms:created>
  <dcterms:modified xsi:type="dcterms:W3CDTF">2023-11-01T04:55:19Z</dcterms:modified>
</cp:coreProperties>
</file>