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D:\OneDrive - Department of Education\tld\Caracas\"/>
    </mc:Choice>
  </mc:AlternateContent>
  <xr:revisionPtr revIDLastSave="0" documentId="8_{7FA1C015-5BB5-4C14-9DB9-3E6953D756C2}" xr6:coauthVersionLast="47" xr6:coauthVersionMax="47" xr10:uidLastSave="{00000000-0000-0000-0000-000000000000}"/>
  <bookViews>
    <workbookView xWindow="0" yWindow="0" windowWidth="28800" windowHeight="11736" xr2:uid="{00000000-000D-0000-FFFF-FFFF00000000}"/>
  </bookViews>
  <sheets>
    <sheet name="BAE-BE-001" sheetId="1" r:id="rId1"/>
    <sheet name="ContingencyMatrix" sheetId="4" r:id="rId2"/>
    <sheet name="Venues" sheetId="2" r:id="rId3"/>
    <sheet name="Honorarium" sheetId="3" state="hidden" r:id="rId4"/>
  </sheets>
  <definedNames>
    <definedName name="CONTINGENCY_MATRIX">ContingencyMatrix!$A$1:$C$10</definedName>
    <definedName name="DIVISIONS">Venues!$A$6:$A$42</definedName>
    <definedName name="HONORARIUM">Honorarium!$A$1:$A$56</definedName>
    <definedName name="NDAYS">'BAE-BE-001'!$M$13</definedName>
    <definedName name="NUMPAX">'BAE-BE-001'!$H$16</definedName>
    <definedName name="REGIONS">Venues!$A$5:$W$5</definedName>
    <definedName name="VENUE">'BAE-BE-001'!$O$13</definedName>
    <definedName name="VENUEMATRIX">Venues!$A$6:$W$42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+X0PVcXcrGBDoBYWZVlCNtxKlnQ=="/>
    </ext>
  </extLst>
</workbook>
</file>

<file path=xl/calcChain.xml><?xml version="1.0" encoding="utf-8"?>
<calcChain xmlns="http://schemas.openxmlformats.org/spreadsheetml/2006/main">
  <c r="H50" i="1" l="1"/>
  <c r="H20" i="1" s="1"/>
  <c r="H21" i="1"/>
  <c r="H22" i="1"/>
  <c r="H59" i="1"/>
  <c r="M59" i="1" s="1"/>
  <c r="H58" i="1"/>
  <c r="M58" i="1" s="1"/>
  <c r="M56" i="1"/>
  <c r="P56" i="1" s="1"/>
  <c r="M55" i="1"/>
  <c r="P55" i="1" s="1"/>
  <c r="H54" i="1"/>
  <c r="H24" i="1" s="1"/>
  <c r="M53" i="1"/>
  <c r="N53" i="1" s="1"/>
  <c r="M52" i="1"/>
  <c r="P52" i="1" s="1"/>
  <c r="M47" i="1"/>
  <c r="H28" i="1"/>
  <c r="H17" i="1" s="1"/>
  <c r="P27" i="1"/>
  <c r="P26" i="1"/>
  <c r="H26" i="1"/>
  <c r="P25" i="1"/>
  <c r="H25" i="1"/>
  <c r="P23" i="1"/>
  <c r="H23" i="1"/>
  <c r="P21" i="1"/>
  <c r="H19" i="1"/>
  <c r="H18" i="1"/>
  <c r="M13" i="1"/>
  <c r="K30" i="1" l="1"/>
  <c r="K32" i="1"/>
  <c r="M32" i="1" s="1"/>
  <c r="K34" i="1"/>
  <c r="K36" i="1"/>
  <c r="K38" i="1"/>
  <c r="K40" i="1"/>
  <c r="M40" i="1" s="1"/>
  <c r="K42" i="1"/>
  <c r="K44" i="1"/>
  <c r="K46" i="1"/>
  <c r="M46" i="1" s="1"/>
  <c r="K31" i="1"/>
  <c r="K33" i="1"/>
  <c r="K35" i="1"/>
  <c r="M35" i="1" s="1"/>
  <c r="K37" i="1"/>
  <c r="K39" i="1"/>
  <c r="K41" i="1"/>
  <c r="K43" i="1"/>
  <c r="M43" i="1" s="1"/>
  <c r="K45" i="1"/>
  <c r="K29" i="1"/>
  <c r="N55" i="1"/>
  <c r="J17" i="1"/>
  <c r="M17" i="1" s="1"/>
  <c r="M30" i="1"/>
  <c r="J24" i="1"/>
  <c r="M24" i="1" s="1"/>
  <c r="M34" i="1"/>
  <c r="K54" i="1"/>
  <c r="M54" i="1" s="1"/>
  <c r="N54" i="1" s="1"/>
  <c r="M42" i="1"/>
  <c r="M57" i="1"/>
  <c r="N57" i="1" s="1"/>
  <c r="J20" i="1"/>
  <c r="M20" i="1" s="1"/>
  <c r="M31" i="1"/>
  <c r="M39" i="1"/>
  <c r="P53" i="1"/>
  <c r="M36" i="1"/>
  <c r="M44" i="1"/>
  <c r="J19" i="1"/>
  <c r="M19" i="1" s="1"/>
  <c r="M29" i="1"/>
  <c r="M33" i="1"/>
  <c r="M37" i="1"/>
  <c r="M41" i="1"/>
  <c r="M45" i="1"/>
  <c r="N52" i="1"/>
  <c r="H16" i="1"/>
  <c r="J18" i="1"/>
  <c r="M18" i="1" s="1"/>
  <c r="N56" i="1"/>
  <c r="H60" i="1" l="1"/>
  <c r="M60" i="1" s="1"/>
  <c r="O60" i="1" s="1"/>
  <c r="K61" i="1"/>
  <c r="M61" i="1" s="1"/>
  <c r="O61" i="1" s="1"/>
  <c r="M38" i="1"/>
  <c r="K48" i="1"/>
  <c r="M48" i="1" s="1"/>
  <c r="N48" i="1" s="1"/>
  <c r="K50" i="1"/>
  <c r="M50" i="1" s="1"/>
  <c r="N50" i="1" s="1"/>
  <c r="K49" i="1"/>
  <c r="M49" i="1" s="1"/>
  <c r="N49" i="1" s="1"/>
  <c r="M28" i="1"/>
  <c r="P28" i="1" s="1"/>
  <c r="M16" i="1"/>
  <c r="N16" i="1" s="1"/>
  <c r="O63" i="1" l="1"/>
  <c r="N63" i="1"/>
  <c r="M64" i="1"/>
  <c r="P63" i="1"/>
  <c r="P6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tc={6175E9B9-3A9F-47D7-89AD-069A2E2FFF8D}</author>
  </authors>
  <commentList>
    <comment ref="K61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is a new range for this
Reply:
    Create a dropdown
</t>
      </text>
    </comment>
  </commentList>
</comments>
</file>

<file path=xl/sharedStrings.xml><?xml version="1.0" encoding="utf-8"?>
<sst xmlns="http://schemas.openxmlformats.org/spreadsheetml/2006/main" count="152" uniqueCount="117">
  <si>
    <t>BAE-BE-001</t>
  </si>
  <si>
    <t>OFFICE:</t>
  </si>
  <si>
    <t>Bureau of Unexplained Education - Office of the Director</t>
  </si>
  <si>
    <t>PROGRAM:</t>
  </si>
  <si>
    <t>Cosmic Learning System</t>
  </si>
  <si>
    <t>OUTPUT:</t>
  </si>
  <si>
    <t>Oriented galaxy heads</t>
  </si>
  <si>
    <t>OUTPUT INDICATOR:</t>
  </si>
  <si>
    <t>No. of galaxy heads oriented</t>
  </si>
  <si>
    <t>ACTIVITY TITLE:</t>
  </si>
  <si>
    <t>Orientation of Galaxy Heads on Cosmic Education System</t>
  </si>
  <si>
    <t>ACTIVITY INDICATOR:</t>
  </si>
  <si>
    <t>No. of orientations conducted</t>
  </si>
  <si>
    <t>BEDP PILLAR:</t>
  </si>
  <si>
    <t>INTERMEDIATE OUTCOME:</t>
  </si>
  <si>
    <t>MATATAG AGENDA:</t>
  </si>
  <si>
    <t>(mm/dd/yyyy)</t>
  </si>
  <si>
    <t>DATE:</t>
  </si>
  <si>
    <t>From:</t>
  </si>
  <si>
    <t>To:</t>
  </si>
  <si>
    <t>No. of Days:</t>
  </si>
  <si>
    <t>VENUE:</t>
  </si>
  <si>
    <t>BUTUAN</t>
  </si>
  <si>
    <t>ITEMS</t>
  </si>
  <si>
    <t>No. of Pax</t>
  </si>
  <si>
    <t>Days</t>
  </si>
  <si>
    <t>Amount</t>
  </si>
  <si>
    <t>TOTAL</t>
  </si>
  <si>
    <t>Direct Payment</t>
  </si>
  <si>
    <t>Cash Advance</t>
  </si>
  <si>
    <t>Downloading</t>
  </si>
  <si>
    <t>Board and Lodging</t>
  </si>
  <si>
    <t>Participants</t>
  </si>
  <si>
    <t>Resource Persons</t>
  </si>
  <si>
    <t>Technical Experts ( Editors/Validators/Illustrators)</t>
  </si>
  <si>
    <t>Bureau of Alternative Education</t>
  </si>
  <si>
    <t>Office of the Director</t>
  </si>
  <si>
    <t>PQAD</t>
  </si>
  <si>
    <t>PMSDD</t>
  </si>
  <si>
    <t xml:space="preserve">Other Offices </t>
  </si>
  <si>
    <t>Curriculum &amp; Teaching</t>
  </si>
  <si>
    <t>Other Invited Offices</t>
  </si>
  <si>
    <t>Travel Expenses</t>
  </si>
  <si>
    <t>Region I</t>
  </si>
  <si>
    <t>Region II</t>
  </si>
  <si>
    <t>Batanes</t>
  </si>
  <si>
    <t>Region III</t>
  </si>
  <si>
    <t>Calabarzon</t>
  </si>
  <si>
    <t>Mimaropa</t>
  </si>
  <si>
    <t>Palawan</t>
  </si>
  <si>
    <t>Region V</t>
  </si>
  <si>
    <t>CAR</t>
  </si>
  <si>
    <t>NCR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</si>
  <si>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</si>
  <si>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</si>
  <si>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</si>
  <si>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</si>
  <si>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</si>
  <si>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</si>
  <si>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</si>
  <si>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</si>
  <si>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BARMM</t>
  </si>
  <si>
    <t>Honorarium of Non Deped Personnel</t>
  </si>
  <si>
    <t>Supplies and Materials</t>
  </si>
  <si>
    <t>Contingency</t>
  </si>
  <si>
    <t>Sub-Total</t>
  </si>
  <si>
    <t>Grand Total</t>
  </si>
  <si>
    <t>Prepared:</t>
  </si>
  <si>
    <t>Reviewed:</t>
  </si>
  <si>
    <t>Recommending Approval:</t>
  </si>
  <si>
    <t>Approved:</t>
  </si>
  <si>
    <t>Focal Person - SEPS</t>
  </si>
  <si>
    <t>SVEPS</t>
  </si>
  <si>
    <t>CHIEF</t>
  </si>
  <si>
    <t>DIRECTOR</t>
  </si>
  <si>
    <t>Pax Greater Than</t>
  </si>
  <si>
    <t>Pax Less Than Equal to</t>
  </si>
  <si>
    <t>Transportation Expenses per Venue ( as of April 29, 2019)</t>
  </si>
  <si>
    <t xml:space="preserve">Venues </t>
  </si>
  <si>
    <t>CLUSTER DTE</t>
  </si>
  <si>
    <t>Without  Changes</t>
  </si>
  <si>
    <t>CO</t>
  </si>
  <si>
    <t>BATANES</t>
  </si>
  <si>
    <t>PALAWAN</t>
  </si>
  <si>
    <t>BACOLOD</t>
  </si>
  <si>
    <t>BAGUIO CITY</t>
  </si>
  <si>
    <t>BATAAN</t>
  </si>
  <si>
    <t>BATANGAS MALVAR</t>
  </si>
  <si>
    <t>BORACAY</t>
  </si>
  <si>
    <t>CABANATUAN</t>
  </si>
  <si>
    <t>CAG. DE ORO</t>
  </si>
  <si>
    <t>CEBU CITY</t>
  </si>
  <si>
    <t>DAVAO CITY</t>
  </si>
  <si>
    <t>DUMAGUETE</t>
  </si>
  <si>
    <t>GENERAL SANTOS</t>
  </si>
  <si>
    <t>ILOILO CITY</t>
  </si>
  <si>
    <t>KORONADAL</t>
  </si>
  <si>
    <t>LA UNION</t>
  </si>
  <si>
    <t>LEGASPI</t>
  </si>
  <si>
    <t>LOS BANOS</t>
  </si>
  <si>
    <t>MARIKINA</t>
  </si>
  <si>
    <t>MT. PROVINCE</t>
  </si>
  <si>
    <t>NEAP/CAR BENGUET</t>
  </si>
  <si>
    <t>NEGROS ISLAND</t>
  </si>
  <si>
    <t>OLONGAPO</t>
  </si>
  <si>
    <t>PAMPANGA</t>
  </si>
  <si>
    <t>PANGASINAN</t>
  </si>
  <si>
    <t>PANAY ISLANDS</t>
  </si>
  <si>
    <t>SAN MATEO RIZAL</t>
  </si>
  <si>
    <t>TACLOBAN</t>
  </si>
  <si>
    <t>TAGAYTAY</t>
  </si>
  <si>
    <t>TAGBILARAN/ BOHOL</t>
  </si>
  <si>
    <t>TANAY / ANTIPOLO</t>
  </si>
  <si>
    <t>TANZA, CAVITE</t>
  </si>
  <si>
    <t>TUGUEGARAO</t>
  </si>
  <si>
    <t>VIGAN CITY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</si>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</sst>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_-;\-* #,##0.00_-;_-* &quot;-&quot;??_-;_-@"/>
  </numFmts>
  <fonts count="2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i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Eras Medium ITC"/>
      <family val="2"/>
    </font>
    <font>
      <sz val="9"/>
      <color theme="1"/>
      <name val="Eras Medium ITC"/>
      <family val="2"/>
    </font>
    <font>
      <sz val="9"/>
      <color rgb="FFFF0000"/>
      <name val="Eras Medium ITC"/>
      <family val="2"/>
    </font>
    <font>
      <b/>
      <sz val="8"/>
      <color theme="1"/>
      <name val="Eras Medium ITC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i/>
      <sz val="9"/>
      <color theme="1"/>
      <name val="Bookman Old Style"/>
      <family val="1"/>
    </font>
    <font>
      <b/>
      <sz val="9"/>
      <color theme="1"/>
      <name val="Bookman Old Style"/>
      <family val="1"/>
    </font>
    <font>
      <sz val="9"/>
      <name val="Bookman Old Style"/>
      <family val="1"/>
    </font>
    <font>
      <i/>
      <sz val="9"/>
      <color theme="1"/>
      <name val="Bookman Old Style"/>
      <family val="1"/>
    </font>
    <font>
      <b/>
      <sz val="8"/>
      <color theme="1"/>
      <name val="Bookman Old Style"/>
      <family val="1"/>
    </font>
    <font>
      <sz val="8"/>
      <name val="Bookman Old Style"/>
      <family val="1"/>
    </font>
    <font>
      <i/>
      <sz val="8"/>
      <color theme="1"/>
      <name val="Bookman Old Style"/>
      <family val="1"/>
    </font>
    <font>
      <sz val="8"/>
      <color theme="1"/>
      <name val="Bookman Old Style"/>
      <family val="1"/>
    </font>
    <font>
      <b/>
      <sz val="7"/>
      <color theme="1"/>
      <name val="Bookman Old Style"/>
      <family val="1"/>
    </font>
    <font>
      <sz val="7"/>
      <name val="Bookman Old Style"/>
      <family val="1"/>
    </font>
    <font>
      <b/>
      <i/>
      <sz val="8"/>
      <color theme="1"/>
      <name val="Bookman Old Style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7FED0"/>
        <bgColor rgb="FFF7FED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8" tint="0.39997558519241921"/>
        <bgColor rgb="FFEAF1DD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C6D9F0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rgb="FFDAEEF3"/>
      </patternFill>
    </fill>
    <fill>
      <patternFill patternType="solid">
        <fgColor rgb="FFFF0066"/>
        <bgColor indexed="64"/>
      </patternFill>
    </fill>
    <fill>
      <patternFill patternType="solid">
        <fgColor rgb="FFFF0066"/>
        <bgColor rgb="FFFDE9D9"/>
      </patternFill>
    </fill>
    <fill>
      <patternFill patternType="solid">
        <fgColor rgb="FFFF0066"/>
        <bgColor rgb="FFE5DFEC"/>
      </patternFill>
    </fill>
    <fill>
      <patternFill patternType="solid">
        <fgColor rgb="FFFF0066"/>
        <bgColor rgb="FF92CDDC"/>
      </patternFill>
    </fill>
    <fill>
      <patternFill patternType="solid">
        <fgColor rgb="FFFFFF00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F7FE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EAF1D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FDDE1"/>
        <bgColor rgb="FFDBE5F1"/>
      </patternFill>
    </fill>
    <fill>
      <patternFill patternType="solid">
        <fgColor theme="6" tint="0.39997558519241921"/>
        <bgColor rgb="FFDAEEF3"/>
      </patternFill>
    </fill>
    <fill>
      <patternFill patternType="solid">
        <fgColor rgb="FFFF9999"/>
        <bgColor rgb="FFE5DFEC"/>
      </patternFill>
    </fill>
    <fill>
      <patternFill patternType="solid">
        <fgColor rgb="FF00B0F0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rgb="FFD4FAD5"/>
        <bgColor rgb="FFDAEEF3"/>
      </patternFill>
    </fill>
    <fill>
      <patternFill patternType="solid">
        <fgColor rgb="FFEDE1E4"/>
        <bgColor rgb="FFDAEEF3"/>
      </patternFill>
    </fill>
    <fill>
      <patternFill patternType="solid">
        <fgColor rgb="FF33CCFF"/>
        <bgColor rgb="FFFDE9D9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12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10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34" xfId="0" applyFont="1" applyBorder="1"/>
    <xf numFmtId="0" fontId="1" fillId="0" borderId="39" xfId="0" applyFont="1" applyBorder="1"/>
    <xf numFmtId="0" fontId="1" fillId="0" borderId="40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4" fontId="7" fillId="0" borderId="11" xfId="0" applyNumberFormat="1" applyFont="1" applyBorder="1" applyAlignment="1">
      <alignment horizontal="center"/>
    </xf>
    <xf numFmtId="4" fontId="8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4" fontId="8" fillId="5" borderId="11" xfId="0" applyNumberFormat="1" applyFont="1" applyFill="1" applyBorder="1" applyAlignment="1">
      <alignment horizontal="center"/>
    </xf>
    <xf numFmtId="4" fontId="7" fillId="3" borderId="11" xfId="0" applyNumberFormat="1" applyFont="1" applyFill="1" applyBorder="1" applyAlignment="1">
      <alignment horizontal="center"/>
    </xf>
    <xf numFmtId="4" fontId="7" fillId="3" borderId="42" xfId="0" applyNumberFormat="1" applyFont="1" applyFill="1" applyBorder="1" applyAlignment="1">
      <alignment horizontal="center"/>
    </xf>
    <xf numFmtId="0" fontId="1" fillId="6" borderId="11" xfId="0" applyFont="1" applyFill="1" applyBorder="1"/>
    <xf numFmtId="4" fontId="7" fillId="0" borderId="0" xfId="0" applyNumberFormat="1" applyFont="1" applyAlignment="1">
      <alignment horizontal="center"/>
    </xf>
    <xf numFmtId="4" fontId="7" fillId="5" borderId="11" xfId="0" applyNumberFormat="1" applyFont="1" applyFill="1" applyBorder="1" applyAlignment="1">
      <alignment horizontal="center"/>
    </xf>
    <xf numFmtId="0" fontId="9" fillId="0" borderId="41" xfId="0" applyFont="1" applyBorder="1" applyAlignment="1">
      <alignment horizontal="left"/>
    </xf>
    <xf numFmtId="0" fontId="10" fillId="6" borderId="11" xfId="0" applyFont="1" applyFill="1" applyBorder="1"/>
    <xf numFmtId="4" fontId="7" fillId="0" borderId="11" xfId="0" applyNumberFormat="1" applyFont="1" applyBorder="1"/>
    <xf numFmtId="4" fontId="7" fillId="0" borderId="42" xfId="0" applyNumberFormat="1" applyFont="1" applyBorder="1"/>
    <xf numFmtId="4" fontId="8" fillId="5" borderId="11" xfId="0" applyNumberFormat="1" applyFont="1" applyFill="1" applyBorder="1"/>
    <xf numFmtId="4" fontId="8" fillId="5" borderId="42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wrapText="1"/>
    </xf>
    <xf numFmtId="0" fontId="9" fillId="0" borderId="9" xfId="0" applyFont="1" applyBorder="1" applyAlignment="1">
      <alignment horizontal="center" vertical="center"/>
    </xf>
    <xf numFmtId="4" fontId="7" fillId="5" borderId="11" xfId="0" applyNumberFormat="1" applyFont="1" applyFill="1" applyBorder="1"/>
    <xf numFmtId="0" fontId="6" fillId="0" borderId="43" xfId="0" applyFont="1" applyBorder="1" applyAlignment="1">
      <alignment horizontal="left"/>
    </xf>
    <xf numFmtId="0" fontId="6" fillId="0" borderId="44" xfId="0" applyFont="1" applyBorder="1" applyAlignment="1">
      <alignment horizontal="center" vertical="center"/>
    </xf>
    <xf numFmtId="0" fontId="1" fillId="0" borderId="45" xfId="0" applyFont="1" applyBorder="1"/>
    <xf numFmtId="4" fontId="7" fillId="0" borderId="45" xfId="0" applyNumberFormat="1" applyFont="1" applyBorder="1" applyAlignment="1">
      <alignment horizontal="center"/>
    </xf>
    <xf numFmtId="4" fontId="7" fillId="0" borderId="34" xfId="0" applyNumberFormat="1" applyFont="1" applyBorder="1" applyAlignment="1">
      <alignment horizontal="center"/>
    </xf>
    <xf numFmtId="4" fontId="7" fillId="0" borderId="33" xfId="0" applyNumberFormat="1" applyFont="1" applyBorder="1" applyAlignment="1">
      <alignment horizontal="center"/>
    </xf>
    <xf numFmtId="4" fontId="8" fillId="5" borderId="33" xfId="0" applyNumberFormat="1" applyFont="1" applyFill="1" applyBorder="1" applyAlignment="1">
      <alignment horizontal="center"/>
    </xf>
    <xf numFmtId="4" fontId="7" fillId="0" borderId="37" xfId="0" applyNumberFormat="1" applyFont="1" applyBorder="1" applyAlignment="1">
      <alignment horizontal="center"/>
    </xf>
    <xf numFmtId="0" fontId="1" fillId="3" borderId="10" xfId="0" applyFont="1" applyFill="1" applyBorder="1"/>
    <xf numFmtId="0" fontId="1" fillId="15" borderId="20" xfId="0" applyFont="1" applyFill="1" applyBorder="1"/>
    <xf numFmtId="0" fontId="12" fillId="0" borderId="23" xfId="0" applyFont="1" applyBorder="1"/>
    <xf numFmtId="0" fontId="13" fillId="0" borderId="0" xfId="0" applyFont="1"/>
    <xf numFmtId="0" fontId="14" fillId="0" borderId="13" xfId="0" applyFont="1" applyBorder="1"/>
    <xf numFmtId="0" fontId="15" fillId="0" borderId="4" xfId="0" applyFont="1" applyBorder="1"/>
    <xf numFmtId="0" fontId="15" fillId="0" borderId="5" xfId="0" applyFont="1" applyBorder="1"/>
    <xf numFmtId="0" fontId="14" fillId="0" borderId="5" xfId="0" applyFont="1" applyBorder="1"/>
    <xf numFmtId="0" fontId="14" fillId="0" borderId="7" xfId="0" applyFont="1" applyBorder="1"/>
    <xf numFmtId="0" fontId="14" fillId="0" borderId="0" xfId="0" applyFont="1"/>
    <xf numFmtId="0" fontId="18" fillId="9" borderId="11" xfId="0" applyFont="1" applyFill="1" applyBorder="1" applyAlignment="1">
      <alignment horizontal="center"/>
    </xf>
    <xf numFmtId="14" fontId="14" fillId="3" borderId="11" xfId="0" applyNumberFormat="1" applyFont="1" applyFill="1" applyBorder="1" applyAlignment="1">
      <alignment horizontal="center"/>
    </xf>
    <xf numFmtId="0" fontId="14" fillId="16" borderId="11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/>
    </xf>
    <xf numFmtId="0" fontId="14" fillId="0" borderId="12" xfId="0" applyFont="1" applyBorder="1"/>
    <xf numFmtId="0" fontId="16" fillId="11" borderId="19" xfId="0" applyFont="1" applyFill="1" applyBorder="1" applyAlignment="1">
      <alignment horizontal="center" vertical="center" wrapText="1"/>
    </xf>
    <xf numFmtId="0" fontId="16" fillId="11" borderId="19" xfId="0" applyFont="1" applyFill="1" applyBorder="1" applyAlignment="1">
      <alignment horizontal="center" vertical="center"/>
    </xf>
    <xf numFmtId="0" fontId="16" fillId="13" borderId="19" xfId="0" applyFont="1" applyFill="1" applyBorder="1" applyAlignment="1">
      <alignment horizontal="center" vertical="center" wrapText="1"/>
    </xf>
    <xf numFmtId="0" fontId="16" fillId="14" borderId="19" xfId="0" applyFont="1" applyFill="1" applyBorder="1" applyAlignment="1">
      <alignment horizontal="center" vertical="center"/>
    </xf>
    <xf numFmtId="0" fontId="14" fillId="4" borderId="21" xfId="0" applyFont="1" applyFill="1" applyBorder="1"/>
    <xf numFmtId="0" fontId="14" fillId="0" borderId="11" xfId="0" applyFont="1" applyBorder="1"/>
    <xf numFmtId="0" fontId="14" fillId="4" borderId="24" xfId="0" applyFont="1" applyFill="1" applyBorder="1"/>
    <xf numFmtId="0" fontId="14" fillId="0" borderId="33" xfId="0" applyFont="1" applyBorder="1"/>
    <xf numFmtId="0" fontId="14" fillId="0" borderId="38" xfId="0" applyFont="1" applyBorder="1"/>
    <xf numFmtId="0" fontId="0" fillId="0" borderId="38" xfId="0" applyBorder="1"/>
    <xf numFmtId="0" fontId="14" fillId="18" borderId="25" xfId="0" applyFont="1" applyFill="1" applyBorder="1"/>
    <xf numFmtId="0" fontId="14" fillId="18" borderId="26" xfId="0" applyFont="1" applyFill="1" applyBorder="1"/>
    <xf numFmtId="0" fontId="22" fillId="18" borderId="38" xfId="0" applyFont="1" applyFill="1" applyBorder="1"/>
    <xf numFmtId="0" fontId="22" fillId="18" borderId="38" xfId="0" applyFont="1" applyFill="1" applyBorder="1" applyAlignment="1">
      <alignment horizontal="left"/>
    </xf>
    <xf numFmtId="0" fontId="22" fillId="0" borderId="0" xfId="0" applyFont="1"/>
    <xf numFmtId="0" fontId="22" fillId="0" borderId="11" xfId="0" applyFont="1" applyBorder="1" applyAlignment="1">
      <alignment horizontal="center" vertical="center"/>
    </xf>
    <xf numFmtId="0" fontId="14" fillId="21" borderId="11" xfId="0" applyFont="1" applyFill="1" applyBorder="1"/>
    <xf numFmtId="0" fontId="22" fillId="22" borderId="11" xfId="0" applyFont="1" applyFill="1" applyBorder="1" applyAlignment="1">
      <alignment horizontal="center" vertical="center"/>
    </xf>
    <xf numFmtId="165" fontId="16" fillId="24" borderId="11" xfId="0" applyNumberFormat="1" applyFont="1" applyFill="1" applyBorder="1"/>
    <xf numFmtId="164" fontId="21" fillId="24" borderId="11" xfId="0" applyNumberFormat="1" applyFont="1" applyFill="1" applyBorder="1"/>
    <xf numFmtId="164" fontId="25" fillId="24" borderId="11" xfId="0" applyNumberFormat="1" applyFont="1" applyFill="1" applyBorder="1"/>
    <xf numFmtId="164" fontId="14" fillId="24" borderId="11" xfId="0" applyNumberFormat="1" applyFont="1" applyFill="1" applyBorder="1"/>
    <xf numFmtId="0" fontId="14" fillId="24" borderId="11" xfId="0" applyFont="1" applyFill="1" applyBorder="1"/>
    <xf numFmtId="164" fontId="16" fillId="24" borderId="11" xfId="0" applyNumberFormat="1" applyFont="1" applyFill="1" applyBorder="1"/>
    <xf numFmtId="164" fontId="22" fillId="24" borderId="11" xfId="0" applyNumberFormat="1" applyFont="1" applyFill="1" applyBorder="1"/>
    <xf numFmtId="164" fontId="16" fillId="24" borderId="33" xfId="0" applyNumberFormat="1" applyFont="1" applyFill="1" applyBorder="1"/>
    <xf numFmtId="0" fontId="14" fillId="25" borderId="11" xfId="0" applyFont="1" applyFill="1" applyBorder="1"/>
    <xf numFmtId="0" fontId="18" fillId="25" borderId="11" xfId="0" applyFont="1" applyFill="1" applyBorder="1"/>
    <xf numFmtId="164" fontId="18" fillId="25" borderId="11" xfId="0" applyNumberFormat="1" applyFont="1" applyFill="1" applyBorder="1"/>
    <xf numFmtId="164" fontId="18" fillId="25" borderId="33" xfId="0" applyNumberFormat="1" applyFont="1" applyFill="1" applyBorder="1"/>
    <xf numFmtId="164" fontId="18" fillId="25" borderId="19" xfId="0" applyNumberFormat="1" applyFont="1" applyFill="1" applyBorder="1"/>
    <xf numFmtId="165" fontId="15" fillId="26" borderId="11" xfId="0" applyNumberFormat="1" applyFont="1" applyFill="1" applyBorder="1"/>
    <xf numFmtId="165" fontId="18" fillId="26" borderId="35" xfId="0" applyNumberFormat="1" applyFont="1" applyFill="1" applyBorder="1"/>
    <xf numFmtId="164" fontId="15" fillId="29" borderId="33" xfId="0" applyNumberFormat="1" applyFont="1" applyFill="1" applyBorder="1"/>
    <xf numFmtId="164" fontId="15" fillId="30" borderId="37" xfId="0" applyNumberFormat="1" applyFont="1" applyFill="1" applyBorder="1"/>
    <xf numFmtId="165" fontId="16" fillId="31" borderId="11" xfId="0" applyNumberFormat="1" applyFont="1" applyFill="1" applyBorder="1"/>
    <xf numFmtId="0" fontId="18" fillId="31" borderId="11" xfId="0" applyFont="1" applyFill="1" applyBorder="1"/>
    <xf numFmtId="164" fontId="18" fillId="31" borderId="11" xfId="0" applyNumberFormat="1" applyFont="1" applyFill="1" applyBorder="1"/>
    <xf numFmtId="0" fontId="18" fillId="31" borderId="33" xfId="0" applyFont="1" applyFill="1" applyBorder="1"/>
    <xf numFmtId="164" fontId="18" fillId="31" borderId="19" xfId="0" applyNumberFormat="1" applyFont="1" applyFill="1" applyBorder="1"/>
    <xf numFmtId="0" fontId="22" fillId="0" borderId="13" xfId="0" applyFont="1" applyBorder="1"/>
    <xf numFmtId="0" fontId="21" fillId="0" borderId="13" xfId="0" applyFont="1" applyBorder="1"/>
    <xf numFmtId="0" fontId="21" fillId="0" borderId="0" xfId="0" applyFont="1"/>
    <xf numFmtId="0" fontId="26" fillId="0" borderId="0" xfId="0" applyFont="1"/>
    <xf numFmtId="0" fontId="26" fillId="0" borderId="47" xfId="0" applyFont="1" applyBorder="1"/>
    <xf numFmtId="0" fontId="0" fillId="0" borderId="47" xfId="0" applyBorder="1"/>
    <xf numFmtId="0" fontId="1" fillId="3" borderId="10" xfId="0" applyFont="1" applyFill="1" applyBorder="1" applyAlignment="1">
      <alignment horizontal="center"/>
    </xf>
    <xf numFmtId="0" fontId="14" fillId="18" borderId="38" xfId="0" applyFont="1" applyFill="1" applyBorder="1"/>
    <xf numFmtId="0" fontId="14" fillId="4" borderId="43" xfId="0" applyFont="1" applyFill="1" applyBorder="1"/>
    <xf numFmtId="0" fontId="14" fillId="31" borderId="38" xfId="0" applyFont="1" applyFill="1" applyBorder="1"/>
    <xf numFmtId="0" fontId="14" fillId="25" borderId="38" xfId="0" applyFont="1" applyFill="1" applyBorder="1"/>
    <xf numFmtId="0" fontId="14" fillId="26" borderId="38" xfId="0" applyFont="1" applyFill="1" applyBorder="1"/>
    <xf numFmtId="0" fontId="1" fillId="0" borderId="22" xfId="0" applyFont="1" applyBorder="1"/>
    <xf numFmtId="164" fontId="22" fillId="22" borderId="8" xfId="1" applyFont="1" applyFill="1" applyBorder="1" applyAlignment="1">
      <alignment horizontal="right" vertical="center"/>
    </xf>
    <xf numFmtId="164" fontId="20" fillId="23" borderId="9" xfId="1" applyFont="1" applyFill="1" applyBorder="1" applyAlignment="1">
      <alignment horizontal="right" vertical="center"/>
    </xf>
    <xf numFmtId="0" fontId="22" fillId="18" borderId="8" xfId="0" applyFont="1" applyFill="1" applyBorder="1" applyAlignment="1">
      <alignment horizontal="left"/>
    </xf>
    <xf numFmtId="0" fontId="22" fillId="3" borderId="8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20" fillId="19" borderId="22" xfId="0" applyFont="1" applyFill="1" applyBorder="1" applyAlignment="1">
      <alignment horizontal="left" vertical="top"/>
    </xf>
    <xf numFmtId="0" fontId="20" fillId="19" borderId="9" xfId="0" applyFont="1" applyFill="1" applyBorder="1" applyAlignment="1">
      <alignment horizontal="left" vertical="top"/>
    </xf>
    <xf numFmtId="165" fontId="14" fillId="0" borderId="18" xfId="0" applyNumberFormat="1" applyFont="1" applyBorder="1" applyAlignment="1">
      <alignment horizontal="center"/>
    </xf>
    <xf numFmtId="164" fontId="22" fillId="22" borderId="8" xfId="1" applyFont="1" applyFill="1" applyBorder="1" applyAlignment="1">
      <alignment horizontal="center" vertical="center"/>
    </xf>
    <xf numFmtId="164" fontId="20" fillId="23" borderId="9" xfId="1" applyFont="1" applyFill="1" applyBorder="1" applyAlignment="1">
      <alignment horizontal="center" vertical="center"/>
    </xf>
    <xf numFmtId="164" fontId="22" fillId="22" borderId="32" xfId="1" applyFont="1" applyFill="1" applyBorder="1" applyAlignment="1">
      <alignment horizontal="center" vertical="center"/>
    </xf>
    <xf numFmtId="164" fontId="20" fillId="23" borderId="31" xfId="1" applyFont="1" applyFill="1" applyBorder="1" applyAlignment="1">
      <alignment horizontal="center" vertical="center"/>
    </xf>
    <xf numFmtId="0" fontId="22" fillId="18" borderId="27" xfId="0" applyFont="1" applyFill="1" applyBorder="1" applyAlignment="1">
      <alignment horizontal="left"/>
    </xf>
    <xf numFmtId="0" fontId="22" fillId="0" borderId="8" xfId="0" applyFont="1" applyBorder="1" applyAlignment="1">
      <alignment horizontal="center"/>
    </xf>
    <xf numFmtId="164" fontId="14" fillId="0" borderId="8" xfId="1" applyFont="1" applyBorder="1" applyAlignment="1">
      <alignment horizontal="right" vertical="center"/>
    </xf>
    <xf numFmtId="164" fontId="17" fillId="0" borderId="9" xfId="1" applyFont="1" applyBorder="1" applyAlignment="1">
      <alignment horizontal="right" vertical="center"/>
    </xf>
    <xf numFmtId="0" fontId="22" fillId="18" borderId="22" xfId="0" applyFont="1" applyFill="1" applyBorder="1" applyAlignment="1">
      <alignment horizontal="left"/>
    </xf>
    <xf numFmtId="0" fontId="15" fillId="18" borderId="22" xfId="0" applyFont="1" applyFill="1" applyBorder="1" applyAlignment="1">
      <alignment horizontal="left"/>
    </xf>
    <xf numFmtId="0" fontId="22" fillId="22" borderId="8" xfId="0" applyFont="1" applyFill="1" applyBorder="1" applyAlignment="1">
      <alignment horizontal="center"/>
    </xf>
    <xf numFmtId="0" fontId="15" fillId="18" borderId="30" xfId="0" applyFont="1" applyFill="1" applyBorder="1" applyAlignment="1">
      <alignment horizontal="left"/>
    </xf>
    <xf numFmtId="0" fontId="22" fillId="0" borderId="32" xfId="0" applyFont="1" applyBorder="1" applyAlignment="1">
      <alignment horizontal="center"/>
    </xf>
    <xf numFmtId="0" fontId="16" fillId="22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3" borderId="38" xfId="0" applyFont="1" applyFill="1" applyBorder="1" applyAlignment="1">
      <alignment horizontal="center"/>
    </xf>
    <xf numFmtId="0" fontId="15" fillId="27" borderId="36" xfId="0" applyFont="1" applyFill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20" borderId="8" xfId="0" applyFont="1" applyFill="1" applyBorder="1" applyAlignment="1">
      <alignment horizontal="center"/>
    </xf>
    <xf numFmtId="0" fontId="22" fillId="20" borderId="9" xfId="0" applyFont="1" applyFill="1" applyBorder="1" applyAlignment="1">
      <alignment horizontal="center"/>
    </xf>
    <xf numFmtId="164" fontId="14" fillId="20" borderId="8" xfId="1" applyFont="1" applyFill="1" applyBorder="1" applyAlignment="1">
      <alignment horizontal="right" vertical="center"/>
    </xf>
    <xf numFmtId="164" fontId="14" fillId="20" borderId="9" xfId="1" applyFont="1" applyFill="1" applyBorder="1" applyAlignment="1">
      <alignment horizontal="right" vertical="center"/>
    </xf>
    <xf numFmtId="164" fontId="14" fillId="22" borderId="8" xfId="1" applyFont="1" applyFill="1" applyBorder="1" applyAlignment="1">
      <alignment horizontal="right" vertical="center"/>
    </xf>
    <xf numFmtId="164" fontId="17" fillId="23" borderId="9" xfId="1" applyFont="1" applyFill="1" applyBorder="1" applyAlignment="1">
      <alignment horizontal="right" vertical="center"/>
    </xf>
    <xf numFmtId="0" fontId="22" fillId="18" borderId="8" xfId="0" applyFont="1" applyFill="1" applyBorder="1" applyAlignment="1">
      <alignment horizontal="left" vertical="top"/>
    </xf>
    <xf numFmtId="0" fontId="22" fillId="18" borderId="22" xfId="0" applyFont="1" applyFill="1" applyBorder="1" applyAlignment="1">
      <alignment horizontal="left" vertical="top"/>
    </xf>
    <xf numFmtId="0" fontId="22" fillId="18" borderId="9" xfId="0" applyFont="1" applyFill="1" applyBorder="1" applyAlignment="1">
      <alignment horizontal="left" vertical="top"/>
    </xf>
    <xf numFmtId="0" fontId="14" fillId="22" borderId="8" xfId="0" applyFont="1" applyFill="1" applyBorder="1" applyAlignment="1">
      <alignment horizontal="center"/>
    </xf>
    <xf numFmtId="164" fontId="22" fillId="0" borderId="8" xfId="1" applyFont="1" applyBorder="1" applyAlignment="1">
      <alignment horizontal="right" vertical="center"/>
    </xf>
    <xf numFmtId="164" fontId="20" fillId="0" borderId="9" xfId="1" applyFont="1" applyBorder="1" applyAlignment="1">
      <alignment horizontal="right" vertical="center"/>
    </xf>
    <xf numFmtId="164" fontId="22" fillId="0" borderId="9" xfId="1" applyFont="1" applyBorder="1" applyAlignment="1">
      <alignment horizontal="right" vertical="center"/>
    </xf>
    <xf numFmtId="164" fontId="14" fillId="3" borderId="8" xfId="1" applyFont="1" applyFill="1" applyBorder="1" applyAlignment="1">
      <alignment horizontal="right" vertical="center"/>
    </xf>
    <xf numFmtId="0" fontId="16" fillId="11" borderId="18" xfId="0" applyFont="1" applyFill="1" applyBorder="1" applyAlignment="1">
      <alignment horizontal="center" vertical="center"/>
    </xf>
    <xf numFmtId="164" fontId="22" fillId="22" borderId="9" xfId="1" applyFont="1" applyFill="1" applyBorder="1" applyAlignment="1">
      <alignment horizontal="right" vertical="center"/>
    </xf>
    <xf numFmtId="0" fontId="16" fillId="22" borderId="8" xfId="0" applyFont="1" applyFill="1" applyBorder="1" applyAlignment="1">
      <alignment horizontal="center" wrapText="1"/>
    </xf>
    <xf numFmtId="0" fontId="16" fillId="7" borderId="8" xfId="0" applyFont="1" applyFill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21" fillId="3" borderId="8" xfId="0" applyFont="1" applyFill="1" applyBorder="1" applyAlignment="1">
      <alignment horizontal="left"/>
    </xf>
    <xf numFmtId="0" fontId="16" fillId="9" borderId="8" xfId="0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4" fillId="16" borderId="8" xfId="0" applyFont="1" applyFill="1" applyBorder="1" applyAlignment="1">
      <alignment horizontal="center"/>
    </xf>
    <xf numFmtId="0" fontId="16" fillId="11" borderId="15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23" fillId="7" borderId="8" xfId="0" applyFont="1" applyFill="1" applyBorder="1" applyAlignment="1">
      <alignment horizontal="left"/>
    </xf>
    <xf numFmtId="0" fontId="16" fillId="7" borderId="8" xfId="0" applyFont="1" applyFill="1" applyBorder="1" applyAlignment="1">
      <alignment horizontal="left" vertical="top"/>
    </xf>
    <xf numFmtId="0" fontId="16" fillId="7" borderId="22" xfId="0" applyFont="1" applyFill="1" applyBorder="1" applyAlignment="1">
      <alignment horizontal="left" vertical="top"/>
    </xf>
    <xf numFmtId="0" fontId="16" fillId="7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7" fillId="8" borderId="22" xfId="0" applyFont="1" applyFill="1" applyBorder="1" applyAlignment="1"/>
    <xf numFmtId="0" fontId="17" fillId="8" borderId="9" xfId="0" applyFont="1" applyFill="1" applyBorder="1" applyAlignment="1"/>
    <xf numFmtId="0" fontId="17" fillId="0" borderId="22" xfId="0" applyFont="1" applyBorder="1" applyAlignment="1"/>
    <xf numFmtId="0" fontId="17" fillId="0" borderId="9" xfId="0" applyFont="1" applyBorder="1" applyAlignment="1"/>
    <xf numFmtId="0" fontId="20" fillId="0" borderId="22" xfId="0" applyFont="1" applyBorder="1" applyAlignment="1"/>
    <xf numFmtId="0" fontId="20" fillId="0" borderId="9" xfId="0" applyFont="1" applyBorder="1" applyAlignment="1"/>
    <xf numFmtId="0" fontId="24" fillId="8" borderId="22" xfId="0" applyFont="1" applyFill="1" applyBorder="1" applyAlignment="1"/>
    <xf numFmtId="0" fontId="24" fillId="8" borderId="9" xfId="0" applyFont="1" applyFill="1" applyBorder="1" applyAlignment="1"/>
    <xf numFmtId="0" fontId="17" fillId="10" borderId="22" xfId="0" applyFont="1" applyFill="1" applyBorder="1" applyAlignment="1"/>
    <xf numFmtId="0" fontId="17" fillId="10" borderId="9" xfId="0" applyFont="1" applyFill="1" applyBorder="1" applyAlignment="1"/>
    <xf numFmtId="0" fontId="17" fillId="17" borderId="9" xfId="0" applyFont="1" applyFill="1" applyBorder="1" applyAlignment="1"/>
    <xf numFmtId="0" fontId="17" fillId="12" borderId="16" xfId="0" applyFont="1" applyFill="1" applyBorder="1" applyAlignment="1"/>
    <xf numFmtId="0" fontId="17" fillId="12" borderId="17" xfId="0" applyFont="1" applyFill="1" applyBorder="1" applyAlignment="1"/>
    <xf numFmtId="0" fontId="17" fillId="19" borderId="22" xfId="0" applyFont="1" applyFill="1" applyBorder="1" applyAlignment="1"/>
    <xf numFmtId="0" fontId="17" fillId="19" borderId="9" xfId="0" applyFont="1" applyFill="1" applyBorder="1" applyAlignment="1"/>
    <xf numFmtId="0" fontId="17" fillId="23" borderId="9" xfId="0" applyFont="1" applyFill="1" applyBorder="1" applyAlignment="1"/>
    <xf numFmtId="0" fontId="20" fillId="19" borderId="22" xfId="0" applyFont="1" applyFill="1" applyBorder="1" applyAlignment="1"/>
    <xf numFmtId="0" fontId="20" fillId="19" borderId="9" xfId="0" applyFont="1" applyFill="1" applyBorder="1" applyAlignment="1"/>
    <xf numFmtId="0" fontId="20" fillId="23" borderId="9" xfId="0" applyFont="1" applyFill="1" applyBorder="1" applyAlignment="1"/>
    <xf numFmtId="0" fontId="20" fillId="19" borderId="28" xfId="0" applyFont="1" applyFill="1" applyBorder="1" applyAlignment="1"/>
    <xf numFmtId="0" fontId="20" fillId="19" borderId="29" xfId="0" applyFont="1" applyFill="1" applyBorder="1" applyAlignment="1"/>
    <xf numFmtId="0" fontId="17" fillId="19" borderId="30" xfId="0" applyFont="1" applyFill="1" applyBorder="1" applyAlignment="1"/>
    <xf numFmtId="0" fontId="17" fillId="19" borderId="31" xfId="0" applyFont="1" applyFill="1" applyBorder="1" applyAlignment="1"/>
    <xf numFmtId="0" fontId="20" fillId="0" borderId="31" xfId="0" applyFont="1" applyBorder="1" applyAlignment="1"/>
    <xf numFmtId="0" fontId="17" fillId="0" borderId="17" xfId="0" applyFont="1" applyBorder="1" applyAlignment="1"/>
    <xf numFmtId="0" fontId="17" fillId="0" borderId="16" xfId="0" applyFont="1" applyBorder="1" applyAlignment="1"/>
    <xf numFmtId="0" fontId="17" fillId="28" borderId="31" xfId="0" applyFont="1" applyFill="1" applyBorder="1" applyAlignment="1"/>
    <xf numFmtId="0" fontId="17" fillId="0" borderId="30" xfId="0" applyFont="1" applyBorder="1" applyAlignment="1"/>
    <xf numFmtId="0" fontId="17" fillId="0" borderId="31" xfId="0" applyFont="1" applyBorder="1" applyAlignment="1"/>
    <xf numFmtId="0" fontId="22" fillId="0" borderId="0" xfId="0" applyFont="1" applyAlignment="1"/>
    <xf numFmtId="0" fontId="14" fillId="0" borderId="38" xfId="0" applyFont="1" applyBorder="1" applyAlignment="1"/>
    <xf numFmtId="0" fontId="17" fillId="0" borderId="38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3CCFF"/>
      <color rgb="FFEDE1E4"/>
      <color rgb="FFD4FAD5"/>
      <color rgb="FFD5F9E8"/>
      <color rgb="FF66FFCC"/>
      <color rgb="FF66FFFF"/>
      <color rgb="FFFF9999"/>
      <color rgb="FFFF3300"/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Caracas" id="{F16D23D6-6FE5-4070-9225-8A86BAB10962}" userId="S::jonathan.caracas@deped.gov.ph::efebe325-fee8-4d9c-a8ac-0ca53e57c7e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1" dT="2023-02-17T06:00:57.82" personId="{F16D23D6-6FE5-4070-9225-8A86BAB10962}" id="{6175E9B9-3A9F-47D7-89AD-069A2E2FFF8D}">
    <text xml:space="preserve">There is a new range for this
</text>
  </threadedComment>
  <threadedComment ref="K61" dT="2023-02-17T06:01:25.68" personId="{F16D23D6-6FE5-4070-9225-8A86BAB10962}" id="{C2C5AE93-0978-4744-BBC6-0C94B46980DB}" parentId="{6175E9B9-3A9F-47D7-89AD-069A2E2FFF8D}">
    <text xml:space="preserve">Create a dropdown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view="pageBreakPreview" zoomScaleNormal="100" zoomScaleSheetLayoutView="100" workbookViewId="0">
      <selection activeCell="F6" sqref="F6:O6"/>
    </sheetView>
  </sheetViews>
  <sheetFormatPr defaultColWidth="14.42578125" defaultRowHeight="15" customHeight="1"/>
  <cols>
    <col min="1" max="1" width="3" customWidth="1"/>
    <col min="2" max="2" width="3.28515625" customWidth="1"/>
    <col min="3" max="3" width="3.42578125" customWidth="1"/>
    <col min="4" max="4" width="10.7109375" customWidth="1"/>
    <col min="5" max="5" width="6.7109375" customWidth="1"/>
    <col min="6" max="6" width="8.7109375" customWidth="1"/>
    <col min="7" max="7" width="10.7109375" customWidth="1"/>
    <col min="8" max="8" width="6.42578125" customWidth="1"/>
    <col min="9" max="9" width="3.5703125" customWidth="1"/>
    <col min="10" max="10" width="10.7109375" customWidth="1"/>
    <col min="11" max="11" width="6.7109375" customWidth="1"/>
    <col min="12" max="12" width="6.5703125" customWidth="1"/>
    <col min="13" max="13" width="14.140625" customWidth="1"/>
    <col min="14" max="15" width="13.7109375" customWidth="1"/>
    <col min="16" max="16" width="15.42578125" customWidth="1"/>
    <col min="17" max="17" width="2.85546875" customWidth="1"/>
    <col min="18" max="22" width="8.7109375" customWidth="1"/>
  </cols>
  <sheetData>
    <row r="1" spans="1:17" thickBot="1">
      <c r="A1" s="172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7"/>
    </row>
    <row r="2" spans="1:17" ht="14.45">
      <c r="A2" s="48" t="s">
        <v>0</v>
      </c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1"/>
    </row>
    <row r="3" spans="1:17" ht="14.45">
      <c r="A3" s="51"/>
      <c r="B3" s="52"/>
      <c r="C3" s="157" t="s">
        <v>1</v>
      </c>
      <c r="D3" s="178"/>
      <c r="E3" s="179"/>
      <c r="F3" s="173" t="s">
        <v>2</v>
      </c>
      <c r="G3" s="180"/>
      <c r="H3" s="180"/>
      <c r="I3" s="180"/>
      <c r="J3" s="180"/>
      <c r="K3" s="180"/>
      <c r="L3" s="180"/>
      <c r="M3" s="180"/>
      <c r="N3" s="180"/>
      <c r="O3" s="181"/>
      <c r="P3" s="164"/>
      <c r="Q3" s="43"/>
    </row>
    <row r="4" spans="1:17" ht="14.45">
      <c r="A4" s="51"/>
      <c r="B4" s="52"/>
      <c r="C4" s="157" t="s">
        <v>3</v>
      </c>
      <c r="D4" s="178"/>
      <c r="E4" s="179"/>
      <c r="F4" s="165" t="s">
        <v>4</v>
      </c>
      <c r="G4" s="182"/>
      <c r="H4" s="182"/>
      <c r="I4" s="182"/>
      <c r="J4" s="182"/>
      <c r="K4" s="182"/>
      <c r="L4" s="182"/>
      <c r="M4" s="182"/>
      <c r="N4" s="182"/>
      <c r="O4" s="183"/>
      <c r="P4" s="164"/>
      <c r="Q4" s="43"/>
    </row>
    <row r="5" spans="1:17" ht="14.45">
      <c r="A5" s="51"/>
      <c r="B5" s="52"/>
      <c r="C5" s="157" t="s">
        <v>5</v>
      </c>
      <c r="D5" s="178"/>
      <c r="E5" s="179"/>
      <c r="F5" s="158" t="s">
        <v>6</v>
      </c>
      <c r="G5" s="182"/>
      <c r="H5" s="182"/>
      <c r="I5" s="182"/>
      <c r="J5" s="182"/>
      <c r="K5" s="182"/>
      <c r="L5" s="182"/>
      <c r="M5" s="182"/>
      <c r="N5" s="182"/>
      <c r="O5" s="183"/>
      <c r="P5" s="164"/>
      <c r="Q5" s="43"/>
    </row>
    <row r="6" spans="1:17" ht="14.45">
      <c r="A6" s="51"/>
      <c r="B6" s="52"/>
      <c r="C6" s="168" t="s">
        <v>7</v>
      </c>
      <c r="D6" s="184"/>
      <c r="E6" s="185"/>
      <c r="F6" s="159" t="s">
        <v>8</v>
      </c>
      <c r="G6" s="182"/>
      <c r="H6" s="182"/>
      <c r="I6" s="182"/>
      <c r="J6" s="182"/>
      <c r="K6" s="182"/>
      <c r="L6" s="182"/>
      <c r="M6" s="182"/>
      <c r="N6" s="182"/>
      <c r="O6" s="183"/>
      <c r="P6" s="164"/>
      <c r="Q6" s="43"/>
    </row>
    <row r="7" spans="1:17" ht="14.45">
      <c r="A7" s="51"/>
      <c r="B7" s="52"/>
      <c r="C7" s="157" t="s">
        <v>9</v>
      </c>
      <c r="D7" s="178"/>
      <c r="E7" s="179"/>
      <c r="F7" s="158" t="s">
        <v>10</v>
      </c>
      <c r="G7" s="182"/>
      <c r="H7" s="182"/>
      <c r="I7" s="182"/>
      <c r="J7" s="182"/>
      <c r="K7" s="182"/>
      <c r="L7" s="182"/>
      <c r="M7" s="182"/>
      <c r="N7" s="182"/>
      <c r="O7" s="183"/>
      <c r="P7" s="164"/>
      <c r="Q7" s="43"/>
    </row>
    <row r="8" spans="1:17" ht="14.45">
      <c r="A8" s="51"/>
      <c r="B8" s="52"/>
      <c r="C8" s="168" t="s">
        <v>11</v>
      </c>
      <c r="D8" s="184"/>
      <c r="E8" s="185"/>
      <c r="F8" s="159" t="s">
        <v>12</v>
      </c>
      <c r="G8" s="182"/>
      <c r="H8" s="182"/>
      <c r="I8" s="182"/>
      <c r="J8" s="182"/>
      <c r="K8" s="182"/>
      <c r="L8" s="182"/>
      <c r="M8" s="182"/>
      <c r="N8" s="182"/>
      <c r="O8" s="183"/>
      <c r="P8" s="164"/>
      <c r="Q8" s="43"/>
    </row>
    <row r="9" spans="1:17" ht="14.45">
      <c r="A9" s="51"/>
      <c r="B9" s="52"/>
      <c r="C9" s="169" t="s">
        <v>13</v>
      </c>
      <c r="D9" s="170"/>
      <c r="E9" s="171"/>
      <c r="F9" s="165"/>
      <c r="G9" s="166"/>
      <c r="H9" s="166"/>
      <c r="I9" s="166"/>
      <c r="J9" s="166"/>
      <c r="K9" s="166"/>
      <c r="L9" s="166"/>
      <c r="M9" s="166"/>
      <c r="N9" s="166"/>
      <c r="O9" s="167"/>
      <c r="P9" s="164"/>
      <c r="Q9" s="43"/>
    </row>
    <row r="10" spans="1:17" ht="14.45">
      <c r="A10" s="51"/>
      <c r="B10" s="52"/>
      <c r="C10" s="168" t="s">
        <v>14</v>
      </c>
      <c r="D10" s="184"/>
      <c r="E10" s="185"/>
      <c r="F10" s="165"/>
      <c r="G10" s="166"/>
      <c r="H10" s="166"/>
      <c r="I10" s="166"/>
      <c r="J10" s="166"/>
      <c r="K10" s="166"/>
      <c r="L10" s="166"/>
      <c r="M10" s="166"/>
      <c r="N10" s="166"/>
      <c r="O10" s="167"/>
      <c r="P10" s="164"/>
      <c r="Q10" s="43"/>
    </row>
    <row r="11" spans="1:17" ht="14.45">
      <c r="A11" s="51"/>
      <c r="B11" s="52"/>
      <c r="C11" s="157" t="s">
        <v>15</v>
      </c>
      <c r="D11" s="178"/>
      <c r="E11" s="179"/>
      <c r="F11" s="159"/>
      <c r="G11" s="182"/>
      <c r="H11" s="182"/>
      <c r="I11" s="182"/>
      <c r="J11" s="182"/>
      <c r="K11" s="182"/>
      <c r="L11" s="182"/>
      <c r="M11" s="182"/>
      <c r="N11" s="182"/>
      <c r="O11" s="183"/>
      <c r="P11" s="164"/>
      <c r="Q11" s="104"/>
    </row>
    <row r="12" spans="1:17" thickBot="1">
      <c r="A12" s="51"/>
      <c r="B12" s="52"/>
      <c r="C12" s="52"/>
      <c r="D12" s="52"/>
      <c r="E12" s="52"/>
      <c r="F12" s="52"/>
      <c r="G12" s="99" t="s">
        <v>16</v>
      </c>
      <c r="H12" s="100"/>
      <c r="I12" s="100"/>
      <c r="J12" s="98" t="s">
        <v>16</v>
      </c>
      <c r="K12" s="52"/>
      <c r="L12" s="52"/>
      <c r="M12" s="52"/>
      <c r="N12" s="52"/>
      <c r="O12" s="52"/>
      <c r="P12" s="52"/>
      <c r="Q12" s="3"/>
    </row>
    <row r="13" spans="1:17" ht="14.45">
      <c r="A13" s="51"/>
      <c r="B13" s="52"/>
      <c r="C13" s="160" t="s">
        <v>17</v>
      </c>
      <c r="D13" s="186"/>
      <c r="E13" s="187"/>
      <c r="F13" s="53" t="s">
        <v>18</v>
      </c>
      <c r="G13" s="54">
        <v>44781</v>
      </c>
      <c r="H13" s="161" t="s">
        <v>19</v>
      </c>
      <c r="I13" s="187"/>
      <c r="J13" s="54">
        <v>44786</v>
      </c>
      <c r="K13" s="161" t="s">
        <v>20</v>
      </c>
      <c r="L13" s="187"/>
      <c r="M13" s="55">
        <f>J13-G13</f>
        <v>5</v>
      </c>
      <c r="N13" s="56" t="s">
        <v>21</v>
      </c>
      <c r="O13" s="162" t="s">
        <v>22</v>
      </c>
      <c r="P13" s="188"/>
      <c r="Q13" s="3"/>
    </row>
    <row r="14" spans="1:17" ht="7.5" customHeight="1" thickBot="1">
      <c r="A14" s="5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"/>
    </row>
    <row r="15" spans="1:17" ht="24">
      <c r="A15" s="163" t="s">
        <v>23</v>
      </c>
      <c r="B15" s="189"/>
      <c r="C15" s="189"/>
      <c r="D15" s="189"/>
      <c r="E15" s="189"/>
      <c r="F15" s="189"/>
      <c r="G15" s="190"/>
      <c r="H15" s="154" t="s">
        <v>24</v>
      </c>
      <c r="I15" s="190"/>
      <c r="J15" s="58" t="s">
        <v>25</v>
      </c>
      <c r="K15" s="154" t="s">
        <v>26</v>
      </c>
      <c r="L15" s="190"/>
      <c r="M15" s="59" t="s">
        <v>27</v>
      </c>
      <c r="N15" s="60" t="s">
        <v>28</v>
      </c>
      <c r="O15" s="58" t="s">
        <v>29</v>
      </c>
      <c r="P15" s="61" t="s">
        <v>30</v>
      </c>
      <c r="Q15" s="44"/>
    </row>
    <row r="16" spans="1:17" ht="14.45">
      <c r="A16" s="62"/>
      <c r="B16" s="128" t="s">
        <v>31</v>
      </c>
      <c r="C16" s="191"/>
      <c r="D16" s="191"/>
      <c r="E16" s="191"/>
      <c r="F16" s="191"/>
      <c r="G16" s="192"/>
      <c r="H16" s="156">
        <f>H17+H18+H19+H20+H24</f>
        <v>85</v>
      </c>
      <c r="I16" s="193"/>
      <c r="J16" s="63"/>
      <c r="K16" s="133"/>
      <c r="L16" s="181"/>
      <c r="M16" s="76">
        <f>SUM(M17:M20,M24)</f>
        <v>747500</v>
      </c>
      <c r="N16" s="93">
        <f>M16</f>
        <v>747500</v>
      </c>
      <c r="O16" s="84"/>
      <c r="P16" s="89"/>
      <c r="Q16" s="6"/>
    </row>
    <row r="17" spans="1:17" s="46" customFormat="1" ht="14.25" customHeight="1">
      <c r="A17" s="64"/>
      <c r="B17" s="68"/>
      <c r="C17" s="127" t="s">
        <v>32</v>
      </c>
      <c r="D17" s="194"/>
      <c r="E17" s="194"/>
      <c r="F17" s="194"/>
      <c r="G17" s="195"/>
      <c r="H17" s="156">
        <f>H28</f>
        <v>41</v>
      </c>
      <c r="I17" s="193"/>
      <c r="J17" s="75">
        <f>NDAYS</f>
        <v>5</v>
      </c>
      <c r="K17" s="111">
        <v>1500</v>
      </c>
      <c r="L17" s="112"/>
      <c r="M17" s="77">
        <f t="shared" ref="M17:M20" si="0">H17*J17*K17</f>
        <v>307500</v>
      </c>
      <c r="N17" s="94"/>
      <c r="O17" s="85"/>
      <c r="P17" s="89"/>
      <c r="Q17" s="45"/>
    </row>
    <row r="18" spans="1:17" s="46" customFormat="1" ht="13.9">
      <c r="A18" s="64"/>
      <c r="B18" s="69"/>
      <c r="C18" s="127" t="s">
        <v>33</v>
      </c>
      <c r="D18" s="194"/>
      <c r="E18" s="194"/>
      <c r="F18" s="194"/>
      <c r="G18" s="195"/>
      <c r="H18" s="156">
        <f>H48</f>
        <v>8</v>
      </c>
      <c r="I18" s="193"/>
      <c r="J18" s="75">
        <f>NDAYS</f>
        <v>5</v>
      </c>
      <c r="K18" s="111">
        <v>2000</v>
      </c>
      <c r="L18" s="155"/>
      <c r="M18" s="77">
        <f t="shared" si="0"/>
        <v>80000</v>
      </c>
      <c r="N18" s="94"/>
      <c r="O18" s="85"/>
      <c r="P18" s="89"/>
      <c r="Q18" s="45"/>
    </row>
    <row r="19" spans="1:17" s="46" customFormat="1" ht="13.9">
      <c r="A19" s="64"/>
      <c r="B19" s="69"/>
      <c r="C19" s="127" t="s">
        <v>34</v>
      </c>
      <c r="D19" s="194"/>
      <c r="E19" s="194"/>
      <c r="F19" s="194"/>
      <c r="G19" s="195"/>
      <c r="H19" s="132">
        <f>H49</f>
        <v>4</v>
      </c>
      <c r="I19" s="193"/>
      <c r="J19" s="75">
        <f>NDAYS</f>
        <v>5</v>
      </c>
      <c r="K19" s="111">
        <v>2000</v>
      </c>
      <c r="L19" s="155"/>
      <c r="M19" s="77">
        <f t="shared" si="0"/>
        <v>40000</v>
      </c>
      <c r="N19" s="94"/>
      <c r="O19" s="85"/>
      <c r="P19" s="89"/>
      <c r="Q19" s="45"/>
    </row>
    <row r="20" spans="1:17" s="46" customFormat="1" ht="13.9">
      <c r="A20" s="64"/>
      <c r="B20" s="69"/>
      <c r="C20" s="127" t="s">
        <v>35</v>
      </c>
      <c r="D20" s="194"/>
      <c r="E20" s="194"/>
      <c r="F20" s="194"/>
      <c r="G20" s="195"/>
      <c r="H20" s="132">
        <f>H50</f>
        <v>24</v>
      </c>
      <c r="I20" s="193"/>
      <c r="J20" s="75">
        <f>NDAYS</f>
        <v>5</v>
      </c>
      <c r="K20" s="111">
        <v>2000</v>
      </c>
      <c r="L20" s="155"/>
      <c r="M20" s="77">
        <f t="shared" si="0"/>
        <v>240000</v>
      </c>
      <c r="N20" s="94"/>
      <c r="O20" s="85"/>
      <c r="P20" s="89"/>
      <c r="Q20" s="45"/>
    </row>
    <row r="21" spans="1:17" s="46" customFormat="1" ht="13.9">
      <c r="A21" s="64"/>
      <c r="B21" s="69"/>
      <c r="C21" s="70"/>
      <c r="D21" s="113" t="s">
        <v>36</v>
      </c>
      <c r="E21" s="194"/>
      <c r="F21" s="194"/>
      <c r="G21" s="195"/>
      <c r="H21" s="129">
        <f>H51</f>
        <v>8</v>
      </c>
      <c r="I21" s="196"/>
      <c r="J21" s="73"/>
      <c r="K21" s="150"/>
      <c r="L21" s="152"/>
      <c r="M21" s="78"/>
      <c r="N21" s="94"/>
      <c r="O21" s="85"/>
      <c r="P21" s="89">
        <f t="shared" ref="P21:P23" si="1">M21</f>
        <v>0</v>
      </c>
      <c r="Q21" s="45"/>
    </row>
    <row r="22" spans="1:17" s="46" customFormat="1" ht="13.9">
      <c r="A22" s="64"/>
      <c r="B22" s="69"/>
      <c r="C22" s="70"/>
      <c r="D22" s="146" t="s">
        <v>37</v>
      </c>
      <c r="E22" s="147"/>
      <c r="F22" s="147"/>
      <c r="G22" s="148"/>
      <c r="H22" s="129">
        <f>H53</f>
        <v>8</v>
      </c>
      <c r="I22" s="196"/>
      <c r="J22" s="73"/>
      <c r="K22" s="150"/>
      <c r="L22" s="152"/>
      <c r="M22" s="78"/>
      <c r="N22" s="94"/>
      <c r="O22" s="85"/>
      <c r="P22" s="89"/>
      <c r="Q22" s="45"/>
    </row>
    <row r="23" spans="1:17" s="46" customFormat="1" ht="13.9">
      <c r="A23" s="64"/>
      <c r="B23" s="69"/>
      <c r="C23" s="70"/>
      <c r="D23" s="123" t="s">
        <v>38</v>
      </c>
      <c r="E23" s="197"/>
      <c r="F23" s="197"/>
      <c r="G23" s="198"/>
      <c r="H23" s="129">
        <f t="shared" ref="H23:H26" si="2">H53</f>
        <v>8</v>
      </c>
      <c r="I23" s="196"/>
      <c r="J23" s="73"/>
      <c r="K23" s="150"/>
      <c r="L23" s="151"/>
      <c r="M23" s="78"/>
      <c r="N23" s="94"/>
      <c r="O23" s="85"/>
      <c r="P23" s="89">
        <f t="shared" si="1"/>
        <v>0</v>
      </c>
      <c r="Q23" s="45"/>
    </row>
    <row r="24" spans="1:17" s="46" customFormat="1" ht="13.9">
      <c r="A24" s="64"/>
      <c r="B24" s="69"/>
      <c r="C24" s="127" t="s">
        <v>39</v>
      </c>
      <c r="D24" s="194"/>
      <c r="E24" s="194"/>
      <c r="F24" s="194"/>
      <c r="G24" s="195"/>
      <c r="H24" s="132">
        <f t="shared" si="2"/>
        <v>8</v>
      </c>
      <c r="I24" s="193"/>
      <c r="J24" s="75">
        <f>NDAYS</f>
        <v>5</v>
      </c>
      <c r="K24" s="111">
        <v>2000</v>
      </c>
      <c r="L24" s="112"/>
      <c r="M24" s="77">
        <f>H24*J24*K24</f>
        <v>80000</v>
      </c>
      <c r="N24" s="94"/>
      <c r="O24" s="85"/>
      <c r="P24" s="89"/>
      <c r="Q24" s="45"/>
    </row>
    <row r="25" spans="1:17" s="46" customFormat="1" ht="15.75" customHeight="1">
      <c r="A25" s="64"/>
      <c r="B25" s="69"/>
      <c r="C25" s="70"/>
      <c r="D25" s="113" t="s">
        <v>40</v>
      </c>
      <c r="E25" s="194"/>
      <c r="F25" s="194"/>
      <c r="G25" s="195"/>
      <c r="H25" s="129">
        <f t="shared" si="2"/>
        <v>4</v>
      </c>
      <c r="I25" s="196"/>
      <c r="J25" s="63"/>
      <c r="K25" s="125"/>
      <c r="L25" s="126"/>
      <c r="M25" s="79"/>
      <c r="N25" s="94"/>
      <c r="O25" s="85"/>
      <c r="P25" s="89">
        <f t="shared" ref="P25:P28" si="3">M25</f>
        <v>0</v>
      </c>
      <c r="Q25" s="45"/>
    </row>
    <row r="26" spans="1:17" s="46" customFormat="1" ht="15.75" customHeight="1">
      <c r="A26" s="64"/>
      <c r="B26" s="69"/>
      <c r="C26" s="70"/>
      <c r="D26" s="113" t="s">
        <v>41</v>
      </c>
      <c r="E26" s="194"/>
      <c r="F26" s="194"/>
      <c r="G26" s="195"/>
      <c r="H26" s="129">
        <f t="shared" si="2"/>
        <v>4</v>
      </c>
      <c r="I26" s="196"/>
      <c r="J26" s="63"/>
      <c r="K26" s="125"/>
      <c r="L26" s="126"/>
      <c r="M26" s="79"/>
      <c r="N26" s="94"/>
      <c r="O26" s="85"/>
      <c r="P26" s="89">
        <f t="shared" si="3"/>
        <v>0</v>
      </c>
      <c r="Q26" s="45"/>
    </row>
    <row r="27" spans="1:17" ht="15.75" customHeight="1">
      <c r="A27" s="64"/>
      <c r="B27" s="128" t="s">
        <v>42</v>
      </c>
      <c r="C27" s="191"/>
      <c r="D27" s="191"/>
      <c r="E27" s="191"/>
      <c r="F27" s="191"/>
      <c r="G27" s="192"/>
      <c r="H27" s="149"/>
      <c r="I27" s="193"/>
      <c r="J27" s="63"/>
      <c r="K27" s="125"/>
      <c r="L27" s="126"/>
      <c r="M27" s="80"/>
      <c r="N27" s="94"/>
      <c r="O27" s="85"/>
      <c r="P27" s="89">
        <f t="shared" si="3"/>
        <v>0</v>
      </c>
      <c r="Q27" s="6"/>
    </row>
    <row r="28" spans="1:17" ht="15.75" customHeight="1">
      <c r="A28" s="64"/>
      <c r="B28" s="68"/>
      <c r="C28" s="127" t="s">
        <v>32</v>
      </c>
      <c r="D28" s="194"/>
      <c r="E28" s="194"/>
      <c r="F28" s="194"/>
      <c r="G28" s="195"/>
      <c r="H28" s="132">
        <f>SUM(H29:I47)</f>
        <v>41</v>
      </c>
      <c r="I28" s="193"/>
      <c r="J28" s="63"/>
      <c r="K28" s="153"/>
      <c r="L28" s="126"/>
      <c r="M28" s="81">
        <f>SUM(M29:M47)</f>
        <v>433500</v>
      </c>
      <c r="N28" s="94"/>
      <c r="O28" s="85"/>
      <c r="P28" s="89">
        <f t="shared" si="3"/>
        <v>433500</v>
      </c>
      <c r="Q28" s="6"/>
    </row>
    <row r="29" spans="1:17" ht="15.75" customHeight="1">
      <c r="A29" s="64"/>
      <c r="B29" s="69"/>
      <c r="C29" s="70"/>
      <c r="D29" s="113" t="s">
        <v>43</v>
      </c>
      <c r="E29" s="194"/>
      <c r="F29" s="194"/>
      <c r="G29" s="195"/>
      <c r="H29" s="114">
        <v>2</v>
      </c>
      <c r="I29" s="183"/>
      <c r="J29" s="63"/>
      <c r="K29" s="111">
        <f t="shared" ref="K29:K46" si="4">IF(NDAYS&gt;1,VLOOKUP(VENUE,VENUEMATRIX,MATCH(D29,REGIONS,0),)+(VLOOKUP(VENUE,VENUEMATRIX,2)*0.2)*2,VLOOKUP(VENUE,VENUEMATRIX,MATCH(D29,REGIONS,0),))</f>
        <v>13900</v>
      </c>
      <c r="L29" s="112"/>
      <c r="M29" s="82">
        <f t="shared" ref="M29:M56" si="5">K29*H29</f>
        <v>27800</v>
      </c>
      <c r="N29" s="94"/>
      <c r="O29" s="85"/>
      <c r="P29" s="89"/>
      <c r="Q29" s="6"/>
    </row>
    <row r="30" spans="1:17" ht="15.75" customHeight="1">
      <c r="A30" s="64"/>
      <c r="B30" s="69"/>
      <c r="C30" s="70"/>
      <c r="D30" s="113" t="s">
        <v>44</v>
      </c>
      <c r="E30" s="194"/>
      <c r="F30" s="194"/>
      <c r="G30" s="195"/>
      <c r="H30" s="114">
        <v>2</v>
      </c>
      <c r="I30" s="183"/>
      <c r="J30" s="63"/>
      <c r="K30" s="111">
        <f t="shared" si="4"/>
        <v>14400</v>
      </c>
      <c r="L30" s="112"/>
      <c r="M30" s="82">
        <f t="shared" si="5"/>
        <v>28800</v>
      </c>
      <c r="N30" s="94"/>
      <c r="O30" s="85"/>
      <c r="P30" s="89"/>
      <c r="Q30" s="6"/>
    </row>
    <row r="31" spans="1:17" ht="15.75" customHeight="1">
      <c r="A31" s="64"/>
      <c r="B31" s="69"/>
      <c r="C31" s="70"/>
      <c r="D31" s="113" t="s">
        <v>45</v>
      </c>
      <c r="E31" s="194"/>
      <c r="F31" s="194"/>
      <c r="G31" s="195"/>
      <c r="H31" s="114">
        <v>1</v>
      </c>
      <c r="I31" s="183"/>
      <c r="J31" s="63"/>
      <c r="K31" s="111">
        <f t="shared" si="4"/>
        <v>16400</v>
      </c>
      <c r="L31" s="112"/>
      <c r="M31" s="82">
        <f t="shared" si="5"/>
        <v>16400</v>
      </c>
      <c r="N31" s="94"/>
      <c r="O31" s="85"/>
      <c r="P31" s="89"/>
      <c r="Q31" s="6"/>
    </row>
    <row r="32" spans="1:17" ht="15.75" customHeight="1">
      <c r="A32" s="64"/>
      <c r="B32" s="69"/>
      <c r="C32" s="70"/>
      <c r="D32" s="113" t="s">
        <v>46</v>
      </c>
      <c r="E32" s="194"/>
      <c r="F32" s="194"/>
      <c r="G32" s="195"/>
      <c r="H32" s="114">
        <v>4</v>
      </c>
      <c r="I32" s="183"/>
      <c r="J32" s="63"/>
      <c r="K32" s="111">
        <f t="shared" si="4"/>
        <v>13900</v>
      </c>
      <c r="L32" s="112"/>
      <c r="M32" s="82">
        <f t="shared" si="5"/>
        <v>55600</v>
      </c>
      <c r="N32" s="94"/>
      <c r="O32" s="85"/>
      <c r="P32" s="89"/>
      <c r="Q32" s="6"/>
    </row>
    <row r="33" spans="1:17" ht="15.75" customHeight="1">
      <c r="A33" s="64"/>
      <c r="B33" s="69"/>
      <c r="C33" s="70"/>
      <c r="D33" s="113" t="s">
        <v>47</v>
      </c>
      <c r="E33" s="194"/>
      <c r="F33" s="194"/>
      <c r="G33" s="195"/>
      <c r="H33" s="114">
        <v>3</v>
      </c>
      <c r="I33" s="183"/>
      <c r="J33" s="63"/>
      <c r="K33" s="111">
        <f t="shared" si="4"/>
        <v>13900</v>
      </c>
      <c r="L33" s="112"/>
      <c r="M33" s="82">
        <f t="shared" si="5"/>
        <v>41700</v>
      </c>
      <c r="N33" s="94"/>
      <c r="O33" s="85"/>
      <c r="P33" s="89"/>
      <c r="Q33" s="6"/>
    </row>
    <row r="34" spans="1:17" ht="15.75" customHeight="1">
      <c r="A34" s="64"/>
      <c r="B34" s="69"/>
      <c r="C34" s="70"/>
      <c r="D34" s="113" t="s">
        <v>48</v>
      </c>
      <c r="E34" s="194"/>
      <c r="F34" s="194"/>
      <c r="G34" s="195"/>
      <c r="H34" s="114">
        <v>1</v>
      </c>
      <c r="I34" s="183"/>
      <c r="J34" s="63"/>
      <c r="K34" s="111">
        <f t="shared" si="4"/>
        <v>13900</v>
      </c>
      <c r="L34" s="112"/>
      <c r="M34" s="82">
        <f t="shared" si="5"/>
        <v>13900</v>
      </c>
      <c r="N34" s="94"/>
      <c r="O34" s="85"/>
      <c r="P34" s="89"/>
      <c r="Q34" s="6"/>
    </row>
    <row r="35" spans="1:17" ht="15.75" customHeight="1">
      <c r="A35" s="64"/>
      <c r="B35" s="69"/>
      <c r="C35" s="70"/>
      <c r="D35" s="113" t="s">
        <v>49</v>
      </c>
      <c r="E35" s="194"/>
      <c r="F35" s="194"/>
      <c r="G35" s="195"/>
      <c r="H35" s="114">
        <v>3</v>
      </c>
      <c r="I35" s="183"/>
      <c r="J35" s="63"/>
      <c r="K35" s="111">
        <f t="shared" si="4"/>
        <v>12100</v>
      </c>
      <c r="L35" s="112"/>
      <c r="M35" s="82">
        <f t="shared" si="5"/>
        <v>36300</v>
      </c>
      <c r="N35" s="94"/>
      <c r="O35" s="85"/>
      <c r="P35" s="89"/>
      <c r="Q35" s="6"/>
    </row>
    <row r="36" spans="1:17" ht="15.75" customHeight="1">
      <c r="A36" s="64"/>
      <c r="B36" s="69"/>
      <c r="C36" s="70"/>
      <c r="D36" s="113" t="s">
        <v>50</v>
      </c>
      <c r="E36" s="194"/>
      <c r="F36" s="194"/>
      <c r="G36" s="195"/>
      <c r="H36" s="114">
        <v>2</v>
      </c>
      <c r="I36" s="183"/>
      <c r="J36" s="63"/>
      <c r="K36" s="111">
        <f t="shared" si="4"/>
        <v>13900</v>
      </c>
      <c r="L36" s="112"/>
      <c r="M36" s="82">
        <f t="shared" si="5"/>
        <v>27800</v>
      </c>
      <c r="N36" s="94"/>
      <c r="O36" s="85"/>
      <c r="P36" s="89"/>
      <c r="Q36" s="6"/>
    </row>
    <row r="37" spans="1:17" ht="15.75" customHeight="1">
      <c r="A37" s="64"/>
      <c r="B37" s="69"/>
      <c r="C37" s="70"/>
      <c r="D37" s="113" t="s">
        <v>51</v>
      </c>
      <c r="E37" s="194"/>
      <c r="F37" s="194"/>
      <c r="G37" s="195"/>
      <c r="H37" s="114">
        <v>2</v>
      </c>
      <c r="I37" s="183"/>
      <c r="J37" s="63"/>
      <c r="K37" s="111">
        <f t="shared" si="4"/>
        <v>13900</v>
      </c>
      <c r="L37" s="112"/>
      <c r="M37" s="82">
        <f t="shared" si="5"/>
        <v>27800</v>
      </c>
      <c r="N37" s="94"/>
      <c r="O37" s="85"/>
      <c r="P37" s="89"/>
      <c r="Q37" s="6"/>
    </row>
    <row r="38" spans="1:17" ht="15.75" customHeight="1">
      <c r="A38" s="64"/>
      <c r="B38" s="69"/>
      <c r="C38" s="70"/>
      <c r="D38" s="113" t="s">
        <v>52</v>
      </c>
      <c r="E38" s="194"/>
      <c r="F38" s="194"/>
      <c r="G38" s="195"/>
      <c r="H38" s="114">
        <v>3</v>
      </c>
      <c r="I38" s="183"/>
      <c r="J38" s="63"/>
      <c r="K38" s="111">
        <f t="shared" si="4"/>
        <v>13400</v>
      </c>
      <c r="L38" s="112"/>
      <c r="M38" s="82">
        <f t="shared" si="5"/>
        <v>40200</v>
      </c>
      <c r="N38" s="94"/>
      <c r="O38" s="85"/>
      <c r="P38" s="89"/>
      <c r="Q38" s="6"/>
    </row>
    <row r="39" spans="1:17" ht="15.75" customHeight="1">
      <c r="A39" s="64"/>
      <c r="B39" s="69"/>
      <c r="C39" s="70"/>
      <c r="D39" s="113" t="s">
        <v>53</v>
      </c>
      <c r="E39" s="194"/>
      <c r="F39" s="194"/>
      <c r="G39" s="195"/>
      <c r="H39" s="114">
        <v>2</v>
      </c>
      <c r="I39" s="183"/>
      <c r="J39" s="63"/>
      <c r="K39" s="111">
        <f t="shared" si="4"/>
        <v>8400</v>
      </c>
      <c r="L39" s="112"/>
      <c r="M39" s="82">
        <f t="shared" si="5"/>
        <v>16800</v>
      </c>
      <c r="N39" s="94"/>
      <c r="O39" s="85"/>
      <c r="P39" s="89"/>
      <c r="Q39" s="6"/>
    </row>
    <row r="40" spans="1:17" ht="15.75" customHeight="1">
      <c r="A40" s="64"/>
      <c r="B40" s="69"/>
      <c r="C40" s="70"/>
      <c r="D40" s="113" t="s">
        <v>54</v>
      </c>
      <c r="E40" s="194"/>
      <c r="F40" s="194"/>
      <c r="G40" s="195"/>
      <c r="H40" s="114">
        <v>3</v>
      </c>
      <c r="I40" s="183"/>
      <c r="J40" s="63"/>
      <c r="K40" s="111">
        <f t="shared" si="4"/>
        <v>8400</v>
      </c>
      <c r="L40" s="112"/>
      <c r="M40" s="82">
        <f t="shared" si="5"/>
        <v>25200</v>
      </c>
      <c r="N40" s="94"/>
      <c r="O40" s="85"/>
      <c r="P40" s="89"/>
      <c r="Q40" s="6"/>
    </row>
    <row r="41" spans="1:17" ht="15.75" customHeight="1">
      <c r="A41" s="64"/>
      <c r="B41" s="69"/>
      <c r="C41" s="70"/>
      <c r="D41" s="113" t="s">
        <v>55</v>
      </c>
      <c r="E41" s="194"/>
      <c r="F41" s="194"/>
      <c r="G41" s="195"/>
      <c r="H41" s="114">
        <v>2</v>
      </c>
      <c r="I41" s="183"/>
      <c r="J41" s="63"/>
      <c r="K41" s="111">
        <f t="shared" si="4"/>
        <v>8400</v>
      </c>
      <c r="L41" s="112"/>
      <c r="M41" s="82">
        <f t="shared" si="5"/>
        <v>16800</v>
      </c>
      <c r="N41" s="94"/>
      <c r="O41" s="85"/>
      <c r="P41" s="89"/>
      <c r="Q41" s="6"/>
    </row>
    <row r="42" spans="1:17" ht="15.75" customHeight="1">
      <c r="A42" s="64"/>
      <c r="B42" s="69"/>
      <c r="C42" s="70"/>
      <c r="D42" s="113" t="s">
        <v>56</v>
      </c>
      <c r="E42" s="194"/>
      <c r="F42" s="194"/>
      <c r="G42" s="195"/>
      <c r="H42" s="114">
        <v>1</v>
      </c>
      <c r="I42" s="183"/>
      <c r="J42" s="63"/>
      <c r="K42" s="111">
        <f t="shared" si="4"/>
        <v>8400</v>
      </c>
      <c r="L42" s="112"/>
      <c r="M42" s="82">
        <f t="shared" si="5"/>
        <v>8400</v>
      </c>
      <c r="N42" s="94"/>
      <c r="O42" s="85"/>
      <c r="P42" s="89"/>
      <c r="Q42" s="6"/>
    </row>
    <row r="43" spans="1:17" ht="15.75" customHeight="1">
      <c r="A43" s="64"/>
      <c r="B43" s="69"/>
      <c r="C43" s="70"/>
      <c r="D43" s="113" t="s">
        <v>57</v>
      </c>
      <c r="E43" s="194"/>
      <c r="F43" s="194"/>
      <c r="G43" s="195"/>
      <c r="H43" s="114">
        <v>1</v>
      </c>
      <c r="I43" s="183"/>
      <c r="J43" s="63"/>
      <c r="K43" s="111">
        <f t="shared" si="4"/>
        <v>6400</v>
      </c>
      <c r="L43" s="112"/>
      <c r="M43" s="82">
        <f t="shared" si="5"/>
        <v>6400</v>
      </c>
      <c r="N43" s="94"/>
      <c r="O43" s="85"/>
      <c r="P43" s="89"/>
      <c r="Q43" s="6"/>
    </row>
    <row r="44" spans="1:17" ht="15.75" customHeight="1">
      <c r="A44" s="64"/>
      <c r="B44" s="69"/>
      <c r="C44" s="70"/>
      <c r="D44" s="113" t="s">
        <v>58</v>
      </c>
      <c r="E44" s="194"/>
      <c r="F44" s="194"/>
      <c r="G44" s="195"/>
      <c r="H44" s="114">
        <v>2</v>
      </c>
      <c r="I44" s="183"/>
      <c r="J44" s="63"/>
      <c r="K44" s="111">
        <f t="shared" si="4"/>
        <v>6400</v>
      </c>
      <c r="L44" s="112"/>
      <c r="M44" s="82">
        <f t="shared" si="5"/>
        <v>12800</v>
      </c>
      <c r="N44" s="94"/>
      <c r="O44" s="85"/>
      <c r="P44" s="89"/>
      <c r="Q44" s="6"/>
    </row>
    <row r="45" spans="1:17" ht="15.75" customHeight="1">
      <c r="A45" s="64"/>
      <c r="B45" s="69"/>
      <c r="C45" s="70"/>
      <c r="D45" s="113" t="s">
        <v>59</v>
      </c>
      <c r="E45" s="194"/>
      <c r="F45" s="194"/>
      <c r="G45" s="195"/>
      <c r="H45" s="114">
        <v>3</v>
      </c>
      <c r="I45" s="183"/>
      <c r="J45" s="63"/>
      <c r="K45" s="111">
        <f t="shared" si="4"/>
        <v>9400</v>
      </c>
      <c r="L45" s="112"/>
      <c r="M45" s="82">
        <f t="shared" si="5"/>
        <v>28200</v>
      </c>
      <c r="N45" s="94"/>
      <c r="O45" s="85"/>
      <c r="P45" s="89"/>
      <c r="Q45" s="6"/>
    </row>
    <row r="46" spans="1:17" ht="15.75" customHeight="1">
      <c r="A46" s="64"/>
      <c r="B46" s="69"/>
      <c r="C46" s="70"/>
      <c r="D46" s="113" t="s">
        <v>60</v>
      </c>
      <c r="E46" s="194"/>
      <c r="F46" s="194"/>
      <c r="G46" s="195"/>
      <c r="H46" s="114">
        <v>1</v>
      </c>
      <c r="I46" s="183"/>
      <c r="J46" s="63"/>
      <c r="K46" s="111">
        <f t="shared" si="4"/>
        <v>2600</v>
      </c>
      <c r="L46" s="112"/>
      <c r="M46" s="82">
        <f t="shared" si="5"/>
        <v>2600</v>
      </c>
      <c r="N46" s="94"/>
      <c r="O46" s="85"/>
      <c r="P46" s="89"/>
      <c r="Q46" s="6"/>
    </row>
    <row r="47" spans="1:17" ht="15.75" customHeight="1">
      <c r="A47" s="64"/>
      <c r="B47" s="69"/>
      <c r="C47" s="70"/>
      <c r="D47" s="123" t="s">
        <v>61</v>
      </c>
      <c r="E47" s="197"/>
      <c r="F47" s="197"/>
      <c r="G47" s="198"/>
      <c r="H47" s="114">
        <v>3</v>
      </c>
      <c r="I47" s="183"/>
      <c r="J47" s="63"/>
      <c r="K47" s="144"/>
      <c r="L47" s="145"/>
      <c r="M47" s="79">
        <f t="shared" si="5"/>
        <v>0</v>
      </c>
      <c r="N47" s="95">
        <v>0</v>
      </c>
      <c r="O47" s="85"/>
      <c r="P47" s="89"/>
      <c r="Q47" s="6"/>
    </row>
    <row r="48" spans="1:17" ht="15.75" customHeight="1">
      <c r="A48" s="64"/>
      <c r="B48" s="69"/>
      <c r="C48" s="127" t="s">
        <v>33</v>
      </c>
      <c r="D48" s="194"/>
      <c r="E48" s="194"/>
      <c r="F48" s="194"/>
      <c r="G48" s="195"/>
      <c r="H48" s="114">
        <v>8</v>
      </c>
      <c r="I48" s="183"/>
      <c r="J48" s="63"/>
      <c r="K48" s="111">
        <f>K38</f>
        <v>13400</v>
      </c>
      <c r="L48" s="112"/>
      <c r="M48" s="81">
        <f t="shared" si="5"/>
        <v>107200</v>
      </c>
      <c r="N48" s="95">
        <f t="shared" ref="N48:N57" si="6">M48</f>
        <v>107200</v>
      </c>
      <c r="O48" s="85"/>
      <c r="P48" s="89"/>
      <c r="Q48" s="6"/>
    </row>
    <row r="49" spans="1:17" ht="15.75" customHeight="1">
      <c r="A49" s="64"/>
      <c r="B49" s="69"/>
      <c r="C49" s="127" t="s">
        <v>34</v>
      </c>
      <c r="D49" s="194"/>
      <c r="E49" s="194"/>
      <c r="F49" s="194"/>
      <c r="G49" s="195"/>
      <c r="H49" s="114">
        <v>4</v>
      </c>
      <c r="I49" s="183"/>
      <c r="J49" s="63"/>
      <c r="K49" s="111">
        <f>K38</f>
        <v>13400</v>
      </c>
      <c r="L49" s="112"/>
      <c r="M49" s="81">
        <f t="shared" si="5"/>
        <v>53600</v>
      </c>
      <c r="N49" s="95">
        <f t="shared" si="6"/>
        <v>53600</v>
      </c>
      <c r="O49" s="85"/>
      <c r="P49" s="89"/>
      <c r="Q49" s="6"/>
    </row>
    <row r="50" spans="1:17" ht="15.75" customHeight="1">
      <c r="A50" s="64"/>
      <c r="B50" s="69"/>
      <c r="C50" s="127" t="s">
        <v>35</v>
      </c>
      <c r="D50" s="194"/>
      <c r="E50" s="194"/>
      <c r="F50" s="194"/>
      <c r="G50" s="195"/>
      <c r="H50" s="132">
        <f>SUM(H51:I53)</f>
        <v>24</v>
      </c>
      <c r="I50" s="193"/>
      <c r="J50" s="63"/>
      <c r="K50" s="111">
        <f>K38</f>
        <v>13400</v>
      </c>
      <c r="L50" s="112"/>
      <c r="M50" s="81">
        <f t="shared" si="5"/>
        <v>321600</v>
      </c>
      <c r="N50" s="95">
        <f t="shared" si="6"/>
        <v>321600</v>
      </c>
      <c r="O50" s="85"/>
      <c r="P50" s="89"/>
      <c r="Q50" s="6"/>
    </row>
    <row r="51" spans="1:17" ht="15.75" customHeight="1">
      <c r="A51" s="64"/>
      <c r="B51" s="69"/>
      <c r="C51" s="71"/>
      <c r="D51" s="116" t="s">
        <v>36</v>
      </c>
      <c r="E51" s="116"/>
      <c r="F51" s="116"/>
      <c r="G51" s="117"/>
      <c r="H51" s="140">
        <v>8</v>
      </c>
      <c r="I51" s="141"/>
      <c r="J51" s="74"/>
      <c r="K51" s="142"/>
      <c r="L51" s="143"/>
      <c r="M51" s="81"/>
      <c r="N51" s="95"/>
      <c r="O51" s="85"/>
      <c r="P51" s="89"/>
      <c r="Q51" s="6"/>
    </row>
    <row r="52" spans="1:17" ht="15.75" customHeight="1">
      <c r="A52" s="64"/>
      <c r="B52" s="69"/>
      <c r="C52" s="70"/>
      <c r="D52" s="113" t="s">
        <v>37</v>
      </c>
      <c r="E52" s="194"/>
      <c r="F52" s="194"/>
      <c r="G52" s="195"/>
      <c r="H52" s="124">
        <v>8</v>
      </c>
      <c r="I52" s="183"/>
      <c r="J52" s="63"/>
      <c r="K52" s="125"/>
      <c r="L52" s="126"/>
      <c r="M52" s="81">
        <f t="shared" si="5"/>
        <v>0</v>
      </c>
      <c r="N52" s="95">
        <f t="shared" si="6"/>
        <v>0</v>
      </c>
      <c r="O52" s="85"/>
      <c r="P52" s="89">
        <f t="shared" ref="P52:P53" si="7">M52</f>
        <v>0</v>
      </c>
      <c r="Q52" s="6"/>
    </row>
    <row r="53" spans="1:17" ht="15.75" customHeight="1">
      <c r="A53" s="64"/>
      <c r="B53" s="69"/>
      <c r="C53" s="70"/>
      <c r="D53" s="123" t="s">
        <v>38</v>
      </c>
      <c r="E53" s="197"/>
      <c r="F53" s="197"/>
      <c r="G53" s="198"/>
      <c r="H53" s="124">
        <v>8</v>
      </c>
      <c r="I53" s="183"/>
      <c r="J53" s="63"/>
      <c r="K53" s="125"/>
      <c r="L53" s="126"/>
      <c r="M53" s="81">
        <f t="shared" si="5"/>
        <v>0</v>
      </c>
      <c r="N53" s="95">
        <f t="shared" si="6"/>
        <v>0</v>
      </c>
      <c r="O53" s="85"/>
      <c r="P53" s="89">
        <f t="shared" si="7"/>
        <v>0</v>
      </c>
      <c r="Q53" s="6"/>
    </row>
    <row r="54" spans="1:17" ht="15.75" customHeight="1">
      <c r="A54" s="64"/>
      <c r="B54" s="69"/>
      <c r="C54" s="127" t="s">
        <v>39</v>
      </c>
      <c r="D54" s="194"/>
      <c r="E54" s="194"/>
      <c r="F54" s="194"/>
      <c r="G54" s="195"/>
      <c r="H54" s="132">
        <f>SUM(H55:I56)</f>
        <v>8</v>
      </c>
      <c r="I54" s="193"/>
      <c r="J54" s="63"/>
      <c r="K54" s="111">
        <f>K38</f>
        <v>13400</v>
      </c>
      <c r="L54" s="112"/>
      <c r="M54" s="81">
        <f t="shared" si="5"/>
        <v>107200</v>
      </c>
      <c r="N54" s="95">
        <f t="shared" si="6"/>
        <v>107200</v>
      </c>
      <c r="O54" s="85"/>
      <c r="P54" s="89"/>
      <c r="Q54" s="6"/>
    </row>
    <row r="55" spans="1:17" ht="15.75" customHeight="1">
      <c r="A55" s="64"/>
      <c r="B55" s="69"/>
      <c r="C55" s="70"/>
      <c r="D55" s="113" t="s">
        <v>40</v>
      </c>
      <c r="E55" s="194"/>
      <c r="F55" s="194"/>
      <c r="G55" s="195"/>
      <c r="H55" s="124">
        <v>4</v>
      </c>
      <c r="I55" s="183"/>
      <c r="J55" s="63"/>
      <c r="K55" s="124"/>
      <c r="L55" s="183"/>
      <c r="M55" s="81">
        <f t="shared" si="5"/>
        <v>0</v>
      </c>
      <c r="N55" s="95">
        <f t="shared" si="6"/>
        <v>0</v>
      </c>
      <c r="O55" s="85"/>
      <c r="P55" s="89">
        <f t="shared" ref="P55:P56" si="8">M55</f>
        <v>0</v>
      </c>
      <c r="Q55" s="6"/>
    </row>
    <row r="56" spans="1:17" ht="15.75" customHeight="1">
      <c r="A56" s="64"/>
      <c r="B56" s="69"/>
      <c r="C56" s="70"/>
      <c r="D56" s="113" t="s">
        <v>41</v>
      </c>
      <c r="E56" s="194"/>
      <c r="F56" s="194"/>
      <c r="G56" s="195"/>
      <c r="H56" s="124">
        <v>4</v>
      </c>
      <c r="I56" s="183"/>
      <c r="J56" s="63"/>
      <c r="K56" s="124"/>
      <c r="L56" s="183"/>
      <c r="M56" s="81">
        <f t="shared" si="5"/>
        <v>0</v>
      </c>
      <c r="N56" s="95">
        <f t="shared" si="6"/>
        <v>0</v>
      </c>
      <c r="O56" s="85"/>
      <c r="P56" s="89">
        <f t="shared" si="8"/>
        <v>0</v>
      </c>
      <c r="Q56" s="6"/>
    </row>
    <row r="57" spans="1:17" ht="15.75" customHeight="1">
      <c r="A57" s="64"/>
      <c r="B57" s="128" t="s">
        <v>62</v>
      </c>
      <c r="C57" s="191"/>
      <c r="D57" s="191"/>
      <c r="E57" s="191"/>
      <c r="F57" s="191"/>
      <c r="G57" s="192"/>
      <c r="H57" s="133"/>
      <c r="I57" s="181"/>
      <c r="J57" s="63"/>
      <c r="K57" s="124"/>
      <c r="L57" s="183"/>
      <c r="M57" s="81">
        <f>SUM(M58:M59)</f>
        <v>360000</v>
      </c>
      <c r="N57" s="95">
        <f t="shared" si="6"/>
        <v>360000</v>
      </c>
      <c r="O57" s="85"/>
      <c r="P57" s="89"/>
      <c r="Q57" s="6"/>
    </row>
    <row r="58" spans="1:17" ht="15.75" customHeight="1">
      <c r="A58" s="64"/>
      <c r="B58" s="105"/>
      <c r="C58" s="127" t="s">
        <v>33</v>
      </c>
      <c r="D58" s="194"/>
      <c r="E58" s="194"/>
      <c r="F58" s="194"/>
      <c r="G58" s="195"/>
      <c r="H58" s="129">
        <f>H48</f>
        <v>8</v>
      </c>
      <c r="I58" s="196"/>
      <c r="J58" s="63"/>
      <c r="K58" s="119">
        <v>30000</v>
      </c>
      <c r="L58" s="120"/>
      <c r="M58" s="82">
        <f t="shared" ref="M58:M61" si="9">H58*K58</f>
        <v>240000</v>
      </c>
      <c r="N58" s="95"/>
      <c r="O58" s="85"/>
      <c r="P58" s="89"/>
      <c r="Q58" s="6"/>
    </row>
    <row r="59" spans="1:17" ht="15.75" customHeight="1">
      <c r="A59" s="64"/>
      <c r="B59" s="105"/>
      <c r="C59" s="127" t="s">
        <v>34</v>
      </c>
      <c r="D59" s="194"/>
      <c r="E59" s="194"/>
      <c r="F59" s="194"/>
      <c r="G59" s="195"/>
      <c r="H59" s="129">
        <f>H49</f>
        <v>4</v>
      </c>
      <c r="I59" s="196"/>
      <c r="J59" s="63"/>
      <c r="K59" s="119">
        <v>30000</v>
      </c>
      <c r="L59" s="120"/>
      <c r="M59" s="82">
        <f t="shared" si="9"/>
        <v>120000</v>
      </c>
      <c r="N59" s="95"/>
      <c r="O59" s="85"/>
      <c r="P59" s="89"/>
      <c r="Q59" s="6"/>
    </row>
    <row r="60" spans="1:17" ht="15.75" customHeight="1">
      <c r="A60" s="64"/>
      <c r="B60" s="128" t="s">
        <v>63</v>
      </c>
      <c r="C60" s="191"/>
      <c r="D60" s="191"/>
      <c r="E60" s="191"/>
      <c r="F60" s="191"/>
      <c r="G60" s="192"/>
      <c r="H60" s="129">
        <f>H16</f>
        <v>85</v>
      </c>
      <c r="I60" s="196"/>
      <c r="J60" s="63"/>
      <c r="K60" s="119">
        <v>100</v>
      </c>
      <c r="L60" s="120"/>
      <c r="M60" s="81">
        <f t="shared" si="9"/>
        <v>8500</v>
      </c>
      <c r="N60" s="94"/>
      <c r="O60" s="86">
        <f t="shared" ref="O60:O61" si="10">M60</f>
        <v>8500</v>
      </c>
      <c r="P60" s="89"/>
      <c r="Q60" s="6"/>
    </row>
    <row r="61" spans="1:17" ht="15.75" customHeight="1" thickBot="1">
      <c r="A61" s="106"/>
      <c r="B61" s="130" t="s">
        <v>64</v>
      </c>
      <c r="C61" s="199"/>
      <c r="D61" s="199"/>
      <c r="E61" s="199"/>
      <c r="F61" s="199"/>
      <c r="G61" s="200"/>
      <c r="H61" s="131">
        <v>1</v>
      </c>
      <c r="I61" s="201"/>
      <c r="J61" s="65"/>
      <c r="K61" s="121">
        <f>IF(NUMPAX&gt;=91,5000,LOOKUP(NUMPAX,CONTINGENCY_MATRIX,ContingencyMatrix!C1:C10))</f>
        <v>4500</v>
      </c>
      <c r="L61" s="122"/>
      <c r="M61" s="83">
        <f t="shared" si="9"/>
        <v>4500</v>
      </c>
      <c r="N61" s="96"/>
      <c r="O61" s="87">
        <f t="shared" si="10"/>
        <v>4500</v>
      </c>
      <c r="P61" s="89"/>
      <c r="Q61" s="7"/>
    </row>
    <row r="62" spans="1:17" ht="15.75" customHeight="1" thickBo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107"/>
      <c r="O62" s="108"/>
      <c r="P62" s="109"/>
      <c r="Q62" s="2"/>
    </row>
    <row r="63" spans="1:17" ht="15.75" customHeight="1">
      <c r="A63" s="52"/>
      <c r="B63" s="52"/>
      <c r="C63" s="52"/>
      <c r="D63" s="52"/>
      <c r="E63" s="52"/>
      <c r="F63" s="115" t="s">
        <v>65</v>
      </c>
      <c r="G63" s="202"/>
      <c r="H63" s="118"/>
      <c r="I63" s="203"/>
      <c r="J63" s="203"/>
      <c r="K63" s="203"/>
      <c r="L63" s="203"/>
      <c r="M63" s="202"/>
      <c r="N63" s="97">
        <f t="shared" ref="N63:P63" si="11">SUM(N16:N61)</f>
        <v>1697100</v>
      </c>
      <c r="O63" s="88">
        <f t="shared" si="11"/>
        <v>13000</v>
      </c>
      <c r="P63" s="90">
        <f t="shared" si="11"/>
        <v>433500</v>
      </c>
      <c r="Q63" s="2"/>
    </row>
    <row r="64" spans="1:17" ht="15.75" customHeight="1" thickBot="1">
      <c r="A64" s="52"/>
      <c r="B64" s="52"/>
      <c r="C64" s="52"/>
      <c r="D64" s="52"/>
      <c r="E64" s="52"/>
      <c r="F64" s="136" t="s">
        <v>66</v>
      </c>
      <c r="G64" s="204"/>
      <c r="H64" s="137"/>
      <c r="I64" s="205"/>
      <c r="J64" s="205"/>
      <c r="K64" s="205"/>
      <c r="L64" s="206"/>
      <c r="M64" s="91">
        <f>M16+M28+M48+M49+M50+M54+M57+M60+M61</f>
        <v>2143600</v>
      </c>
      <c r="N64" s="138"/>
      <c r="O64" s="206"/>
      <c r="P64" s="92">
        <f>SUM(N63:P63)</f>
        <v>2143600</v>
      </c>
      <c r="Q64" s="2"/>
    </row>
    <row r="65" spans="1:17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2"/>
    </row>
    <row r="66" spans="1:17" ht="15.75" customHeight="1">
      <c r="A66" s="139" t="s">
        <v>67</v>
      </c>
      <c r="B66" s="207"/>
      <c r="C66" s="207"/>
      <c r="D66" s="207"/>
      <c r="E66" s="72"/>
      <c r="F66" s="72"/>
      <c r="G66" s="72"/>
      <c r="H66" s="72" t="s">
        <v>68</v>
      </c>
      <c r="I66" s="72"/>
      <c r="J66" s="72"/>
      <c r="K66" s="72"/>
      <c r="L66" s="72"/>
      <c r="M66" s="72" t="s">
        <v>69</v>
      </c>
      <c r="N66" s="72"/>
      <c r="O66" s="72" t="s">
        <v>70</v>
      </c>
      <c r="P66" s="52"/>
      <c r="Q66" s="2"/>
    </row>
    <row r="67" spans="1:1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2"/>
    </row>
    <row r="68" spans="1:17" ht="15.75" customHeight="1">
      <c r="A68" s="66"/>
      <c r="B68" s="134"/>
      <c r="C68" s="134"/>
      <c r="D68" s="134"/>
      <c r="E68" s="134"/>
      <c r="F68" s="134"/>
      <c r="G68" s="66"/>
      <c r="H68" s="134"/>
      <c r="I68" s="208"/>
      <c r="J68" s="208"/>
      <c r="K68" s="208"/>
      <c r="L68" s="208"/>
      <c r="M68" s="135"/>
      <c r="N68" s="209"/>
      <c r="O68" s="135"/>
      <c r="P68" s="209"/>
      <c r="Q68" s="2"/>
    </row>
    <row r="69" spans="1:17" ht="15.75" customHeight="1">
      <c r="A69" s="66"/>
      <c r="B69" s="134" t="s">
        <v>71</v>
      </c>
      <c r="C69" s="134"/>
      <c r="D69" s="134"/>
      <c r="E69" s="134"/>
      <c r="F69" s="134"/>
      <c r="G69" s="66"/>
      <c r="H69" s="134" t="s">
        <v>72</v>
      </c>
      <c r="I69" s="208"/>
      <c r="J69" s="208"/>
      <c r="K69" s="208"/>
      <c r="L69" s="208"/>
      <c r="M69" s="135" t="s">
        <v>73</v>
      </c>
      <c r="N69" s="209"/>
      <c r="O69" s="135" t="s">
        <v>74</v>
      </c>
      <c r="P69" s="209"/>
      <c r="Q69" s="2"/>
    </row>
    <row r="70" spans="1:17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</row>
    <row r="71" spans="1:17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</row>
    <row r="72" spans="1:17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</row>
    <row r="73" spans="1:17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</row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79">
    <mergeCell ref="A1:Q1"/>
    <mergeCell ref="C3:E3"/>
    <mergeCell ref="F3:O3"/>
    <mergeCell ref="C4:E4"/>
    <mergeCell ref="F4:O4"/>
    <mergeCell ref="C5:E5"/>
    <mergeCell ref="F5:O5"/>
    <mergeCell ref="C6:E6"/>
    <mergeCell ref="F6:O6"/>
    <mergeCell ref="C7:E7"/>
    <mergeCell ref="F7:O7"/>
    <mergeCell ref="C11:E11"/>
    <mergeCell ref="F11:O11"/>
    <mergeCell ref="C13:E13"/>
    <mergeCell ref="H13:I13"/>
    <mergeCell ref="K13:L13"/>
    <mergeCell ref="O13:P13"/>
    <mergeCell ref="A15:G15"/>
    <mergeCell ref="H15:I15"/>
    <mergeCell ref="P3:P11"/>
    <mergeCell ref="F10:O10"/>
    <mergeCell ref="C8:E8"/>
    <mergeCell ref="C9:E9"/>
    <mergeCell ref="F8:O8"/>
    <mergeCell ref="F9:O9"/>
    <mergeCell ref="C10:E10"/>
    <mergeCell ref="K28:L28"/>
    <mergeCell ref="K15:L15"/>
    <mergeCell ref="K16:L16"/>
    <mergeCell ref="K17:L17"/>
    <mergeCell ref="K18:L18"/>
    <mergeCell ref="K19:L19"/>
    <mergeCell ref="K20:L20"/>
    <mergeCell ref="K21:L21"/>
    <mergeCell ref="B16:G16"/>
    <mergeCell ref="H16:I16"/>
    <mergeCell ref="C17:G17"/>
    <mergeCell ref="H17:I17"/>
    <mergeCell ref="C18:G18"/>
    <mergeCell ref="H18:I18"/>
    <mergeCell ref="C19:G19"/>
    <mergeCell ref="H19:I19"/>
    <mergeCell ref="H20:I20"/>
    <mergeCell ref="C20:G20"/>
    <mergeCell ref="D45:G45"/>
    <mergeCell ref="H45:I45"/>
    <mergeCell ref="D25:G25"/>
    <mergeCell ref="H25:I25"/>
    <mergeCell ref="D26:G26"/>
    <mergeCell ref="H26:I26"/>
    <mergeCell ref="B27:G27"/>
    <mergeCell ref="H27:I27"/>
    <mergeCell ref="H28:I28"/>
    <mergeCell ref="C28:G28"/>
    <mergeCell ref="D29:G29"/>
    <mergeCell ref="H29:I29"/>
    <mergeCell ref="D33:G33"/>
    <mergeCell ref="H33:I33"/>
    <mergeCell ref="D34:G34"/>
    <mergeCell ref="H34:I34"/>
    <mergeCell ref="D35:G35"/>
    <mergeCell ref="D41:G41"/>
    <mergeCell ref="H41:I41"/>
    <mergeCell ref="D42:G42"/>
    <mergeCell ref="H42:I42"/>
    <mergeCell ref="D43:G43"/>
    <mergeCell ref="H43:I43"/>
    <mergeCell ref="H44:I44"/>
    <mergeCell ref="D21:G21"/>
    <mergeCell ref="H21:I21"/>
    <mergeCell ref="D23:G23"/>
    <mergeCell ref="H23:I23"/>
    <mergeCell ref="C24:G24"/>
    <mergeCell ref="H24:I24"/>
    <mergeCell ref="D44:G44"/>
    <mergeCell ref="H22:I22"/>
    <mergeCell ref="D31:G31"/>
    <mergeCell ref="H31:I31"/>
    <mergeCell ref="D22:G22"/>
    <mergeCell ref="K38:L38"/>
    <mergeCell ref="D37:G37"/>
    <mergeCell ref="D38:G38"/>
    <mergeCell ref="H38:I38"/>
    <mergeCell ref="H35:I35"/>
    <mergeCell ref="D36:G36"/>
    <mergeCell ref="H36:I36"/>
    <mergeCell ref="H37:I37"/>
    <mergeCell ref="K32:L32"/>
    <mergeCell ref="K33:L33"/>
    <mergeCell ref="K35:L35"/>
    <mergeCell ref="K36:L36"/>
    <mergeCell ref="K37:L37"/>
    <mergeCell ref="K29:L29"/>
    <mergeCell ref="D30:G30"/>
    <mergeCell ref="H30:I30"/>
    <mergeCell ref="K30:L30"/>
    <mergeCell ref="K23:L23"/>
    <mergeCell ref="K24:L24"/>
    <mergeCell ref="K25:L25"/>
    <mergeCell ref="K26:L26"/>
    <mergeCell ref="K27:L27"/>
    <mergeCell ref="K22:L22"/>
    <mergeCell ref="H51:I51"/>
    <mergeCell ref="K51:L51"/>
    <mergeCell ref="H59:I59"/>
    <mergeCell ref="C59:G59"/>
    <mergeCell ref="K46:L46"/>
    <mergeCell ref="K47:L47"/>
    <mergeCell ref="D46:G46"/>
    <mergeCell ref="H46:I46"/>
    <mergeCell ref="D47:G47"/>
    <mergeCell ref="H47:I47"/>
    <mergeCell ref="C48:G48"/>
    <mergeCell ref="H48:I48"/>
    <mergeCell ref="K48:L48"/>
    <mergeCell ref="H49:I49"/>
    <mergeCell ref="K49:L49"/>
    <mergeCell ref="C49:G49"/>
    <mergeCell ref="C50:G50"/>
    <mergeCell ref="H50:I50"/>
    <mergeCell ref="K50:L50"/>
    <mergeCell ref="H69:L69"/>
    <mergeCell ref="M69:N69"/>
    <mergeCell ref="O69:P69"/>
    <mergeCell ref="F64:G64"/>
    <mergeCell ref="H64:L64"/>
    <mergeCell ref="N64:O64"/>
    <mergeCell ref="A66:D66"/>
    <mergeCell ref="H68:L68"/>
    <mergeCell ref="M68:N68"/>
    <mergeCell ref="O68:P68"/>
    <mergeCell ref="B68:F68"/>
    <mergeCell ref="B69:F69"/>
    <mergeCell ref="B60:G60"/>
    <mergeCell ref="H60:I60"/>
    <mergeCell ref="B61:G61"/>
    <mergeCell ref="H61:I61"/>
    <mergeCell ref="D52:G52"/>
    <mergeCell ref="H52:I52"/>
    <mergeCell ref="K52:L52"/>
    <mergeCell ref="K54:L54"/>
    <mergeCell ref="H54:I54"/>
    <mergeCell ref="D55:G55"/>
    <mergeCell ref="H55:I55"/>
    <mergeCell ref="D56:G56"/>
    <mergeCell ref="H56:I56"/>
    <mergeCell ref="B57:G57"/>
    <mergeCell ref="H57:I57"/>
    <mergeCell ref="C58:G58"/>
    <mergeCell ref="H58:I58"/>
    <mergeCell ref="K55:L55"/>
    <mergeCell ref="K56:L56"/>
    <mergeCell ref="K57:L57"/>
    <mergeCell ref="K58:L58"/>
    <mergeCell ref="K59:L59"/>
    <mergeCell ref="K31:L31"/>
    <mergeCell ref="D32:G32"/>
    <mergeCell ref="H32:I32"/>
    <mergeCell ref="F63:G63"/>
    <mergeCell ref="K34:L34"/>
    <mergeCell ref="K41:L41"/>
    <mergeCell ref="K42:L42"/>
    <mergeCell ref="K43:L43"/>
    <mergeCell ref="K44:L44"/>
    <mergeCell ref="K45:L45"/>
    <mergeCell ref="D39:G39"/>
    <mergeCell ref="H39:I39"/>
    <mergeCell ref="D40:G40"/>
    <mergeCell ref="H40:I40"/>
    <mergeCell ref="K39:L39"/>
    <mergeCell ref="K40:L40"/>
    <mergeCell ref="D51:G51"/>
    <mergeCell ref="H63:M63"/>
    <mergeCell ref="K60:L60"/>
    <mergeCell ref="K61:L61"/>
    <mergeCell ref="D53:G53"/>
    <mergeCell ref="H53:I53"/>
    <mergeCell ref="K53:L53"/>
    <mergeCell ref="C54:G54"/>
  </mergeCells>
  <dataValidations count="4">
    <dataValidation type="list" allowBlank="1" showErrorMessage="1" sqref="K60" xr:uid="{00000000-0002-0000-0000-000000000000}">
      <formula1>"100,150,200,250,300"</formula1>
    </dataValidation>
    <dataValidation type="list" allowBlank="1" showErrorMessage="1" sqref="K58:K59" xr:uid="{00000000-0002-0000-0000-000001000000}">
      <formula1>HONORARIUM</formula1>
    </dataValidation>
    <dataValidation type="list" allowBlank="1" showErrorMessage="1" sqref="K17:L20 K24:L24" xr:uid="{00000000-0002-0000-0000-000003000000}">
      <formula1>"1500,1800,2000,3000"</formula1>
    </dataValidation>
    <dataValidation type="decimal" allowBlank="1" showErrorMessage="1" errorTitle="Contingency" error="Invalid Input - Must input 500 to 5000" promptTitle="Contingency" sqref="K61:L61" xr:uid="{3B905FD2-6217-4ECE-AF5B-AE4037F98A9C}">
      <formula1>500</formula1>
      <formula2>5000</formula2>
    </dataValidation>
  </dataValidations>
  <pageMargins left="0.7" right="0.7" top="0.75" bottom="0.75" header="0" footer="0"/>
  <pageSetup paperSize="9" scale="81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4000000}">
          <x14:formula1>
            <xm:f>Venues!$A$6:$A$42</xm:f>
          </x14:formula1>
          <xm:sqref>O13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5" sqref="B15"/>
    </sheetView>
  </sheetViews>
  <sheetFormatPr defaultRowHeight="14.45"/>
  <cols>
    <col min="1" max="1" width="16.140625" bestFit="1" customWidth="1"/>
    <col min="2" max="2" width="20.85546875" bestFit="1" customWidth="1"/>
    <col min="3" max="3" width="12" bestFit="1" customWidth="1"/>
  </cols>
  <sheetData>
    <row r="1" spans="1:3" s="101" customFormat="1">
      <c r="A1" s="102" t="s">
        <v>75</v>
      </c>
      <c r="B1" s="102" t="s">
        <v>76</v>
      </c>
      <c r="C1" s="102" t="s">
        <v>64</v>
      </c>
    </row>
    <row r="2" spans="1:3">
      <c r="A2" s="103">
        <v>0</v>
      </c>
      <c r="B2" s="103">
        <v>10</v>
      </c>
      <c r="C2" s="103">
        <v>500</v>
      </c>
    </row>
    <row r="3" spans="1:3">
      <c r="A3" s="103">
        <v>11</v>
      </c>
      <c r="B3" s="103">
        <v>20</v>
      </c>
      <c r="C3" s="103">
        <v>1000</v>
      </c>
    </row>
    <row r="4" spans="1:3">
      <c r="A4" s="103">
        <v>21</v>
      </c>
      <c r="B4" s="103">
        <v>30</v>
      </c>
      <c r="C4" s="103">
        <v>1500</v>
      </c>
    </row>
    <row r="5" spans="1:3">
      <c r="A5" s="103">
        <v>31</v>
      </c>
      <c r="B5" s="103">
        <v>40</v>
      </c>
      <c r="C5" s="103">
        <v>2000</v>
      </c>
    </row>
    <row r="6" spans="1:3">
      <c r="A6" s="103">
        <v>41</v>
      </c>
      <c r="B6" s="103">
        <v>50</v>
      </c>
      <c r="C6" s="103">
        <v>2500</v>
      </c>
    </row>
    <row r="7" spans="1:3">
      <c r="A7" s="103">
        <v>51</v>
      </c>
      <c r="B7" s="103">
        <v>60</v>
      </c>
      <c r="C7" s="103">
        <v>3000</v>
      </c>
    </row>
    <row r="8" spans="1:3">
      <c r="A8" s="103">
        <v>61</v>
      </c>
      <c r="B8" s="103">
        <v>70</v>
      </c>
      <c r="C8" s="103">
        <v>3500</v>
      </c>
    </row>
    <row r="9" spans="1:3">
      <c r="A9" s="103">
        <v>71</v>
      </c>
      <c r="B9" s="103">
        <v>80</v>
      </c>
      <c r="C9" s="103">
        <v>4000</v>
      </c>
    </row>
    <row r="10" spans="1:3">
      <c r="A10" s="103">
        <v>81</v>
      </c>
      <c r="B10" s="103">
        <v>90</v>
      </c>
      <c r="C10" s="103">
        <v>4500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A1000"/>
  <sheetViews>
    <sheetView workbookViewId="0">
      <pane xSplit="1" ySplit="5" topLeftCell="B6" activePane="bottomRight" state="frozen"/>
      <selection pane="bottomRight" activeCell="D12" sqref="D12"/>
      <selection pane="bottomLeft" activeCell="A6" sqref="A6"/>
      <selection pane="topRight" activeCell="B1" sqref="B1"/>
    </sheetView>
  </sheetViews>
  <sheetFormatPr defaultColWidth="14.42578125" defaultRowHeight="15" customHeight="1"/>
  <cols>
    <col min="1" max="1" width="28" customWidth="1"/>
    <col min="2" max="2" width="12.5703125" customWidth="1"/>
    <col min="3" max="3" width="7.7109375" customWidth="1"/>
    <col min="4" max="22" width="8.7109375" customWidth="1"/>
    <col min="23" max="23" width="11.140625" customWidth="1"/>
    <col min="24" max="27" width="8.7109375" customWidth="1"/>
  </cols>
  <sheetData>
    <row r="3" spans="1:27" ht="15.6">
      <c r="A3" s="174" t="s">
        <v>77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1"/>
      <c r="N3" s="175"/>
      <c r="O3" s="210"/>
      <c r="P3" s="210"/>
      <c r="Q3" s="210"/>
      <c r="R3" s="210"/>
      <c r="S3" s="210"/>
      <c r="T3" s="210"/>
      <c r="U3" s="210"/>
      <c r="V3" s="210"/>
      <c r="W3" s="211"/>
    </row>
    <row r="4" spans="1:27" ht="6.75" customHeight="1">
      <c r="A4" s="8"/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9"/>
      <c r="N4" s="110"/>
      <c r="O4" s="110"/>
      <c r="P4" s="110"/>
      <c r="Q4" s="110"/>
      <c r="R4" s="110"/>
      <c r="S4" s="110"/>
      <c r="T4" s="110"/>
      <c r="U4" s="110"/>
      <c r="V4" s="110"/>
      <c r="W4" s="9"/>
    </row>
    <row r="5" spans="1:27" ht="28.9">
      <c r="A5" s="10" t="s">
        <v>78</v>
      </c>
      <c r="B5" s="11" t="s">
        <v>79</v>
      </c>
      <c r="C5" s="12" t="s">
        <v>80</v>
      </c>
      <c r="D5" s="13" t="s">
        <v>43</v>
      </c>
      <c r="E5" s="13" t="s">
        <v>44</v>
      </c>
      <c r="F5" s="13" t="s">
        <v>46</v>
      </c>
      <c r="G5" s="13" t="s">
        <v>47</v>
      </c>
      <c r="H5" s="13" t="s">
        <v>48</v>
      </c>
      <c r="I5" s="13" t="s">
        <v>50</v>
      </c>
      <c r="J5" s="13" t="s">
        <v>51</v>
      </c>
      <c r="K5" s="13" t="s">
        <v>52</v>
      </c>
      <c r="L5" s="13" t="s">
        <v>53</v>
      </c>
      <c r="M5" s="14" t="s">
        <v>54</v>
      </c>
      <c r="N5" s="13" t="s">
        <v>55</v>
      </c>
      <c r="O5" s="13" t="s">
        <v>56</v>
      </c>
      <c r="P5" s="13" t="s">
        <v>57</v>
      </c>
      <c r="Q5" s="13" t="s">
        <v>58</v>
      </c>
      <c r="R5" s="13" t="s">
        <v>59</v>
      </c>
      <c r="S5" s="13" t="s">
        <v>60</v>
      </c>
      <c r="T5" s="13" t="s">
        <v>61</v>
      </c>
      <c r="U5" s="13" t="s">
        <v>81</v>
      </c>
      <c r="V5" s="13" t="s">
        <v>82</v>
      </c>
      <c r="W5" s="14" t="s">
        <v>83</v>
      </c>
    </row>
    <row r="6" spans="1:27" ht="14.45">
      <c r="A6" s="15" t="s">
        <v>84</v>
      </c>
      <c r="B6" s="16">
        <v>1800</v>
      </c>
      <c r="C6" s="5"/>
      <c r="D6" s="17">
        <v>12500</v>
      </c>
      <c r="E6" s="17">
        <v>12500</v>
      </c>
      <c r="F6" s="17">
        <v>12500</v>
      </c>
      <c r="G6" s="17">
        <v>12500</v>
      </c>
      <c r="H6" s="17">
        <v>12500</v>
      </c>
      <c r="I6" s="17">
        <v>8000</v>
      </c>
      <c r="J6" s="17">
        <v>12000</v>
      </c>
      <c r="K6" s="17">
        <v>12000</v>
      </c>
      <c r="L6" s="17">
        <v>8000</v>
      </c>
      <c r="M6" s="18">
        <v>7000</v>
      </c>
      <c r="N6" s="17">
        <v>12000</v>
      </c>
      <c r="O6" s="17">
        <v>8000</v>
      </c>
      <c r="P6" s="17">
        <v>8000</v>
      </c>
      <c r="Q6" s="17">
        <v>12000</v>
      </c>
      <c r="R6" s="17">
        <v>12000</v>
      </c>
      <c r="S6" s="17">
        <v>12000</v>
      </c>
      <c r="T6" s="17">
        <v>12000</v>
      </c>
      <c r="U6" s="17">
        <v>12000</v>
      </c>
      <c r="V6" s="17">
        <v>16000</v>
      </c>
      <c r="W6" s="19">
        <v>12500</v>
      </c>
    </row>
    <row r="7" spans="1:27" ht="14.45">
      <c r="A7" s="15" t="s">
        <v>85</v>
      </c>
      <c r="B7" s="16">
        <v>1800</v>
      </c>
      <c r="C7" s="5"/>
      <c r="D7" s="17">
        <v>3000</v>
      </c>
      <c r="E7" s="17">
        <v>7000</v>
      </c>
      <c r="F7" s="17">
        <v>3500</v>
      </c>
      <c r="G7" s="17">
        <v>3400</v>
      </c>
      <c r="H7" s="17">
        <v>10500</v>
      </c>
      <c r="I7" s="17">
        <v>9000</v>
      </c>
      <c r="J7" s="20">
        <v>2000</v>
      </c>
      <c r="K7" s="17">
        <v>3400</v>
      </c>
      <c r="L7" s="21">
        <v>12500</v>
      </c>
      <c r="M7" s="22">
        <v>12500</v>
      </c>
      <c r="N7" s="21">
        <v>12500</v>
      </c>
      <c r="O7" s="21">
        <v>13500</v>
      </c>
      <c r="P7" s="21">
        <v>13500</v>
      </c>
      <c r="Q7" s="21">
        <v>13500</v>
      </c>
      <c r="R7" s="21">
        <v>13500</v>
      </c>
      <c r="S7" s="21">
        <v>13500</v>
      </c>
      <c r="T7" s="21">
        <v>13500</v>
      </c>
      <c r="U7" s="17">
        <v>3400</v>
      </c>
      <c r="V7" s="17">
        <v>16500</v>
      </c>
      <c r="W7" s="19">
        <v>10000</v>
      </c>
    </row>
    <row r="8" spans="1:27" ht="14.45">
      <c r="A8" s="15" t="s">
        <v>86</v>
      </c>
      <c r="B8" s="16">
        <v>1500</v>
      </c>
      <c r="C8" s="23"/>
      <c r="D8" s="17">
        <v>3700</v>
      </c>
      <c r="E8" s="17">
        <v>5300</v>
      </c>
      <c r="F8" s="17">
        <v>2800</v>
      </c>
      <c r="G8" s="17">
        <v>2800</v>
      </c>
      <c r="H8" s="17">
        <v>5800</v>
      </c>
      <c r="I8" s="17">
        <v>7800</v>
      </c>
      <c r="J8" s="17">
        <v>3400</v>
      </c>
      <c r="K8" s="17">
        <v>3200</v>
      </c>
      <c r="L8" s="17">
        <v>12300</v>
      </c>
      <c r="M8" s="19">
        <v>12300</v>
      </c>
      <c r="N8" s="17">
        <v>12300</v>
      </c>
      <c r="O8" s="17">
        <v>13300</v>
      </c>
      <c r="P8" s="17">
        <v>13300</v>
      </c>
      <c r="Q8" s="17">
        <v>13300</v>
      </c>
      <c r="R8" s="17">
        <v>13300</v>
      </c>
      <c r="S8" s="17">
        <v>13300</v>
      </c>
      <c r="T8" s="17">
        <v>13300</v>
      </c>
      <c r="U8" s="17">
        <v>3200</v>
      </c>
      <c r="V8" s="17">
        <v>10800</v>
      </c>
      <c r="W8" s="19">
        <v>7800</v>
      </c>
      <c r="Y8" s="24"/>
      <c r="Z8" s="24"/>
      <c r="AA8" s="24"/>
    </row>
    <row r="9" spans="1:27" ht="14.45">
      <c r="A9" s="15" t="s">
        <v>82</v>
      </c>
      <c r="B9" s="16">
        <v>1500</v>
      </c>
      <c r="C9" s="5"/>
      <c r="D9" s="17">
        <v>16300</v>
      </c>
      <c r="E9" s="21">
        <v>7800</v>
      </c>
      <c r="F9" s="17">
        <v>16300</v>
      </c>
      <c r="G9" s="17">
        <v>16300</v>
      </c>
      <c r="H9" s="17">
        <v>16300</v>
      </c>
      <c r="I9" s="17">
        <v>16300</v>
      </c>
      <c r="J9" s="17">
        <v>16300</v>
      </c>
      <c r="K9" s="25">
        <v>15800</v>
      </c>
      <c r="L9" s="17">
        <v>16300</v>
      </c>
      <c r="M9" s="19">
        <v>16300</v>
      </c>
      <c r="N9" s="17">
        <v>16300</v>
      </c>
      <c r="O9" s="17">
        <v>16300</v>
      </c>
      <c r="P9" s="17">
        <v>16300</v>
      </c>
      <c r="Q9" s="17">
        <v>16300</v>
      </c>
      <c r="R9" s="17">
        <v>16300</v>
      </c>
      <c r="S9" s="17">
        <v>16300</v>
      </c>
      <c r="T9" s="17">
        <v>16300</v>
      </c>
      <c r="U9" s="25">
        <v>15800</v>
      </c>
      <c r="V9" s="25">
        <v>2000</v>
      </c>
      <c r="W9" s="19">
        <v>16300</v>
      </c>
    </row>
    <row r="10" spans="1:27" ht="14.45">
      <c r="A10" s="26" t="s">
        <v>87</v>
      </c>
      <c r="B10" s="16">
        <v>2200</v>
      </c>
      <c r="C10" s="5"/>
      <c r="D10" s="17">
        <v>4300</v>
      </c>
      <c r="E10" s="17">
        <v>7300</v>
      </c>
      <c r="F10" s="17">
        <v>3800</v>
      </c>
      <c r="G10" s="17">
        <v>3300</v>
      </c>
      <c r="H10" s="17">
        <v>7300</v>
      </c>
      <c r="I10" s="17">
        <v>9300</v>
      </c>
      <c r="J10" s="17">
        <v>4500</v>
      </c>
      <c r="K10" s="17">
        <v>3130</v>
      </c>
      <c r="L10" s="17">
        <v>12300</v>
      </c>
      <c r="M10" s="19">
        <v>12300</v>
      </c>
      <c r="N10" s="17">
        <v>12300</v>
      </c>
      <c r="O10" s="17">
        <v>13300</v>
      </c>
      <c r="P10" s="17">
        <v>13300</v>
      </c>
      <c r="Q10" s="17">
        <v>13300</v>
      </c>
      <c r="R10" s="17">
        <v>13300</v>
      </c>
      <c r="S10" s="17">
        <v>13300</v>
      </c>
      <c r="T10" s="17">
        <v>13300</v>
      </c>
      <c r="U10" s="17">
        <v>3130</v>
      </c>
      <c r="V10" s="25">
        <v>16300</v>
      </c>
      <c r="W10" s="19">
        <v>7300</v>
      </c>
    </row>
    <row r="11" spans="1:27" ht="14.45">
      <c r="A11" s="15" t="s">
        <v>88</v>
      </c>
      <c r="B11" s="16">
        <v>1800</v>
      </c>
      <c r="C11" s="23"/>
      <c r="D11" s="17">
        <v>12500</v>
      </c>
      <c r="E11" s="17">
        <v>13000</v>
      </c>
      <c r="F11" s="17">
        <v>12500</v>
      </c>
      <c r="G11" s="17">
        <v>12000</v>
      </c>
      <c r="H11" s="17">
        <v>12500</v>
      </c>
      <c r="I11" s="17">
        <v>10000</v>
      </c>
      <c r="J11" s="17">
        <v>12500</v>
      </c>
      <c r="K11" s="17">
        <v>12000</v>
      </c>
      <c r="L11" s="17">
        <v>4000</v>
      </c>
      <c r="M11" s="19">
        <v>10000</v>
      </c>
      <c r="N11" s="17">
        <v>10000</v>
      </c>
      <c r="O11" s="17">
        <v>10000</v>
      </c>
      <c r="P11" s="17">
        <v>10000</v>
      </c>
      <c r="Q11" s="17">
        <v>10000</v>
      </c>
      <c r="R11" s="17">
        <v>11000</v>
      </c>
      <c r="S11" s="17">
        <v>11000</v>
      </c>
      <c r="T11" s="17">
        <v>11000</v>
      </c>
      <c r="U11" s="17">
        <v>12000</v>
      </c>
      <c r="V11" s="17">
        <v>16000</v>
      </c>
      <c r="W11" s="19">
        <v>13300</v>
      </c>
    </row>
    <row r="12" spans="1:27" ht="14.45">
      <c r="A12" s="15" t="s">
        <v>22</v>
      </c>
      <c r="B12" s="16">
        <v>1500</v>
      </c>
      <c r="C12" s="5"/>
      <c r="D12" s="17">
        <v>13300</v>
      </c>
      <c r="E12" s="17">
        <v>13800</v>
      </c>
      <c r="F12" s="17">
        <v>13300</v>
      </c>
      <c r="G12" s="17">
        <v>13300</v>
      </c>
      <c r="H12" s="17">
        <v>13300</v>
      </c>
      <c r="I12" s="17">
        <v>13300</v>
      </c>
      <c r="J12" s="17">
        <v>13300</v>
      </c>
      <c r="K12" s="17">
        <v>12800</v>
      </c>
      <c r="L12" s="17">
        <v>7800</v>
      </c>
      <c r="M12" s="19">
        <v>7800</v>
      </c>
      <c r="N12" s="17">
        <v>7800</v>
      </c>
      <c r="O12" s="17">
        <v>7800</v>
      </c>
      <c r="P12" s="17">
        <v>5800</v>
      </c>
      <c r="Q12" s="17">
        <v>5800</v>
      </c>
      <c r="R12" s="17">
        <v>8800</v>
      </c>
      <c r="S12" s="20">
        <v>2000</v>
      </c>
      <c r="T12" s="17">
        <v>5800</v>
      </c>
      <c r="U12" s="17">
        <v>12800</v>
      </c>
      <c r="V12" s="17">
        <v>15800</v>
      </c>
      <c r="W12" s="19">
        <v>11500</v>
      </c>
    </row>
    <row r="13" spans="1:27" ht="14.45">
      <c r="A13" s="15" t="s">
        <v>89</v>
      </c>
      <c r="B13" s="16">
        <v>1500</v>
      </c>
      <c r="C13" s="27"/>
      <c r="D13" s="17">
        <v>3800</v>
      </c>
      <c r="E13" s="17">
        <v>4800</v>
      </c>
      <c r="F13" s="17">
        <v>3400</v>
      </c>
      <c r="G13" s="17">
        <v>3800</v>
      </c>
      <c r="H13" s="17">
        <v>5800</v>
      </c>
      <c r="I13" s="17">
        <v>8800</v>
      </c>
      <c r="J13" s="17">
        <v>3600</v>
      </c>
      <c r="K13" s="17">
        <v>3800</v>
      </c>
      <c r="L13" s="17">
        <v>12300</v>
      </c>
      <c r="M13" s="19">
        <v>12300</v>
      </c>
      <c r="N13" s="17">
        <v>12300</v>
      </c>
      <c r="O13" s="17">
        <v>13300</v>
      </c>
      <c r="P13" s="17">
        <v>13300</v>
      </c>
      <c r="Q13" s="17">
        <v>13300</v>
      </c>
      <c r="R13" s="17">
        <v>13300</v>
      </c>
      <c r="S13" s="17">
        <v>13300</v>
      </c>
      <c r="T13" s="17">
        <v>13300</v>
      </c>
      <c r="U13" s="17">
        <v>3800</v>
      </c>
      <c r="V13" s="17">
        <v>15800</v>
      </c>
      <c r="W13" s="19">
        <v>7800</v>
      </c>
    </row>
    <row r="14" spans="1:27" ht="14.45">
      <c r="A14" s="15" t="s">
        <v>90</v>
      </c>
      <c r="B14" s="16">
        <v>1800</v>
      </c>
      <c r="C14" s="5"/>
      <c r="D14" s="28">
        <v>13500</v>
      </c>
      <c r="E14" s="28">
        <v>14000</v>
      </c>
      <c r="F14" s="28">
        <v>13500</v>
      </c>
      <c r="G14" s="28">
        <v>13500</v>
      </c>
      <c r="H14" s="28">
        <v>13500</v>
      </c>
      <c r="I14" s="28">
        <v>13500</v>
      </c>
      <c r="J14" s="28">
        <v>13500</v>
      </c>
      <c r="K14" s="28">
        <v>13000</v>
      </c>
      <c r="L14" s="28">
        <v>8200</v>
      </c>
      <c r="M14" s="29">
        <v>10500</v>
      </c>
      <c r="N14" s="28">
        <v>6000</v>
      </c>
      <c r="O14" s="28">
        <v>6000</v>
      </c>
      <c r="P14" s="30">
        <v>2000</v>
      </c>
      <c r="Q14" s="28">
        <v>8500</v>
      </c>
      <c r="R14" s="28">
        <v>8500</v>
      </c>
      <c r="S14" s="28">
        <v>8500</v>
      </c>
      <c r="T14" s="28">
        <v>5500</v>
      </c>
      <c r="U14" s="28">
        <v>13000</v>
      </c>
      <c r="V14" s="28">
        <v>16000</v>
      </c>
      <c r="W14" s="19">
        <v>13500</v>
      </c>
    </row>
    <row r="15" spans="1:27" ht="14.45">
      <c r="A15" s="15" t="s">
        <v>91</v>
      </c>
      <c r="B15" s="16">
        <v>1800</v>
      </c>
      <c r="C15" s="5"/>
      <c r="D15" s="17">
        <v>12500</v>
      </c>
      <c r="E15" s="17">
        <v>13000</v>
      </c>
      <c r="F15" s="17">
        <v>12500</v>
      </c>
      <c r="G15" s="17">
        <v>12500</v>
      </c>
      <c r="H15" s="17">
        <v>12500</v>
      </c>
      <c r="I15" s="17">
        <v>13500</v>
      </c>
      <c r="J15" s="17">
        <v>12500</v>
      </c>
      <c r="K15" s="17">
        <v>12000</v>
      </c>
      <c r="L15" s="17">
        <v>7000</v>
      </c>
      <c r="M15" s="31">
        <v>2000</v>
      </c>
      <c r="N15" s="17">
        <v>8500</v>
      </c>
      <c r="O15" s="17">
        <v>8000</v>
      </c>
      <c r="P15" s="17">
        <v>9500</v>
      </c>
      <c r="Q15" s="17">
        <v>11000</v>
      </c>
      <c r="R15" s="17">
        <v>11000</v>
      </c>
      <c r="S15" s="17">
        <v>7000</v>
      </c>
      <c r="T15" s="17">
        <v>12000</v>
      </c>
      <c r="U15" s="17">
        <v>12000</v>
      </c>
      <c r="V15" s="17">
        <v>16000</v>
      </c>
      <c r="W15" s="19">
        <v>10000</v>
      </c>
    </row>
    <row r="16" spans="1:27" ht="14.45">
      <c r="A16" s="15" t="s">
        <v>92</v>
      </c>
      <c r="B16" s="16">
        <v>1800</v>
      </c>
      <c r="C16" s="5"/>
      <c r="D16" s="17">
        <v>13500</v>
      </c>
      <c r="E16" s="17">
        <v>14000</v>
      </c>
      <c r="F16" s="17">
        <v>13500</v>
      </c>
      <c r="G16" s="17">
        <v>13500</v>
      </c>
      <c r="H16" s="17">
        <v>13500</v>
      </c>
      <c r="I16" s="17">
        <v>13000</v>
      </c>
      <c r="J16" s="17">
        <v>13500</v>
      </c>
      <c r="K16" s="17">
        <v>13000</v>
      </c>
      <c r="L16" s="17">
        <v>7000</v>
      </c>
      <c r="M16" s="19">
        <v>8000</v>
      </c>
      <c r="N16" s="17">
        <v>8000</v>
      </c>
      <c r="O16" s="17">
        <v>8000</v>
      </c>
      <c r="P16" s="17">
        <v>8000</v>
      </c>
      <c r="Q16" s="20">
        <v>2000</v>
      </c>
      <c r="R16" s="17">
        <v>4500</v>
      </c>
      <c r="S16" s="17">
        <v>8000</v>
      </c>
      <c r="T16" s="17">
        <v>8000</v>
      </c>
      <c r="U16" s="17">
        <v>13000</v>
      </c>
      <c r="V16" s="17">
        <v>16000</v>
      </c>
      <c r="W16" s="19">
        <v>10000</v>
      </c>
    </row>
    <row r="17" spans="1:23" ht="14.45">
      <c r="A17" s="15" t="s">
        <v>93</v>
      </c>
      <c r="B17" s="16">
        <v>1800</v>
      </c>
      <c r="C17" s="5"/>
      <c r="D17" s="17">
        <v>12500</v>
      </c>
      <c r="E17" s="17">
        <v>12500</v>
      </c>
      <c r="F17" s="17">
        <v>12500</v>
      </c>
      <c r="G17" s="17">
        <v>12500</v>
      </c>
      <c r="H17" s="17">
        <v>12500</v>
      </c>
      <c r="I17" s="17">
        <v>8000</v>
      </c>
      <c r="J17" s="17">
        <v>12000</v>
      </c>
      <c r="K17" s="17">
        <v>12000</v>
      </c>
      <c r="L17" s="17">
        <v>8000</v>
      </c>
      <c r="M17" s="18">
        <v>7000</v>
      </c>
      <c r="N17" s="17">
        <v>12000</v>
      </c>
      <c r="O17" s="17">
        <v>8000</v>
      </c>
      <c r="P17" s="17">
        <v>8000</v>
      </c>
      <c r="Q17" s="17">
        <v>12000</v>
      </c>
      <c r="R17" s="17">
        <v>12000</v>
      </c>
      <c r="S17" s="17">
        <v>12000</v>
      </c>
      <c r="T17" s="17">
        <v>12000</v>
      </c>
      <c r="U17" s="17">
        <v>12000</v>
      </c>
      <c r="V17" s="17">
        <v>16000</v>
      </c>
      <c r="W17" s="19">
        <v>12500</v>
      </c>
    </row>
    <row r="18" spans="1:23" ht="14.45">
      <c r="A18" s="15" t="s">
        <v>94</v>
      </c>
      <c r="B18" s="16">
        <v>1500</v>
      </c>
      <c r="C18" s="32"/>
      <c r="D18" s="17">
        <v>13300</v>
      </c>
      <c r="E18" s="17">
        <v>13300</v>
      </c>
      <c r="F18" s="17">
        <v>13300</v>
      </c>
      <c r="G18" s="17">
        <v>13300</v>
      </c>
      <c r="H18" s="17">
        <v>13300</v>
      </c>
      <c r="I18" s="17">
        <v>13300</v>
      </c>
      <c r="J18" s="17">
        <v>13300</v>
      </c>
      <c r="K18" s="17">
        <v>12800</v>
      </c>
      <c r="L18" s="17">
        <v>13300</v>
      </c>
      <c r="M18" s="19">
        <v>13300</v>
      </c>
      <c r="N18" s="17">
        <v>11800</v>
      </c>
      <c r="O18" s="17">
        <v>11800</v>
      </c>
      <c r="P18" s="17">
        <v>4800</v>
      </c>
      <c r="Q18" s="17">
        <v>3800</v>
      </c>
      <c r="R18" s="17">
        <v>3800</v>
      </c>
      <c r="S18" s="17">
        <v>4800</v>
      </c>
      <c r="T18" s="17">
        <v>4800</v>
      </c>
      <c r="U18" s="17">
        <v>12800</v>
      </c>
      <c r="V18" s="17">
        <v>15800</v>
      </c>
      <c r="W18" s="19">
        <v>13300</v>
      </c>
    </row>
    <row r="19" spans="1:23" ht="14.45">
      <c r="A19" s="15" t="s">
        <v>95</v>
      </c>
      <c r="B19" s="16">
        <v>1800</v>
      </c>
      <c r="C19" s="5"/>
      <c r="D19" s="17">
        <v>12500</v>
      </c>
      <c r="E19" s="17">
        <v>13000</v>
      </c>
      <c r="F19" s="17">
        <v>12500</v>
      </c>
      <c r="G19" s="17">
        <v>12500</v>
      </c>
      <c r="H19" s="17">
        <v>12500</v>
      </c>
      <c r="I19" s="17">
        <v>12500</v>
      </c>
      <c r="J19" s="17">
        <v>12500</v>
      </c>
      <c r="K19" s="17">
        <v>12000</v>
      </c>
      <c r="L19" s="20">
        <v>2000</v>
      </c>
      <c r="M19" s="19">
        <v>10500</v>
      </c>
      <c r="N19" s="17">
        <v>10900</v>
      </c>
      <c r="O19" s="17">
        <v>13000</v>
      </c>
      <c r="P19" s="17">
        <v>13000</v>
      </c>
      <c r="Q19" s="17">
        <v>11000</v>
      </c>
      <c r="R19" s="17">
        <v>10000</v>
      </c>
      <c r="S19" s="17">
        <v>11000</v>
      </c>
      <c r="T19" s="17">
        <v>12000</v>
      </c>
      <c r="U19" s="17">
        <v>12000</v>
      </c>
      <c r="V19" s="17">
        <v>16000</v>
      </c>
      <c r="W19" s="19">
        <v>10000</v>
      </c>
    </row>
    <row r="20" spans="1:23" ht="14.45">
      <c r="A20" s="26" t="s">
        <v>96</v>
      </c>
      <c r="B20" s="33">
        <v>1500</v>
      </c>
      <c r="C20" s="5"/>
      <c r="D20" s="17">
        <v>13300</v>
      </c>
      <c r="E20" s="17">
        <v>13800</v>
      </c>
      <c r="F20" s="17">
        <v>13300</v>
      </c>
      <c r="G20" s="17">
        <v>13300</v>
      </c>
      <c r="H20" s="17">
        <v>13300</v>
      </c>
      <c r="I20" s="17">
        <v>13300</v>
      </c>
      <c r="J20" s="17">
        <v>13300</v>
      </c>
      <c r="K20" s="17">
        <v>12800</v>
      </c>
      <c r="L20" s="17">
        <v>10800</v>
      </c>
      <c r="M20" s="19">
        <v>7800</v>
      </c>
      <c r="N20" s="17">
        <v>10800</v>
      </c>
      <c r="O20" s="17">
        <v>5800</v>
      </c>
      <c r="P20" s="17">
        <v>5800</v>
      </c>
      <c r="Q20" s="17">
        <v>3800</v>
      </c>
      <c r="R20" s="20">
        <v>2000</v>
      </c>
      <c r="S20" s="17">
        <v>5300</v>
      </c>
      <c r="T20" s="17">
        <v>3800</v>
      </c>
      <c r="U20" s="17">
        <v>12800</v>
      </c>
      <c r="V20" s="17">
        <v>15800</v>
      </c>
      <c r="W20" s="19">
        <v>13300</v>
      </c>
    </row>
    <row r="21" spans="1:23" ht="15.75" customHeight="1">
      <c r="A21" s="15" t="s">
        <v>97</v>
      </c>
      <c r="B21" s="16">
        <v>1500</v>
      </c>
      <c r="C21" s="5"/>
      <c r="D21" s="17">
        <v>2800</v>
      </c>
      <c r="E21" s="17">
        <v>5300</v>
      </c>
      <c r="F21" s="17">
        <v>3300</v>
      </c>
      <c r="G21" s="25">
        <v>3600</v>
      </c>
      <c r="H21" s="17">
        <v>7800</v>
      </c>
      <c r="I21" s="17">
        <v>12300</v>
      </c>
      <c r="J21" s="17">
        <v>2800</v>
      </c>
      <c r="K21" s="17">
        <v>3800</v>
      </c>
      <c r="L21" s="17">
        <v>12300</v>
      </c>
      <c r="M21" s="19">
        <v>12300</v>
      </c>
      <c r="N21" s="17">
        <v>12300</v>
      </c>
      <c r="O21" s="17">
        <v>13300</v>
      </c>
      <c r="P21" s="17">
        <v>13300</v>
      </c>
      <c r="Q21" s="17">
        <v>13300</v>
      </c>
      <c r="R21" s="17">
        <v>13300</v>
      </c>
      <c r="S21" s="17">
        <v>13300</v>
      </c>
      <c r="T21" s="17">
        <v>13300</v>
      </c>
      <c r="U21" s="17">
        <v>3800</v>
      </c>
      <c r="V21" s="17">
        <v>15800</v>
      </c>
      <c r="W21" s="19">
        <v>7800</v>
      </c>
    </row>
    <row r="22" spans="1:23" ht="15.75" customHeight="1">
      <c r="A22" s="15" t="s">
        <v>98</v>
      </c>
      <c r="B22" s="16">
        <v>1500</v>
      </c>
      <c r="C22" s="5"/>
      <c r="D22" s="17">
        <v>11800</v>
      </c>
      <c r="E22" s="17">
        <v>12800</v>
      </c>
      <c r="F22" s="17">
        <v>11800</v>
      </c>
      <c r="G22" s="17">
        <v>11800</v>
      </c>
      <c r="H22" s="25">
        <v>11800</v>
      </c>
      <c r="I22" s="20">
        <v>2000</v>
      </c>
      <c r="J22" s="17">
        <v>13800</v>
      </c>
      <c r="K22" s="17">
        <v>11800</v>
      </c>
      <c r="L22" s="17">
        <v>15800</v>
      </c>
      <c r="M22" s="19">
        <v>15800</v>
      </c>
      <c r="N22" s="17">
        <v>15800</v>
      </c>
      <c r="O22" s="17">
        <v>16800</v>
      </c>
      <c r="P22" s="17">
        <v>16800</v>
      </c>
      <c r="Q22" s="17">
        <v>16800</v>
      </c>
      <c r="R22" s="17">
        <v>16800</v>
      </c>
      <c r="S22" s="17">
        <v>16800</v>
      </c>
      <c r="T22" s="17">
        <v>16800</v>
      </c>
      <c r="U22" s="17">
        <v>11800</v>
      </c>
      <c r="V22" s="17">
        <v>15800</v>
      </c>
      <c r="W22" s="19">
        <v>12300</v>
      </c>
    </row>
    <row r="23" spans="1:23" ht="15.75" customHeight="1">
      <c r="A23" s="15" t="s">
        <v>99</v>
      </c>
      <c r="B23" s="16">
        <v>2200</v>
      </c>
      <c r="C23" s="23"/>
      <c r="D23" s="17">
        <v>4300</v>
      </c>
      <c r="E23" s="17">
        <v>7300</v>
      </c>
      <c r="F23" s="17">
        <v>3800</v>
      </c>
      <c r="G23" s="17">
        <v>3300</v>
      </c>
      <c r="H23" s="17">
        <v>8300</v>
      </c>
      <c r="I23" s="17">
        <v>9300</v>
      </c>
      <c r="J23" s="17">
        <v>4500</v>
      </c>
      <c r="K23" s="17">
        <v>3080</v>
      </c>
      <c r="L23" s="17">
        <v>12800</v>
      </c>
      <c r="M23" s="19">
        <v>12800</v>
      </c>
      <c r="N23" s="17">
        <v>12800</v>
      </c>
      <c r="O23" s="17">
        <v>13800</v>
      </c>
      <c r="P23" s="17">
        <v>13800</v>
      </c>
      <c r="Q23" s="17">
        <v>13800</v>
      </c>
      <c r="R23" s="17">
        <v>13800</v>
      </c>
      <c r="S23" s="17">
        <v>13800</v>
      </c>
      <c r="T23" s="17">
        <v>13800</v>
      </c>
      <c r="U23" s="17">
        <v>3080</v>
      </c>
      <c r="V23" s="17">
        <v>16300</v>
      </c>
      <c r="W23" s="19">
        <v>10300</v>
      </c>
    </row>
    <row r="24" spans="1:23" ht="15.75" customHeight="1">
      <c r="A24" s="15" t="s">
        <v>100</v>
      </c>
      <c r="B24" s="16">
        <v>2200</v>
      </c>
      <c r="C24" s="5"/>
      <c r="D24" s="17">
        <v>4300</v>
      </c>
      <c r="E24" s="17">
        <v>7300</v>
      </c>
      <c r="F24" s="17">
        <v>3600</v>
      </c>
      <c r="G24" s="17">
        <v>3300</v>
      </c>
      <c r="H24" s="17">
        <v>8300</v>
      </c>
      <c r="I24" s="17">
        <v>9300</v>
      </c>
      <c r="J24" s="17">
        <v>3700</v>
      </c>
      <c r="K24" s="20">
        <v>1140</v>
      </c>
      <c r="L24" s="17">
        <v>12300</v>
      </c>
      <c r="M24" s="19">
        <v>12300</v>
      </c>
      <c r="N24" s="17">
        <v>12300</v>
      </c>
      <c r="O24" s="17">
        <v>13800</v>
      </c>
      <c r="P24" s="17">
        <v>13800</v>
      </c>
      <c r="Q24" s="17">
        <v>13800</v>
      </c>
      <c r="R24" s="17">
        <v>13800</v>
      </c>
      <c r="S24" s="17">
        <v>13800</v>
      </c>
      <c r="T24" s="17">
        <v>13800</v>
      </c>
      <c r="U24" s="20">
        <v>1140</v>
      </c>
      <c r="V24" s="17">
        <v>16300</v>
      </c>
      <c r="W24" s="19">
        <v>10300</v>
      </c>
    </row>
    <row r="25" spans="1:23" ht="15.75" customHeight="1">
      <c r="A25" s="15" t="s">
        <v>101</v>
      </c>
      <c r="B25" s="16">
        <v>1800</v>
      </c>
      <c r="C25" s="23"/>
      <c r="D25" s="17">
        <v>5500</v>
      </c>
      <c r="E25" s="17">
        <v>6000</v>
      </c>
      <c r="F25" s="17">
        <v>7000</v>
      </c>
      <c r="G25" s="17">
        <v>7000</v>
      </c>
      <c r="H25" s="17">
        <v>7500</v>
      </c>
      <c r="I25" s="17">
        <v>9000</v>
      </c>
      <c r="J25" s="17">
        <v>4000</v>
      </c>
      <c r="K25" s="17">
        <v>5500</v>
      </c>
      <c r="L25" s="17">
        <v>13500</v>
      </c>
      <c r="M25" s="19">
        <v>13500</v>
      </c>
      <c r="N25" s="17">
        <v>13500</v>
      </c>
      <c r="O25" s="17">
        <v>14500</v>
      </c>
      <c r="P25" s="17">
        <v>14500</v>
      </c>
      <c r="Q25" s="17">
        <v>14500</v>
      </c>
      <c r="R25" s="17">
        <v>14500</v>
      </c>
      <c r="S25" s="17">
        <v>14500</v>
      </c>
      <c r="T25" s="17">
        <v>14500</v>
      </c>
      <c r="U25" s="17">
        <v>5500</v>
      </c>
      <c r="V25" s="17">
        <v>17000</v>
      </c>
      <c r="W25" s="19">
        <v>7500</v>
      </c>
    </row>
    <row r="26" spans="1:23" ht="15.75" customHeight="1">
      <c r="A26" s="15" t="s">
        <v>102</v>
      </c>
      <c r="B26" s="16">
        <v>1800</v>
      </c>
      <c r="C26" s="5"/>
      <c r="D26" s="17">
        <v>2200</v>
      </c>
      <c r="E26" s="17">
        <v>4000</v>
      </c>
      <c r="F26" s="17">
        <v>3100</v>
      </c>
      <c r="G26" s="17">
        <v>3500</v>
      </c>
      <c r="H26" s="17">
        <v>7500</v>
      </c>
      <c r="I26" s="17">
        <v>7000</v>
      </c>
      <c r="J26" s="20">
        <v>2000</v>
      </c>
      <c r="K26" s="17">
        <v>3400</v>
      </c>
      <c r="L26" s="17">
        <v>13000</v>
      </c>
      <c r="M26" s="19">
        <v>11000</v>
      </c>
      <c r="N26" s="17">
        <v>15000</v>
      </c>
      <c r="O26" s="17">
        <v>9400</v>
      </c>
      <c r="P26" s="17">
        <v>11000</v>
      </c>
      <c r="Q26" s="17">
        <v>14000</v>
      </c>
      <c r="R26" s="17">
        <v>13500</v>
      </c>
      <c r="S26" s="17">
        <v>15000</v>
      </c>
      <c r="T26" s="17">
        <v>9000</v>
      </c>
      <c r="U26" s="17">
        <v>3400</v>
      </c>
      <c r="V26" s="17">
        <v>11000</v>
      </c>
      <c r="W26" s="19">
        <v>7000</v>
      </c>
    </row>
    <row r="27" spans="1:23" ht="15.75" customHeight="1">
      <c r="A27" s="15" t="s">
        <v>52</v>
      </c>
      <c r="B27" s="16">
        <v>2200</v>
      </c>
      <c r="C27" s="5"/>
      <c r="D27" s="17">
        <v>4300</v>
      </c>
      <c r="E27" s="17">
        <v>7300</v>
      </c>
      <c r="F27" s="17">
        <v>3600</v>
      </c>
      <c r="G27" s="17">
        <v>3300</v>
      </c>
      <c r="H27" s="17">
        <v>8300</v>
      </c>
      <c r="I27" s="17">
        <v>9300</v>
      </c>
      <c r="J27" s="17">
        <v>3700</v>
      </c>
      <c r="K27" s="20">
        <v>1140</v>
      </c>
      <c r="L27" s="17">
        <v>12300</v>
      </c>
      <c r="M27" s="19">
        <v>12300</v>
      </c>
      <c r="N27" s="17">
        <v>12300</v>
      </c>
      <c r="O27" s="17">
        <v>13800</v>
      </c>
      <c r="P27" s="17">
        <v>13800</v>
      </c>
      <c r="Q27" s="17">
        <v>13800</v>
      </c>
      <c r="R27" s="17">
        <v>13800</v>
      </c>
      <c r="S27" s="17">
        <v>13800</v>
      </c>
      <c r="T27" s="17">
        <v>13800</v>
      </c>
      <c r="U27" s="20">
        <v>1140</v>
      </c>
      <c r="V27" s="17">
        <v>16300</v>
      </c>
      <c r="W27" s="19">
        <v>10300</v>
      </c>
    </row>
    <row r="28" spans="1:23" ht="15.75" customHeight="1">
      <c r="A28" s="15" t="s">
        <v>103</v>
      </c>
      <c r="B28" s="16">
        <v>1800</v>
      </c>
      <c r="C28" s="5"/>
      <c r="D28" s="17">
        <v>12500</v>
      </c>
      <c r="E28" s="17">
        <v>12500</v>
      </c>
      <c r="F28" s="17">
        <v>12500</v>
      </c>
      <c r="G28" s="17">
        <v>12500</v>
      </c>
      <c r="H28" s="17">
        <v>12500</v>
      </c>
      <c r="I28" s="17">
        <v>8000</v>
      </c>
      <c r="J28" s="17">
        <v>12000</v>
      </c>
      <c r="K28" s="17">
        <v>12000</v>
      </c>
      <c r="L28" s="17">
        <v>8000</v>
      </c>
      <c r="M28" s="18">
        <v>7000</v>
      </c>
      <c r="N28" s="17">
        <v>12000</v>
      </c>
      <c r="O28" s="17">
        <v>8000</v>
      </c>
      <c r="P28" s="17">
        <v>8000</v>
      </c>
      <c r="Q28" s="17">
        <v>12000</v>
      </c>
      <c r="R28" s="17">
        <v>12000</v>
      </c>
      <c r="S28" s="17">
        <v>12000</v>
      </c>
      <c r="T28" s="17">
        <v>12000</v>
      </c>
      <c r="U28" s="17">
        <v>12000</v>
      </c>
      <c r="V28" s="17">
        <v>16000</v>
      </c>
      <c r="W28" s="19">
        <v>12500</v>
      </c>
    </row>
    <row r="29" spans="1:23" ht="15.75" customHeight="1">
      <c r="A29" s="15" t="s">
        <v>104</v>
      </c>
      <c r="B29" s="16">
        <v>1500</v>
      </c>
      <c r="C29" s="5"/>
      <c r="D29" s="17">
        <v>4000</v>
      </c>
      <c r="E29" s="17">
        <v>5300</v>
      </c>
      <c r="F29" s="17">
        <v>3300</v>
      </c>
      <c r="G29" s="17">
        <v>3600</v>
      </c>
      <c r="H29" s="25">
        <v>5000</v>
      </c>
      <c r="I29" s="25">
        <v>6000</v>
      </c>
      <c r="J29" s="17">
        <v>3400</v>
      </c>
      <c r="K29" s="17">
        <v>3200</v>
      </c>
      <c r="L29" s="17">
        <v>12300</v>
      </c>
      <c r="M29" s="19">
        <v>12300</v>
      </c>
      <c r="N29" s="17">
        <v>12300</v>
      </c>
      <c r="O29" s="17">
        <v>13300</v>
      </c>
      <c r="P29" s="17">
        <v>13300</v>
      </c>
      <c r="Q29" s="17">
        <v>13300</v>
      </c>
      <c r="R29" s="17">
        <v>13300</v>
      </c>
      <c r="S29" s="17">
        <v>13300</v>
      </c>
      <c r="T29" s="17">
        <v>13300</v>
      </c>
      <c r="U29" s="17">
        <v>3200</v>
      </c>
      <c r="V29" s="17">
        <v>10800</v>
      </c>
      <c r="W29" s="19">
        <v>6800</v>
      </c>
    </row>
    <row r="30" spans="1:23" ht="15.75" customHeight="1">
      <c r="A30" s="15" t="s">
        <v>83</v>
      </c>
      <c r="B30" s="16">
        <v>2200</v>
      </c>
      <c r="C30" s="5"/>
      <c r="D30" s="28">
        <v>13800</v>
      </c>
      <c r="E30" s="28">
        <v>13800</v>
      </c>
      <c r="F30" s="28">
        <v>13800</v>
      </c>
      <c r="G30" s="28">
        <v>12300</v>
      </c>
      <c r="H30" s="30">
        <v>12300</v>
      </c>
      <c r="I30" s="28">
        <v>13300</v>
      </c>
      <c r="J30" s="34">
        <v>13800</v>
      </c>
      <c r="K30" s="28">
        <v>13300</v>
      </c>
      <c r="L30" s="28">
        <v>12300</v>
      </c>
      <c r="M30" s="29">
        <v>12300</v>
      </c>
      <c r="N30" s="28">
        <v>12300</v>
      </c>
      <c r="O30" s="28">
        <v>13300</v>
      </c>
      <c r="P30" s="28">
        <v>13300</v>
      </c>
      <c r="Q30" s="28">
        <v>13300</v>
      </c>
      <c r="R30" s="28">
        <v>13300</v>
      </c>
      <c r="S30" s="28">
        <v>13300</v>
      </c>
      <c r="T30" s="28">
        <v>13300</v>
      </c>
      <c r="U30" s="28">
        <v>13300</v>
      </c>
      <c r="V30" s="28">
        <v>16300</v>
      </c>
      <c r="W30" s="31">
        <v>2000</v>
      </c>
    </row>
    <row r="31" spans="1:23" ht="15.75" customHeight="1">
      <c r="A31" s="15" t="s">
        <v>105</v>
      </c>
      <c r="B31" s="16">
        <v>1500</v>
      </c>
      <c r="C31" s="5"/>
      <c r="D31" s="17">
        <v>3800</v>
      </c>
      <c r="E31" s="17">
        <v>4800</v>
      </c>
      <c r="F31" s="20">
        <v>2000</v>
      </c>
      <c r="G31" s="17">
        <v>3600</v>
      </c>
      <c r="H31" s="17">
        <v>7800</v>
      </c>
      <c r="I31" s="17">
        <v>8800</v>
      </c>
      <c r="J31" s="17">
        <v>3400</v>
      </c>
      <c r="K31" s="17">
        <v>3100</v>
      </c>
      <c r="L31" s="17">
        <v>12300</v>
      </c>
      <c r="M31" s="19">
        <v>12300</v>
      </c>
      <c r="N31" s="17">
        <v>12300</v>
      </c>
      <c r="O31" s="17">
        <v>13300</v>
      </c>
      <c r="P31" s="17">
        <v>13300</v>
      </c>
      <c r="Q31" s="17">
        <v>13300</v>
      </c>
      <c r="R31" s="17">
        <v>13300</v>
      </c>
      <c r="S31" s="17">
        <v>13300</v>
      </c>
      <c r="T31" s="17">
        <v>13300</v>
      </c>
      <c r="U31" s="17">
        <v>3100</v>
      </c>
      <c r="V31" s="17">
        <v>15800</v>
      </c>
      <c r="W31" s="19">
        <v>7800</v>
      </c>
    </row>
    <row r="32" spans="1:23" ht="15.75" customHeight="1">
      <c r="A32" s="15" t="s">
        <v>106</v>
      </c>
      <c r="B32" s="16">
        <v>1500</v>
      </c>
      <c r="C32" s="23"/>
      <c r="D32" s="17">
        <v>3800</v>
      </c>
      <c r="E32" s="17">
        <v>4800</v>
      </c>
      <c r="F32" s="17">
        <v>3300</v>
      </c>
      <c r="G32" s="17">
        <v>3800</v>
      </c>
      <c r="H32" s="17">
        <v>8800</v>
      </c>
      <c r="I32" s="17">
        <v>6300</v>
      </c>
      <c r="J32" s="17">
        <v>3800</v>
      </c>
      <c r="K32" s="17">
        <v>4100</v>
      </c>
      <c r="L32" s="17">
        <v>12300</v>
      </c>
      <c r="M32" s="19">
        <v>12300</v>
      </c>
      <c r="N32" s="17">
        <v>12300</v>
      </c>
      <c r="O32" s="17">
        <v>13300</v>
      </c>
      <c r="P32" s="17">
        <v>13300</v>
      </c>
      <c r="Q32" s="17">
        <v>13300</v>
      </c>
      <c r="R32" s="17">
        <v>13300</v>
      </c>
      <c r="S32" s="17">
        <v>13300</v>
      </c>
      <c r="T32" s="17">
        <v>13300</v>
      </c>
      <c r="U32" s="17">
        <v>4100</v>
      </c>
      <c r="V32" s="17">
        <v>15800</v>
      </c>
      <c r="W32" s="19">
        <v>8800</v>
      </c>
    </row>
    <row r="33" spans="1:23" ht="15.75" customHeight="1">
      <c r="A33" s="15" t="s">
        <v>107</v>
      </c>
      <c r="B33" s="16">
        <v>1800</v>
      </c>
      <c r="C33" s="5"/>
      <c r="D33" s="17">
        <v>12500</v>
      </c>
      <c r="E33" s="17">
        <v>12500</v>
      </c>
      <c r="F33" s="17">
        <v>12500</v>
      </c>
      <c r="G33" s="17">
        <v>12500</v>
      </c>
      <c r="H33" s="17">
        <v>12500</v>
      </c>
      <c r="I33" s="17">
        <v>8000</v>
      </c>
      <c r="J33" s="17">
        <v>12000</v>
      </c>
      <c r="K33" s="17">
        <v>12000</v>
      </c>
      <c r="L33" s="17">
        <v>8000</v>
      </c>
      <c r="M33" s="18">
        <v>7000</v>
      </c>
      <c r="N33" s="17">
        <v>12000</v>
      </c>
      <c r="O33" s="17">
        <v>8000</v>
      </c>
      <c r="P33" s="17">
        <v>8000</v>
      </c>
      <c r="Q33" s="17">
        <v>12000</v>
      </c>
      <c r="R33" s="17">
        <v>12000</v>
      </c>
      <c r="S33" s="17">
        <v>12000</v>
      </c>
      <c r="T33" s="17">
        <v>12000</v>
      </c>
      <c r="U33" s="17">
        <v>12000</v>
      </c>
      <c r="V33" s="17">
        <v>16000</v>
      </c>
      <c r="W33" s="19">
        <v>12500</v>
      </c>
    </row>
    <row r="34" spans="1:23" ht="15.75" customHeight="1">
      <c r="A34" s="15" t="s">
        <v>108</v>
      </c>
      <c r="B34" s="16">
        <v>2200</v>
      </c>
      <c r="C34" s="23"/>
      <c r="D34" s="17">
        <v>3800</v>
      </c>
      <c r="E34" s="17">
        <v>5300</v>
      </c>
      <c r="F34" s="17">
        <v>3700</v>
      </c>
      <c r="G34" s="17">
        <v>3800</v>
      </c>
      <c r="H34" s="17">
        <v>7800</v>
      </c>
      <c r="I34" s="17">
        <v>8300</v>
      </c>
      <c r="J34" s="17">
        <v>3800</v>
      </c>
      <c r="K34" s="17">
        <v>2800</v>
      </c>
      <c r="L34" s="17">
        <v>12800</v>
      </c>
      <c r="M34" s="19">
        <v>12800</v>
      </c>
      <c r="N34" s="17">
        <v>12800</v>
      </c>
      <c r="O34" s="17">
        <v>13800</v>
      </c>
      <c r="P34" s="17">
        <v>13800</v>
      </c>
      <c r="Q34" s="17">
        <v>13800</v>
      </c>
      <c r="R34" s="17">
        <v>13800</v>
      </c>
      <c r="S34" s="17">
        <v>13800</v>
      </c>
      <c r="T34" s="17">
        <v>13800</v>
      </c>
      <c r="U34" s="17">
        <v>2800</v>
      </c>
      <c r="V34" s="17">
        <v>16300</v>
      </c>
      <c r="W34" s="19">
        <v>7800</v>
      </c>
    </row>
    <row r="35" spans="1:23" ht="15.75" customHeight="1">
      <c r="A35" s="15" t="s">
        <v>109</v>
      </c>
      <c r="B35" s="16">
        <v>1500</v>
      </c>
      <c r="C35" s="5"/>
      <c r="D35" s="17">
        <v>12300</v>
      </c>
      <c r="E35" s="17">
        <v>12300</v>
      </c>
      <c r="F35" s="17">
        <v>11800</v>
      </c>
      <c r="G35" s="17">
        <v>11800</v>
      </c>
      <c r="H35" s="17">
        <v>12300</v>
      </c>
      <c r="I35" s="17">
        <v>13300</v>
      </c>
      <c r="J35" s="17">
        <v>12300</v>
      </c>
      <c r="K35" s="17">
        <v>11800</v>
      </c>
      <c r="L35" s="17">
        <v>8800</v>
      </c>
      <c r="M35" s="19">
        <v>8800</v>
      </c>
      <c r="N35" s="20">
        <v>2000</v>
      </c>
      <c r="O35" s="17">
        <v>10800</v>
      </c>
      <c r="P35" s="17">
        <v>10800</v>
      </c>
      <c r="Q35" s="17">
        <v>10800</v>
      </c>
      <c r="R35" s="17">
        <v>10800</v>
      </c>
      <c r="S35" s="17">
        <v>6800</v>
      </c>
      <c r="T35" s="17">
        <v>12800</v>
      </c>
      <c r="U35" s="17">
        <v>11800</v>
      </c>
      <c r="V35" s="17">
        <v>15800</v>
      </c>
      <c r="W35" s="19">
        <v>11800</v>
      </c>
    </row>
    <row r="36" spans="1:23" ht="15.75" customHeight="1">
      <c r="A36" s="15" t="s">
        <v>110</v>
      </c>
      <c r="B36" s="16">
        <v>2200</v>
      </c>
      <c r="C36" s="5"/>
      <c r="D36" s="17">
        <v>4300</v>
      </c>
      <c r="E36" s="17">
        <v>7300</v>
      </c>
      <c r="F36" s="17">
        <v>3800</v>
      </c>
      <c r="G36" s="17">
        <v>3300</v>
      </c>
      <c r="H36" s="17">
        <v>8300</v>
      </c>
      <c r="I36" s="17">
        <v>9300</v>
      </c>
      <c r="J36" s="17">
        <v>4500</v>
      </c>
      <c r="K36" s="25">
        <v>3080</v>
      </c>
      <c r="L36" s="17">
        <v>12800</v>
      </c>
      <c r="M36" s="19">
        <v>12800</v>
      </c>
      <c r="N36" s="17">
        <v>12800</v>
      </c>
      <c r="O36" s="17">
        <v>13800</v>
      </c>
      <c r="P36" s="17">
        <v>13800</v>
      </c>
      <c r="Q36" s="17">
        <v>13800</v>
      </c>
      <c r="R36" s="17">
        <v>13800</v>
      </c>
      <c r="S36" s="17">
        <v>13800</v>
      </c>
      <c r="T36" s="17">
        <v>13800</v>
      </c>
      <c r="U36" s="25">
        <v>3080</v>
      </c>
      <c r="V36" s="17">
        <v>16300</v>
      </c>
      <c r="W36" s="19">
        <v>10300</v>
      </c>
    </row>
    <row r="37" spans="1:23" ht="15.75" customHeight="1">
      <c r="A37" s="15" t="s">
        <v>111</v>
      </c>
      <c r="B37" s="16">
        <v>1800</v>
      </c>
      <c r="C37" s="23"/>
      <c r="D37" s="17">
        <v>12500</v>
      </c>
      <c r="E37" s="17">
        <v>13000</v>
      </c>
      <c r="F37" s="17">
        <v>12500</v>
      </c>
      <c r="G37" s="17">
        <v>12500</v>
      </c>
      <c r="H37" s="17">
        <v>12500</v>
      </c>
      <c r="I37" s="17">
        <v>12000</v>
      </c>
      <c r="J37" s="17">
        <v>12500</v>
      </c>
      <c r="K37" s="17">
        <v>12000</v>
      </c>
      <c r="L37" s="17">
        <v>13500</v>
      </c>
      <c r="M37" s="19">
        <v>3000</v>
      </c>
      <c r="N37" s="17">
        <v>7500</v>
      </c>
      <c r="O37" s="17">
        <v>13000</v>
      </c>
      <c r="P37" s="17">
        <v>10500</v>
      </c>
      <c r="Q37" s="17">
        <v>13000</v>
      </c>
      <c r="R37" s="17">
        <v>13000</v>
      </c>
      <c r="S37" s="17">
        <v>11000</v>
      </c>
      <c r="T37" s="17">
        <v>14000</v>
      </c>
      <c r="U37" s="17">
        <v>12000</v>
      </c>
      <c r="V37" s="17">
        <v>16000</v>
      </c>
      <c r="W37" s="19">
        <v>12500</v>
      </c>
    </row>
    <row r="38" spans="1:23" ht="15.75" customHeight="1">
      <c r="A38" s="15" t="s">
        <v>112</v>
      </c>
      <c r="B38" s="16">
        <v>2200</v>
      </c>
      <c r="C38" s="23"/>
      <c r="D38" s="17">
        <v>3800</v>
      </c>
      <c r="E38" s="17">
        <v>5300</v>
      </c>
      <c r="F38" s="17">
        <v>3700</v>
      </c>
      <c r="G38" s="17">
        <v>3800</v>
      </c>
      <c r="H38" s="17">
        <v>7800</v>
      </c>
      <c r="I38" s="17">
        <v>8300</v>
      </c>
      <c r="J38" s="17">
        <v>3800</v>
      </c>
      <c r="K38" s="17">
        <v>2800</v>
      </c>
      <c r="L38" s="17">
        <v>12800</v>
      </c>
      <c r="M38" s="19">
        <v>12800</v>
      </c>
      <c r="N38" s="17">
        <v>12800</v>
      </c>
      <c r="O38" s="17">
        <v>13800</v>
      </c>
      <c r="P38" s="17">
        <v>13800</v>
      </c>
      <c r="Q38" s="17">
        <v>13800</v>
      </c>
      <c r="R38" s="17">
        <v>13800</v>
      </c>
      <c r="S38" s="17">
        <v>13800</v>
      </c>
      <c r="T38" s="17">
        <v>13800</v>
      </c>
      <c r="U38" s="17">
        <v>2800</v>
      </c>
      <c r="V38" s="17">
        <v>16300</v>
      </c>
      <c r="W38" s="19">
        <v>7800</v>
      </c>
    </row>
    <row r="39" spans="1:23" ht="15.75" customHeight="1">
      <c r="A39" s="15" t="s">
        <v>113</v>
      </c>
      <c r="B39" s="16">
        <v>2200</v>
      </c>
      <c r="C39" s="23"/>
      <c r="D39" s="17">
        <v>4300</v>
      </c>
      <c r="E39" s="17">
        <v>7300</v>
      </c>
      <c r="F39" s="17">
        <v>3800</v>
      </c>
      <c r="G39" s="17">
        <v>3300</v>
      </c>
      <c r="H39" s="17">
        <v>8300</v>
      </c>
      <c r="I39" s="17">
        <v>9300</v>
      </c>
      <c r="J39" s="17">
        <v>4500</v>
      </c>
      <c r="K39" s="17">
        <v>2980</v>
      </c>
      <c r="L39" s="17">
        <v>12800</v>
      </c>
      <c r="M39" s="19">
        <v>12800</v>
      </c>
      <c r="N39" s="17">
        <v>12800</v>
      </c>
      <c r="O39" s="17">
        <v>13800</v>
      </c>
      <c r="P39" s="17">
        <v>13800</v>
      </c>
      <c r="Q39" s="17">
        <v>13800</v>
      </c>
      <c r="R39" s="17">
        <v>13800</v>
      </c>
      <c r="S39" s="17">
        <v>13800</v>
      </c>
      <c r="T39" s="17">
        <v>13800</v>
      </c>
      <c r="U39" s="17">
        <v>2980</v>
      </c>
      <c r="V39" s="17">
        <v>16300</v>
      </c>
      <c r="W39" s="19">
        <v>10300</v>
      </c>
    </row>
    <row r="40" spans="1:23" ht="15.75" customHeight="1">
      <c r="A40" s="15" t="s">
        <v>114</v>
      </c>
      <c r="B40" s="16">
        <v>1500</v>
      </c>
      <c r="C40" s="5"/>
      <c r="D40" s="17">
        <v>3800</v>
      </c>
      <c r="E40" s="20">
        <v>2000</v>
      </c>
      <c r="F40" s="17">
        <v>3800</v>
      </c>
      <c r="G40" s="17">
        <v>3800</v>
      </c>
      <c r="H40" s="17">
        <v>7300</v>
      </c>
      <c r="I40" s="17">
        <v>7300</v>
      </c>
      <c r="J40" s="17">
        <v>3300</v>
      </c>
      <c r="K40" s="17">
        <v>5800</v>
      </c>
      <c r="L40" s="17">
        <v>13800</v>
      </c>
      <c r="M40" s="19">
        <v>13800</v>
      </c>
      <c r="N40" s="17">
        <v>13800</v>
      </c>
      <c r="O40" s="17">
        <v>14800</v>
      </c>
      <c r="P40" s="17">
        <v>14800</v>
      </c>
      <c r="Q40" s="17">
        <v>14800</v>
      </c>
      <c r="R40" s="17">
        <v>14800</v>
      </c>
      <c r="S40" s="17">
        <v>14800</v>
      </c>
      <c r="T40" s="17">
        <v>14800</v>
      </c>
      <c r="U40" s="17">
        <v>5800</v>
      </c>
      <c r="V40" s="17">
        <v>2800</v>
      </c>
      <c r="W40" s="19">
        <v>7300</v>
      </c>
    </row>
    <row r="41" spans="1:23" ht="15.75" customHeight="1">
      <c r="A41" s="15" t="s">
        <v>115</v>
      </c>
      <c r="B41" s="16">
        <v>1500</v>
      </c>
      <c r="C41" s="23"/>
      <c r="D41" s="17">
        <v>3800</v>
      </c>
      <c r="E41" s="17">
        <v>4800</v>
      </c>
      <c r="F41" s="17">
        <v>3300</v>
      </c>
      <c r="G41" s="17">
        <v>5300</v>
      </c>
      <c r="H41" s="17">
        <v>8800</v>
      </c>
      <c r="I41" s="17">
        <v>6300</v>
      </c>
      <c r="J41" s="17">
        <v>3800</v>
      </c>
      <c r="K41" s="17">
        <v>4100</v>
      </c>
      <c r="L41" s="17">
        <v>12300</v>
      </c>
      <c r="M41" s="19">
        <v>12300</v>
      </c>
      <c r="N41" s="17">
        <v>12300</v>
      </c>
      <c r="O41" s="17">
        <v>14800</v>
      </c>
      <c r="P41" s="17">
        <v>14800</v>
      </c>
      <c r="Q41" s="17">
        <v>14800</v>
      </c>
      <c r="R41" s="17">
        <v>14800</v>
      </c>
      <c r="S41" s="17">
        <v>14800</v>
      </c>
      <c r="T41" s="17">
        <v>14800</v>
      </c>
      <c r="U41" s="17">
        <v>4100</v>
      </c>
      <c r="V41" s="17">
        <v>15800</v>
      </c>
      <c r="W41" s="19">
        <v>9800</v>
      </c>
    </row>
    <row r="42" spans="1:23" ht="15.75" customHeight="1">
      <c r="A42" s="35" t="s">
        <v>116</v>
      </c>
      <c r="B42" s="36">
        <v>1500</v>
      </c>
      <c r="C42" s="37"/>
      <c r="D42" s="38">
        <v>13300</v>
      </c>
      <c r="E42" s="38">
        <v>13300</v>
      </c>
      <c r="F42" s="38">
        <v>13300</v>
      </c>
      <c r="G42" s="38">
        <v>13300</v>
      </c>
      <c r="H42" s="38">
        <v>13300</v>
      </c>
      <c r="I42" s="38">
        <v>13300</v>
      </c>
      <c r="J42" s="38">
        <v>13300</v>
      </c>
      <c r="K42" s="38">
        <v>12800</v>
      </c>
      <c r="L42" s="38">
        <v>7800</v>
      </c>
      <c r="M42" s="39">
        <v>8800</v>
      </c>
      <c r="N42" s="40">
        <v>9800</v>
      </c>
      <c r="O42" s="41">
        <v>2000</v>
      </c>
      <c r="P42" s="40">
        <v>4800</v>
      </c>
      <c r="Q42" s="40">
        <v>8800</v>
      </c>
      <c r="R42" s="40">
        <v>9800</v>
      </c>
      <c r="S42" s="40">
        <v>9800</v>
      </c>
      <c r="T42" s="40">
        <v>10800</v>
      </c>
      <c r="U42" s="40">
        <v>12800</v>
      </c>
      <c r="V42" s="40">
        <v>15800</v>
      </c>
      <c r="W42" s="42">
        <v>13300</v>
      </c>
    </row>
    <row r="43" spans="1:23" ht="15.75" customHeight="1"/>
    <row r="44" spans="1:23" ht="15.75" customHeight="1"/>
    <row r="45" spans="1:23" ht="15.75" customHeight="1"/>
    <row r="46" spans="1:23" ht="15.75" customHeight="1"/>
    <row r="47" spans="1:23" ht="15.75" customHeight="1"/>
    <row r="48" spans="1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M3"/>
    <mergeCell ref="N3:W3"/>
  </mergeCells>
  <pageMargins left="0.7" right="0.7" top="0.75" bottom="0.75" header="0" footer="0"/>
  <pageSetup paperSize="9" scale="83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45">
      <c r="A1" s="2">
        <v>5000</v>
      </c>
    </row>
    <row r="2" spans="1:1" ht="14.45">
      <c r="A2" s="2">
        <v>6000</v>
      </c>
    </row>
    <row r="3" spans="1:1" ht="14.45">
      <c r="A3" s="2">
        <v>7000</v>
      </c>
    </row>
    <row r="4" spans="1:1" ht="14.45">
      <c r="A4" s="2">
        <v>8000</v>
      </c>
    </row>
    <row r="5" spans="1:1" ht="14.45">
      <c r="A5" s="2">
        <v>9000</v>
      </c>
    </row>
    <row r="6" spans="1:1" ht="14.45">
      <c r="A6" s="2">
        <v>10000</v>
      </c>
    </row>
    <row r="7" spans="1:1" ht="14.45">
      <c r="A7" s="2">
        <v>11000</v>
      </c>
    </row>
    <row r="8" spans="1:1" ht="14.45">
      <c r="A8" s="2">
        <v>12000</v>
      </c>
    </row>
    <row r="9" spans="1:1" ht="14.45">
      <c r="A9" s="2">
        <v>13000</v>
      </c>
    </row>
    <row r="10" spans="1:1" ht="14.45">
      <c r="A10" s="2">
        <v>14000</v>
      </c>
    </row>
    <row r="11" spans="1:1" ht="14.45">
      <c r="A11" s="2">
        <v>15000</v>
      </c>
    </row>
    <row r="12" spans="1:1" ht="14.45">
      <c r="A12" s="2">
        <v>16000</v>
      </c>
    </row>
    <row r="13" spans="1:1" ht="14.45">
      <c r="A13" s="2">
        <v>17000</v>
      </c>
    </row>
    <row r="14" spans="1:1" ht="14.45">
      <c r="A14" s="2">
        <v>18000</v>
      </c>
    </row>
    <row r="15" spans="1:1" ht="14.45">
      <c r="A15" s="2">
        <v>19000</v>
      </c>
    </row>
    <row r="16" spans="1:1" ht="14.45">
      <c r="A16" s="2">
        <v>20000</v>
      </c>
    </row>
    <row r="17" spans="1:1" ht="14.45">
      <c r="A17" s="2">
        <v>21000</v>
      </c>
    </row>
    <row r="18" spans="1:1" ht="14.45">
      <c r="A18" s="2">
        <v>22000</v>
      </c>
    </row>
    <row r="19" spans="1:1" ht="14.45">
      <c r="A19" s="2">
        <v>23000</v>
      </c>
    </row>
    <row r="20" spans="1:1" ht="14.45">
      <c r="A20" s="2">
        <v>24000</v>
      </c>
    </row>
    <row r="21" spans="1:1" ht="15.75" customHeight="1">
      <c r="A21" s="2">
        <v>25000</v>
      </c>
    </row>
    <row r="22" spans="1:1" ht="15.75" customHeight="1">
      <c r="A22" s="2">
        <v>26000</v>
      </c>
    </row>
    <row r="23" spans="1:1" ht="15.75" customHeight="1">
      <c r="A23" s="2">
        <v>27000</v>
      </c>
    </row>
    <row r="24" spans="1:1" ht="15.75" customHeight="1">
      <c r="A24" s="2">
        <v>28000</v>
      </c>
    </row>
    <row r="25" spans="1:1" ht="15.75" customHeight="1">
      <c r="A25" s="2">
        <v>29000</v>
      </c>
    </row>
    <row r="26" spans="1:1" ht="15.75" customHeight="1">
      <c r="A26" s="2">
        <v>30000</v>
      </c>
    </row>
    <row r="27" spans="1:1" ht="15.75" customHeight="1">
      <c r="A27" s="2">
        <v>31000</v>
      </c>
    </row>
    <row r="28" spans="1:1" ht="15.75" customHeight="1">
      <c r="A28" s="2">
        <v>32000</v>
      </c>
    </row>
    <row r="29" spans="1:1" ht="15.75" customHeight="1">
      <c r="A29" s="2">
        <v>33000</v>
      </c>
    </row>
    <row r="30" spans="1:1" ht="15.75" customHeight="1">
      <c r="A30" s="2">
        <v>34000</v>
      </c>
    </row>
    <row r="31" spans="1:1" ht="15.75" customHeight="1">
      <c r="A31" s="2">
        <v>35000</v>
      </c>
    </row>
    <row r="32" spans="1:1" ht="15.75" customHeight="1">
      <c r="A32" s="2">
        <v>36000</v>
      </c>
    </row>
    <row r="33" spans="1:1" ht="15.75" customHeight="1">
      <c r="A33" s="2">
        <v>37000</v>
      </c>
    </row>
    <row r="34" spans="1:1" ht="15.75" customHeight="1">
      <c r="A34" s="2">
        <v>38000</v>
      </c>
    </row>
    <row r="35" spans="1:1" ht="15.75" customHeight="1">
      <c r="A35" s="2">
        <v>39000</v>
      </c>
    </row>
    <row r="36" spans="1:1" ht="15.75" customHeight="1">
      <c r="A36" s="2">
        <v>40000</v>
      </c>
    </row>
    <row r="37" spans="1:1" ht="15.75" customHeight="1">
      <c r="A37" s="2">
        <v>41000</v>
      </c>
    </row>
    <row r="38" spans="1:1" ht="15.75" customHeight="1">
      <c r="A38" s="2">
        <v>42000</v>
      </c>
    </row>
    <row r="39" spans="1:1" ht="15.75" customHeight="1">
      <c r="A39" s="2">
        <v>43000</v>
      </c>
    </row>
    <row r="40" spans="1:1" ht="15.75" customHeight="1">
      <c r="A40" s="2">
        <v>44000</v>
      </c>
    </row>
    <row r="41" spans="1:1" ht="15.75" customHeight="1">
      <c r="A41" s="2">
        <v>45000</v>
      </c>
    </row>
    <row r="42" spans="1:1" ht="15.75" customHeight="1">
      <c r="A42" s="2">
        <v>46000</v>
      </c>
    </row>
    <row r="43" spans="1:1" ht="15.75" customHeight="1">
      <c r="A43" s="2">
        <v>47000</v>
      </c>
    </row>
    <row r="44" spans="1:1" ht="15.75" customHeight="1">
      <c r="A44" s="2">
        <v>48000</v>
      </c>
    </row>
    <row r="45" spans="1:1" ht="15.75" customHeight="1">
      <c r="A45" s="2">
        <v>49000</v>
      </c>
    </row>
    <row r="46" spans="1:1" ht="15.75" customHeight="1">
      <c r="A46" s="2">
        <v>50000</v>
      </c>
    </row>
    <row r="47" spans="1:1" ht="15.75" customHeight="1">
      <c r="A47" s="2">
        <v>51000</v>
      </c>
    </row>
    <row r="48" spans="1:1" ht="15.75" customHeight="1">
      <c r="A48" s="2">
        <v>52000</v>
      </c>
    </row>
    <row r="49" spans="1:1" ht="15.75" customHeight="1">
      <c r="A49" s="2">
        <v>53000</v>
      </c>
    </row>
    <row r="50" spans="1:1" ht="15.75" customHeight="1">
      <c r="A50" s="2">
        <v>54000</v>
      </c>
    </row>
    <row r="51" spans="1:1" ht="15.75" customHeight="1">
      <c r="A51" s="2">
        <v>55000</v>
      </c>
    </row>
    <row r="52" spans="1:1" ht="15.75" customHeight="1">
      <c r="A52" s="2">
        <v>56000</v>
      </c>
    </row>
    <row r="53" spans="1:1" ht="15.75" customHeight="1">
      <c r="A53" s="2">
        <v>57000</v>
      </c>
    </row>
    <row r="54" spans="1:1" ht="15.75" customHeight="1">
      <c r="A54" s="2">
        <v>58000</v>
      </c>
    </row>
    <row r="55" spans="1:1" ht="15.75" customHeight="1">
      <c r="A55" s="2">
        <v>59000</v>
      </c>
    </row>
    <row r="56" spans="1:1" ht="15.75" customHeight="1">
      <c r="A56" s="2">
        <v>60000</v>
      </c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ferdie</dc:creator>
  <cp:keywords/>
  <dc:description/>
  <cp:lastModifiedBy/>
  <cp:revision/>
  <dcterms:created xsi:type="dcterms:W3CDTF">2022-03-08T17:28:17Z</dcterms:created>
  <dcterms:modified xsi:type="dcterms:W3CDTF">2023-11-01T02:40:27Z</dcterms:modified>
  <cp:category/>
  <cp:contentStatus/>
</cp:coreProperties>
</file>