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463F74D8-DA6D-4B1F-9BAA-F7D9015A34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Y100" i="1" s="1"/>
  <c r="G2" i="1"/>
  <c r="N2" i="1"/>
  <c r="N4" i="1"/>
  <c r="W4" i="1"/>
  <c r="Y4" i="1"/>
  <c r="S5" i="1"/>
  <c r="M5" i="1"/>
  <c r="O5" i="1"/>
  <c r="Y49" i="1"/>
  <c r="N5" i="1"/>
  <c r="Y5" i="1"/>
  <c r="E2" i="1"/>
  <c r="D2" i="1"/>
  <c r="M111" i="1"/>
  <c r="V3" i="1"/>
  <c r="N111" i="1"/>
  <c r="O4" i="1"/>
  <c r="AB4" i="1"/>
  <c r="O2" i="1"/>
  <c r="AB2" i="1"/>
  <c r="Y2" i="1"/>
  <c r="P103" i="1"/>
  <c r="D11" i="1"/>
  <c r="C11" i="1"/>
  <c r="P111" i="1"/>
  <c r="Q111" i="1"/>
  <c r="AB3" i="1" l="1"/>
  <c r="O103" i="1" s="1"/>
  <c r="O3" i="1"/>
  <c r="O100" i="1" s="1"/>
  <c r="A2" i="1" s="1"/>
  <c r="M103" i="1"/>
</calcChain>
</file>

<file path=xl/sharedStrings.xml><?xml version="1.0" encoding="utf-8"?>
<sst xmlns="http://schemas.openxmlformats.org/spreadsheetml/2006/main" count="332" uniqueCount="235">
  <si>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</si>
  <si>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</si>
  <si>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</si>
  <si>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</si>
  <si>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</si>
  <si>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</si>
  <si>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</si>
  <si>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</si>
  <si>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</si>
  <si>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</si>
  <si>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</si>
  <si>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</si>
  <si>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</si>
  <si>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</si>
  <si>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</si>
  <si>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</si>
  <si>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</si>
  <si>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</si>
  <si>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</si>
  <si>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</si>
  <si>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</si>
  <si>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</si>
  <si>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</si>
  <si>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</si>
  <si>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</si>
  <si>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</si>
  <si>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</si>
  <si>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</si>
  <si>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</si>
  <si>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</si>
  <si>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</si>
  <si>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</si>
  <si>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</si>
  <si>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</si>
  <si>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</si>
  <si>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</si>
  <si>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</si>
  <si>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</si>
  <si>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</si>
  <si>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</si>
  <si>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</si>
  <si>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</si>
  <si>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</si>
  <si>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</si>
  <si>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</si>
  <si>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</si>
  <si>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</si>
  <si>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</si>
  <si>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</si>
  <si>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</si>
  <si>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</si>
  <si>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</si>
  <si>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</si>
  <si>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</si>
  <si>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</si>
  <si>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</si>
  <si>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</si>
  <si>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</si>
  <si>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</si>
  <si>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</si>
  <si>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</si>
  <si>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</si>
  <si>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</si>
  <si>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</si>
  <si>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</si>
  <si>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</si>
  <si>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</si>
  <si>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</si>
  <si>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</si>
  <si>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</si>
  <si>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</si>
  <si>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</si>
  <si>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</si>
  <si>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</si>
  <si>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</si>
  <si>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</si>
  <si>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</si>
  <si>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</si>
  <si>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</si>
  <si>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</si>
  <si>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</si>
  <si>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</si>
  <si>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</si>
  <si>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</si>
  <si>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</si>
  <si>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</si>
  <si>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</si>
  <si>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</si>
  <si>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</si>
  <si>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</si>
  <si>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</si>
  <si>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</si>
  <si>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</si>
  <si>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</si>
  <si>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</si>
  <si>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</si>
  <si>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</si>
  <si>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</si>
  <si>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</si>
  <si>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</si>
  <si>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</si>
  <si>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</si>
  <si>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</si>
  <si>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</si>
  <si>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</si>
  <si>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</si>
  <si>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</si>
  <si>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</si>
  <si>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</si>
  <si>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</si>
  <si>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</si>
  <si>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</si>
  <si>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</si>
  <si>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</si>
  <si>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</si>
  <si>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https://www.brico.be/fr/atelier-mat%C3%A9riaux/quincaillerie/profil%C3%A9s-t%C3%B4les/profil%C3%A9s/gah-alberts-tube-rond-en-aluminium-6x1mm-1m/5535011</t>
  </si>
  <si>
    <t>aluminum</t>
  </si>
  <si>
    <t>DIY CF curing oven:</t>
  </si>
  <si>
    <t>thermometer</t>
  </si>
  <si>
    <t xml:space="preserve">power extender 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</si>
  <si>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</si>
  <si>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</si>
  <si>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</si>
  <si>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</si>
  <si>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</si>
  <si>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</si>
  <si>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</si>
  <si>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</si>
  <si>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</si>
  <si>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</si>
  <si>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</si>
  <si>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</si>
  <si>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</si>
  <si>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</si>
  <si>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</si>
  <si>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</si>
  <si>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</si>
  <si>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</si>
  <si>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</si>
  <si>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</si>
  <si>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</si>
  <si>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</si>
  <si>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</si>
  <si>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</si>
  <si>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</si>
  <si>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</si>
  <si>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</si>
  <si>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</si>
  <si>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</si>
  <si>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</si>
  <si>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</si>
  <si>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</si>
  <si>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</si>
  <si>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</si>
  <si>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</si>
  <si>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</si>
  <si>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</si>
  <si>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</si>
  <si>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</si>
  <si>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</si>
  <si>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</si>
  <si>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</si>
  <si>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</si>
  <si>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</si>
  <si>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</si>
  <si>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</si>
  <si>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</si>
  <si>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</si>
  <si>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</si>
  <si>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</si>
  <si>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</si>
  <si>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</si>
  <si>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</si>
  <si>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</si>
  <si>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</si>
  <si>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</si>
  <si>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</si>
  <si>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</si>
  <si>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</si>
  <si>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</si>
  <si>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</si>
  <si>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</si>
  <si>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</si>
  <si>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</si>
  <si>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</si>
  <si>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</si>
  <si>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</si>
  <si>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</si>
  <si>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</si>
  <si>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</si>
  <si>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</si>
  <si>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</si>
  <si>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</si>
  <si>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</si>
  <si>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</si>
  <si>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</si>
  <si>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</si>
  <si>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</si>
  <si>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</si>
  <si>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</si>
  <si>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</si>
  <si>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</si>
  <si>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</si>
  <si>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</si>
  <si>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</si>
  <si>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</si>
  <si>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</si>
  <si>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</si>
  <si>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</si>
  <si>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</si>
  <si>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</si>
  <si>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</si>
  <si>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</si>
  <si>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</si>
  <si>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</si>
  <si>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</si>
  <si>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</si>
  <si>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</si>
  <si>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</si>
  <si>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</si>
  <si>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</si>
  <si>
    <t>https://www.brico.be/fr/atelier-mat%C3%A9riaux/quincaillerie/profil%C3%A9s-t%C3%B4les/profil%C3%A9s/gah-alberts-tube-rond-en-aluminium-25x1-5mm-1m/5534963</t>
  </si>
  <si>
    <t>wood for 5x5 spars</t>
  </si>
  <si>
    <t>moulds: fuselage, propeller, wing &amp; rudder &amp; elevator connectors</t>
  </si>
  <si>
    <t>https://www.brico.be/fr/construction/bois/panneaux-mdf/panneau-mdf-sencys-haute-densit%C3%A9-244x122x0-3cm/1887949</t>
  </si>
  <si>
    <t>SAME AS MOULD</t>
  </si>
  <si>
    <t>https://www.brico.be/fr/construction/isolation/mousse-d'isolation/mousse-d'isolation-rubson-'flex'-500-ml/4602494</t>
  </si>
  <si>
    <t>more wood 2x</t>
  </si>
  <si>
    <t>cart no mousse yet</t>
  </si>
  <si>
    <t>not available</t>
  </si>
  <si>
    <t>multimeter</t>
  </si>
  <si>
    <t>new bearings for 9mm carbon tubes</t>
  </si>
  <si>
    <t>OBSELETE</t>
  </si>
  <si>
    <t>OD 30mm</t>
  </si>
  <si>
    <t>OD 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</si>
</sst>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G40" zoomScaleNormal="100" workbookViewId="0">
      <selection activeCell="P51" sqref="P51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ROUNDUP(O100*10^-3,3)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N103, 0) * N103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S5*S103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153</v>
      </c>
    </row>
    <row r="8" spans="1:28" x14ac:dyDescent="0.3">
      <c r="L8" t="s">
        <v>77</v>
      </c>
      <c r="V8" t="s">
        <v>207</v>
      </c>
      <c r="Z8" t="s">
        <v>184</v>
      </c>
    </row>
    <row r="9" spans="1:28" ht="13.2" customHeight="1" x14ac:dyDescent="0.3">
      <c r="L9" t="s">
        <v>103</v>
      </c>
      <c r="V9" t="s">
        <v>154</v>
      </c>
      <c r="Z9" t="s">
        <v>140</v>
      </c>
    </row>
    <row r="10" spans="1:28" x14ac:dyDescent="0.3">
      <c r="C10" t="s">
        <v>73</v>
      </c>
      <c r="D10" t="s">
        <v>74</v>
      </c>
      <c r="F10" t="s">
        <v>78</v>
      </c>
      <c r="L10" t="s">
        <v>182</v>
      </c>
      <c r="V10" t="s">
        <v>154</v>
      </c>
      <c r="W10" t="s">
        <v>229</v>
      </c>
      <c r="Z10" t="s">
        <v>183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V11" t="s">
        <v>154</v>
      </c>
      <c r="Z11" t="s">
        <v>156</v>
      </c>
    </row>
    <row r="12" spans="1:28" x14ac:dyDescent="0.3">
      <c r="L12" t="s">
        <v>106</v>
      </c>
      <c r="P12" t="s">
        <v>112</v>
      </c>
      <c r="V12" t="s">
        <v>155</v>
      </c>
      <c r="X12" t="s">
        <v>232</v>
      </c>
      <c r="Z12" s="2" t="s">
        <v>111</v>
      </c>
    </row>
    <row r="13" spans="1:28" x14ac:dyDescent="0.3">
      <c r="L13" t="s">
        <v>107</v>
      </c>
      <c r="V13" t="s">
        <v>208</v>
      </c>
      <c r="Y13" t="s">
        <v>194</v>
      </c>
      <c r="Z13" t="s">
        <v>141</v>
      </c>
    </row>
    <row r="14" spans="1:28" x14ac:dyDescent="0.3">
      <c r="L14" t="s">
        <v>143</v>
      </c>
      <c r="V14" t="s">
        <v>155</v>
      </c>
      <c r="Z14" t="s">
        <v>142</v>
      </c>
    </row>
    <row r="15" spans="1:28" x14ac:dyDescent="0.3">
      <c r="L15" t="s">
        <v>231</v>
      </c>
      <c r="V15" t="s">
        <v>154</v>
      </c>
      <c r="Z15" t="s">
        <v>156</v>
      </c>
    </row>
    <row r="17" spans="1:26" x14ac:dyDescent="0.3">
      <c r="A17" t="s">
        <v>45</v>
      </c>
      <c r="B17" t="s">
        <v>46</v>
      </c>
    </row>
    <row r="18" spans="1:26" x14ac:dyDescent="0.3">
      <c r="A18" t="s">
        <v>1</v>
      </c>
      <c r="B18" t="s">
        <v>47</v>
      </c>
      <c r="L18" t="s">
        <v>128</v>
      </c>
    </row>
    <row r="19" spans="1:26" x14ac:dyDescent="0.3">
      <c r="A19" t="s">
        <v>32</v>
      </c>
      <c r="B19" t="s">
        <v>48</v>
      </c>
      <c r="L19" t="s">
        <v>108</v>
      </c>
      <c r="V19" t="s">
        <v>155</v>
      </c>
      <c r="Z19" t="s">
        <v>186</v>
      </c>
    </row>
    <row r="20" spans="1:26" x14ac:dyDescent="0.3">
      <c r="A20" t="s">
        <v>33</v>
      </c>
      <c r="B20" t="s">
        <v>49</v>
      </c>
      <c r="L20" t="s">
        <v>160</v>
      </c>
      <c r="V20" t="s">
        <v>207</v>
      </c>
      <c r="Z20" t="s">
        <v>205</v>
      </c>
    </row>
    <row r="21" spans="1:26" x14ac:dyDescent="0.3">
      <c r="A21" t="s">
        <v>31</v>
      </c>
      <c r="B21" t="s">
        <v>50</v>
      </c>
      <c r="L21" t="s">
        <v>132</v>
      </c>
      <c r="V21" t="s">
        <v>155</v>
      </c>
      <c r="Z21" t="s">
        <v>185</v>
      </c>
    </row>
    <row r="22" spans="1:26" x14ac:dyDescent="0.3">
      <c r="A22" t="s">
        <v>34</v>
      </c>
      <c r="B22" t="s">
        <v>51</v>
      </c>
    </row>
    <row r="23" spans="1:26" x14ac:dyDescent="0.3">
      <c r="A23" t="s">
        <v>35</v>
      </c>
      <c r="B23" t="s">
        <v>52</v>
      </c>
      <c r="L23" t="s">
        <v>138</v>
      </c>
    </row>
    <row r="24" spans="1:26" x14ac:dyDescent="0.3">
      <c r="A24" t="s">
        <v>36</v>
      </c>
      <c r="B24" t="s">
        <v>53</v>
      </c>
      <c r="L24" t="s">
        <v>64</v>
      </c>
      <c r="V24" t="s">
        <v>155</v>
      </c>
      <c r="Z24" t="s">
        <v>109</v>
      </c>
    </row>
    <row r="25" spans="1:26" x14ac:dyDescent="0.3">
      <c r="A25" t="s">
        <v>37</v>
      </c>
      <c r="B25" t="s">
        <v>54</v>
      </c>
      <c r="L25" t="s">
        <v>100</v>
      </c>
      <c r="V25" t="s">
        <v>155</v>
      </c>
      <c r="Z25" t="s">
        <v>109</v>
      </c>
    </row>
    <row r="26" spans="1:26" x14ac:dyDescent="0.3">
      <c r="A26" t="s">
        <v>38</v>
      </c>
      <c r="B26" t="s">
        <v>55</v>
      </c>
      <c r="L26" t="s">
        <v>101</v>
      </c>
      <c r="V26" t="s">
        <v>155</v>
      </c>
      <c r="Z26" s="2" t="s">
        <v>110</v>
      </c>
    </row>
    <row r="27" spans="1:26" x14ac:dyDescent="0.3">
      <c r="A27" t="s">
        <v>39</v>
      </c>
      <c r="B27" t="s">
        <v>56</v>
      </c>
      <c r="L27" t="s">
        <v>139</v>
      </c>
      <c r="V27" t="s">
        <v>155</v>
      </c>
      <c r="Z27" t="s">
        <v>109</v>
      </c>
    </row>
    <row r="28" spans="1:26" x14ac:dyDescent="0.3">
      <c r="A28" t="s">
        <v>40</v>
      </c>
      <c r="B28" t="s">
        <v>57</v>
      </c>
      <c r="L28" t="s">
        <v>102</v>
      </c>
      <c r="V28" t="s">
        <v>208</v>
      </c>
      <c r="Z28" t="s">
        <v>137</v>
      </c>
    </row>
    <row r="29" spans="1:26" x14ac:dyDescent="0.3">
      <c r="A29" t="s">
        <v>41</v>
      </c>
      <c r="B29" t="s">
        <v>58</v>
      </c>
      <c r="L29" t="s">
        <v>105</v>
      </c>
      <c r="V29" t="s">
        <v>154</v>
      </c>
      <c r="Z29" t="s">
        <v>133</v>
      </c>
    </row>
    <row r="30" spans="1:26" x14ac:dyDescent="0.3">
      <c r="A30" t="s">
        <v>43</v>
      </c>
      <c r="B30" t="s">
        <v>59</v>
      </c>
      <c r="L30" t="s">
        <v>119</v>
      </c>
      <c r="V30" t="s">
        <v>208</v>
      </c>
      <c r="Y30" t="s">
        <v>194</v>
      </c>
      <c r="Z30" t="s">
        <v>134</v>
      </c>
    </row>
    <row r="31" spans="1:26" x14ac:dyDescent="0.3">
      <c r="A31" t="s">
        <v>24</v>
      </c>
      <c r="B31" t="s">
        <v>61</v>
      </c>
      <c r="L31" t="s">
        <v>120</v>
      </c>
      <c r="V31" t="s">
        <v>155</v>
      </c>
      <c r="Z31" t="s">
        <v>135</v>
      </c>
    </row>
    <row r="32" spans="1:26" x14ac:dyDescent="0.3">
      <c r="L32" t="s">
        <v>121</v>
      </c>
      <c r="V32" t="s">
        <v>155</v>
      </c>
      <c r="Z32" t="s">
        <v>136</v>
      </c>
    </row>
    <row r="33" spans="12:27" x14ac:dyDescent="0.3">
      <c r="L33" t="s">
        <v>157</v>
      </c>
      <c r="V33" t="s">
        <v>155</v>
      </c>
      <c r="Z33" s="2" t="s">
        <v>170</v>
      </c>
    </row>
    <row r="34" spans="12:27" x14ac:dyDescent="0.3">
      <c r="L34" t="s">
        <v>158</v>
      </c>
      <c r="V34" t="s">
        <v>155</v>
      </c>
      <c r="Z34" s="2" t="s">
        <v>164</v>
      </c>
    </row>
    <row r="35" spans="12:27" x14ac:dyDescent="0.3">
      <c r="L35" t="s">
        <v>159</v>
      </c>
      <c r="V35" t="s">
        <v>155</v>
      </c>
      <c r="Z35" s="2" t="s">
        <v>165</v>
      </c>
    </row>
    <row r="36" spans="12:27" x14ac:dyDescent="0.3">
      <c r="L36" t="s">
        <v>169</v>
      </c>
      <c r="V36" t="s">
        <v>155</v>
      </c>
      <c r="Z36" s="2" t="s">
        <v>174</v>
      </c>
    </row>
    <row r="37" spans="12:27" x14ac:dyDescent="0.3">
      <c r="L37" t="s">
        <v>180</v>
      </c>
      <c r="V37" t="s">
        <v>207</v>
      </c>
      <c r="Z37" t="s">
        <v>204</v>
      </c>
    </row>
    <row r="38" spans="12:27" x14ac:dyDescent="0.3">
      <c r="L38" t="s">
        <v>230</v>
      </c>
      <c r="V38" t="s">
        <v>154</v>
      </c>
      <c r="Z38" t="s">
        <v>156</v>
      </c>
    </row>
    <row r="40" spans="12:27" x14ac:dyDescent="0.3">
      <c r="L40" t="s">
        <v>148</v>
      </c>
    </row>
    <row r="41" spans="12:27" x14ac:dyDescent="0.3">
      <c r="L41" t="s">
        <v>99</v>
      </c>
      <c r="N41" t="s">
        <v>223</v>
      </c>
      <c r="Q41" t="s">
        <v>149</v>
      </c>
      <c r="V41" t="s">
        <v>155</v>
      </c>
      <c r="Z41" t="s">
        <v>152</v>
      </c>
    </row>
    <row r="42" spans="12:27" x14ac:dyDescent="0.3">
      <c r="L42" t="s">
        <v>129</v>
      </c>
      <c r="Q42" t="s">
        <v>149</v>
      </c>
      <c r="V42" t="s">
        <v>178</v>
      </c>
      <c r="Z42" s="2" t="s">
        <v>144</v>
      </c>
      <c r="AA42" s="2" t="s">
        <v>177</v>
      </c>
    </row>
    <row r="43" spans="12:27" x14ac:dyDescent="0.3">
      <c r="L43" t="s">
        <v>145</v>
      </c>
      <c r="Q43" t="s">
        <v>149</v>
      </c>
      <c r="V43" t="s">
        <v>155</v>
      </c>
      <c r="Z43" t="s">
        <v>224</v>
      </c>
    </row>
    <row r="44" spans="12:27" x14ac:dyDescent="0.3">
      <c r="L44" t="s">
        <v>146</v>
      </c>
      <c r="V44" t="s">
        <v>155</v>
      </c>
      <c r="Z44" s="2" t="s">
        <v>147</v>
      </c>
    </row>
    <row r="45" spans="12:27" x14ac:dyDescent="0.3">
      <c r="L45" t="s">
        <v>181</v>
      </c>
      <c r="V45" t="s">
        <v>207</v>
      </c>
      <c r="Z45" t="s">
        <v>206</v>
      </c>
    </row>
    <row r="46" spans="12:27" x14ac:dyDescent="0.3">
      <c r="L46" t="s">
        <v>222</v>
      </c>
      <c r="V46" t="s">
        <v>155</v>
      </c>
      <c r="Z46" t="s">
        <v>225</v>
      </c>
    </row>
    <row r="49" spans="12:27" x14ac:dyDescent="0.3">
      <c r="L49" t="s">
        <v>127</v>
      </c>
      <c r="O49">
        <v>1022</v>
      </c>
      <c r="Y49">
        <f>ROUNDUP(N49*W49*(1+X49), 2)</f>
        <v>0</v>
      </c>
    </row>
    <row r="50" spans="12:27" x14ac:dyDescent="0.3">
      <c r="L50" t="s">
        <v>80</v>
      </c>
      <c r="N50">
        <v>1</v>
      </c>
      <c r="V50" t="s">
        <v>155</v>
      </c>
      <c r="Z50" t="s">
        <v>212</v>
      </c>
      <c r="AA50" s="1" t="s">
        <v>214</v>
      </c>
    </row>
    <row r="51" spans="12:27" x14ac:dyDescent="0.3">
      <c r="L51" t="s">
        <v>81</v>
      </c>
      <c r="N51">
        <v>1</v>
      </c>
      <c r="V51" t="s">
        <v>155</v>
      </c>
      <c r="Z51" s="2" t="s">
        <v>209</v>
      </c>
    </row>
    <row r="52" spans="12:27" x14ac:dyDescent="0.3">
      <c r="L52" t="s">
        <v>82</v>
      </c>
      <c r="V52" t="s">
        <v>154</v>
      </c>
      <c r="Z52" t="s">
        <v>211</v>
      </c>
    </row>
    <row r="53" spans="12:27" x14ac:dyDescent="0.3">
      <c r="L53" t="s">
        <v>83</v>
      </c>
      <c r="V53" t="s">
        <v>155</v>
      </c>
      <c r="Z53" t="s">
        <v>201</v>
      </c>
    </row>
    <row r="54" spans="12:27" x14ac:dyDescent="0.3">
      <c r="L54" t="s">
        <v>193</v>
      </c>
      <c r="V54" t="s">
        <v>154</v>
      </c>
      <c r="Z54" t="s">
        <v>195</v>
      </c>
    </row>
    <row r="55" spans="12:27" x14ac:dyDescent="0.3">
      <c r="L55" t="s">
        <v>188</v>
      </c>
      <c r="V55" t="s">
        <v>208</v>
      </c>
      <c r="Z55" t="s">
        <v>194</v>
      </c>
    </row>
    <row r="56" spans="12:27" x14ac:dyDescent="0.3">
      <c r="L56" t="s">
        <v>187</v>
      </c>
      <c r="V56" t="s">
        <v>154</v>
      </c>
      <c r="Z56" t="s">
        <v>192</v>
      </c>
    </row>
    <row r="57" spans="12:27" x14ac:dyDescent="0.3">
      <c r="L57" t="s">
        <v>84</v>
      </c>
      <c r="V57" t="s">
        <v>155</v>
      </c>
      <c r="Z57" t="s">
        <v>196</v>
      </c>
    </row>
    <row r="58" spans="12:27" x14ac:dyDescent="0.3">
      <c r="L58" t="s">
        <v>87</v>
      </c>
      <c r="V58" t="s">
        <v>213</v>
      </c>
      <c r="Z58" t="s">
        <v>200</v>
      </c>
      <c r="AA58" t="s">
        <v>210</v>
      </c>
    </row>
    <row r="59" spans="12:27" x14ac:dyDescent="0.3">
      <c r="L59" t="s">
        <v>85</v>
      </c>
      <c r="V59" t="s">
        <v>154</v>
      </c>
      <c r="W59" t="s">
        <v>203</v>
      </c>
      <c r="Z59" t="s">
        <v>156</v>
      </c>
    </row>
    <row r="60" spans="12:27" x14ac:dyDescent="0.3">
      <c r="L60" t="s">
        <v>86</v>
      </c>
      <c r="V60" t="s">
        <v>154</v>
      </c>
      <c r="W60" t="s">
        <v>203</v>
      </c>
      <c r="Z60" t="s">
        <v>156</v>
      </c>
    </row>
    <row r="61" spans="12:27" x14ac:dyDescent="0.3">
      <c r="L61" t="s">
        <v>202</v>
      </c>
      <c r="V61" t="s">
        <v>154</v>
      </c>
      <c r="W61" t="s">
        <v>203</v>
      </c>
      <c r="Z61" t="s">
        <v>156</v>
      </c>
    </row>
    <row r="62" spans="12:27" x14ac:dyDescent="0.3">
      <c r="L62" t="s">
        <v>88</v>
      </c>
      <c r="V62" t="s">
        <v>207</v>
      </c>
      <c r="X62" t="s">
        <v>197</v>
      </c>
      <c r="Z62" t="s">
        <v>198</v>
      </c>
    </row>
    <row r="63" spans="12:27" x14ac:dyDescent="0.3">
      <c r="L63" t="s">
        <v>199</v>
      </c>
      <c r="V63" t="s">
        <v>208</v>
      </c>
      <c r="Z63" t="s">
        <v>194</v>
      </c>
    </row>
    <row r="65" spans="12:27" x14ac:dyDescent="0.3">
      <c r="L65" t="s">
        <v>215</v>
      </c>
    </row>
    <row r="66" spans="12:27" x14ac:dyDescent="0.3">
      <c r="L66" t="s">
        <v>216</v>
      </c>
      <c r="V66" t="s">
        <v>154</v>
      </c>
      <c r="Z66" t="s">
        <v>156</v>
      </c>
    </row>
    <row r="67" spans="12:27" x14ac:dyDescent="0.3">
      <c r="L67" t="s">
        <v>217</v>
      </c>
      <c r="V67" t="s">
        <v>154</v>
      </c>
      <c r="Z67" t="s">
        <v>156</v>
      </c>
    </row>
    <row r="68" spans="12:27" x14ac:dyDescent="0.3">
      <c r="L68" t="s">
        <v>218</v>
      </c>
      <c r="V68" t="s">
        <v>154</v>
      </c>
      <c r="Z68" t="s">
        <v>156</v>
      </c>
    </row>
    <row r="69" spans="12:27" x14ac:dyDescent="0.3">
      <c r="L69" t="s">
        <v>219</v>
      </c>
      <c r="V69" t="s">
        <v>154</v>
      </c>
      <c r="Z69" t="s">
        <v>156</v>
      </c>
    </row>
    <row r="70" spans="12:27" x14ac:dyDescent="0.3">
      <c r="L70" t="s">
        <v>220</v>
      </c>
      <c r="O70" t="s">
        <v>197</v>
      </c>
      <c r="V70" t="s">
        <v>154</v>
      </c>
      <c r="Z70" t="s">
        <v>156</v>
      </c>
    </row>
    <row r="74" spans="12:27" x14ac:dyDescent="0.3">
      <c r="L74" t="s">
        <v>91</v>
      </c>
    </row>
    <row r="75" spans="12:27" x14ac:dyDescent="0.3">
      <c r="L75" t="s">
        <v>92</v>
      </c>
      <c r="V75" t="s">
        <v>155</v>
      </c>
      <c r="Z75" s="2" t="s">
        <v>166</v>
      </c>
      <c r="AA75" s="2" t="s">
        <v>161</v>
      </c>
    </row>
    <row r="76" spans="12:27" x14ac:dyDescent="0.3">
      <c r="L76" t="s">
        <v>93</v>
      </c>
      <c r="V76" t="s">
        <v>207</v>
      </c>
      <c r="Z76" t="s">
        <v>167</v>
      </c>
    </row>
    <row r="77" spans="12:27" x14ac:dyDescent="0.3">
      <c r="L77" t="s">
        <v>94</v>
      </c>
      <c r="V77" t="s">
        <v>155</v>
      </c>
      <c r="Z77" s="2" t="s">
        <v>168</v>
      </c>
    </row>
    <row r="78" spans="12:27" x14ac:dyDescent="0.3">
      <c r="L78" t="s">
        <v>114</v>
      </c>
      <c r="Q78" t="s">
        <v>149</v>
      </c>
      <c r="T78" t="s">
        <v>116</v>
      </c>
      <c r="U78" t="s">
        <v>233</v>
      </c>
      <c r="V78" t="s">
        <v>155</v>
      </c>
      <c r="Y78">
        <v>2</v>
      </c>
      <c r="Z78" t="s">
        <v>221</v>
      </c>
    </row>
    <row r="79" spans="12:27" x14ac:dyDescent="0.3">
      <c r="L79" t="s">
        <v>113</v>
      </c>
      <c r="Q79" t="s">
        <v>149</v>
      </c>
      <c r="T79" t="s">
        <v>116</v>
      </c>
      <c r="U79" t="s">
        <v>234</v>
      </c>
      <c r="V79" t="s">
        <v>155</v>
      </c>
      <c r="Y79">
        <v>1</v>
      </c>
      <c r="Z79" t="s">
        <v>115</v>
      </c>
    </row>
    <row r="80" spans="12:27" x14ac:dyDescent="0.3">
      <c r="L80" t="s">
        <v>95</v>
      </c>
      <c r="V80" t="s">
        <v>155</v>
      </c>
      <c r="Z80" s="2" t="s">
        <v>179</v>
      </c>
    </row>
    <row r="81" spans="12:26" x14ac:dyDescent="0.3">
      <c r="L81" t="s">
        <v>96</v>
      </c>
      <c r="V81" t="s">
        <v>155</v>
      </c>
      <c r="Z81" s="2" t="s">
        <v>175</v>
      </c>
    </row>
    <row r="82" spans="12:26" x14ac:dyDescent="0.3">
      <c r="L82" t="s">
        <v>150</v>
      </c>
      <c r="V82" t="s">
        <v>155</v>
      </c>
      <c r="Z82" s="2" t="s">
        <v>171</v>
      </c>
    </row>
    <row r="83" spans="12:26" x14ac:dyDescent="0.3">
      <c r="L83" t="s">
        <v>151</v>
      </c>
      <c r="V83" t="s">
        <v>155</v>
      </c>
      <c r="Y83" t="s">
        <v>156</v>
      </c>
      <c r="Z83" s="2" t="s">
        <v>176</v>
      </c>
    </row>
    <row r="84" spans="12:26" x14ac:dyDescent="0.3">
      <c r="L84" t="s">
        <v>162</v>
      </c>
      <c r="V84" t="s">
        <v>154</v>
      </c>
      <c r="Z84" t="s">
        <v>163</v>
      </c>
    </row>
    <row r="85" spans="12:26" x14ac:dyDescent="0.3">
      <c r="L85" t="s">
        <v>172</v>
      </c>
      <c r="V85" t="s">
        <v>155</v>
      </c>
      <c r="Z85" s="2" t="s">
        <v>173</v>
      </c>
    </row>
    <row r="87" spans="12:26" x14ac:dyDescent="0.3">
      <c r="L87" t="s">
        <v>117</v>
      </c>
    </row>
    <row r="88" spans="12:26" x14ac:dyDescent="0.3">
      <c r="L88" t="s">
        <v>97</v>
      </c>
      <c r="V88" t="s">
        <v>154</v>
      </c>
      <c r="W88" t="s">
        <v>228</v>
      </c>
      <c r="X88" t="s">
        <v>227</v>
      </c>
      <c r="Z88" t="s">
        <v>226</v>
      </c>
    </row>
    <row r="89" spans="12:26" x14ac:dyDescent="0.3">
      <c r="L89" t="s">
        <v>98</v>
      </c>
      <c r="V89" t="s">
        <v>155</v>
      </c>
      <c r="Z89" t="s">
        <v>130</v>
      </c>
    </row>
    <row r="90" spans="12:26" x14ac:dyDescent="0.3">
      <c r="L90" t="s">
        <v>118</v>
      </c>
      <c r="V90" t="s">
        <v>207</v>
      </c>
      <c r="Z90" t="s">
        <v>131</v>
      </c>
    </row>
    <row r="91" spans="12:26" x14ac:dyDescent="0.3">
      <c r="L91" t="s">
        <v>122</v>
      </c>
      <c r="V91" t="s">
        <v>155</v>
      </c>
      <c r="Z91" t="s">
        <v>126</v>
      </c>
    </row>
    <row r="92" spans="12:26" x14ac:dyDescent="0.3">
      <c r="L92" t="s">
        <v>125</v>
      </c>
      <c r="V92" t="s">
        <v>155</v>
      </c>
      <c r="Z92" t="s">
        <v>124</v>
      </c>
    </row>
    <row r="93" spans="12:26" x14ac:dyDescent="0.3">
      <c r="L93" t="s">
        <v>123</v>
      </c>
      <c r="V93" t="s">
        <v>155</v>
      </c>
      <c r="Z93" t="s">
        <v>109</v>
      </c>
    </row>
    <row r="96" spans="12:26" x14ac:dyDescent="0.3">
      <c r="L96" t="s">
        <v>189</v>
      </c>
    </row>
    <row r="97" spans="12:26" x14ac:dyDescent="0.3">
      <c r="L97" t="s">
        <v>190</v>
      </c>
      <c r="V97" t="s">
        <v>154</v>
      </c>
      <c r="Z97" t="s">
        <v>156</v>
      </c>
    </row>
    <row r="98" spans="12:26" x14ac:dyDescent="0.3">
      <c r="L98" t="s">
        <v>191</v>
      </c>
      <c r="V98" t="s">
        <v>154</v>
      </c>
      <c r="Z98" t="s">
        <v>156</v>
      </c>
    </row>
    <row r="100" spans="12:26" x14ac:dyDescent="0.3">
      <c r="L100" t="s">
        <v>15</v>
      </c>
      <c r="O100">
        <f>O2+O3+O4+O5+O49+O50+O51</f>
        <v>6968.7926299999999</v>
      </c>
      <c r="Y100">
        <f>Y3+Y2+Y4</f>
        <v>304.71000000000004</v>
      </c>
    </row>
    <row r="102" spans="12:26" x14ac:dyDescent="0.3">
      <c r="L102" t="s">
        <v>23</v>
      </c>
      <c r="M102" t="s">
        <v>60</v>
      </c>
      <c r="N102" t="s">
        <v>24</v>
      </c>
      <c r="O102" t="s">
        <v>29</v>
      </c>
      <c r="P102" t="s">
        <v>79</v>
      </c>
      <c r="S102" t="s">
        <v>90</v>
      </c>
    </row>
    <row r="103" spans="12:26" x14ac:dyDescent="0.3">
      <c r="M103">
        <f>N3*R3*10^-3</f>
        <v>5.67</v>
      </c>
      <c r="N103">
        <v>6</v>
      </c>
      <c r="O103">
        <f>AB2 * W2 + AB3 * W3+ AB4 * W4</f>
        <v>364.25</v>
      </c>
      <c r="P103">
        <f>T2*N2</f>
        <v>307.52</v>
      </c>
      <c r="S103">
        <v>0.2</v>
      </c>
    </row>
    <row r="107" spans="12:26" x14ac:dyDescent="0.3">
      <c r="W107" t="s">
        <v>69</v>
      </c>
    </row>
    <row r="108" spans="12:26" x14ac:dyDescent="0.3">
      <c r="W108">
        <v>18.7</v>
      </c>
    </row>
    <row r="110" spans="12:26" x14ac:dyDescent="0.3">
      <c r="L110" t="s">
        <v>70</v>
      </c>
      <c r="M110" t="s">
        <v>65</v>
      </c>
      <c r="N110" t="s">
        <v>66</v>
      </c>
      <c r="O110" t="s">
        <v>67</v>
      </c>
      <c r="P110" t="s">
        <v>68</v>
      </c>
      <c r="Q110" t="s">
        <v>71</v>
      </c>
    </row>
    <row r="111" spans="12:26" x14ac:dyDescent="0.3">
      <c r="M111">
        <f>D2/(0.305 * C2/5695 * 10^3)</f>
        <v>1.1296639344262294</v>
      </c>
      <c r="N111">
        <f>0.305 * C2/5695 * 10^3</f>
        <v>0.32133450395083407</v>
      </c>
      <c r="P111">
        <f>C2/D2</f>
        <v>16.528925619834713</v>
      </c>
      <c r="Q111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2021-07-03T11:48:15Z</dcterms:modified>
</cp:coreProperties>
</file>