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dl\Documents\bifacial_radiance\TFG_Final\Seguimiento\Pitch\Resultados_Irradiancia\"/>
    </mc:Choice>
  </mc:AlternateContent>
  <xr:revisionPtr revIDLastSave="0" documentId="13_ncr:1_{AF1F7C94-13C5-476E-9EEC-C5A4CE484D70}" xr6:coauthVersionLast="47" xr6:coauthVersionMax="47" xr10:uidLastSave="{00000000-0000-0000-0000-000000000000}"/>
  <bookViews>
    <workbookView xWindow="-120" yWindow="-120" windowWidth="29040" windowHeight="15840" xr2:uid="{011EBCCE-8177-4A71-89BF-3B2719A32319}"/>
  </bookViews>
  <sheets>
    <sheet name="Hoja1" sheetId="1" r:id="rId1"/>
  </sheets>
  <externalReferences>
    <externalReference r:id="rId2"/>
    <externalReference r:id="rId3"/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27" i="1" s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" i="1"/>
  <c r="S3" i="1"/>
  <c r="S4" i="1"/>
  <c r="S27" i="1" s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" i="1"/>
  <c r="R3" i="1"/>
  <c r="R4" i="1"/>
  <c r="R27" i="1" s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" i="1"/>
  <c r="Q27" i="1" s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M21" i="1" l="1"/>
  <c r="M20" i="1"/>
  <c r="M18" i="1"/>
  <c r="J21" i="1"/>
  <c r="J17" i="1"/>
  <c r="J14" i="1"/>
  <c r="G21" i="1"/>
  <c r="G17" i="1"/>
  <c r="G13" i="1"/>
  <c r="G12" i="1"/>
  <c r="G9" i="1"/>
  <c r="G14" i="1"/>
  <c r="D19" i="1"/>
  <c r="D18" i="1"/>
  <c r="D14" i="1"/>
  <c r="D12" i="1"/>
  <c r="D11" i="1"/>
  <c r="M14" i="1"/>
  <c r="G20" i="1"/>
  <c r="D17" i="1"/>
  <c r="D9" i="1"/>
  <c r="M12" i="1"/>
  <c r="M19" i="1"/>
  <c r="M10" i="1"/>
  <c r="M11" i="1"/>
  <c r="M25" i="1"/>
  <c r="L25" i="1"/>
  <c r="M24" i="1"/>
  <c r="L24" i="1"/>
  <c r="M23" i="1"/>
  <c r="L23" i="1"/>
  <c r="M22" i="1"/>
  <c r="L22" i="1"/>
  <c r="L8" i="1"/>
  <c r="M8" i="1" s="1"/>
  <c r="M7" i="1"/>
  <c r="L7" i="1"/>
  <c r="M6" i="1"/>
  <c r="L6" i="1"/>
  <c r="L5" i="1"/>
  <c r="M5" i="1" s="1"/>
  <c r="L4" i="1"/>
  <c r="M4" i="1" s="1"/>
  <c r="M3" i="1"/>
  <c r="L3" i="1"/>
  <c r="M2" i="1"/>
  <c r="L2" i="1"/>
  <c r="G2" i="1"/>
  <c r="J25" i="1"/>
  <c r="J24" i="1"/>
  <c r="J23" i="1"/>
  <c r="J22" i="1"/>
  <c r="J8" i="1"/>
  <c r="J7" i="1"/>
  <c r="J6" i="1"/>
  <c r="J5" i="1"/>
  <c r="J4" i="1"/>
  <c r="J3" i="1"/>
  <c r="J2" i="1"/>
  <c r="G25" i="1"/>
  <c r="G24" i="1"/>
  <c r="I24" i="1" s="1"/>
  <c r="G23" i="1"/>
  <c r="G22" i="1"/>
  <c r="G8" i="1"/>
  <c r="I8" i="1" s="1"/>
  <c r="G7" i="1"/>
  <c r="G6" i="1"/>
  <c r="G5" i="1"/>
  <c r="G4" i="1"/>
  <c r="G3" i="1"/>
  <c r="I3" i="1" s="1"/>
  <c r="I2" i="1"/>
  <c r="D13" i="1"/>
  <c r="D3" i="1"/>
  <c r="E3" i="1" s="1"/>
  <c r="D4" i="1"/>
  <c r="E4" i="1" s="1"/>
  <c r="D5" i="1"/>
  <c r="D6" i="1"/>
  <c r="D7" i="1"/>
  <c r="E7" i="1" s="1"/>
  <c r="D8" i="1"/>
  <c r="E8" i="1" s="1"/>
  <c r="D15" i="1"/>
  <c r="D20" i="1"/>
  <c r="D22" i="1"/>
  <c r="D23" i="1"/>
  <c r="D24" i="1"/>
  <c r="E24" i="1" s="1"/>
  <c r="D25" i="1"/>
  <c r="D2" i="1"/>
  <c r="E2" i="1" s="1"/>
  <c r="I4" i="1"/>
  <c r="I5" i="1"/>
  <c r="I6" i="1"/>
  <c r="I7" i="1"/>
  <c r="I22" i="1"/>
  <c r="I23" i="1"/>
  <c r="I25" i="1"/>
  <c r="E5" i="1"/>
  <c r="E6" i="1"/>
  <c r="E22" i="1"/>
  <c r="E23" i="1"/>
  <c r="E25" i="1"/>
  <c r="D16" i="1" l="1"/>
  <c r="M13" i="1"/>
  <c r="M16" i="1"/>
  <c r="M9" i="1"/>
  <c r="G19" i="1"/>
  <c r="G11" i="1"/>
  <c r="G18" i="1"/>
  <c r="G10" i="1"/>
  <c r="D21" i="1"/>
  <c r="D10" i="1"/>
  <c r="M17" i="1"/>
  <c r="M15" i="1"/>
  <c r="J12" i="1"/>
  <c r="J10" i="1"/>
  <c r="J9" i="1"/>
  <c r="J15" i="1"/>
  <c r="J11" i="1"/>
  <c r="J18" i="1"/>
  <c r="J19" i="1"/>
  <c r="J13" i="1"/>
  <c r="J20" i="1"/>
  <c r="G16" i="1"/>
  <c r="J16" i="1" s="1"/>
  <c r="G15" i="1"/>
</calcChain>
</file>

<file path=xl/sharedStrings.xml><?xml version="1.0" encoding="utf-8"?>
<sst xmlns="http://schemas.openxmlformats.org/spreadsheetml/2006/main" count="17" uniqueCount="17">
  <si>
    <t>BIFACIALIDAD</t>
  </si>
  <si>
    <t>Backtrack ON Pitch=2,1m</t>
  </si>
  <si>
    <t xml:space="preserve">Backtrack ON Front Pitch=2,1m </t>
  </si>
  <si>
    <t xml:space="preserve">Backtrack ON Total Pitch=2,1m </t>
  </si>
  <si>
    <t xml:space="preserve">Backtrack ON Back Pitch=2,1m </t>
  </si>
  <si>
    <t xml:space="preserve">Backtrack ON Front Pitch=2,6m </t>
  </si>
  <si>
    <t xml:space="preserve">Backtrack ON Back Pitch=2,6m </t>
  </si>
  <si>
    <t xml:space="preserve">Backtrack ON Total Pitch=2,6m </t>
  </si>
  <si>
    <t xml:space="preserve">Backtrack OFF Front Pitch=2,1m </t>
  </si>
  <si>
    <t xml:space="preserve">Backtrack OFF Back Pitch=2,1m </t>
  </si>
  <si>
    <t xml:space="preserve">Backtrack OFF Total Pitch=2,1m </t>
  </si>
  <si>
    <t xml:space="preserve">Backtrack OFF Front Pitch=2,6m </t>
  </si>
  <si>
    <t xml:space="preserve">Backtrack OFF Back Pitch=2,6m </t>
  </si>
  <si>
    <t xml:space="preserve">Backtrack OFF Total Pitch=2,6m </t>
  </si>
  <si>
    <t>Backtrack ON Pitch=2,6m</t>
  </si>
  <si>
    <t>Backtrack OFF Pitch=2,1m</t>
  </si>
  <si>
    <t>Backtrack OFF Pitch=2,6m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</si>
</sst>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0" borderId="0" xfId="0" applyNumberFormat="1"/>
    <xf numFmtId="0" fontId="0" fillId="0" borderId="0" xfId="0" applyFont="1"/>
    <xf numFmtId="0" fontId="1" fillId="0" borderId="0" xfId="0" applyFon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9A307"/>
      <color rgb="FFFF5353"/>
      <color rgb="FFFF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Backtrack ON Front Pitch=2,1m</c:v>
          </c:tx>
          <c:spPr>
            <a:ln w="158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0.98772857777777767</c:v>
                </c:pt>
                <c:pt idx="8" formatCode="0.00">
                  <c:v>60.202656666666677</c:v>
                </c:pt>
                <c:pt idx="9" formatCode="0.00">
                  <c:v>259.06166666666672</c:v>
                </c:pt>
                <c:pt idx="10" formatCode="0.00">
                  <c:v>474.74226666666669</c:v>
                </c:pt>
                <c:pt idx="11" formatCode="0.00">
                  <c:v>657.26642222222233</c:v>
                </c:pt>
                <c:pt idx="12" formatCode="0.00">
                  <c:v>787.52788888888892</c:v>
                </c:pt>
                <c:pt idx="13" formatCode="0.00">
                  <c:v>850.68349999999998</c:v>
                </c:pt>
                <c:pt idx="14" formatCode="0.00">
                  <c:v>839.8664555555556</c:v>
                </c:pt>
                <c:pt idx="15" formatCode="0.00">
                  <c:v>766.05619999999999</c:v>
                </c:pt>
                <c:pt idx="16" formatCode="0.00">
                  <c:v>622.9293555555555</c:v>
                </c:pt>
                <c:pt idx="17" formatCode="0.00">
                  <c:v>430.79728888888889</c:v>
                </c:pt>
                <c:pt idx="18" formatCode="0.00">
                  <c:v>210.71073333333331</c:v>
                </c:pt>
                <c:pt idx="19" formatCode="0.0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18D-49A2-9666-AFD1177094C9}"/>
            </c:ext>
          </c:extLst>
        </c:ser>
        <c:ser>
          <c:idx val="2"/>
          <c:order val="1"/>
          <c:tx>
            <c:v>Backtrack ON Front Pitch=2,6m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Hoja1!$E$2:$E$25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0.98760382222222221</c:v>
                </c:pt>
                <c:pt idx="8" formatCode="0.00">
                  <c:v>64.574085555555556</c:v>
                </c:pt>
                <c:pt idx="9" formatCode="0.00">
                  <c:v>298.88878148148149</c:v>
                </c:pt>
                <c:pt idx="10" formatCode="0.00">
                  <c:v>569.93167037037028</c:v>
                </c:pt>
                <c:pt idx="11" formatCode="0.00">
                  <c:v>800.03043333333335</c:v>
                </c:pt>
                <c:pt idx="12" formatCode="0.00">
                  <c:v>866.18947407407404</c:v>
                </c:pt>
                <c:pt idx="13" formatCode="0.00">
                  <c:v>854.77741481481485</c:v>
                </c:pt>
                <c:pt idx="14" formatCode="0.00">
                  <c:v>854.99363333333338</c:v>
                </c:pt>
                <c:pt idx="15" formatCode="0.00">
                  <c:v>868.39879999999982</c:v>
                </c:pt>
                <c:pt idx="16" formatCode="0.00">
                  <c:v>757.24688148148152</c:v>
                </c:pt>
                <c:pt idx="17" formatCode="0.00">
                  <c:v>519.42961851851851</c:v>
                </c:pt>
                <c:pt idx="18" formatCode="0.00">
                  <c:v>243.60952222222221</c:v>
                </c:pt>
                <c:pt idx="19" formatCode="0.0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18D-49A2-9666-AFD1177094C9}"/>
            </c:ext>
          </c:extLst>
        </c:ser>
        <c:ser>
          <c:idx val="4"/>
          <c:order val="2"/>
          <c:tx>
            <c:v>Backtrack OFF Front Pitch=2,1m</c:v>
          </c:tx>
          <c:spPr>
            <a:ln w="158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Hoja1!$H$2:$H$25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0.47054367037037031</c:v>
                </c:pt>
                <c:pt idx="8" formatCode="0.00">
                  <c:v>39.76768370370371</c:v>
                </c:pt>
                <c:pt idx="9" formatCode="0.00">
                  <c:v>325.76292851851849</c:v>
                </c:pt>
                <c:pt idx="10" formatCode="0.00">
                  <c:v>690.72449999999992</c:v>
                </c:pt>
                <c:pt idx="11" formatCode="0.00">
                  <c:v>842.97182592592583</c:v>
                </c:pt>
                <c:pt idx="12" formatCode="0.00">
                  <c:v>858.42597407407413</c:v>
                </c:pt>
                <c:pt idx="13" formatCode="0.00">
                  <c:v>853.11955185185184</c:v>
                </c:pt>
                <c:pt idx="14" formatCode="0.00">
                  <c:v>850.27083703703693</c:v>
                </c:pt>
                <c:pt idx="15" formatCode="0.00">
                  <c:v>859.52481111111103</c:v>
                </c:pt>
                <c:pt idx="16" formatCode="0.00">
                  <c:v>684.99238148148152</c:v>
                </c:pt>
                <c:pt idx="17" formatCode="0.00">
                  <c:v>686.97190444444436</c:v>
                </c:pt>
                <c:pt idx="18" formatCode="0.00">
                  <c:v>297.29444407407408</c:v>
                </c:pt>
                <c:pt idx="19" formatCode="0.0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18D-49A2-9666-AFD1177094C9}"/>
            </c:ext>
          </c:extLst>
        </c:ser>
        <c:ser>
          <c:idx val="5"/>
          <c:order val="3"/>
          <c:tx>
            <c:v>Backtrack OFF Front Pitch=2,6m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0.51367589999999996</c:v>
                </c:pt>
                <c:pt idx="8" formatCode="0.00">
                  <c:v>44.689993703703713</c:v>
                </c:pt>
                <c:pt idx="9" formatCode="0.00">
                  <c:v>421.43077407407412</c:v>
                </c:pt>
                <c:pt idx="10" formatCode="0.00">
                  <c:v>703.26318518518519</c:v>
                </c:pt>
                <c:pt idx="11" formatCode="0.00">
                  <c:v>853.97024814814802</c:v>
                </c:pt>
                <c:pt idx="12" formatCode="0.00">
                  <c:v>865.30788518518523</c:v>
                </c:pt>
                <c:pt idx="13" formatCode="0.00">
                  <c:v>854.4248</c:v>
                </c:pt>
                <c:pt idx="14" formatCode="0.00">
                  <c:v>853.70790370370366</c:v>
                </c:pt>
                <c:pt idx="15" formatCode="0.00">
                  <c:v>868.2555666666666</c:v>
                </c:pt>
                <c:pt idx="16" formatCode="0.00">
                  <c:v>854.11874444444447</c:v>
                </c:pt>
                <c:pt idx="17" formatCode="0.00">
                  <c:v>625.77468740740744</c:v>
                </c:pt>
                <c:pt idx="18" formatCode="0.00">
                  <c:v>309.72998259259259</c:v>
                </c:pt>
                <c:pt idx="19" formatCode="0.0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18D-49A2-9666-AFD1177094C9}"/>
            </c:ext>
          </c:extLst>
        </c:ser>
        <c:ser>
          <c:idx val="1"/>
          <c:order val="4"/>
          <c:tx>
            <c:v>Backtrack ON Back Pitch=2,1m</c:v>
          </c:tx>
          <c:spPr>
            <a:ln w="15875" cap="rnd">
              <a:solidFill>
                <a:srgbClr val="00B0F0"/>
              </a:solidFill>
              <a:round/>
            </a:ln>
            <a:effectLst/>
          </c:spPr>
          <c:marker>
            <c:symbol val="plus"/>
            <c:size val="4"/>
            <c:spPr>
              <a:solidFill>
                <a:srgbClr val="00B0F0"/>
              </a:solidFill>
              <a:ln w="9525">
                <a:solidFill>
                  <a:srgbClr val="00B0F0"/>
                </a:solidFill>
                <a:round/>
              </a:ln>
              <a:effectLst/>
            </c:spPr>
          </c:marker>
          <c:dPt>
            <c:idx val="14"/>
            <c:marker>
              <c:symbol val="plus"/>
              <c:size val="4"/>
              <c:spPr>
                <a:solidFill>
                  <a:schemeClr val="accent5"/>
                </a:solidFill>
                <a:ln w="9525">
                  <a:solidFill>
                    <a:srgbClr val="00B0F0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F18D-49A2-9666-AFD1177094C9}"/>
              </c:ext>
            </c:extLst>
          </c:dPt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0.20502977407407411</c:v>
                </c:pt>
                <c:pt idx="8" formatCode="0.00">
                  <c:v>19.544438148148149</c:v>
                </c:pt>
                <c:pt idx="9" formatCode="0.00">
                  <c:v>75.431220370370355</c:v>
                </c:pt>
                <c:pt idx="10" formatCode="0.00">
                  <c:v>99.305118888888884</c:v>
                </c:pt>
                <c:pt idx="11" formatCode="0.00">
                  <c:v>124.4446340740741</c:v>
                </c:pt>
                <c:pt idx="12" formatCode="0.00">
                  <c:v>146.6983222222222</c:v>
                </c:pt>
                <c:pt idx="13" formatCode="0.00">
                  <c:v>158.38097407407409</c:v>
                </c:pt>
                <c:pt idx="14" formatCode="0.00">
                  <c:v>157.64692592592601</c:v>
                </c:pt>
                <c:pt idx="15" formatCode="0.00">
                  <c:v>143.54366296296291</c:v>
                </c:pt>
                <c:pt idx="16" formatCode="0.00">
                  <c:v>119.1707018518518</c:v>
                </c:pt>
                <c:pt idx="17" formatCode="0.00">
                  <c:v>94.239271851851839</c:v>
                </c:pt>
                <c:pt idx="18" formatCode="0.00">
                  <c:v>69.366676666666663</c:v>
                </c:pt>
                <c:pt idx="19" formatCode="0.0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8D-49A2-9666-AFD1177094C9}"/>
            </c:ext>
          </c:extLst>
        </c:ser>
        <c:ser>
          <c:idx val="3"/>
          <c:order val="5"/>
          <c:tx>
            <c:v>Backtrack ON Back Pitch=2,6m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plus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Hoja1!$F$2:$F$25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0.26064043703703699</c:v>
                </c:pt>
                <c:pt idx="8" formatCode="0.00">
                  <c:v>21.03760333333334</c:v>
                </c:pt>
                <c:pt idx="9" formatCode="0.00">
                  <c:v>64.265963333333332</c:v>
                </c:pt>
                <c:pt idx="10" formatCode="0.00">
                  <c:v>88.69537444444444</c:v>
                </c:pt>
                <c:pt idx="11" formatCode="0.00">
                  <c:v>111.7353855555556</c:v>
                </c:pt>
                <c:pt idx="12" formatCode="0.00">
                  <c:v>161.1108111111111</c:v>
                </c:pt>
                <c:pt idx="13" formatCode="0.00">
                  <c:v>206.98513703703699</c:v>
                </c:pt>
                <c:pt idx="14" formatCode="0.00">
                  <c:v>197.45022222222221</c:v>
                </c:pt>
                <c:pt idx="15" formatCode="0.00">
                  <c:v>148.5165740740741</c:v>
                </c:pt>
                <c:pt idx="16" formatCode="0.00">
                  <c:v>104.9388140740741</c:v>
                </c:pt>
                <c:pt idx="17" formatCode="0.00">
                  <c:v>81.878687037037025</c:v>
                </c:pt>
                <c:pt idx="18" formatCode="0.00">
                  <c:v>62.040689999999998</c:v>
                </c:pt>
                <c:pt idx="19" formatCode="0.0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8D-49A2-9666-AFD1177094C9}"/>
            </c:ext>
          </c:extLst>
        </c:ser>
        <c:ser>
          <c:idx val="6"/>
          <c:order val="6"/>
          <c:tx>
            <c:v>Backtrack OFF Back Pitch=2,1m</c:v>
          </c:tx>
          <c:spPr>
            <a:ln w="15875" cap="rnd">
              <a:solidFill>
                <a:srgbClr val="00B050"/>
              </a:solidFill>
              <a:round/>
            </a:ln>
            <a:effectLst/>
          </c:spPr>
          <c:marker>
            <c:symbol val="plus"/>
            <c:size val="4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0.42548151851851862</c:v>
                </c:pt>
                <c:pt idx="8" formatCode="0.00">
                  <c:v>16.794822592592588</c:v>
                </c:pt>
                <c:pt idx="9" formatCode="0.00">
                  <c:v>37.047791851851841</c:v>
                </c:pt>
                <c:pt idx="10" formatCode="0.00">
                  <c:v>43.050032222222221</c:v>
                </c:pt>
                <c:pt idx="11" formatCode="0.00">
                  <c:v>72.944847407407394</c:v>
                </c:pt>
                <c:pt idx="12" formatCode="0.00">
                  <c:v>114.00199074074069</c:v>
                </c:pt>
                <c:pt idx="13" formatCode="0.00">
                  <c:v>151.97017777777779</c:v>
                </c:pt>
                <c:pt idx="14" formatCode="0.00">
                  <c:v>141.39111851851851</c:v>
                </c:pt>
                <c:pt idx="15" formatCode="0.00">
                  <c:v>106.02032740740739</c:v>
                </c:pt>
                <c:pt idx="16" formatCode="0.00">
                  <c:v>62.307566666666673</c:v>
                </c:pt>
                <c:pt idx="17" formatCode="0.00">
                  <c:v>35.146454074074072</c:v>
                </c:pt>
                <c:pt idx="18" formatCode="0.00">
                  <c:v>30.512994444444448</c:v>
                </c:pt>
                <c:pt idx="19" formatCode="0.0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18D-49A2-9666-AFD1177094C9}"/>
            </c:ext>
          </c:extLst>
        </c:ser>
        <c:ser>
          <c:idx val="7"/>
          <c:order val="7"/>
          <c:tx>
            <c:v>Backtrack OFF Back Pitch=2,6m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plus"/>
            <c:size val="4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Hoja1!$L$2:$L$25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0.4683011037037037</c:v>
                </c:pt>
                <c:pt idx="8" formatCode="0.00">
                  <c:v>18.645029629629629</c:v>
                </c:pt>
                <c:pt idx="9" formatCode="0.00">
                  <c:v>41.621642222222221</c:v>
                </c:pt>
                <c:pt idx="10" formatCode="0.00">
                  <c:v>54.865626666666671</c:v>
                </c:pt>
                <c:pt idx="11" formatCode="0.00">
                  <c:v>97.981202222222223</c:v>
                </c:pt>
                <c:pt idx="12" formatCode="0.00">
                  <c:v>161.3864703703704</c:v>
                </c:pt>
                <c:pt idx="13" formatCode="0.00">
                  <c:v>206.93716296296299</c:v>
                </c:pt>
                <c:pt idx="14" formatCode="0.00">
                  <c:v>196.9856111111111</c:v>
                </c:pt>
                <c:pt idx="15" formatCode="0.00">
                  <c:v>148.97132962962959</c:v>
                </c:pt>
                <c:pt idx="16" formatCode="0.00">
                  <c:v>85.056754074074064</c:v>
                </c:pt>
                <c:pt idx="17" formatCode="0.00">
                  <c:v>45.166875555555563</c:v>
                </c:pt>
                <c:pt idx="18" formatCode="0.00">
                  <c:v>34.651802962962968</c:v>
                </c:pt>
                <c:pt idx="19" formatCode="0.0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18D-49A2-9666-AFD117709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496255"/>
        <c:axId val="1504287535"/>
      </c:scatterChart>
      <c:valAx>
        <c:axId val="1626496255"/>
        <c:scaling>
          <c:orientation val="minMax"/>
          <c:max val="0.9600000000000000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04287535"/>
        <c:crosses val="autoZero"/>
        <c:crossBetween val="midCat"/>
        <c:majorUnit val="8.3333330000000011E-2"/>
      </c:valAx>
      <c:valAx>
        <c:axId val="1504287535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Irradiancia W/m^2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6496255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3924948735341791E-2"/>
          <c:y val="0.88210814622336642"/>
          <c:w val="0.94929016637279684"/>
          <c:h val="0.102825938618377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Backtrack ON Pitch=2,1m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B0F0"/>
              </a:solidFill>
              <a:ln w="9525">
                <a:solidFill>
                  <a:srgbClr val="00B0F0"/>
                </a:solidFill>
                <a:round/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Hoja1!$D$2:$D$25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1.1517523970370369</c:v>
                </c:pt>
                <c:pt idx="8" formatCode="0.00">
                  <c:v>75.838207185185198</c:v>
                </c:pt>
                <c:pt idx="9" formatCode="0.00">
                  <c:v>319.40664296296302</c:v>
                </c:pt>
                <c:pt idx="10" formatCode="0.00">
                  <c:v>554.18636177777785</c:v>
                </c:pt>
                <c:pt idx="11" formatCode="0.00">
                  <c:v>756.82212948148162</c:v>
                </c:pt>
                <c:pt idx="12" formatCode="0.00">
                  <c:v>904.88654666666673</c:v>
                </c:pt>
                <c:pt idx="13" formatCode="0.00">
                  <c:v>977.38827925925921</c:v>
                </c:pt>
                <c:pt idx="14" formatCode="0.00">
                  <c:v>965.98399629629648</c:v>
                </c:pt>
                <c:pt idx="15" formatCode="0.00">
                  <c:v>880.89113037037032</c:v>
                </c:pt>
                <c:pt idx="16" formatCode="0.00">
                  <c:v>718.26591703703696</c:v>
                </c:pt>
                <c:pt idx="17" formatCode="0.00">
                  <c:v>506.18870637037037</c:v>
                </c:pt>
                <c:pt idx="18" formatCode="0.00">
                  <c:v>266.20407466666666</c:v>
                </c:pt>
                <c:pt idx="19" formatCode="0.0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47-486E-AB58-193D4F9C41C5}"/>
            </c:ext>
          </c:extLst>
        </c:ser>
        <c:ser>
          <c:idx val="3"/>
          <c:order val="1"/>
          <c:tx>
            <c:v>Backtrack ON Pitch=2,6m</c:v>
          </c:tx>
          <c:spPr>
            <a:ln w="19050" cap="rnd">
              <a:solidFill>
                <a:srgbClr val="F9A307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F9A307"/>
              </a:solidFill>
              <a:ln w="9525">
                <a:solidFill>
                  <a:srgbClr val="F9A307"/>
                </a:solidFill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Hoja1!$G$2:$G$25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1.1961161718518518</c:v>
                </c:pt>
                <c:pt idx="8" formatCode="0.00">
                  <c:v>81.404168222222225</c:v>
                </c:pt>
                <c:pt idx="9" formatCode="0.00">
                  <c:v>350.30155214814818</c:v>
                </c:pt>
                <c:pt idx="10" formatCode="0.00">
                  <c:v>640.88796992592586</c:v>
                </c:pt>
                <c:pt idx="11" formatCode="0.00">
                  <c:v>889.41874177777777</c:v>
                </c:pt>
                <c:pt idx="12" formatCode="0.00">
                  <c:v>995.07812296296288</c:v>
                </c:pt>
                <c:pt idx="13" formatCode="0.00">
                  <c:v>1020.3655244444444</c:v>
                </c:pt>
                <c:pt idx="14" formatCode="0.00">
                  <c:v>1012.9538111111111</c:v>
                </c:pt>
                <c:pt idx="15" formatCode="0.00">
                  <c:v>987.21205925925915</c:v>
                </c:pt>
                <c:pt idx="16" formatCode="0.00">
                  <c:v>841.19793274074084</c:v>
                </c:pt>
                <c:pt idx="17" formatCode="0.00">
                  <c:v>584.93256814814811</c:v>
                </c:pt>
                <c:pt idx="18" formatCode="0.00">
                  <c:v>293.24207422222219</c:v>
                </c:pt>
                <c:pt idx="19" formatCode="0.0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47-486E-AB58-193D4F9C41C5}"/>
            </c:ext>
          </c:extLst>
        </c:ser>
        <c:ser>
          <c:idx val="6"/>
          <c:order val="2"/>
          <c:tx>
            <c:v>Backtrack OFF Pitch=2,1m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0.81092888518518524</c:v>
                </c:pt>
                <c:pt idx="8" formatCode="0.00">
                  <c:v>53.203541777777779</c:v>
                </c:pt>
                <c:pt idx="9" formatCode="0.00">
                  <c:v>355.40116199999994</c:v>
                </c:pt>
                <c:pt idx="10" formatCode="0.00">
                  <c:v>725.16452577777773</c:v>
                </c:pt>
                <c:pt idx="11" formatCode="0.00">
                  <c:v>901.32770385185177</c:v>
                </c:pt>
                <c:pt idx="12" formatCode="0.00">
                  <c:v>949.62756666666667</c:v>
                </c:pt>
                <c:pt idx="13" formatCode="0.00">
                  <c:v>974.69569407407403</c:v>
                </c:pt>
                <c:pt idx="14" formatCode="0.00">
                  <c:v>963.38373185185173</c:v>
                </c:pt>
                <c:pt idx="15" formatCode="0.00">
                  <c:v>944.34107303703695</c:v>
                </c:pt>
                <c:pt idx="16" formatCode="0.00">
                  <c:v>734.83843481481483</c:v>
                </c:pt>
                <c:pt idx="17" formatCode="0.00">
                  <c:v>715.08906770370368</c:v>
                </c:pt>
                <c:pt idx="18" formatCode="0.00">
                  <c:v>321.70483962962965</c:v>
                </c:pt>
                <c:pt idx="19" formatCode="0.0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47-486E-AB58-193D4F9C41C5}"/>
            </c:ext>
          </c:extLst>
        </c:ser>
        <c:ser>
          <c:idx val="7"/>
          <c:order val="3"/>
          <c:tx>
            <c:v>Backtrack OFF Pitch=2,6m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Hoja1!$M$2:$M$25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0.88831678296296301</c:v>
                </c:pt>
                <c:pt idx="8" formatCode="0.00">
                  <c:v>59.606017407407421</c:v>
                </c:pt>
                <c:pt idx="9" formatCode="0.00">
                  <c:v>454.72808785185191</c:v>
                </c:pt>
                <c:pt idx="10" formatCode="0.00">
                  <c:v>747.15568651851856</c:v>
                </c:pt>
                <c:pt idx="11" formatCode="0.00">
                  <c:v>932.35520992592581</c:v>
                </c:pt>
                <c:pt idx="12" formatCode="0.00">
                  <c:v>994.4170614814816</c:v>
                </c:pt>
                <c:pt idx="13" formatCode="0.00">
                  <c:v>1019.9745303703704</c:v>
                </c:pt>
                <c:pt idx="14" formatCode="0.00">
                  <c:v>1011.2963925925926</c:v>
                </c:pt>
                <c:pt idx="15" formatCode="0.00">
                  <c:v>987.43263037037025</c:v>
                </c:pt>
                <c:pt idx="16" formatCode="0.00">
                  <c:v>922.16414770370375</c:v>
                </c:pt>
                <c:pt idx="17" formatCode="0.00">
                  <c:v>661.90818785185184</c:v>
                </c:pt>
                <c:pt idx="18" formatCode="0.00">
                  <c:v>337.45142496296296</c:v>
                </c:pt>
                <c:pt idx="19" formatCode="0.0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47-486E-AB58-193D4F9C4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496255"/>
        <c:axId val="1504287535"/>
      </c:scatterChart>
      <c:valAx>
        <c:axId val="1626496255"/>
        <c:scaling>
          <c:orientation val="minMax"/>
          <c:max val="0.9600000000000000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04287535"/>
        <c:crosses val="autoZero"/>
        <c:crossBetween val="midCat"/>
        <c:majorUnit val="8.3333330000000011E-2"/>
      </c:valAx>
      <c:valAx>
        <c:axId val="1504287535"/>
        <c:scaling>
          <c:orientation val="minMax"/>
          <c:max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Irradiancia W/m^2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6496255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3924948735341791E-2"/>
          <c:y val="0.88210814622336642"/>
          <c:w val="0.94929016637279684"/>
          <c:h val="0.102825938618377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830036</xdr:colOff>
      <xdr:row>27</xdr:row>
      <xdr:rowOff>149679</xdr:rowOff>
    </xdr:from>
    <xdr:to>
      <xdr:col>8</xdr:col>
      <xdr:colOff>1341418</xdr:colOff>
      <xdr:row>49</xdr:row>
      <xdr:rowOff>173491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DD068F4-C811-49C1-A5F9-6C06810677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925393</xdr:colOff>
      <xdr:row>51</xdr:row>
      <xdr:rowOff>16566</xdr:rowOff>
    </xdr:from>
    <xdr:to>
      <xdr:col>8</xdr:col>
      <xdr:colOff>1383315</xdr:colOff>
      <xdr:row>73</xdr:row>
      <xdr:rowOff>40378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5231EDE-6406-4240-8D8D-C5DB83134A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dafrica_Pitch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dafrica_Pitch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udafrica_Pitch5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udafrica_Pitch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_Irradiance"/>
      <sheetName val="Back_Irradiance"/>
    </sheetNames>
    <sheetDataSet>
      <sheetData sheetId="0">
        <row r="2">
          <cell r="B2">
            <v>0.98772857777777767</v>
          </cell>
        </row>
        <row r="3">
          <cell r="B3">
            <v>60.202656666666677</v>
          </cell>
        </row>
        <row r="4">
          <cell r="B4">
            <v>259.06166666666672</v>
          </cell>
        </row>
        <row r="5">
          <cell r="B5">
            <v>474.74226666666669</v>
          </cell>
        </row>
        <row r="6">
          <cell r="B6">
            <v>657.26642222222233</v>
          </cell>
        </row>
        <row r="7">
          <cell r="B7">
            <v>787.52788888888892</v>
          </cell>
        </row>
        <row r="8">
          <cell r="B8">
            <v>850.68349999999998</v>
          </cell>
        </row>
        <row r="9">
          <cell r="B9">
            <v>839.8664555555556</v>
          </cell>
        </row>
        <row r="10">
          <cell r="B10">
            <v>766.05619999999999</v>
          </cell>
        </row>
        <row r="11">
          <cell r="B11">
            <v>622.9293555555555</v>
          </cell>
        </row>
        <row r="12">
          <cell r="B12">
            <v>430.79728888888889</v>
          </cell>
        </row>
        <row r="13">
          <cell r="B13">
            <v>210.71073333333331</v>
          </cell>
        </row>
        <row r="14">
          <cell r="B14">
            <v>0</v>
          </cell>
        </row>
      </sheetData>
      <sheetData sheetId="1">
        <row r="2">
          <cell r="B2">
            <v>0.20502977407407411</v>
          </cell>
        </row>
        <row r="3">
          <cell r="B3">
            <v>19.544438148148149</v>
          </cell>
        </row>
        <row r="4">
          <cell r="B4">
            <v>75.431220370370355</v>
          </cell>
        </row>
        <row r="5">
          <cell r="B5">
            <v>99.305118888888884</v>
          </cell>
        </row>
        <row r="6">
          <cell r="B6">
            <v>124.4446340740741</v>
          </cell>
        </row>
        <row r="7">
          <cell r="B7">
            <v>146.6983222222222</v>
          </cell>
        </row>
        <row r="8">
          <cell r="B8">
            <v>158.38097407407409</v>
          </cell>
        </row>
        <row r="9">
          <cell r="B9">
            <v>157.64692592592601</v>
          </cell>
        </row>
        <row r="10">
          <cell r="B10">
            <v>143.54366296296291</v>
          </cell>
        </row>
        <row r="11">
          <cell r="B11">
            <v>119.1707018518518</v>
          </cell>
        </row>
        <row r="12">
          <cell r="B12">
            <v>94.239271851851839</v>
          </cell>
        </row>
        <row r="13">
          <cell r="B13">
            <v>69.366676666666663</v>
          </cell>
        </row>
        <row r="14">
          <cell r="B1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_Irradiance"/>
      <sheetName val="Back_Irradiance"/>
    </sheetNames>
    <sheetDataSet>
      <sheetData sheetId="0">
        <row r="2">
          <cell r="B2">
            <v>0.98760382222222221</v>
          </cell>
        </row>
        <row r="3">
          <cell r="B3">
            <v>64.574085555555556</v>
          </cell>
        </row>
        <row r="4">
          <cell r="B4">
            <v>298.88878148148149</v>
          </cell>
        </row>
        <row r="5">
          <cell r="B5">
            <v>569.93167037037028</v>
          </cell>
        </row>
        <row r="6">
          <cell r="B6">
            <v>800.03043333333335</v>
          </cell>
        </row>
        <row r="7">
          <cell r="B7">
            <v>866.18947407407404</v>
          </cell>
        </row>
        <row r="8">
          <cell r="B8">
            <v>854.77741481481485</v>
          </cell>
        </row>
        <row r="9">
          <cell r="B9">
            <v>854.99363333333338</v>
          </cell>
        </row>
        <row r="10">
          <cell r="B10">
            <v>868.39879999999982</v>
          </cell>
        </row>
        <row r="11">
          <cell r="B11">
            <v>757.24688148148152</v>
          </cell>
        </row>
        <row r="12">
          <cell r="B12">
            <v>519.42961851851851</v>
          </cell>
        </row>
        <row r="13">
          <cell r="B13">
            <v>243.60952222222221</v>
          </cell>
        </row>
        <row r="14">
          <cell r="B14">
            <v>0</v>
          </cell>
        </row>
      </sheetData>
      <sheetData sheetId="1">
        <row r="2">
          <cell r="B2">
            <v>0.26064043703703699</v>
          </cell>
        </row>
        <row r="3">
          <cell r="B3">
            <v>21.03760333333334</v>
          </cell>
        </row>
        <row r="4">
          <cell r="B4">
            <v>64.265963333333332</v>
          </cell>
        </row>
        <row r="5">
          <cell r="B5">
            <v>88.69537444444444</v>
          </cell>
        </row>
        <row r="6">
          <cell r="B6">
            <v>111.7353855555556</v>
          </cell>
        </row>
        <row r="7">
          <cell r="B7">
            <v>161.1108111111111</v>
          </cell>
        </row>
        <row r="8">
          <cell r="B8">
            <v>206.98513703703699</v>
          </cell>
        </row>
        <row r="9">
          <cell r="B9">
            <v>197.45022222222221</v>
          </cell>
        </row>
        <row r="10">
          <cell r="B10">
            <v>148.5165740740741</v>
          </cell>
        </row>
        <row r="11">
          <cell r="B11">
            <v>104.9388140740741</v>
          </cell>
        </row>
        <row r="12">
          <cell r="B12">
            <v>81.878687037037025</v>
          </cell>
        </row>
        <row r="13">
          <cell r="B13">
            <v>62.040689999999998</v>
          </cell>
        </row>
        <row r="14">
          <cell r="B1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_Irradiance"/>
      <sheetName val="Back_Irradiance"/>
    </sheetNames>
    <sheetDataSet>
      <sheetData sheetId="0">
        <row r="2">
          <cell r="B2">
            <v>0.47054367037037031</v>
          </cell>
        </row>
        <row r="3">
          <cell r="B3">
            <v>39.76768370370371</v>
          </cell>
        </row>
        <row r="4">
          <cell r="B4">
            <v>325.76292851851849</v>
          </cell>
        </row>
        <row r="5">
          <cell r="B5">
            <v>690.72449999999992</v>
          </cell>
        </row>
        <row r="6">
          <cell r="B6">
            <v>842.97182592592583</v>
          </cell>
        </row>
        <row r="7">
          <cell r="B7">
            <v>858.42597407407413</v>
          </cell>
        </row>
        <row r="8">
          <cell r="B8">
            <v>853.11955185185184</v>
          </cell>
        </row>
        <row r="9">
          <cell r="B9">
            <v>850.27083703703693</v>
          </cell>
        </row>
        <row r="10">
          <cell r="B10">
            <v>859.52481111111103</v>
          </cell>
        </row>
        <row r="11">
          <cell r="B11">
            <v>684.99238148148152</v>
          </cell>
        </row>
        <row r="12">
          <cell r="B12">
            <v>686.97190444444436</v>
          </cell>
        </row>
        <row r="13">
          <cell r="B13">
            <v>297.29444407407408</v>
          </cell>
        </row>
        <row r="14">
          <cell r="B14">
            <v>0</v>
          </cell>
        </row>
      </sheetData>
      <sheetData sheetId="1">
        <row r="2">
          <cell r="B2">
            <v>0.42548151851851862</v>
          </cell>
        </row>
        <row r="3">
          <cell r="B3">
            <v>16.794822592592588</v>
          </cell>
        </row>
        <row r="4">
          <cell r="B4">
            <v>37.047791851851841</v>
          </cell>
        </row>
        <row r="5">
          <cell r="B5">
            <v>43.050032222222221</v>
          </cell>
        </row>
        <row r="6">
          <cell r="B6">
            <v>72.944847407407394</v>
          </cell>
        </row>
        <row r="7">
          <cell r="B7">
            <v>114.00199074074069</v>
          </cell>
        </row>
        <row r="8">
          <cell r="B8">
            <v>151.97017777777779</v>
          </cell>
        </row>
        <row r="9">
          <cell r="B9">
            <v>141.39111851851851</v>
          </cell>
        </row>
        <row r="10">
          <cell r="B10">
            <v>106.02032740740739</v>
          </cell>
        </row>
        <row r="11">
          <cell r="B11">
            <v>62.307566666666673</v>
          </cell>
        </row>
        <row r="12">
          <cell r="B12">
            <v>35.146454074074072</v>
          </cell>
        </row>
        <row r="13">
          <cell r="B13">
            <v>30.512994444444448</v>
          </cell>
        </row>
        <row r="14">
          <cell r="B14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_Irradiance"/>
      <sheetName val="Back_Irradiance"/>
    </sheetNames>
    <sheetDataSet>
      <sheetData sheetId="0">
        <row r="2">
          <cell r="B2">
            <v>0.51367589999999996</v>
          </cell>
        </row>
        <row r="3">
          <cell r="B3">
            <v>44.689993703703713</v>
          </cell>
        </row>
        <row r="4">
          <cell r="B4">
            <v>421.43077407407412</v>
          </cell>
        </row>
        <row r="5">
          <cell r="B5">
            <v>703.26318518518519</v>
          </cell>
        </row>
        <row r="6">
          <cell r="B6">
            <v>853.97024814814802</v>
          </cell>
        </row>
        <row r="7">
          <cell r="B7">
            <v>865.30788518518523</v>
          </cell>
        </row>
        <row r="8">
          <cell r="B8">
            <v>854.4248</v>
          </cell>
        </row>
        <row r="9">
          <cell r="B9">
            <v>853.70790370370366</v>
          </cell>
        </row>
        <row r="10">
          <cell r="B10">
            <v>868.2555666666666</v>
          </cell>
        </row>
        <row r="11">
          <cell r="B11">
            <v>854.11874444444447</v>
          </cell>
        </row>
        <row r="12">
          <cell r="B12">
            <v>625.77468740740744</v>
          </cell>
        </row>
        <row r="13">
          <cell r="B13">
            <v>309.72998259259259</v>
          </cell>
        </row>
        <row r="14">
          <cell r="B14">
            <v>0</v>
          </cell>
        </row>
      </sheetData>
      <sheetData sheetId="1">
        <row r="2">
          <cell r="B2">
            <v>0.4683011037037037</v>
          </cell>
        </row>
        <row r="3">
          <cell r="B3">
            <v>18.645029629629629</v>
          </cell>
        </row>
        <row r="4">
          <cell r="B4">
            <v>41.621642222222221</v>
          </cell>
        </row>
        <row r="5">
          <cell r="B5">
            <v>54.865626666666671</v>
          </cell>
        </row>
        <row r="6">
          <cell r="B6">
            <v>97.981202222222223</v>
          </cell>
        </row>
        <row r="7">
          <cell r="B7">
            <v>161.3864703703704</v>
          </cell>
        </row>
        <row r="8">
          <cell r="B8">
            <v>206.93716296296299</v>
          </cell>
        </row>
        <row r="9">
          <cell r="B9">
            <v>196.9856111111111</v>
          </cell>
        </row>
        <row r="10">
          <cell r="B10">
            <v>148.97132962962959</v>
          </cell>
        </row>
        <row r="11">
          <cell r="B11">
            <v>85.056754074074064</v>
          </cell>
        </row>
        <row r="12">
          <cell r="B12">
            <v>45.166875555555563</v>
          </cell>
        </row>
        <row r="13">
          <cell r="B13">
            <v>34.651802962962968</v>
          </cell>
        </row>
        <row r="14">
          <cell r="B1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125F1-2C18-4734-9E72-1501C4DE2DE7}">
  <dimension ref="A1:Y29"/>
  <sheetViews>
    <sheetView tabSelected="1" topLeftCell="E4" zoomScale="55" zoomScaleNormal="55" workbookViewId="0">
      <selection activeCell="Q27" sqref="Q27:T27"/>
    </sheetView>
  </sheetViews>
  <sheetFormatPr baseColWidth="10" defaultRowHeight="15" x14ac:dyDescent="0.25"/>
  <cols>
    <col min="2" max="2" width="31.85546875" bestFit="1" customWidth="1"/>
    <col min="3" max="3" width="31.28515625" bestFit="1" customWidth="1"/>
    <col min="4" max="4" width="31.5703125" bestFit="1" customWidth="1"/>
    <col min="5" max="5" width="32.28515625" bestFit="1" customWidth="1"/>
    <col min="6" max="6" width="31.85546875" bestFit="1" customWidth="1"/>
    <col min="7" max="7" width="32.140625" bestFit="1" customWidth="1"/>
    <col min="8" max="8" width="32.85546875" bestFit="1" customWidth="1"/>
    <col min="9" max="9" width="32.28515625" bestFit="1" customWidth="1"/>
    <col min="10" max="10" width="32.5703125" bestFit="1" customWidth="1"/>
    <col min="11" max="11" width="33.42578125" bestFit="1" customWidth="1"/>
    <col min="12" max="12" width="32.85546875" bestFit="1" customWidth="1"/>
    <col min="13" max="13" width="33.140625" bestFit="1" customWidth="1"/>
    <col min="14" max="14" width="12.28515625" customWidth="1"/>
    <col min="15" max="15" width="12.5703125" customWidth="1"/>
    <col min="16" max="16" width="13.140625" customWidth="1"/>
    <col min="17" max="18" width="25.28515625" bestFit="1" customWidth="1"/>
    <col min="19" max="19" width="26.42578125" bestFit="1" customWidth="1"/>
    <col min="20" max="20" width="26.85546875" bestFit="1" customWidth="1"/>
  </cols>
  <sheetData>
    <row r="1" spans="1:20" x14ac:dyDescent="0.25">
      <c r="B1" t="s">
        <v>2</v>
      </c>
      <c r="C1" t="s">
        <v>4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Q1" t="s">
        <v>1</v>
      </c>
      <c r="R1" t="s">
        <v>14</v>
      </c>
      <c r="S1" t="s">
        <v>15</v>
      </c>
      <c r="T1" t="s">
        <v>16</v>
      </c>
    </row>
    <row r="2" spans="1:20" x14ac:dyDescent="0.25">
      <c r="A2" s="1">
        <v>0</v>
      </c>
      <c r="B2">
        <v>0</v>
      </c>
      <c r="C2">
        <v>0</v>
      </c>
      <c r="D2">
        <f>B2+($C$27*C2)</f>
        <v>0</v>
      </c>
      <c r="E2">
        <f>SUM(C2,D2*$C$27)</f>
        <v>0</v>
      </c>
      <c r="F2">
        <v>0</v>
      </c>
      <c r="G2">
        <f>E2+($C$27*F2)</f>
        <v>0</v>
      </c>
      <c r="H2">
        <v>0</v>
      </c>
      <c r="I2">
        <f>SUM(G2,H2*$C$27)</f>
        <v>0</v>
      </c>
      <c r="J2">
        <f>H2+($C$27*I2)</f>
        <v>0</v>
      </c>
      <c r="K2">
        <v>0</v>
      </c>
      <c r="L2">
        <f>SUM(J2,K2*$C$27)</f>
        <v>0</v>
      </c>
      <c r="M2">
        <f>K2+($C$27*L2)</f>
        <v>0</v>
      </c>
      <c r="Q2">
        <f>((D3-D2)/2)+D2</f>
        <v>0</v>
      </c>
      <c r="R2">
        <f>((G3-G2)/2)+G2</f>
        <v>0</v>
      </c>
      <c r="S2">
        <f>((J3-J2)/2)+J2</f>
        <v>0</v>
      </c>
      <c r="T2">
        <f>((M3-M2)/2)+M2</f>
        <v>0</v>
      </c>
    </row>
    <row r="3" spans="1:20" x14ac:dyDescent="0.25">
      <c r="A3" s="1">
        <v>4.1666666666666699E-2</v>
      </c>
      <c r="B3">
        <v>0</v>
      </c>
      <c r="C3">
        <v>0</v>
      </c>
      <c r="D3">
        <f t="shared" ref="D3:D25" si="0">B3+($C$27*C3)</f>
        <v>0</v>
      </c>
      <c r="E3">
        <f t="shared" ref="E3:E25" si="1">SUM(C3,D3*$C$27)</f>
        <v>0</v>
      </c>
      <c r="F3">
        <v>0</v>
      </c>
      <c r="G3">
        <f t="shared" ref="G3:G25" si="2">E3+($C$27*F3)</f>
        <v>0</v>
      </c>
      <c r="H3">
        <v>0</v>
      </c>
      <c r="I3">
        <f t="shared" ref="I3:I25" si="3">SUM(G3,H3*$C$27)</f>
        <v>0</v>
      </c>
      <c r="J3">
        <f t="shared" ref="J3:J25" si="4">H3+($C$27*I3)</f>
        <v>0</v>
      </c>
      <c r="K3">
        <v>0</v>
      </c>
      <c r="L3">
        <f t="shared" ref="L3:L8" si="5">SUM(J3,K3*$C$27)</f>
        <v>0</v>
      </c>
      <c r="M3">
        <f t="shared" ref="M3:M12" si="6">K3+($C$27*L3)</f>
        <v>0</v>
      </c>
      <c r="Q3">
        <f t="shared" ref="Q3:Q25" si="7">((D4-D3)/2)+D3</f>
        <v>0</v>
      </c>
      <c r="R3">
        <f t="shared" ref="R3:R25" si="8">((G4-G3)/2)+G3</f>
        <v>0</v>
      </c>
      <c r="S3">
        <f t="shared" ref="S3:S25" si="9">((J4-J3)/2)+J3</f>
        <v>0</v>
      </c>
      <c r="T3">
        <f t="shared" ref="T3:T25" si="10">((M4-M3)/2)+M3</f>
        <v>0</v>
      </c>
    </row>
    <row r="4" spans="1:20" x14ac:dyDescent="0.25">
      <c r="A4" s="1">
        <v>8.3333333333333301E-2</v>
      </c>
      <c r="B4">
        <v>0</v>
      </c>
      <c r="C4">
        <v>0</v>
      </c>
      <c r="D4">
        <f t="shared" si="0"/>
        <v>0</v>
      </c>
      <c r="E4">
        <f t="shared" si="1"/>
        <v>0</v>
      </c>
      <c r="F4">
        <v>0</v>
      </c>
      <c r="G4">
        <f t="shared" si="2"/>
        <v>0</v>
      </c>
      <c r="H4">
        <v>0</v>
      </c>
      <c r="I4">
        <f t="shared" si="3"/>
        <v>0</v>
      </c>
      <c r="J4">
        <f t="shared" si="4"/>
        <v>0</v>
      </c>
      <c r="K4">
        <v>0</v>
      </c>
      <c r="L4">
        <f t="shared" si="5"/>
        <v>0</v>
      </c>
      <c r="M4">
        <f t="shared" si="6"/>
        <v>0</v>
      </c>
      <c r="Q4">
        <f t="shared" si="7"/>
        <v>0</v>
      </c>
      <c r="R4">
        <f t="shared" si="8"/>
        <v>0</v>
      </c>
      <c r="S4">
        <f t="shared" si="9"/>
        <v>0</v>
      </c>
      <c r="T4">
        <f t="shared" si="10"/>
        <v>0</v>
      </c>
    </row>
    <row r="5" spans="1:20" x14ac:dyDescent="0.25">
      <c r="A5" s="1">
        <v>0.125</v>
      </c>
      <c r="B5">
        <v>0</v>
      </c>
      <c r="C5">
        <v>0</v>
      </c>
      <c r="D5">
        <f t="shared" si="0"/>
        <v>0</v>
      </c>
      <c r="E5">
        <f t="shared" si="1"/>
        <v>0</v>
      </c>
      <c r="F5">
        <v>0</v>
      </c>
      <c r="G5">
        <f t="shared" si="2"/>
        <v>0</v>
      </c>
      <c r="H5">
        <v>0</v>
      </c>
      <c r="I5">
        <f t="shared" si="3"/>
        <v>0</v>
      </c>
      <c r="J5">
        <f t="shared" si="4"/>
        <v>0</v>
      </c>
      <c r="K5">
        <v>0</v>
      </c>
      <c r="L5">
        <f t="shared" si="5"/>
        <v>0</v>
      </c>
      <c r="M5">
        <f t="shared" si="6"/>
        <v>0</v>
      </c>
      <c r="Q5">
        <f t="shared" si="7"/>
        <v>0</v>
      </c>
      <c r="R5">
        <f t="shared" si="8"/>
        <v>0</v>
      </c>
      <c r="S5">
        <f t="shared" si="9"/>
        <v>0</v>
      </c>
      <c r="T5">
        <f t="shared" si="10"/>
        <v>0</v>
      </c>
    </row>
    <row r="6" spans="1:20" x14ac:dyDescent="0.25">
      <c r="A6" s="1">
        <v>0.16666666666666699</v>
      </c>
      <c r="B6">
        <v>0</v>
      </c>
      <c r="C6">
        <v>0</v>
      </c>
      <c r="D6">
        <f t="shared" si="0"/>
        <v>0</v>
      </c>
      <c r="E6">
        <f t="shared" si="1"/>
        <v>0</v>
      </c>
      <c r="F6">
        <v>0</v>
      </c>
      <c r="G6">
        <f t="shared" si="2"/>
        <v>0</v>
      </c>
      <c r="H6">
        <v>0</v>
      </c>
      <c r="I6">
        <f t="shared" si="3"/>
        <v>0</v>
      </c>
      <c r="J6">
        <f t="shared" si="4"/>
        <v>0</v>
      </c>
      <c r="K6">
        <v>0</v>
      </c>
      <c r="L6">
        <f t="shared" si="5"/>
        <v>0</v>
      </c>
      <c r="M6">
        <f t="shared" si="6"/>
        <v>0</v>
      </c>
      <c r="Q6">
        <f t="shared" si="7"/>
        <v>0</v>
      </c>
      <c r="R6">
        <f t="shared" si="8"/>
        <v>0</v>
      </c>
      <c r="S6">
        <f t="shared" si="9"/>
        <v>0</v>
      </c>
      <c r="T6">
        <f t="shared" si="10"/>
        <v>0</v>
      </c>
    </row>
    <row r="7" spans="1:20" x14ac:dyDescent="0.25">
      <c r="A7" s="1">
        <v>0.20833333333333301</v>
      </c>
      <c r="B7">
        <v>0</v>
      </c>
      <c r="C7">
        <v>0</v>
      </c>
      <c r="D7">
        <f t="shared" si="0"/>
        <v>0</v>
      </c>
      <c r="E7">
        <f t="shared" si="1"/>
        <v>0</v>
      </c>
      <c r="F7">
        <v>0</v>
      </c>
      <c r="G7">
        <f t="shared" si="2"/>
        <v>0</v>
      </c>
      <c r="H7">
        <v>0</v>
      </c>
      <c r="I7">
        <f t="shared" si="3"/>
        <v>0</v>
      </c>
      <c r="J7">
        <f t="shared" si="4"/>
        <v>0</v>
      </c>
      <c r="K7">
        <v>0</v>
      </c>
      <c r="L7">
        <f t="shared" si="5"/>
        <v>0</v>
      </c>
      <c r="M7">
        <f t="shared" si="6"/>
        <v>0</v>
      </c>
      <c r="Q7">
        <f t="shared" si="7"/>
        <v>0</v>
      </c>
      <c r="R7">
        <f t="shared" si="8"/>
        <v>0</v>
      </c>
      <c r="S7">
        <f t="shared" si="9"/>
        <v>0</v>
      </c>
      <c r="T7">
        <f t="shared" si="10"/>
        <v>0</v>
      </c>
    </row>
    <row r="8" spans="1:20" x14ac:dyDescent="0.25">
      <c r="A8" s="1">
        <v>0.25</v>
      </c>
      <c r="B8">
        <v>0</v>
      </c>
      <c r="C8">
        <v>0</v>
      </c>
      <c r="D8">
        <f t="shared" si="0"/>
        <v>0</v>
      </c>
      <c r="E8">
        <f t="shared" si="1"/>
        <v>0</v>
      </c>
      <c r="F8">
        <v>0</v>
      </c>
      <c r="G8">
        <f t="shared" si="2"/>
        <v>0</v>
      </c>
      <c r="H8">
        <v>0</v>
      </c>
      <c r="I8">
        <f t="shared" si="3"/>
        <v>0</v>
      </c>
      <c r="J8">
        <f t="shared" si="4"/>
        <v>0</v>
      </c>
      <c r="K8">
        <v>0</v>
      </c>
      <c r="L8">
        <f t="shared" si="5"/>
        <v>0</v>
      </c>
      <c r="M8">
        <f t="shared" si="6"/>
        <v>0</v>
      </c>
      <c r="Q8">
        <f t="shared" si="7"/>
        <v>0.57587619851851846</v>
      </c>
      <c r="R8">
        <f t="shared" si="8"/>
        <v>0.59805808592592591</v>
      </c>
      <c r="S8">
        <f t="shared" si="9"/>
        <v>0.40546444259259262</v>
      </c>
      <c r="T8">
        <f t="shared" si="10"/>
        <v>0.44415839148148151</v>
      </c>
    </row>
    <row r="9" spans="1:20" x14ac:dyDescent="0.25">
      <c r="A9" s="1">
        <v>0.29166666666666669</v>
      </c>
      <c r="B9" s="4">
        <f>[1]Front_Irradiance!B2</f>
        <v>0.98772857777777767</v>
      </c>
      <c r="C9" s="4">
        <f>[1]Back_Irradiance!B2</f>
        <v>0.20502977407407411</v>
      </c>
      <c r="D9" s="4">
        <f t="shared" si="0"/>
        <v>1.1517523970370369</v>
      </c>
      <c r="E9" s="4">
        <f>[2]Front_Irradiance!B2</f>
        <v>0.98760382222222221</v>
      </c>
      <c r="F9" s="4">
        <f>[2]Back_Irradiance!B2</f>
        <v>0.26064043703703699</v>
      </c>
      <c r="G9" s="4">
        <f t="shared" si="2"/>
        <v>1.1961161718518518</v>
      </c>
      <c r="H9" s="4">
        <f>[3]Front_Irradiance!B2</f>
        <v>0.47054367037037031</v>
      </c>
      <c r="I9" s="4">
        <f>[3]Back_Irradiance!B2</f>
        <v>0.42548151851851862</v>
      </c>
      <c r="J9" s="4">
        <f t="shared" si="4"/>
        <v>0.81092888518518524</v>
      </c>
      <c r="K9" s="4">
        <f>[4]Front_Irradiance!B2</f>
        <v>0.51367589999999996</v>
      </c>
      <c r="L9" s="4">
        <f>[4]Back_Irradiance!B2</f>
        <v>0.4683011037037037</v>
      </c>
      <c r="M9" s="4">
        <f t="shared" si="6"/>
        <v>0.88831678296296301</v>
      </c>
      <c r="N9" s="4"/>
      <c r="O9" s="4"/>
      <c r="P9" s="4"/>
      <c r="Q9">
        <f t="shared" si="7"/>
        <v>38.494979791111113</v>
      </c>
      <c r="R9">
        <f t="shared" si="8"/>
        <v>41.300142197037033</v>
      </c>
      <c r="S9">
        <f t="shared" si="9"/>
        <v>27.007235331481482</v>
      </c>
      <c r="T9">
        <f t="shared" si="10"/>
        <v>30.247167095185194</v>
      </c>
    </row>
    <row r="10" spans="1:20" x14ac:dyDescent="0.25">
      <c r="A10" s="1">
        <v>0.33333333333333298</v>
      </c>
      <c r="B10" s="4">
        <f>[1]Front_Irradiance!B3</f>
        <v>60.202656666666677</v>
      </c>
      <c r="C10" s="4">
        <f>[1]Back_Irradiance!B3</f>
        <v>19.544438148148149</v>
      </c>
      <c r="D10" s="4">
        <f t="shared" si="0"/>
        <v>75.838207185185198</v>
      </c>
      <c r="E10" s="4">
        <f>[2]Front_Irradiance!B3</f>
        <v>64.574085555555556</v>
      </c>
      <c r="F10" s="4">
        <f>[2]Back_Irradiance!B3</f>
        <v>21.03760333333334</v>
      </c>
      <c r="G10" s="4">
        <f t="shared" si="2"/>
        <v>81.404168222222225</v>
      </c>
      <c r="H10" s="4">
        <f>[3]Front_Irradiance!B3</f>
        <v>39.76768370370371</v>
      </c>
      <c r="I10" s="4">
        <f>[3]Back_Irradiance!B3</f>
        <v>16.794822592592588</v>
      </c>
      <c r="J10" s="4">
        <f t="shared" si="4"/>
        <v>53.203541777777779</v>
      </c>
      <c r="K10" s="4">
        <f>[4]Front_Irradiance!B3</f>
        <v>44.689993703703713</v>
      </c>
      <c r="L10" s="4">
        <f>[4]Back_Irradiance!B3</f>
        <v>18.645029629629629</v>
      </c>
      <c r="M10" s="4">
        <f t="shared" si="6"/>
        <v>59.606017407407421</v>
      </c>
      <c r="N10" s="4"/>
      <c r="O10" s="4"/>
      <c r="P10" s="4"/>
      <c r="Q10">
        <f t="shared" si="7"/>
        <v>197.6224250740741</v>
      </c>
      <c r="R10">
        <f t="shared" si="8"/>
        <v>215.85286018518519</v>
      </c>
      <c r="S10">
        <f t="shared" si="9"/>
        <v>204.30235188888886</v>
      </c>
      <c r="T10">
        <f t="shared" si="10"/>
        <v>257.16705262962967</v>
      </c>
    </row>
    <row r="11" spans="1:20" x14ac:dyDescent="0.25">
      <c r="A11" s="1">
        <v>0.375</v>
      </c>
      <c r="B11" s="4">
        <f>[1]Front_Irradiance!B4</f>
        <v>259.06166666666672</v>
      </c>
      <c r="C11" s="4">
        <f>[1]Back_Irradiance!B4</f>
        <v>75.431220370370355</v>
      </c>
      <c r="D11" s="4">
        <f t="shared" si="0"/>
        <v>319.40664296296302</v>
      </c>
      <c r="E11" s="4">
        <f>[2]Front_Irradiance!B4</f>
        <v>298.88878148148149</v>
      </c>
      <c r="F11" s="4">
        <f>[2]Back_Irradiance!B4</f>
        <v>64.265963333333332</v>
      </c>
      <c r="G11" s="4">
        <f t="shared" si="2"/>
        <v>350.30155214814818</v>
      </c>
      <c r="H11" s="4">
        <f>[3]Front_Irradiance!B4</f>
        <v>325.76292851851849</v>
      </c>
      <c r="I11" s="4">
        <f>[3]Back_Irradiance!B4</f>
        <v>37.047791851851841</v>
      </c>
      <c r="J11" s="4">
        <f t="shared" si="4"/>
        <v>355.40116199999994</v>
      </c>
      <c r="K11" s="4">
        <f>[4]Front_Irradiance!B4</f>
        <v>421.43077407407412</v>
      </c>
      <c r="L11" s="4">
        <f>[4]Back_Irradiance!B4</f>
        <v>41.621642222222221</v>
      </c>
      <c r="M11" s="4">
        <f t="shared" si="6"/>
        <v>454.72808785185191</v>
      </c>
      <c r="N11" s="4"/>
      <c r="O11" s="4"/>
      <c r="P11" s="4"/>
      <c r="Q11">
        <f t="shared" si="7"/>
        <v>436.79650237037043</v>
      </c>
      <c r="R11">
        <f t="shared" si="8"/>
        <v>495.59476103703702</v>
      </c>
      <c r="S11">
        <f t="shared" si="9"/>
        <v>540.28284388888881</v>
      </c>
      <c r="T11">
        <f t="shared" si="10"/>
        <v>600.94188718518524</v>
      </c>
    </row>
    <row r="12" spans="1:20" x14ac:dyDescent="0.25">
      <c r="A12" s="1">
        <v>0.41666666666666702</v>
      </c>
      <c r="B12" s="4">
        <f>[1]Front_Irradiance!B5</f>
        <v>474.74226666666669</v>
      </c>
      <c r="C12" s="4">
        <f>[1]Back_Irradiance!B5</f>
        <v>99.305118888888884</v>
      </c>
      <c r="D12" s="4">
        <f t="shared" si="0"/>
        <v>554.18636177777785</v>
      </c>
      <c r="E12" s="4">
        <f>[2]Front_Irradiance!B5</f>
        <v>569.93167037037028</v>
      </c>
      <c r="F12" s="4">
        <f>[2]Back_Irradiance!B5</f>
        <v>88.69537444444444</v>
      </c>
      <c r="G12" s="4">
        <f t="shared" si="2"/>
        <v>640.88796992592586</v>
      </c>
      <c r="H12" s="4">
        <f>[3]Front_Irradiance!B5</f>
        <v>690.72449999999992</v>
      </c>
      <c r="I12" s="4">
        <f>[3]Back_Irradiance!B5</f>
        <v>43.050032222222221</v>
      </c>
      <c r="J12" s="4">
        <f t="shared" si="4"/>
        <v>725.16452577777773</v>
      </c>
      <c r="K12" s="4">
        <f>[4]Front_Irradiance!B5</f>
        <v>703.26318518518519</v>
      </c>
      <c r="L12" s="4">
        <f>[4]Back_Irradiance!B5</f>
        <v>54.865626666666671</v>
      </c>
      <c r="M12" s="4">
        <f t="shared" si="6"/>
        <v>747.15568651851856</v>
      </c>
      <c r="N12" s="4"/>
      <c r="O12" s="4"/>
      <c r="P12" s="4"/>
      <c r="Q12">
        <f t="shared" si="7"/>
        <v>655.50424562962974</v>
      </c>
      <c r="R12">
        <f t="shared" si="8"/>
        <v>765.15335585185176</v>
      </c>
      <c r="S12">
        <f t="shared" si="9"/>
        <v>813.24611481481475</v>
      </c>
      <c r="T12">
        <f t="shared" si="10"/>
        <v>839.75544822222218</v>
      </c>
    </row>
    <row r="13" spans="1:20" x14ac:dyDescent="0.25">
      <c r="A13" s="1">
        <v>0.45833333333333298</v>
      </c>
      <c r="B13" s="4">
        <f>[1]Front_Irradiance!B6</f>
        <v>657.26642222222233</v>
      </c>
      <c r="C13" s="4">
        <f>[1]Back_Irradiance!B6</f>
        <v>124.4446340740741</v>
      </c>
      <c r="D13" s="4">
        <f>B13+($C$27*C13)</f>
        <v>756.82212948148162</v>
      </c>
      <c r="E13" s="4">
        <f>[2]Front_Irradiance!B6</f>
        <v>800.03043333333335</v>
      </c>
      <c r="F13" s="4">
        <f>[2]Back_Irradiance!B6</f>
        <v>111.7353855555556</v>
      </c>
      <c r="G13" s="4">
        <f>E13+($C$27*F13)</f>
        <v>889.41874177777777</v>
      </c>
      <c r="H13" s="4">
        <f>[3]Front_Irradiance!B6</f>
        <v>842.97182592592583</v>
      </c>
      <c r="I13" s="4">
        <f>[3]Back_Irradiance!B6</f>
        <v>72.944847407407394</v>
      </c>
      <c r="J13" s="4">
        <f>H13+($C$27*I13)</f>
        <v>901.32770385185177</v>
      </c>
      <c r="K13" s="4">
        <f>[4]Front_Irradiance!B6</f>
        <v>853.97024814814802</v>
      </c>
      <c r="L13" s="4">
        <f>[4]Back_Irradiance!B6</f>
        <v>97.981202222222223</v>
      </c>
      <c r="M13" s="4">
        <f>K13+($C$27*L13)</f>
        <v>932.35520992592581</v>
      </c>
      <c r="N13" s="4"/>
      <c r="O13" s="4"/>
      <c r="P13" s="4"/>
      <c r="Q13">
        <f t="shared" si="7"/>
        <v>830.85433807407412</v>
      </c>
      <c r="R13">
        <f t="shared" si="8"/>
        <v>942.24843237037032</v>
      </c>
      <c r="S13">
        <f t="shared" si="9"/>
        <v>925.47763525925916</v>
      </c>
      <c r="T13">
        <f t="shared" si="10"/>
        <v>963.38613570370376</v>
      </c>
    </row>
    <row r="14" spans="1:20" x14ac:dyDescent="0.25">
      <c r="A14" s="1">
        <v>0.5</v>
      </c>
      <c r="B14" s="4">
        <f>[1]Front_Irradiance!B7</f>
        <v>787.52788888888892</v>
      </c>
      <c r="C14" s="4">
        <f>[1]Back_Irradiance!B7</f>
        <v>146.6983222222222</v>
      </c>
      <c r="D14" s="4">
        <f t="shared" si="0"/>
        <v>904.88654666666673</v>
      </c>
      <c r="E14" s="4">
        <f>[2]Front_Irradiance!B7</f>
        <v>866.18947407407404</v>
      </c>
      <c r="F14" s="4">
        <f>[2]Back_Irradiance!B7</f>
        <v>161.1108111111111</v>
      </c>
      <c r="G14" s="4">
        <f t="shared" si="2"/>
        <v>995.07812296296288</v>
      </c>
      <c r="H14" s="4">
        <f>[3]Front_Irradiance!B7</f>
        <v>858.42597407407413</v>
      </c>
      <c r="I14" s="4">
        <f>[3]Back_Irradiance!B7</f>
        <v>114.00199074074069</v>
      </c>
      <c r="J14" s="4">
        <f t="shared" si="4"/>
        <v>949.62756666666667</v>
      </c>
      <c r="K14" s="4">
        <f>[4]Front_Irradiance!B7</f>
        <v>865.30788518518523</v>
      </c>
      <c r="L14" s="4">
        <f>[4]Back_Irradiance!B7</f>
        <v>161.3864703703704</v>
      </c>
      <c r="M14" s="4">
        <f t="shared" ref="M14:M25" si="11">K14+($C$27*L14)</f>
        <v>994.4170614814816</v>
      </c>
      <c r="N14" s="4"/>
      <c r="O14" s="4"/>
      <c r="P14" s="4"/>
      <c r="Q14">
        <f t="shared" si="7"/>
        <v>941.13741296296303</v>
      </c>
      <c r="R14">
        <f t="shared" si="8"/>
        <v>1007.7218237037036</v>
      </c>
      <c r="S14">
        <f t="shared" si="9"/>
        <v>962.1616303703704</v>
      </c>
      <c r="T14">
        <f t="shared" si="10"/>
        <v>1007.1957959259259</v>
      </c>
    </row>
    <row r="15" spans="1:20" x14ac:dyDescent="0.25">
      <c r="A15" s="1">
        <v>0.54166666666666696</v>
      </c>
      <c r="B15" s="4">
        <f>[1]Front_Irradiance!B8</f>
        <v>850.68349999999998</v>
      </c>
      <c r="C15" s="4">
        <f>[1]Back_Irradiance!B8</f>
        <v>158.38097407407409</v>
      </c>
      <c r="D15" s="4">
        <f t="shared" si="0"/>
        <v>977.38827925925921</v>
      </c>
      <c r="E15" s="4">
        <f>[2]Front_Irradiance!B8</f>
        <v>854.77741481481485</v>
      </c>
      <c r="F15" s="4">
        <f>[2]Back_Irradiance!B8</f>
        <v>206.98513703703699</v>
      </c>
      <c r="G15" s="4">
        <f t="shared" si="2"/>
        <v>1020.3655244444444</v>
      </c>
      <c r="H15" s="4">
        <f>[3]Front_Irradiance!B8</f>
        <v>853.11955185185184</v>
      </c>
      <c r="I15" s="4">
        <f>[3]Back_Irradiance!B8</f>
        <v>151.97017777777779</v>
      </c>
      <c r="J15" s="4">
        <f t="shared" si="4"/>
        <v>974.69569407407403</v>
      </c>
      <c r="K15" s="4">
        <f>[4]Front_Irradiance!B8</f>
        <v>854.4248</v>
      </c>
      <c r="L15" s="4">
        <f>[4]Back_Irradiance!B8</f>
        <v>206.93716296296299</v>
      </c>
      <c r="M15" s="4">
        <f t="shared" si="11"/>
        <v>1019.9745303703704</v>
      </c>
      <c r="N15" s="4"/>
      <c r="O15" s="4"/>
      <c r="P15" s="4"/>
      <c r="Q15">
        <f t="shared" si="7"/>
        <v>971.68613777777784</v>
      </c>
      <c r="R15">
        <f t="shared" si="8"/>
        <v>1016.6596677777777</v>
      </c>
      <c r="S15">
        <f t="shared" si="9"/>
        <v>969.03971296296288</v>
      </c>
      <c r="T15">
        <f t="shared" si="10"/>
        <v>1015.6354614814816</v>
      </c>
    </row>
    <row r="16" spans="1:20" x14ac:dyDescent="0.25">
      <c r="A16" s="1">
        <v>0.58333333333333304</v>
      </c>
      <c r="B16" s="4">
        <f>[1]Front_Irradiance!B9</f>
        <v>839.8664555555556</v>
      </c>
      <c r="C16" s="4">
        <f>[1]Back_Irradiance!B9</f>
        <v>157.64692592592601</v>
      </c>
      <c r="D16" s="4">
        <f t="shared" si="0"/>
        <v>965.98399629629648</v>
      </c>
      <c r="E16" s="4">
        <f>[2]Front_Irradiance!B9</f>
        <v>854.99363333333338</v>
      </c>
      <c r="F16" s="4">
        <f>[2]Back_Irradiance!B9</f>
        <v>197.45022222222221</v>
      </c>
      <c r="G16" s="4">
        <f t="shared" si="2"/>
        <v>1012.9538111111111</v>
      </c>
      <c r="H16" s="4">
        <f>[3]Front_Irradiance!B9</f>
        <v>850.27083703703693</v>
      </c>
      <c r="I16" s="4">
        <f>[3]Back_Irradiance!B9</f>
        <v>141.39111851851851</v>
      </c>
      <c r="J16" s="4">
        <f t="shared" si="4"/>
        <v>963.38373185185173</v>
      </c>
      <c r="K16" s="4">
        <f>[4]Front_Irradiance!B9</f>
        <v>853.70790370370366</v>
      </c>
      <c r="L16" s="4">
        <f>[4]Back_Irradiance!B9</f>
        <v>196.9856111111111</v>
      </c>
      <c r="M16" s="4">
        <f t="shared" si="11"/>
        <v>1011.2963925925926</v>
      </c>
      <c r="N16" s="4"/>
      <c r="O16" s="4"/>
      <c r="P16" s="4"/>
      <c r="Q16">
        <f t="shared" si="7"/>
        <v>923.4375633333334</v>
      </c>
      <c r="R16">
        <f t="shared" si="8"/>
        <v>1000.0829351851851</v>
      </c>
      <c r="S16">
        <f t="shared" si="9"/>
        <v>953.86240244444434</v>
      </c>
      <c r="T16">
        <f t="shared" si="10"/>
        <v>999.36451148148149</v>
      </c>
    </row>
    <row r="17" spans="1:25" x14ac:dyDescent="0.25">
      <c r="A17" s="1">
        <v>0.625</v>
      </c>
      <c r="B17" s="4">
        <f>[1]Front_Irradiance!B10</f>
        <v>766.05619999999999</v>
      </c>
      <c r="C17" s="4">
        <f>[1]Back_Irradiance!B10</f>
        <v>143.54366296296291</v>
      </c>
      <c r="D17" s="4">
        <f t="shared" si="0"/>
        <v>880.89113037037032</v>
      </c>
      <c r="E17" s="4">
        <f>[2]Front_Irradiance!B10</f>
        <v>868.39879999999982</v>
      </c>
      <c r="F17" s="4">
        <f>[2]Back_Irradiance!B10</f>
        <v>148.5165740740741</v>
      </c>
      <c r="G17" s="4">
        <f t="shared" si="2"/>
        <v>987.21205925925915</v>
      </c>
      <c r="H17" s="4">
        <f>[3]Front_Irradiance!B10</f>
        <v>859.52481111111103</v>
      </c>
      <c r="I17" s="4">
        <f>[3]Back_Irradiance!B10</f>
        <v>106.02032740740739</v>
      </c>
      <c r="J17" s="4">
        <f t="shared" si="4"/>
        <v>944.34107303703695</v>
      </c>
      <c r="K17" s="4">
        <f>[4]Front_Irradiance!B10</f>
        <v>868.2555666666666</v>
      </c>
      <c r="L17" s="4">
        <f>[4]Back_Irradiance!B10</f>
        <v>148.97132962962959</v>
      </c>
      <c r="M17" s="4">
        <f t="shared" si="11"/>
        <v>987.43263037037025</v>
      </c>
      <c r="N17" s="4"/>
      <c r="O17" s="4"/>
      <c r="P17" s="4"/>
      <c r="Q17">
        <f t="shared" si="7"/>
        <v>799.57852370370369</v>
      </c>
      <c r="R17">
        <f t="shared" si="8"/>
        <v>914.20499599999994</v>
      </c>
      <c r="S17">
        <f t="shared" si="9"/>
        <v>839.58975392592583</v>
      </c>
      <c r="T17">
        <f t="shared" si="10"/>
        <v>954.79838903703694</v>
      </c>
    </row>
    <row r="18" spans="1:25" x14ac:dyDescent="0.25">
      <c r="A18" s="1">
        <v>0.66666666666666696</v>
      </c>
      <c r="B18" s="4">
        <f>[1]Front_Irradiance!B11</f>
        <v>622.9293555555555</v>
      </c>
      <c r="C18" s="4">
        <f>[1]Back_Irradiance!B11</f>
        <v>119.1707018518518</v>
      </c>
      <c r="D18" s="4">
        <f t="shared" si="0"/>
        <v>718.26591703703696</v>
      </c>
      <c r="E18" s="4">
        <f>[2]Front_Irradiance!B11</f>
        <v>757.24688148148152</v>
      </c>
      <c r="F18" s="4">
        <f>[2]Back_Irradiance!B11</f>
        <v>104.9388140740741</v>
      </c>
      <c r="G18" s="4">
        <f t="shared" si="2"/>
        <v>841.19793274074084</v>
      </c>
      <c r="H18" s="4">
        <f>[3]Front_Irradiance!B11</f>
        <v>684.99238148148152</v>
      </c>
      <c r="I18" s="4">
        <f>[3]Back_Irradiance!B11</f>
        <v>62.307566666666673</v>
      </c>
      <c r="J18" s="4">
        <f t="shared" si="4"/>
        <v>734.83843481481483</v>
      </c>
      <c r="K18" s="4">
        <f>[4]Front_Irradiance!B11</f>
        <v>854.11874444444447</v>
      </c>
      <c r="L18" s="4">
        <f>[4]Back_Irradiance!B11</f>
        <v>85.056754074074064</v>
      </c>
      <c r="M18" s="4">
        <f t="shared" si="11"/>
        <v>922.16414770370375</v>
      </c>
      <c r="N18" s="4"/>
      <c r="O18" s="4"/>
      <c r="P18" s="4"/>
      <c r="Q18">
        <f t="shared" si="7"/>
        <v>612.22731170370366</v>
      </c>
      <c r="R18">
        <f t="shared" si="8"/>
        <v>713.06525044444447</v>
      </c>
      <c r="S18">
        <f t="shared" si="9"/>
        <v>724.9637512592592</v>
      </c>
      <c r="T18">
        <f t="shared" si="10"/>
        <v>792.03616777777779</v>
      </c>
    </row>
    <row r="19" spans="1:25" x14ac:dyDescent="0.25">
      <c r="A19" s="1">
        <v>0.70833333333333404</v>
      </c>
      <c r="B19" s="4">
        <f>[1]Front_Irradiance!B12</f>
        <v>430.79728888888889</v>
      </c>
      <c r="C19" s="4">
        <f>[1]Back_Irradiance!B12</f>
        <v>94.239271851851839</v>
      </c>
      <c r="D19" s="4">
        <f t="shared" si="0"/>
        <v>506.18870637037037</v>
      </c>
      <c r="E19" s="4">
        <f>[2]Front_Irradiance!B12</f>
        <v>519.42961851851851</v>
      </c>
      <c r="F19" s="4">
        <f>[2]Back_Irradiance!B12</f>
        <v>81.878687037037025</v>
      </c>
      <c r="G19" s="4">
        <f t="shared" si="2"/>
        <v>584.93256814814811</v>
      </c>
      <c r="H19" s="4">
        <f>[3]Front_Irradiance!B12</f>
        <v>686.97190444444436</v>
      </c>
      <c r="I19" s="4">
        <f>[3]Back_Irradiance!B12</f>
        <v>35.146454074074072</v>
      </c>
      <c r="J19" s="4">
        <f t="shared" si="4"/>
        <v>715.08906770370368</v>
      </c>
      <c r="K19" s="4">
        <f>[4]Front_Irradiance!B12</f>
        <v>625.77468740740744</v>
      </c>
      <c r="L19" s="4">
        <f>[4]Back_Irradiance!B12</f>
        <v>45.166875555555563</v>
      </c>
      <c r="M19" s="4">
        <f t="shared" si="11"/>
        <v>661.90818785185184</v>
      </c>
      <c r="N19" s="4"/>
      <c r="O19" s="4"/>
      <c r="P19" s="4"/>
      <c r="Q19">
        <f t="shared" si="7"/>
        <v>386.19639051851851</v>
      </c>
      <c r="R19">
        <f t="shared" si="8"/>
        <v>439.08732118518515</v>
      </c>
      <c r="S19">
        <f t="shared" si="9"/>
        <v>518.3969536666666</v>
      </c>
      <c r="T19">
        <f t="shared" si="10"/>
        <v>499.6798064074074</v>
      </c>
    </row>
    <row r="20" spans="1:25" x14ac:dyDescent="0.25">
      <c r="A20" s="1">
        <v>0.75</v>
      </c>
      <c r="B20" s="4">
        <f>[1]Front_Irradiance!B13</f>
        <v>210.71073333333331</v>
      </c>
      <c r="C20" s="4">
        <f>[1]Back_Irradiance!B13</f>
        <v>69.366676666666663</v>
      </c>
      <c r="D20" s="4">
        <f t="shared" si="0"/>
        <v>266.20407466666666</v>
      </c>
      <c r="E20" s="4">
        <f>[2]Front_Irradiance!B13</f>
        <v>243.60952222222221</v>
      </c>
      <c r="F20" s="4">
        <f>[2]Back_Irradiance!B13</f>
        <v>62.040689999999998</v>
      </c>
      <c r="G20" s="4">
        <f t="shared" si="2"/>
        <v>293.24207422222219</v>
      </c>
      <c r="H20" s="4">
        <f>[3]Front_Irradiance!B13</f>
        <v>297.29444407407408</v>
      </c>
      <c r="I20" s="4">
        <f>[3]Back_Irradiance!B13</f>
        <v>30.512994444444448</v>
      </c>
      <c r="J20" s="4">
        <f t="shared" si="4"/>
        <v>321.70483962962965</v>
      </c>
      <c r="K20" s="4">
        <f>[4]Front_Irradiance!B13</f>
        <v>309.72998259259259</v>
      </c>
      <c r="L20" s="4">
        <f>[4]Back_Irradiance!B13</f>
        <v>34.651802962962968</v>
      </c>
      <c r="M20" s="4">
        <f t="shared" si="11"/>
        <v>337.45142496296296</v>
      </c>
      <c r="N20" s="4"/>
      <c r="O20" s="4"/>
      <c r="P20" s="4"/>
      <c r="Q20">
        <f t="shared" si="7"/>
        <v>133.10203733333333</v>
      </c>
      <c r="R20">
        <f t="shared" si="8"/>
        <v>146.62103711111109</v>
      </c>
      <c r="S20">
        <f t="shared" si="9"/>
        <v>160.85241981481482</v>
      </c>
      <c r="T20">
        <f t="shared" si="10"/>
        <v>168.72571248148148</v>
      </c>
    </row>
    <row r="21" spans="1:25" x14ac:dyDescent="0.25">
      <c r="A21" s="1">
        <v>0.79166666666666696</v>
      </c>
      <c r="B21" s="4">
        <f>[1]Front_Irradiance!B14</f>
        <v>0</v>
      </c>
      <c r="C21" s="4">
        <f>[1]Back_Irradiance!B14</f>
        <v>0</v>
      </c>
      <c r="D21" s="4">
        <f t="shared" si="0"/>
        <v>0</v>
      </c>
      <c r="E21" s="4">
        <f>[2]Front_Irradiance!B14</f>
        <v>0</v>
      </c>
      <c r="F21" s="4">
        <f>[2]Back_Irradiance!B14</f>
        <v>0</v>
      </c>
      <c r="G21" s="4">
        <f t="shared" si="2"/>
        <v>0</v>
      </c>
      <c r="H21" s="4">
        <f>[3]Front_Irradiance!B14</f>
        <v>0</v>
      </c>
      <c r="I21" s="4">
        <f>[3]Back_Irradiance!B14</f>
        <v>0</v>
      </c>
      <c r="J21" s="4">
        <f t="shared" si="4"/>
        <v>0</v>
      </c>
      <c r="K21" s="4">
        <f>[4]Front_Irradiance!B14</f>
        <v>0</v>
      </c>
      <c r="L21" s="4">
        <f>[4]Back_Irradiance!B14</f>
        <v>0</v>
      </c>
      <c r="M21" s="4">
        <f t="shared" si="11"/>
        <v>0</v>
      </c>
      <c r="N21" s="4"/>
      <c r="O21" s="4"/>
      <c r="P21" s="4"/>
      <c r="Q21">
        <f t="shared" si="7"/>
        <v>0</v>
      </c>
      <c r="R21">
        <f t="shared" si="8"/>
        <v>0</v>
      </c>
      <c r="S21">
        <f t="shared" si="9"/>
        <v>0</v>
      </c>
      <c r="T21">
        <f t="shared" si="10"/>
        <v>0</v>
      </c>
    </row>
    <row r="22" spans="1:25" x14ac:dyDescent="0.25">
      <c r="A22" s="1">
        <v>0.83333333333333404</v>
      </c>
      <c r="B22">
        <v>0</v>
      </c>
      <c r="C22">
        <v>0</v>
      </c>
      <c r="D22">
        <f t="shared" si="0"/>
        <v>0</v>
      </c>
      <c r="E22">
        <f t="shared" si="1"/>
        <v>0</v>
      </c>
      <c r="F22">
        <v>0</v>
      </c>
      <c r="G22">
        <f t="shared" si="2"/>
        <v>0</v>
      </c>
      <c r="H22">
        <v>0</v>
      </c>
      <c r="I22">
        <f t="shared" si="3"/>
        <v>0</v>
      </c>
      <c r="J22">
        <f t="shared" si="4"/>
        <v>0</v>
      </c>
      <c r="K22">
        <v>0</v>
      </c>
      <c r="L22">
        <f t="shared" ref="L22:L25" si="12">SUM(J22,K22*$C$27)</f>
        <v>0</v>
      </c>
      <c r="M22">
        <f t="shared" si="11"/>
        <v>0</v>
      </c>
      <c r="Q22">
        <f t="shared" si="7"/>
        <v>0</v>
      </c>
      <c r="R22">
        <f t="shared" si="8"/>
        <v>0</v>
      </c>
      <c r="S22">
        <f t="shared" si="9"/>
        <v>0</v>
      </c>
      <c r="T22">
        <f t="shared" si="10"/>
        <v>0</v>
      </c>
    </row>
    <row r="23" spans="1:25" x14ac:dyDescent="0.25">
      <c r="A23" s="1">
        <v>0.875000000000001</v>
      </c>
      <c r="B23">
        <v>0</v>
      </c>
      <c r="C23">
        <v>0</v>
      </c>
      <c r="D23">
        <f t="shared" si="0"/>
        <v>0</v>
      </c>
      <c r="E23">
        <f t="shared" si="1"/>
        <v>0</v>
      </c>
      <c r="F23">
        <v>0</v>
      </c>
      <c r="G23">
        <f t="shared" si="2"/>
        <v>0</v>
      </c>
      <c r="H23">
        <v>0</v>
      </c>
      <c r="I23">
        <f t="shared" si="3"/>
        <v>0</v>
      </c>
      <c r="J23">
        <f t="shared" si="4"/>
        <v>0</v>
      </c>
      <c r="K23">
        <v>0</v>
      </c>
      <c r="L23">
        <f t="shared" si="12"/>
        <v>0</v>
      </c>
      <c r="M23">
        <f t="shared" si="11"/>
        <v>0</v>
      </c>
      <c r="Q23">
        <f t="shared" si="7"/>
        <v>0</v>
      </c>
      <c r="R23">
        <f t="shared" si="8"/>
        <v>0</v>
      </c>
      <c r="S23">
        <f t="shared" si="9"/>
        <v>0</v>
      </c>
      <c r="T23">
        <f t="shared" si="10"/>
        <v>0</v>
      </c>
    </row>
    <row r="24" spans="1:25" x14ac:dyDescent="0.25">
      <c r="A24" s="1">
        <v>0.91666666666666696</v>
      </c>
      <c r="B24">
        <v>0</v>
      </c>
      <c r="C24">
        <v>0</v>
      </c>
      <c r="D24">
        <f t="shared" si="0"/>
        <v>0</v>
      </c>
      <c r="E24">
        <f t="shared" si="1"/>
        <v>0</v>
      </c>
      <c r="F24">
        <v>0</v>
      </c>
      <c r="G24">
        <f t="shared" si="2"/>
        <v>0</v>
      </c>
      <c r="H24">
        <v>0</v>
      </c>
      <c r="I24">
        <f t="shared" si="3"/>
        <v>0</v>
      </c>
      <c r="J24">
        <f t="shared" si="4"/>
        <v>0</v>
      </c>
      <c r="K24">
        <v>0</v>
      </c>
      <c r="L24">
        <f t="shared" si="12"/>
        <v>0</v>
      </c>
      <c r="M24">
        <f t="shared" si="11"/>
        <v>0</v>
      </c>
      <c r="Q24">
        <f t="shared" si="7"/>
        <v>0</v>
      </c>
      <c r="R24">
        <f t="shared" si="8"/>
        <v>0</v>
      </c>
      <c r="S24">
        <f t="shared" si="9"/>
        <v>0</v>
      </c>
      <c r="T24">
        <f t="shared" si="10"/>
        <v>0</v>
      </c>
    </row>
    <row r="25" spans="1:25" x14ac:dyDescent="0.25">
      <c r="A25" s="1">
        <v>0.95833333333333404</v>
      </c>
      <c r="B25">
        <v>0</v>
      </c>
      <c r="C25">
        <v>0</v>
      </c>
      <c r="D25">
        <f t="shared" si="0"/>
        <v>0</v>
      </c>
      <c r="E25">
        <f t="shared" si="1"/>
        <v>0</v>
      </c>
      <c r="F25">
        <v>0</v>
      </c>
      <c r="G25">
        <f t="shared" si="2"/>
        <v>0</v>
      </c>
      <c r="H25">
        <v>0</v>
      </c>
      <c r="I25">
        <f t="shared" si="3"/>
        <v>0</v>
      </c>
      <c r="J25">
        <f t="shared" si="4"/>
        <v>0</v>
      </c>
      <c r="K25">
        <v>0</v>
      </c>
      <c r="L25">
        <f t="shared" si="12"/>
        <v>0</v>
      </c>
      <c r="M25">
        <f t="shared" si="11"/>
        <v>0</v>
      </c>
      <c r="Q25">
        <f t="shared" si="7"/>
        <v>0</v>
      </c>
      <c r="R25">
        <f t="shared" si="8"/>
        <v>0</v>
      </c>
      <c r="S25">
        <f t="shared" si="9"/>
        <v>0</v>
      </c>
      <c r="T25">
        <f t="shared" si="10"/>
        <v>0</v>
      </c>
      <c r="Y25" s="2"/>
    </row>
    <row r="27" spans="1:25" x14ac:dyDescent="0.25">
      <c r="B27" t="s">
        <v>0</v>
      </c>
      <c r="C27">
        <v>0.8</v>
      </c>
      <c r="E27" s="5"/>
      <c r="Q27" s="5">
        <f>SUM(Q2:Q25)</f>
        <v>6927.2137444711107</v>
      </c>
      <c r="R27" s="5">
        <f t="shared" ref="R27:V27" si="13">SUM(R2:R25)</f>
        <v>7698.1906411348145</v>
      </c>
      <c r="S27" s="5">
        <f t="shared" si="13"/>
        <v>7639.5882700703696</v>
      </c>
      <c r="T27" s="5">
        <f t="shared" si="13"/>
        <v>8129.3776938200008</v>
      </c>
      <c r="U27" s="5"/>
      <c r="V27" s="5"/>
    </row>
    <row r="29" spans="1:25" x14ac:dyDescent="0.25">
      <c r="K29" s="3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De las Heras</dc:creator>
  <cp:lastModifiedBy>Fernando De las Heras</cp:lastModifiedBy>
  <dcterms:created xsi:type="dcterms:W3CDTF">2022-05-18T17:22:01Z</dcterms:created>
  <dcterms:modified xsi:type="dcterms:W3CDTF">2022-06-05T18:04:21Z</dcterms:modified>
</cp:coreProperties>
</file>