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Tipo\Resultados_Irradiancia\"/>
    </mc:Choice>
  </mc:AlternateContent>
  <xr:revisionPtr revIDLastSave="0" documentId="13_ncr:1_{B31EDF41-7D8C-44EB-9F36-BED1C577CC00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T27" i="1" s="1"/>
  <c r="S2" i="1"/>
  <c r="S27" i="1" s="1"/>
  <c r="R2" i="1"/>
  <c r="R27" i="1" s="1"/>
  <c r="Q2" i="1"/>
  <c r="Q27" i="1" s="1"/>
  <c r="F10" i="1"/>
  <c r="F11" i="1"/>
  <c r="F12" i="1"/>
  <c r="F13" i="1"/>
  <c r="F14" i="1"/>
  <c r="F15" i="1"/>
  <c r="F16" i="1"/>
  <c r="F17" i="1"/>
  <c r="F18" i="1"/>
  <c r="F19" i="1"/>
  <c r="F20" i="1"/>
  <c r="F21" i="1"/>
  <c r="F9" i="1"/>
  <c r="I10" i="1"/>
  <c r="I11" i="1"/>
  <c r="I12" i="1"/>
  <c r="I13" i="1"/>
  <c r="I14" i="1"/>
  <c r="I15" i="1"/>
  <c r="I16" i="1"/>
  <c r="I17" i="1"/>
  <c r="I18" i="1"/>
  <c r="I19" i="1"/>
  <c r="I20" i="1"/>
  <c r="I21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9" i="1"/>
  <c r="L10" i="1"/>
  <c r="L11" i="1"/>
  <c r="L12" i="1"/>
  <c r="L13" i="1"/>
  <c r="L14" i="1"/>
  <c r="L15" i="1"/>
  <c r="L16" i="1"/>
  <c r="L17" i="1"/>
  <c r="L18" i="1"/>
  <c r="L19" i="1"/>
  <c r="L20" i="1"/>
  <c r="L21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9" i="1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M21" i="1" l="1"/>
  <c r="M20" i="1"/>
  <c r="M18" i="1"/>
  <c r="J21" i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M14" i="1"/>
  <c r="G20" i="1"/>
  <c r="D17" i="1"/>
  <c r="D9" i="1"/>
  <c r="M12" i="1"/>
  <c r="M19" i="1"/>
  <c r="M10" i="1"/>
  <c r="M11" i="1"/>
  <c r="M25" i="1"/>
  <c r="L25" i="1"/>
  <c r="M24" i="1"/>
  <c r="L24" i="1"/>
  <c r="M23" i="1"/>
  <c r="L23" i="1"/>
  <c r="M22" i="1"/>
  <c r="L22" i="1"/>
  <c r="L8" i="1"/>
  <c r="M8" i="1" s="1"/>
  <c r="M7" i="1"/>
  <c r="L7" i="1"/>
  <c r="M6" i="1"/>
  <c r="L6" i="1"/>
  <c r="L5" i="1"/>
  <c r="M5" i="1" s="1"/>
  <c r="L4" i="1"/>
  <c r="M4" i="1" s="1"/>
  <c r="M3" i="1"/>
  <c r="L3" i="1"/>
  <c r="M2" i="1"/>
  <c r="L2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M13" i="1"/>
  <c r="M16" i="1"/>
  <c r="M9" i="1"/>
  <c r="G19" i="1"/>
  <c r="G11" i="1"/>
  <c r="G18" i="1"/>
  <c r="G10" i="1"/>
  <c r="D21" i="1"/>
  <c r="D10" i="1"/>
  <c r="M17" i="1"/>
  <c r="M15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<sst xmlns="http://schemas.openxmlformats.org/spreadsheetml/2006/main" count="17" uniqueCount="17">
  <si>
    <t>BIFACIALIDAD</t>
  </si>
  <si>
    <t>Tipo 1</t>
  </si>
  <si>
    <t>Tipo 2</t>
  </si>
  <si>
    <t>Tipo 3</t>
  </si>
  <si>
    <t>Tipo 4</t>
  </si>
  <si>
    <t>Front 1ª Configuración</t>
  </si>
  <si>
    <t>Back 1ª Configuración</t>
  </si>
  <si>
    <t>Total 1ª Configuración</t>
  </si>
  <si>
    <t>Front 2ª Configuración</t>
  </si>
  <si>
    <t>Back 2ª Configuración</t>
  </si>
  <si>
    <t>Total 2ª Configuración</t>
  </si>
  <si>
    <t>Front 3ª Configuración</t>
  </si>
  <si>
    <t>Back 3ª Configuración</t>
  </si>
  <si>
    <t>Total 3ª Configuración</t>
  </si>
  <si>
    <t>Front 4ª Configuración</t>
  </si>
  <si>
    <t>Back 4ª Configuración</t>
  </si>
  <si>
    <t>Total 4ª Configuración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</si>
</sst>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0.36338688148148152</c:v>
                </c:pt>
                <c:pt idx="8" formatCode="0.00">
                  <c:v>21.188606666666669</c:v>
                </c:pt>
                <c:pt idx="9" formatCode="0.00">
                  <c:v>68.71280185185185</c:v>
                </c:pt>
                <c:pt idx="10" formatCode="0.00">
                  <c:v>108.9828285185185</c:v>
                </c:pt>
                <c:pt idx="11" formatCode="0.00">
                  <c:v>176.4995222222222</c:v>
                </c:pt>
                <c:pt idx="12" formatCode="0.00">
                  <c:v>237.9155148148148</c:v>
                </c:pt>
                <c:pt idx="13" formatCode="0.00">
                  <c:v>271.11818148148149</c:v>
                </c:pt>
                <c:pt idx="14" formatCode="0.00">
                  <c:v>265.04937407407408</c:v>
                </c:pt>
                <c:pt idx="15" formatCode="0.00">
                  <c:v>227.42059629629631</c:v>
                </c:pt>
                <c:pt idx="16" formatCode="0.00">
                  <c:v>160.06676666666669</c:v>
                </c:pt>
                <c:pt idx="17" formatCode="0.00">
                  <c:v>92.907012962962952</c:v>
                </c:pt>
                <c:pt idx="18" formatCode="0.00">
                  <c:v>55.980955555555553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0.32070459259259271</c:v>
                </c:pt>
                <c:pt idx="8" formatCode="0.00">
                  <c:v>18.19335814814815</c:v>
                </c:pt>
                <c:pt idx="9" formatCode="0.00">
                  <c:v>53.78440333333333</c:v>
                </c:pt>
                <c:pt idx="10" formatCode="0.00">
                  <c:v>78.959119259259253</c:v>
                </c:pt>
                <c:pt idx="11" formatCode="0.00">
                  <c:v>138.2676444444445</c:v>
                </c:pt>
                <c:pt idx="12" formatCode="0.00">
                  <c:v>198.02237407407409</c:v>
                </c:pt>
                <c:pt idx="13" formatCode="0.00">
                  <c:v>234.40199629629629</c:v>
                </c:pt>
                <c:pt idx="14" formatCode="0.00">
                  <c:v>227.72944074074081</c:v>
                </c:pt>
                <c:pt idx="15" formatCode="0.00">
                  <c:v>189.07487037037041</c:v>
                </c:pt>
                <c:pt idx="16" formatCode="0.00">
                  <c:v>123.5716422222222</c:v>
                </c:pt>
                <c:pt idx="17" formatCode="0.00">
                  <c:v>64.471252962962964</c:v>
                </c:pt>
                <c:pt idx="18" formatCode="0.00">
                  <c:v>42.536328888888903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0.17890210306681481</c:v>
                </c:pt>
                <c:pt idx="8" formatCode="0.00">
                  <c:v>10.799064640414811</c:v>
                </c:pt>
                <c:pt idx="9" formatCode="0.00">
                  <c:v>38.855708292592603</c:v>
                </c:pt>
                <c:pt idx="10" formatCode="0.00">
                  <c:v>61.369177082851849</c:v>
                </c:pt>
                <c:pt idx="11" formatCode="0.00">
                  <c:v>80.985562491527034</c:v>
                </c:pt>
                <c:pt idx="12" formatCode="0.00">
                  <c:v>111.1203665510444</c:v>
                </c:pt>
                <c:pt idx="13" formatCode="0.00">
                  <c:v>137.7158848155556</c:v>
                </c:pt>
                <c:pt idx="14" formatCode="0.00">
                  <c:v>133.7282987303704</c:v>
                </c:pt>
                <c:pt idx="15" formatCode="0.00">
                  <c:v>106.80250449033851</c:v>
                </c:pt>
                <c:pt idx="16" formatCode="0.00">
                  <c:v>72.51491942277778</c:v>
                </c:pt>
                <c:pt idx="17" formatCode="0.00">
                  <c:v>55.518064055980147</c:v>
                </c:pt>
                <c:pt idx="18" formatCode="0.00">
                  <c:v>32.041082456405917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0.13449441058074069</c:v>
                </c:pt>
                <c:pt idx="8" formatCode="0.00">
                  <c:v>8.0095811810466291</c:v>
                </c:pt>
                <c:pt idx="9" formatCode="0.00">
                  <c:v>25.55374904730667</c:v>
                </c:pt>
                <c:pt idx="10" formatCode="0.00">
                  <c:v>35.053667981407408</c:v>
                </c:pt>
                <c:pt idx="11" formatCode="0.00">
                  <c:v>51.417849380244448</c:v>
                </c:pt>
                <c:pt idx="12" formatCode="0.00">
                  <c:v>68.121716957259252</c:v>
                </c:pt>
                <c:pt idx="13" formatCode="0.00">
                  <c:v>96.793589762178897</c:v>
                </c:pt>
                <c:pt idx="14" formatCode="0.00">
                  <c:v>90.891679438760733</c:v>
                </c:pt>
                <c:pt idx="15" formatCode="0.00">
                  <c:v>64.570900733300405</c:v>
                </c:pt>
                <c:pt idx="16" formatCode="0.00">
                  <c:v>47.096981960106561</c:v>
                </c:pt>
                <c:pt idx="17" formatCode="0.00">
                  <c:v>31.982349807640741</c:v>
                </c:pt>
                <c:pt idx="18" formatCode="0.00">
                  <c:v>21.192144989694071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Front 1ª Configuración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0.98795551111111102</c:v>
                </c:pt>
                <c:pt idx="8" formatCode="0.00">
                  <c:v>93.704314074074063</c:v>
                </c:pt>
                <c:pt idx="9" formatCode="0.00">
                  <c:v>553.37614074074065</c:v>
                </c:pt>
                <c:pt idx="10" formatCode="0.00">
                  <c:v>829.16746666666666</c:v>
                </c:pt>
                <c:pt idx="11" formatCode="0.00">
                  <c:v>890.40162962962961</c:v>
                </c:pt>
                <c:pt idx="12" formatCode="0.00">
                  <c:v>878.70860740740738</c:v>
                </c:pt>
                <c:pt idx="13" formatCode="0.00">
                  <c:v>856.18865185185177</c:v>
                </c:pt>
                <c:pt idx="14" formatCode="0.00">
                  <c:v>857.91271111111121</c:v>
                </c:pt>
                <c:pt idx="15" formatCode="0.00">
                  <c:v>886.84677407407401</c:v>
                </c:pt>
                <c:pt idx="16" formatCode="0.00">
                  <c:v>893.84775555555552</c:v>
                </c:pt>
                <c:pt idx="17" formatCode="0.00">
                  <c:v>823.61289999999997</c:v>
                </c:pt>
                <c:pt idx="18" formatCode="0.00">
                  <c:v>468.23472962962961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Front 2ª Configuración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0.98801853333333334</c:v>
                </c:pt>
                <c:pt idx="8" formatCode="0.00">
                  <c:v>93.572022962962961</c:v>
                </c:pt>
                <c:pt idx="9" formatCode="0.00">
                  <c:v>540.76042222222225</c:v>
                </c:pt>
                <c:pt idx="10" formatCode="0.00">
                  <c:v>818.02050000000008</c:v>
                </c:pt>
                <c:pt idx="11" formatCode="0.00">
                  <c:v>880.90593703703689</c:v>
                </c:pt>
                <c:pt idx="12" formatCode="0.00">
                  <c:v>874.69496296296302</c:v>
                </c:pt>
                <c:pt idx="13" formatCode="0.00">
                  <c:v>855.73964444444437</c:v>
                </c:pt>
                <c:pt idx="14" formatCode="0.00">
                  <c:v>857.84017407407418</c:v>
                </c:pt>
                <c:pt idx="15" formatCode="0.00">
                  <c:v>883.10492592592584</c:v>
                </c:pt>
                <c:pt idx="16" formatCode="0.00">
                  <c:v>884.55541111111108</c:v>
                </c:pt>
                <c:pt idx="17" formatCode="0.00">
                  <c:v>811.24618518518514</c:v>
                </c:pt>
                <c:pt idx="18" formatCode="0.00">
                  <c:v>462.41250370370369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strRef>
              <c:f>Hoja1!$H$1</c:f>
              <c:strCache>
                <c:ptCount val="1"/>
                <c:pt idx="0">
                  <c:v>Front 3ª Configuración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0.98756490000000008</c:v>
                </c:pt>
                <c:pt idx="8" formatCode="0.00">
                  <c:v>61.776196296296277</c:v>
                </c:pt>
                <c:pt idx="9" formatCode="0.00">
                  <c:v>321.06008888888891</c:v>
                </c:pt>
                <c:pt idx="10" formatCode="0.00">
                  <c:v>637.81505925925921</c:v>
                </c:pt>
                <c:pt idx="11" formatCode="0.00">
                  <c:v>866.40343333333328</c:v>
                </c:pt>
                <c:pt idx="12" formatCode="0.00">
                  <c:v>864.86229629629622</c:v>
                </c:pt>
                <c:pt idx="13" formatCode="0.00">
                  <c:v>854.46435925925925</c:v>
                </c:pt>
                <c:pt idx="14" formatCode="0.00">
                  <c:v>853.01905925925939</c:v>
                </c:pt>
                <c:pt idx="15" formatCode="0.00">
                  <c:v>870.77663703703706</c:v>
                </c:pt>
                <c:pt idx="16" formatCode="0.00">
                  <c:v>869.61752962962964</c:v>
                </c:pt>
                <c:pt idx="17" formatCode="0.00">
                  <c:v>581.57377777777776</c:v>
                </c:pt>
                <c:pt idx="18" formatCode="0.00">
                  <c:v>260.62916666666672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5"/>
          <c:order val="3"/>
          <c:tx>
            <c:strRef>
              <c:f>Hoja1!$K$1</c:f>
              <c:strCache>
                <c:ptCount val="1"/>
                <c:pt idx="0">
                  <c:v>Front 4ª Configuración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0.98766398888888896</c:v>
                </c:pt>
                <c:pt idx="8" formatCode="0.00">
                  <c:v>60.727038518518512</c:v>
                </c:pt>
                <c:pt idx="9" formatCode="0.00">
                  <c:v>320.36011481481478</c:v>
                </c:pt>
                <c:pt idx="10" formatCode="0.00">
                  <c:v>634.57588148148147</c:v>
                </c:pt>
                <c:pt idx="11" formatCode="0.00">
                  <c:v>852.58491111111118</c:v>
                </c:pt>
                <c:pt idx="12" formatCode="0.00">
                  <c:v>858.72602222222224</c:v>
                </c:pt>
                <c:pt idx="13" formatCode="0.00">
                  <c:v>852.08415555555553</c:v>
                </c:pt>
                <c:pt idx="14" formatCode="0.00">
                  <c:v>851.59898518518514</c:v>
                </c:pt>
                <c:pt idx="15" formatCode="0.00">
                  <c:v>861.37875555555559</c:v>
                </c:pt>
                <c:pt idx="16" formatCode="0.00">
                  <c:v>854.32697407407409</c:v>
                </c:pt>
                <c:pt idx="17" formatCode="0.00">
                  <c:v>580.11235185185183</c:v>
                </c:pt>
                <c:pt idx="18" formatCode="0.00">
                  <c:v>263.87509259259258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8D-49A2-9666-AFD1177094C9}"/>
            </c:ext>
          </c:extLst>
        </c:ser>
        <c:ser>
          <c:idx val="1"/>
          <c:order val="4"/>
          <c:tx>
            <c:strRef>
              <c:f>Hoja1!$C$1</c:f>
              <c:strCache>
                <c:ptCount val="1"/>
                <c:pt idx="0">
                  <c:v>Back 1ª Configuración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3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0.36338688148148152</c:v>
                </c:pt>
                <c:pt idx="8" formatCode="0.00">
                  <c:v>21.188606666666669</c:v>
                </c:pt>
                <c:pt idx="9" formatCode="0.00">
                  <c:v>68.71280185185185</c:v>
                </c:pt>
                <c:pt idx="10" formatCode="0.00">
                  <c:v>108.9828285185185</c:v>
                </c:pt>
                <c:pt idx="11" formatCode="0.00">
                  <c:v>176.4995222222222</c:v>
                </c:pt>
                <c:pt idx="12" formatCode="0.00">
                  <c:v>237.9155148148148</c:v>
                </c:pt>
                <c:pt idx="13" formatCode="0.00">
                  <c:v>271.11818148148149</c:v>
                </c:pt>
                <c:pt idx="14" formatCode="0.00">
                  <c:v>265.04937407407408</c:v>
                </c:pt>
                <c:pt idx="15" formatCode="0.00">
                  <c:v>227.42059629629631</c:v>
                </c:pt>
                <c:pt idx="16" formatCode="0.00">
                  <c:v>160.06676666666669</c:v>
                </c:pt>
                <c:pt idx="17" formatCode="0.00">
                  <c:v>92.907012962962952</c:v>
                </c:pt>
                <c:pt idx="18" formatCode="0.00">
                  <c:v>55.980955555555553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5"/>
          <c:tx>
            <c:strRef>
              <c:f>Hoja1!$F$1</c:f>
              <c:strCache>
                <c:ptCount val="1"/>
                <c:pt idx="0">
                  <c:v>Back 2ª Configuración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0.32070459259259271</c:v>
                </c:pt>
                <c:pt idx="8" formatCode="0.00">
                  <c:v>18.19335814814815</c:v>
                </c:pt>
                <c:pt idx="9" formatCode="0.00">
                  <c:v>53.78440333333333</c:v>
                </c:pt>
                <c:pt idx="10" formatCode="0.00">
                  <c:v>78.959119259259253</c:v>
                </c:pt>
                <c:pt idx="11" formatCode="0.00">
                  <c:v>138.2676444444445</c:v>
                </c:pt>
                <c:pt idx="12" formatCode="0.00">
                  <c:v>198.02237407407409</c:v>
                </c:pt>
                <c:pt idx="13" formatCode="0.00">
                  <c:v>234.40199629629629</c:v>
                </c:pt>
                <c:pt idx="14" formatCode="0.00">
                  <c:v>227.72944074074081</c:v>
                </c:pt>
                <c:pt idx="15" formatCode="0.00">
                  <c:v>189.07487037037041</c:v>
                </c:pt>
                <c:pt idx="16" formatCode="0.00">
                  <c:v>123.5716422222222</c:v>
                </c:pt>
                <c:pt idx="17" formatCode="0.00">
                  <c:v>64.471252962962964</c:v>
                </c:pt>
                <c:pt idx="18" formatCode="0.00">
                  <c:v>42.536328888888903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6"/>
          <c:tx>
            <c:strRef>
              <c:f>Hoja1!$I$1</c:f>
              <c:strCache>
                <c:ptCount val="1"/>
                <c:pt idx="0">
                  <c:v>Back 3ª Configuración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0.17890210306681481</c:v>
                </c:pt>
                <c:pt idx="8" formatCode="0.00">
                  <c:v>10.799064640414811</c:v>
                </c:pt>
                <c:pt idx="9" formatCode="0.00">
                  <c:v>38.855708292592603</c:v>
                </c:pt>
                <c:pt idx="10" formatCode="0.00">
                  <c:v>61.369177082851849</c:v>
                </c:pt>
                <c:pt idx="11" formatCode="0.00">
                  <c:v>80.985562491527034</c:v>
                </c:pt>
                <c:pt idx="12" formatCode="0.00">
                  <c:v>111.1203665510444</c:v>
                </c:pt>
                <c:pt idx="13" formatCode="0.00">
                  <c:v>137.7158848155556</c:v>
                </c:pt>
                <c:pt idx="14" formatCode="0.00">
                  <c:v>133.7282987303704</c:v>
                </c:pt>
                <c:pt idx="15" formatCode="0.00">
                  <c:v>106.80250449033851</c:v>
                </c:pt>
                <c:pt idx="16" formatCode="0.00">
                  <c:v>72.51491942277778</c:v>
                </c:pt>
                <c:pt idx="17" formatCode="0.00">
                  <c:v>55.518064055980147</c:v>
                </c:pt>
                <c:pt idx="18" formatCode="0.00">
                  <c:v>32.041082456405917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ser>
          <c:idx val="7"/>
          <c:order val="7"/>
          <c:tx>
            <c:strRef>
              <c:f>Hoja1!$L$1</c:f>
              <c:strCache>
                <c:ptCount val="1"/>
                <c:pt idx="0">
                  <c:v>Back 4ª Configuración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0.13449441058074069</c:v>
                </c:pt>
                <c:pt idx="8" formatCode="0.00">
                  <c:v>8.0095811810466291</c:v>
                </c:pt>
                <c:pt idx="9" formatCode="0.00">
                  <c:v>25.55374904730667</c:v>
                </c:pt>
                <c:pt idx="10" formatCode="0.00">
                  <c:v>35.053667981407408</c:v>
                </c:pt>
                <c:pt idx="11" formatCode="0.00">
                  <c:v>51.417849380244448</c:v>
                </c:pt>
                <c:pt idx="12" formatCode="0.00">
                  <c:v>68.121716957259252</c:v>
                </c:pt>
                <c:pt idx="13" formatCode="0.00">
                  <c:v>96.793589762178897</c:v>
                </c:pt>
                <c:pt idx="14" formatCode="0.00">
                  <c:v>90.891679438760733</c:v>
                </c:pt>
                <c:pt idx="15" formatCode="0.00">
                  <c:v>64.570900733300405</c:v>
                </c:pt>
                <c:pt idx="16" formatCode="0.00">
                  <c:v>47.096981960106561</c:v>
                </c:pt>
                <c:pt idx="17" formatCode="0.00">
                  <c:v>31.982349807640741</c:v>
                </c:pt>
                <c:pt idx="18" formatCode="0.00">
                  <c:v>21.192144989694071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Total 1ª Configuración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1.2786650162962963</c:v>
                </c:pt>
                <c:pt idx="8" formatCode="0.00">
                  <c:v>110.65519940740739</c:v>
                </c:pt>
                <c:pt idx="9" formatCode="0.00">
                  <c:v>608.34638222222213</c:v>
                </c:pt>
                <c:pt idx="10" formatCode="0.00">
                  <c:v>916.35372948148142</c:v>
                </c:pt>
                <c:pt idx="11" formatCode="0.00">
                  <c:v>1031.6012474074073</c:v>
                </c:pt>
                <c:pt idx="12" formatCode="0.00">
                  <c:v>1069.0410192592592</c:v>
                </c:pt>
                <c:pt idx="13" formatCode="0.00">
                  <c:v>1073.0831970370371</c:v>
                </c:pt>
                <c:pt idx="14" formatCode="0.00">
                  <c:v>1069.9522103703705</c:v>
                </c:pt>
                <c:pt idx="15" formatCode="0.00">
                  <c:v>1068.783251111111</c:v>
                </c:pt>
                <c:pt idx="16" formatCode="0.00">
                  <c:v>1021.9011688888888</c:v>
                </c:pt>
                <c:pt idx="17" formatCode="0.00">
                  <c:v>897.9385103703703</c:v>
                </c:pt>
                <c:pt idx="18" formatCode="0.00">
                  <c:v>513.01949407407403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strRef>
              <c:f>Hoja1!$G$1</c:f>
              <c:strCache>
                <c:ptCount val="1"/>
                <c:pt idx="0">
                  <c:v>Total 2ª Configuración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1.2445822074074075</c:v>
                </c:pt>
                <c:pt idx="8" formatCode="0.00">
                  <c:v>108.12670948148148</c:v>
                </c:pt>
                <c:pt idx="9" formatCode="0.00">
                  <c:v>583.78794488888889</c:v>
                </c:pt>
                <c:pt idx="10" formatCode="0.00">
                  <c:v>881.18779540740752</c:v>
                </c:pt>
                <c:pt idx="11" formatCode="0.00">
                  <c:v>991.52005259259249</c:v>
                </c:pt>
                <c:pt idx="12" formatCode="0.00">
                  <c:v>1033.1128622222222</c:v>
                </c:pt>
                <c:pt idx="13" formatCode="0.00">
                  <c:v>1043.2612414814814</c:v>
                </c:pt>
                <c:pt idx="14" formatCode="0.00">
                  <c:v>1040.0237266666668</c:v>
                </c:pt>
                <c:pt idx="15" formatCode="0.00">
                  <c:v>1034.3648222222221</c:v>
                </c:pt>
                <c:pt idx="16" formatCode="0.00">
                  <c:v>983.41272488888887</c:v>
                </c:pt>
                <c:pt idx="17" formatCode="0.00">
                  <c:v>862.82318755555548</c:v>
                </c:pt>
                <c:pt idx="18" formatCode="0.00">
                  <c:v>496.44156681481479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strRef>
              <c:f>Hoja1!$J$1</c:f>
              <c:strCache>
                <c:ptCount val="1"/>
                <c:pt idx="0">
                  <c:v>Total 3ª Configuración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1.130686582453452</c:v>
                </c:pt>
                <c:pt idx="8" formatCode="0.00">
                  <c:v>70.415448008628118</c:v>
                </c:pt>
                <c:pt idx="9" formatCode="0.00">
                  <c:v>352.14465552296298</c:v>
                </c:pt>
                <c:pt idx="10" formatCode="0.00">
                  <c:v>686.91040092554067</c:v>
                </c:pt>
                <c:pt idx="11" formatCode="0.00">
                  <c:v>931.19188332655494</c:v>
                </c:pt>
                <c:pt idx="12" formatCode="0.00">
                  <c:v>953.75858953713168</c:v>
                </c:pt>
                <c:pt idx="13" formatCode="0.00">
                  <c:v>964.6370671117038</c:v>
                </c:pt>
                <c:pt idx="14" formatCode="0.00">
                  <c:v>960.00169824355567</c:v>
                </c:pt>
                <c:pt idx="15" formatCode="0.00">
                  <c:v>956.21864062930786</c:v>
                </c:pt>
                <c:pt idx="16" formatCode="0.00">
                  <c:v>927.62946516785189</c:v>
                </c:pt>
                <c:pt idx="17" formatCode="0.00">
                  <c:v>625.98822902256188</c:v>
                </c:pt>
                <c:pt idx="18" formatCode="0.00">
                  <c:v>286.26203263179144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ser>
          <c:idx val="7"/>
          <c:order val="3"/>
          <c:tx>
            <c:strRef>
              <c:f>Hoja1!$M$1</c:f>
              <c:strCache>
                <c:ptCount val="1"/>
                <c:pt idx="0">
                  <c:v>Total 4ª Configuración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1.0952595173534816</c:v>
                </c:pt>
                <c:pt idx="8" formatCode="0.00">
                  <c:v>67.13470346335582</c:v>
                </c:pt>
                <c:pt idx="9" formatCode="0.00">
                  <c:v>340.80311405266013</c:v>
                </c:pt>
                <c:pt idx="10" formatCode="0.00">
                  <c:v>662.61881586660741</c:v>
                </c:pt>
                <c:pt idx="11" formatCode="0.00">
                  <c:v>893.71919061530673</c:v>
                </c:pt>
                <c:pt idx="12" formatCode="0.00">
                  <c:v>913.22339578802962</c:v>
                </c:pt>
                <c:pt idx="13" formatCode="0.00">
                  <c:v>929.5190273652986</c:v>
                </c:pt>
                <c:pt idx="14" formatCode="0.00">
                  <c:v>924.31232873619376</c:v>
                </c:pt>
                <c:pt idx="15" formatCode="0.00">
                  <c:v>913.03547614219588</c:v>
                </c:pt>
                <c:pt idx="16" formatCode="0.00">
                  <c:v>892.00455964215939</c:v>
                </c:pt>
                <c:pt idx="17" formatCode="0.00">
                  <c:v>605.69823169796439</c:v>
                </c:pt>
                <c:pt idx="18" formatCode="0.00">
                  <c:v>280.82880858434783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695325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1739347</xdr:colOff>
      <xdr:row>40</xdr:row>
      <xdr:rowOff>16566</xdr:rowOff>
    </xdr:from>
    <xdr:to>
      <xdr:col>15</xdr:col>
      <xdr:colOff>378860</xdr:colOff>
      <xdr:row>62</xdr:row>
      <xdr:rowOff>40378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Tipo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Tipo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Tipo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Tip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0.98795551111111102</v>
          </cell>
        </row>
        <row r="3">
          <cell r="B3">
            <v>93.704314074074063</v>
          </cell>
        </row>
        <row r="4">
          <cell r="B4">
            <v>553.37614074074065</v>
          </cell>
        </row>
        <row r="5">
          <cell r="B5">
            <v>829.16746666666666</v>
          </cell>
        </row>
        <row r="6">
          <cell r="B6">
            <v>890.40162962962961</v>
          </cell>
        </row>
        <row r="7">
          <cell r="B7">
            <v>878.70860740740738</v>
          </cell>
        </row>
        <row r="8">
          <cell r="B8">
            <v>856.18865185185177</v>
          </cell>
        </row>
        <row r="9">
          <cell r="B9">
            <v>857.91271111111121</v>
          </cell>
        </row>
        <row r="10">
          <cell r="B10">
            <v>886.84677407407401</v>
          </cell>
        </row>
        <row r="11">
          <cell r="B11">
            <v>893.84775555555552</v>
          </cell>
        </row>
        <row r="12">
          <cell r="B12">
            <v>823.61289999999997</v>
          </cell>
        </row>
        <row r="13">
          <cell r="B13">
            <v>468.23472962962961</v>
          </cell>
        </row>
        <row r="14">
          <cell r="B14">
            <v>0</v>
          </cell>
        </row>
      </sheetData>
      <sheetData sheetId="1">
        <row r="2">
          <cell r="B2">
            <v>0.36338688148148152</v>
          </cell>
        </row>
        <row r="3">
          <cell r="B3">
            <v>21.188606666666669</v>
          </cell>
        </row>
        <row r="4">
          <cell r="B4">
            <v>68.71280185185185</v>
          </cell>
        </row>
        <row r="5">
          <cell r="B5">
            <v>108.9828285185185</v>
          </cell>
        </row>
        <row r="6">
          <cell r="B6">
            <v>176.4995222222222</v>
          </cell>
        </row>
        <row r="7">
          <cell r="B7">
            <v>237.9155148148148</v>
          </cell>
        </row>
        <row r="8">
          <cell r="B8">
            <v>271.11818148148149</v>
          </cell>
        </row>
        <row r="9">
          <cell r="B9">
            <v>265.04937407407408</v>
          </cell>
        </row>
        <row r="10">
          <cell r="B10">
            <v>227.42059629629631</v>
          </cell>
        </row>
        <row r="11">
          <cell r="B11">
            <v>160.06676666666669</v>
          </cell>
        </row>
        <row r="12">
          <cell r="B12">
            <v>92.907012962962952</v>
          </cell>
        </row>
        <row r="13">
          <cell r="B13">
            <v>55.980955555555553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0.98801853333333334</v>
          </cell>
        </row>
        <row r="3">
          <cell r="B3">
            <v>93.572022962962961</v>
          </cell>
        </row>
        <row r="4">
          <cell r="B4">
            <v>540.76042222222225</v>
          </cell>
        </row>
        <row r="5">
          <cell r="B5">
            <v>818.02050000000008</v>
          </cell>
        </row>
        <row r="6">
          <cell r="B6">
            <v>880.90593703703689</v>
          </cell>
        </row>
        <row r="7">
          <cell r="B7">
            <v>874.69496296296302</v>
          </cell>
        </row>
        <row r="8">
          <cell r="B8">
            <v>855.73964444444437</v>
          </cell>
        </row>
        <row r="9">
          <cell r="B9">
            <v>857.84017407407418</v>
          </cell>
        </row>
        <row r="10">
          <cell r="B10">
            <v>883.10492592592584</v>
          </cell>
        </row>
        <row r="11">
          <cell r="B11">
            <v>884.55541111111108</v>
          </cell>
        </row>
        <row r="12">
          <cell r="B12">
            <v>811.24618518518514</v>
          </cell>
        </row>
        <row r="13">
          <cell r="B13">
            <v>462.41250370370369</v>
          </cell>
        </row>
        <row r="14">
          <cell r="B14">
            <v>0</v>
          </cell>
        </row>
      </sheetData>
      <sheetData sheetId="1">
        <row r="2">
          <cell r="B2">
            <v>0.32070459259259271</v>
          </cell>
        </row>
        <row r="3">
          <cell r="B3">
            <v>18.19335814814815</v>
          </cell>
        </row>
        <row r="4">
          <cell r="B4">
            <v>53.78440333333333</v>
          </cell>
        </row>
        <row r="5">
          <cell r="B5">
            <v>78.959119259259253</v>
          </cell>
        </row>
        <row r="6">
          <cell r="B6">
            <v>138.2676444444445</v>
          </cell>
        </row>
        <row r="7">
          <cell r="B7">
            <v>198.02237407407409</v>
          </cell>
        </row>
        <row r="8">
          <cell r="B8">
            <v>234.40199629629629</v>
          </cell>
        </row>
        <row r="9">
          <cell r="B9">
            <v>227.72944074074081</v>
          </cell>
        </row>
        <row r="10">
          <cell r="B10">
            <v>189.07487037037041</v>
          </cell>
        </row>
        <row r="11">
          <cell r="B11">
            <v>123.5716422222222</v>
          </cell>
        </row>
        <row r="12">
          <cell r="B12">
            <v>64.471252962962964</v>
          </cell>
        </row>
        <row r="13">
          <cell r="B13">
            <v>42.536328888888903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0.98756490000000008</v>
          </cell>
        </row>
        <row r="3">
          <cell r="B3">
            <v>61.776196296296277</v>
          </cell>
        </row>
        <row r="4">
          <cell r="B4">
            <v>321.06008888888891</v>
          </cell>
        </row>
        <row r="5">
          <cell r="B5">
            <v>637.81505925925921</v>
          </cell>
        </row>
        <row r="6">
          <cell r="B6">
            <v>866.40343333333328</v>
          </cell>
        </row>
        <row r="7">
          <cell r="B7">
            <v>864.86229629629622</v>
          </cell>
        </row>
        <row r="8">
          <cell r="B8">
            <v>854.46435925925925</v>
          </cell>
        </row>
        <row r="9">
          <cell r="B9">
            <v>853.01905925925939</v>
          </cell>
        </row>
        <row r="10">
          <cell r="B10">
            <v>870.77663703703706</v>
          </cell>
        </row>
        <row r="11">
          <cell r="B11">
            <v>869.61752962962964</v>
          </cell>
        </row>
        <row r="12">
          <cell r="B12">
            <v>581.57377777777776</v>
          </cell>
        </row>
        <row r="13">
          <cell r="B13">
            <v>260.62916666666672</v>
          </cell>
        </row>
        <row r="14">
          <cell r="B14">
            <v>0</v>
          </cell>
        </row>
      </sheetData>
      <sheetData sheetId="1">
        <row r="2">
          <cell r="B2">
            <v>0.17890210306681481</v>
          </cell>
        </row>
        <row r="3">
          <cell r="B3">
            <v>10.799064640414811</v>
          </cell>
        </row>
        <row r="4">
          <cell r="B4">
            <v>38.855708292592603</v>
          </cell>
        </row>
        <row r="5">
          <cell r="B5">
            <v>61.369177082851849</v>
          </cell>
        </row>
        <row r="6">
          <cell r="B6">
            <v>80.985562491527034</v>
          </cell>
        </row>
        <row r="7">
          <cell r="B7">
            <v>111.1203665510444</v>
          </cell>
        </row>
        <row r="8">
          <cell r="B8">
            <v>137.7158848155556</v>
          </cell>
        </row>
        <row r="9">
          <cell r="B9">
            <v>133.7282987303704</v>
          </cell>
        </row>
        <row r="10">
          <cell r="B10">
            <v>106.80250449033851</v>
          </cell>
        </row>
        <row r="11">
          <cell r="B11">
            <v>72.51491942277778</v>
          </cell>
        </row>
        <row r="12">
          <cell r="B12">
            <v>55.518064055980147</v>
          </cell>
        </row>
        <row r="13">
          <cell r="B13">
            <v>32.041082456405917</v>
          </cell>
        </row>
        <row r="14">
          <cell r="B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0.98766398888888896</v>
          </cell>
        </row>
        <row r="3">
          <cell r="B3">
            <v>60.727038518518512</v>
          </cell>
        </row>
        <row r="4">
          <cell r="B4">
            <v>320.36011481481478</v>
          </cell>
        </row>
        <row r="5">
          <cell r="B5">
            <v>634.57588148148147</v>
          </cell>
        </row>
        <row r="6">
          <cell r="B6">
            <v>852.58491111111118</v>
          </cell>
        </row>
        <row r="7">
          <cell r="B7">
            <v>858.72602222222224</v>
          </cell>
        </row>
        <row r="8">
          <cell r="B8">
            <v>852.08415555555553</v>
          </cell>
        </row>
        <row r="9">
          <cell r="B9">
            <v>851.59898518518514</v>
          </cell>
        </row>
        <row r="10">
          <cell r="B10">
            <v>861.37875555555559</v>
          </cell>
        </row>
        <row r="11">
          <cell r="B11">
            <v>854.32697407407409</v>
          </cell>
        </row>
        <row r="12">
          <cell r="B12">
            <v>580.11235185185183</v>
          </cell>
        </row>
        <row r="13">
          <cell r="B13">
            <v>263.87509259259258</v>
          </cell>
        </row>
        <row r="14">
          <cell r="B14">
            <v>0</v>
          </cell>
        </row>
      </sheetData>
      <sheetData sheetId="1">
        <row r="2">
          <cell r="B2">
            <v>0.13449441058074069</v>
          </cell>
        </row>
        <row r="3">
          <cell r="B3">
            <v>8.0095811810466291</v>
          </cell>
        </row>
        <row r="4">
          <cell r="B4">
            <v>25.55374904730667</v>
          </cell>
        </row>
        <row r="5">
          <cell r="B5">
            <v>35.053667981407408</v>
          </cell>
        </row>
        <row r="6">
          <cell r="B6">
            <v>51.417849380244448</v>
          </cell>
        </row>
        <row r="7">
          <cell r="B7">
            <v>68.121716957259252</v>
          </cell>
        </row>
        <row r="8">
          <cell r="B8">
            <v>96.793589762178897</v>
          </cell>
        </row>
        <row r="9">
          <cell r="B9">
            <v>90.891679438760733</v>
          </cell>
        </row>
        <row r="10">
          <cell r="B10">
            <v>64.570900733300405</v>
          </cell>
        </row>
        <row r="11">
          <cell r="B11">
            <v>47.096981960106561</v>
          </cell>
        </row>
        <row r="12">
          <cell r="B12">
            <v>31.982349807640741</v>
          </cell>
        </row>
        <row r="13">
          <cell r="B13">
            <v>21.192144989694071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C16" zoomScale="70" zoomScaleNormal="70" workbookViewId="0">
      <selection activeCell="O34" sqref="O34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5" width="26.140625" bestFit="1" customWidth="1"/>
    <col min="6" max="6" width="25.42578125" bestFit="1" customWidth="1"/>
    <col min="7" max="7" width="25.85546875" bestFit="1" customWidth="1"/>
    <col min="8" max="8" width="27.28515625" bestFit="1" customWidth="1"/>
    <col min="9" max="10" width="26.5703125" bestFit="1" customWidth="1"/>
    <col min="11" max="11" width="27.28515625" bestFit="1" customWidth="1"/>
    <col min="12" max="12" width="26.5703125" bestFit="1" customWidth="1"/>
    <col min="13" max="13" width="27" bestFit="1" customWidth="1"/>
    <col min="14" max="14" width="12.28515625" customWidth="1"/>
    <col min="15" max="15" width="12.5703125" customWidth="1"/>
    <col min="16" max="16" width="13.140625" customWidth="1"/>
    <col min="17" max="18" width="23" bestFit="1" customWidth="1"/>
    <col min="19" max="20" width="23.5703125" bestFit="1" customWidth="1"/>
  </cols>
  <sheetData>
    <row r="1" spans="1:20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  <c r="K2">
        <v>0</v>
      </c>
      <c r="L2">
        <f>SUM(J2,K2*$C$27)</f>
        <v>0</v>
      </c>
      <c r="M2">
        <f>K2+($C$27*L2)</f>
        <v>0</v>
      </c>
      <c r="Q2">
        <f>((D3-D2)/2)+D2</f>
        <v>0</v>
      </c>
      <c r="R2">
        <f>((G3-G2)/2)+G2</f>
        <v>0</v>
      </c>
      <c r="S2">
        <f>((J3-J2)/2)+J2</f>
        <v>0</v>
      </c>
      <c r="T2">
        <f>((M3-M2)/2)+M2</f>
        <v>0</v>
      </c>
    </row>
    <row r="3" spans="1:20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  <c r="K3">
        <v>0</v>
      </c>
      <c r="L3">
        <f t="shared" ref="L3:L8" si="5">SUM(J3,K3*$C$27)</f>
        <v>0</v>
      </c>
      <c r="M3">
        <f t="shared" ref="M3:M12" si="6">K3+($C$27*L3)</f>
        <v>0</v>
      </c>
      <c r="Q3">
        <f t="shared" ref="Q3:Q25" si="7">((D4-D3)/2)+D3</f>
        <v>0</v>
      </c>
      <c r="R3">
        <f t="shared" ref="R3:R25" si="8">((G4-G3)/2)+G3</f>
        <v>0</v>
      </c>
      <c r="S3">
        <f t="shared" ref="S3:S25" si="9">((J4-J3)/2)+J3</f>
        <v>0</v>
      </c>
      <c r="T3">
        <f t="shared" ref="T3:T25" si="10">((M4-M3)/2)+M3</f>
        <v>0</v>
      </c>
    </row>
    <row r="4" spans="1:20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  <c r="K4">
        <v>0</v>
      </c>
      <c r="L4">
        <f t="shared" si="5"/>
        <v>0</v>
      </c>
      <c r="M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  <c r="K5">
        <v>0</v>
      </c>
      <c r="L5">
        <f t="shared" si="5"/>
        <v>0</v>
      </c>
      <c r="M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  <c r="K6">
        <v>0</v>
      </c>
      <c r="L6">
        <f t="shared" si="5"/>
        <v>0</v>
      </c>
      <c r="M6">
        <f t="shared" si="6"/>
        <v>0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  <c r="K7">
        <v>0</v>
      </c>
      <c r="L7">
        <f t="shared" si="5"/>
        <v>0</v>
      </c>
      <c r="M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</row>
    <row r="8" spans="1:20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  <c r="K8">
        <v>0</v>
      </c>
      <c r="L8">
        <f t="shared" si="5"/>
        <v>0</v>
      </c>
      <c r="M8">
        <f t="shared" si="6"/>
        <v>0</v>
      </c>
      <c r="Q8" s="4">
        <f>((D9-D8)/2)+D8</f>
        <v>0.63933250814814813</v>
      </c>
      <c r="R8" s="4">
        <f t="shared" si="8"/>
        <v>0.62229110370370377</v>
      </c>
      <c r="S8" s="4">
        <f t="shared" si="9"/>
        <v>0.565343291226726</v>
      </c>
      <c r="T8" s="4">
        <f t="shared" si="10"/>
        <v>0.5476297586767408</v>
      </c>
    </row>
    <row r="9" spans="1:20" x14ac:dyDescent="0.25">
      <c r="A9" s="1">
        <v>0.29166666666666669</v>
      </c>
      <c r="B9" s="4">
        <f>[1]Front_Irradiance!B2</f>
        <v>0.98795551111111102</v>
      </c>
      <c r="C9" s="4">
        <f>[1]Back_Irradiance!B2</f>
        <v>0.36338688148148152</v>
      </c>
      <c r="D9" s="4">
        <f t="shared" si="0"/>
        <v>1.2786650162962963</v>
      </c>
      <c r="E9" s="4">
        <f>[2]Front_Irradiance!B2</f>
        <v>0.98801853333333334</v>
      </c>
      <c r="F9" s="4">
        <f>[2]Back_Irradiance!B2</f>
        <v>0.32070459259259271</v>
      </c>
      <c r="G9" s="4">
        <f t="shared" si="2"/>
        <v>1.2445822074074075</v>
      </c>
      <c r="H9" s="4">
        <f>[3]Front_Irradiance!B2</f>
        <v>0.98756490000000008</v>
      </c>
      <c r="I9" s="4">
        <f>[3]Back_Irradiance!B2</f>
        <v>0.17890210306681481</v>
      </c>
      <c r="J9" s="4">
        <f t="shared" si="4"/>
        <v>1.130686582453452</v>
      </c>
      <c r="K9" s="4">
        <f>[4]Front_Irradiance!B2</f>
        <v>0.98766398888888896</v>
      </c>
      <c r="L9" s="4">
        <f>[4]Back_Irradiance!B2</f>
        <v>0.13449441058074069</v>
      </c>
      <c r="M9" s="4">
        <f t="shared" si="6"/>
        <v>1.0952595173534816</v>
      </c>
      <c r="N9" s="4"/>
      <c r="O9" s="4"/>
      <c r="P9" s="4"/>
      <c r="Q9" s="4">
        <f t="shared" si="7"/>
        <v>55.966932211851841</v>
      </c>
      <c r="R9" s="4">
        <f t="shared" si="8"/>
        <v>54.685645844444444</v>
      </c>
      <c r="S9" s="4">
        <f t="shared" si="9"/>
        <v>35.773067295540784</v>
      </c>
      <c r="T9" s="4">
        <f t="shared" si="10"/>
        <v>34.114981490354651</v>
      </c>
    </row>
    <row r="10" spans="1:20" x14ac:dyDescent="0.25">
      <c r="A10" s="1">
        <v>0.33333333333333298</v>
      </c>
      <c r="B10" s="4">
        <f>[1]Front_Irradiance!B3</f>
        <v>93.704314074074063</v>
      </c>
      <c r="C10" s="4">
        <f>[1]Back_Irradiance!B3</f>
        <v>21.188606666666669</v>
      </c>
      <c r="D10" s="4">
        <f t="shared" si="0"/>
        <v>110.65519940740739</v>
      </c>
      <c r="E10" s="4">
        <f>[2]Front_Irradiance!B3</f>
        <v>93.572022962962961</v>
      </c>
      <c r="F10" s="4">
        <f>[2]Back_Irradiance!B3</f>
        <v>18.19335814814815</v>
      </c>
      <c r="G10" s="4">
        <f t="shared" si="2"/>
        <v>108.12670948148148</v>
      </c>
      <c r="H10" s="4">
        <f>[3]Front_Irradiance!B3</f>
        <v>61.776196296296277</v>
      </c>
      <c r="I10" s="4">
        <f>[3]Back_Irradiance!B3</f>
        <v>10.799064640414811</v>
      </c>
      <c r="J10" s="4">
        <f t="shared" si="4"/>
        <v>70.415448008628118</v>
      </c>
      <c r="K10" s="4">
        <f>[4]Front_Irradiance!B3</f>
        <v>60.727038518518512</v>
      </c>
      <c r="L10" s="4">
        <f>[4]Back_Irradiance!B3</f>
        <v>8.0095811810466291</v>
      </c>
      <c r="M10" s="4">
        <f t="shared" si="6"/>
        <v>67.13470346335582</v>
      </c>
      <c r="N10" s="4"/>
      <c r="O10" s="4"/>
      <c r="P10" s="4"/>
      <c r="Q10" s="4">
        <f t="shared" si="7"/>
        <v>359.50079081481476</v>
      </c>
      <c r="R10" s="4">
        <f t="shared" si="8"/>
        <v>345.95732718518519</v>
      </c>
      <c r="S10" s="4">
        <f t="shared" si="9"/>
        <v>211.28005176579555</v>
      </c>
      <c r="T10" s="4">
        <f t="shared" si="10"/>
        <v>203.96890875800796</v>
      </c>
    </row>
    <row r="11" spans="1:20" x14ac:dyDescent="0.25">
      <c r="A11" s="1">
        <v>0.375</v>
      </c>
      <c r="B11" s="4">
        <f>[1]Front_Irradiance!B4</f>
        <v>553.37614074074065</v>
      </c>
      <c r="C11" s="4">
        <f>[1]Back_Irradiance!B4</f>
        <v>68.71280185185185</v>
      </c>
      <c r="D11" s="4">
        <f t="shared" si="0"/>
        <v>608.34638222222213</v>
      </c>
      <c r="E11" s="4">
        <f>[2]Front_Irradiance!B4</f>
        <v>540.76042222222225</v>
      </c>
      <c r="F11" s="4">
        <f>[2]Back_Irradiance!B4</f>
        <v>53.78440333333333</v>
      </c>
      <c r="G11" s="4">
        <f t="shared" si="2"/>
        <v>583.78794488888889</v>
      </c>
      <c r="H11" s="4">
        <f>[3]Front_Irradiance!B4</f>
        <v>321.06008888888891</v>
      </c>
      <c r="I11" s="4">
        <f>[3]Back_Irradiance!B4</f>
        <v>38.855708292592603</v>
      </c>
      <c r="J11" s="4">
        <f t="shared" si="4"/>
        <v>352.14465552296298</v>
      </c>
      <c r="K11" s="4">
        <f>[4]Front_Irradiance!B4</f>
        <v>320.36011481481478</v>
      </c>
      <c r="L11" s="4">
        <f>[4]Back_Irradiance!B4</f>
        <v>25.55374904730667</v>
      </c>
      <c r="M11" s="4">
        <f t="shared" si="6"/>
        <v>340.80311405266013</v>
      </c>
      <c r="N11" s="4"/>
      <c r="O11" s="4"/>
      <c r="P11" s="4"/>
      <c r="Q11" s="4">
        <f t="shared" si="7"/>
        <v>762.35005585185172</v>
      </c>
      <c r="R11" s="4">
        <f t="shared" si="8"/>
        <v>732.4878701481482</v>
      </c>
      <c r="S11" s="4">
        <f t="shared" si="9"/>
        <v>519.5275282242518</v>
      </c>
      <c r="T11" s="4">
        <f t="shared" si="10"/>
        <v>501.71096495963377</v>
      </c>
    </row>
    <row r="12" spans="1:20" x14ac:dyDescent="0.25">
      <c r="A12" s="1">
        <v>0.41666666666666702</v>
      </c>
      <c r="B12" s="4">
        <f>[1]Front_Irradiance!B5</f>
        <v>829.16746666666666</v>
      </c>
      <c r="C12" s="4">
        <f>[1]Back_Irradiance!B5</f>
        <v>108.9828285185185</v>
      </c>
      <c r="D12" s="4">
        <f t="shared" si="0"/>
        <v>916.35372948148142</v>
      </c>
      <c r="E12" s="4">
        <f>[2]Front_Irradiance!B5</f>
        <v>818.02050000000008</v>
      </c>
      <c r="F12" s="4">
        <f>[2]Back_Irradiance!B5</f>
        <v>78.959119259259253</v>
      </c>
      <c r="G12" s="4">
        <f t="shared" si="2"/>
        <v>881.18779540740752</v>
      </c>
      <c r="H12" s="4">
        <f>[3]Front_Irradiance!B5</f>
        <v>637.81505925925921</v>
      </c>
      <c r="I12" s="4">
        <f>[3]Back_Irradiance!B5</f>
        <v>61.369177082851849</v>
      </c>
      <c r="J12" s="4">
        <f t="shared" si="4"/>
        <v>686.91040092554067</v>
      </c>
      <c r="K12" s="4">
        <f>[4]Front_Irradiance!B5</f>
        <v>634.57588148148147</v>
      </c>
      <c r="L12" s="4">
        <f>[4]Back_Irradiance!B5</f>
        <v>35.053667981407408</v>
      </c>
      <c r="M12" s="4">
        <f t="shared" si="6"/>
        <v>662.61881586660741</v>
      </c>
      <c r="N12" s="4"/>
      <c r="O12" s="4"/>
      <c r="P12" s="4"/>
      <c r="Q12" s="4">
        <f t="shared" si="7"/>
        <v>973.97748844444436</v>
      </c>
      <c r="R12" s="4">
        <f t="shared" si="8"/>
        <v>936.35392400000001</v>
      </c>
      <c r="S12" s="4">
        <f t="shared" si="9"/>
        <v>809.05114212604781</v>
      </c>
      <c r="T12" s="4">
        <f t="shared" si="10"/>
        <v>778.16900324095707</v>
      </c>
    </row>
    <row r="13" spans="1:20" x14ac:dyDescent="0.25">
      <c r="A13" s="1">
        <v>0.45833333333333298</v>
      </c>
      <c r="B13" s="4">
        <f>[1]Front_Irradiance!B6</f>
        <v>890.40162962962961</v>
      </c>
      <c r="C13" s="4">
        <f>[1]Back_Irradiance!B6</f>
        <v>176.4995222222222</v>
      </c>
      <c r="D13" s="4">
        <f>B13+($C$27*C13)</f>
        <v>1031.6012474074073</v>
      </c>
      <c r="E13" s="4">
        <f>[2]Front_Irradiance!B6</f>
        <v>880.90593703703689</v>
      </c>
      <c r="F13" s="4">
        <f>[2]Back_Irradiance!B6</f>
        <v>138.2676444444445</v>
      </c>
      <c r="G13" s="4">
        <f>E13+($C$27*F13)</f>
        <v>991.52005259259249</v>
      </c>
      <c r="H13" s="4">
        <f>[3]Front_Irradiance!B6</f>
        <v>866.40343333333328</v>
      </c>
      <c r="I13" s="4">
        <f>[3]Back_Irradiance!B6</f>
        <v>80.985562491527034</v>
      </c>
      <c r="J13" s="4">
        <f>H13+($C$27*I13)</f>
        <v>931.19188332655494</v>
      </c>
      <c r="K13" s="4">
        <f>[4]Front_Irradiance!B6</f>
        <v>852.58491111111118</v>
      </c>
      <c r="L13" s="4">
        <f>[4]Back_Irradiance!B6</f>
        <v>51.417849380244448</v>
      </c>
      <c r="M13" s="4">
        <f>K13+($C$27*L13)</f>
        <v>893.71919061530673</v>
      </c>
      <c r="N13" s="4"/>
      <c r="O13" s="4"/>
      <c r="P13" s="4"/>
      <c r="Q13" s="4">
        <f t="shared" si="7"/>
        <v>1050.3211333333334</v>
      </c>
      <c r="R13" s="4">
        <f t="shared" si="8"/>
        <v>1012.3164574074074</v>
      </c>
      <c r="S13" s="4">
        <f t="shared" si="9"/>
        <v>942.47523643184331</v>
      </c>
      <c r="T13" s="4">
        <f t="shared" si="10"/>
        <v>903.47129320166823</v>
      </c>
    </row>
    <row r="14" spans="1:20" x14ac:dyDescent="0.25">
      <c r="A14" s="1">
        <v>0.5</v>
      </c>
      <c r="B14" s="4">
        <f>[1]Front_Irradiance!B7</f>
        <v>878.70860740740738</v>
      </c>
      <c r="C14" s="4">
        <f>[1]Back_Irradiance!B7</f>
        <v>237.9155148148148</v>
      </c>
      <c r="D14" s="4">
        <f t="shared" si="0"/>
        <v>1069.0410192592592</v>
      </c>
      <c r="E14" s="4">
        <f>[2]Front_Irradiance!B7</f>
        <v>874.69496296296302</v>
      </c>
      <c r="F14" s="4">
        <f>[2]Back_Irradiance!B7</f>
        <v>198.02237407407409</v>
      </c>
      <c r="G14" s="4">
        <f t="shared" si="2"/>
        <v>1033.1128622222222</v>
      </c>
      <c r="H14" s="4">
        <f>[3]Front_Irradiance!B7</f>
        <v>864.86229629629622</v>
      </c>
      <c r="I14" s="4">
        <f>[3]Back_Irradiance!B7</f>
        <v>111.1203665510444</v>
      </c>
      <c r="J14" s="4">
        <f t="shared" si="4"/>
        <v>953.75858953713168</v>
      </c>
      <c r="K14" s="4">
        <f>[4]Front_Irradiance!B7</f>
        <v>858.72602222222224</v>
      </c>
      <c r="L14" s="4">
        <f>[4]Back_Irradiance!B7</f>
        <v>68.121716957259252</v>
      </c>
      <c r="M14" s="4">
        <f t="shared" ref="M14:M25" si="11">K14+($C$27*L14)</f>
        <v>913.22339578802962</v>
      </c>
      <c r="N14" s="4"/>
      <c r="O14" s="4"/>
      <c r="P14" s="4"/>
      <c r="Q14" s="4">
        <f t="shared" si="7"/>
        <v>1071.0621081481481</v>
      </c>
      <c r="R14" s="4">
        <f t="shared" si="8"/>
        <v>1038.1870518518517</v>
      </c>
      <c r="S14" s="4">
        <f t="shared" si="9"/>
        <v>959.19782832441774</v>
      </c>
      <c r="T14" s="4">
        <f t="shared" si="10"/>
        <v>921.37121157666411</v>
      </c>
    </row>
    <row r="15" spans="1:20" x14ac:dyDescent="0.25">
      <c r="A15" s="1">
        <v>0.54166666666666696</v>
      </c>
      <c r="B15" s="4">
        <f>[1]Front_Irradiance!B8</f>
        <v>856.18865185185177</v>
      </c>
      <c r="C15" s="4">
        <f>[1]Back_Irradiance!B8</f>
        <v>271.11818148148149</v>
      </c>
      <c r="D15" s="4">
        <f t="shared" si="0"/>
        <v>1073.0831970370371</v>
      </c>
      <c r="E15" s="4">
        <f>[2]Front_Irradiance!B8</f>
        <v>855.73964444444437</v>
      </c>
      <c r="F15" s="4">
        <f>[2]Back_Irradiance!B8</f>
        <v>234.40199629629629</v>
      </c>
      <c r="G15" s="4">
        <f t="shared" si="2"/>
        <v>1043.2612414814814</v>
      </c>
      <c r="H15" s="4">
        <f>[3]Front_Irradiance!B8</f>
        <v>854.46435925925925</v>
      </c>
      <c r="I15" s="4">
        <f>[3]Back_Irradiance!B8</f>
        <v>137.7158848155556</v>
      </c>
      <c r="J15" s="4">
        <f t="shared" si="4"/>
        <v>964.6370671117038</v>
      </c>
      <c r="K15" s="4">
        <f>[4]Front_Irradiance!B8</f>
        <v>852.08415555555553</v>
      </c>
      <c r="L15" s="4">
        <f>[4]Back_Irradiance!B8</f>
        <v>96.793589762178897</v>
      </c>
      <c r="M15" s="4">
        <f t="shared" si="11"/>
        <v>929.5190273652986</v>
      </c>
      <c r="N15" s="4"/>
      <c r="O15" s="4"/>
      <c r="P15" s="4"/>
      <c r="Q15" s="4">
        <f t="shared" si="7"/>
        <v>1071.5177037037038</v>
      </c>
      <c r="R15" s="4">
        <f t="shared" si="8"/>
        <v>1041.6424840740742</v>
      </c>
      <c r="S15" s="4">
        <f t="shared" si="9"/>
        <v>962.31938267762973</v>
      </c>
      <c r="T15" s="4">
        <f t="shared" si="10"/>
        <v>926.91567805074624</v>
      </c>
    </row>
    <row r="16" spans="1:20" x14ac:dyDescent="0.25">
      <c r="A16" s="1">
        <v>0.58333333333333304</v>
      </c>
      <c r="B16" s="4">
        <f>[1]Front_Irradiance!B9</f>
        <v>857.91271111111121</v>
      </c>
      <c r="C16" s="4">
        <f>[1]Back_Irradiance!B9</f>
        <v>265.04937407407408</v>
      </c>
      <c r="D16" s="4">
        <f t="shared" si="0"/>
        <v>1069.9522103703705</v>
      </c>
      <c r="E16" s="4">
        <f>[2]Front_Irradiance!B9</f>
        <v>857.84017407407418</v>
      </c>
      <c r="F16" s="4">
        <f>[2]Back_Irradiance!B9</f>
        <v>227.72944074074081</v>
      </c>
      <c r="G16" s="4">
        <f t="shared" si="2"/>
        <v>1040.0237266666668</v>
      </c>
      <c r="H16" s="4">
        <f>[3]Front_Irradiance!B9</f>
        <v>853.01905925925939</v>
      </c>
      <c r="I16" s="4">
        <f>[3]Back_Irradiance!B9</f>
        <v>133.7282987303704</v>
      </c>
      <c r="J16" s="4">
        <f t="shared" si="4"/>
        <v>960.00169824355567</v>
      </c>
      <c r="K16" s="4">
        <f>[4]Front_Irradiance!B9</f>
        <v>851.59898518518514</v>
      </c>
      <c r="L16" s="4">
        <f>[4]Back_Irradiance!B9</f>
        <v>90.891679438760733</v>
      </c>
      <c r="M16" s="4">
        <f t="shared" si="11"/>
        <v>924.31232873619376</v>
      </c>
      <c r="N16" s="4"/>
      <c r="O16" s="4"/>
      <c r="P16" s="4"/>
      <c r="Q16" s="4">
        <f t="shared" si="7"/>
        <v>1069.3677307407406</v>
      </c>
      <c r="R16" s="4">
        <f t="shared" si="8"/>
        <v>1037.1942744444445</v>
      </c>
      <c r="S16" s="4">
        <f t="shared" si="9"/>
        <v>958.11016943643176</v>
      </c>
      <c r="T16" s="4">
        <f t="shared" si="10"/>
        <v>918.67390243919476</v>
      </c>
    </row>
    <row r="17" spans="1:25" x14ac:dyDescent="0.25">
      <c r="A17" s="1">
        <v>0.625</v>
      </c>
      <c r="B17" s="4">
        <f>[1]Front_Irradiance!B10</f>
        <v>886.84677407407401</v>
      </c>
      <c r="C17" s="4">
        <f>[1]Back_Irradiance!B10</f>
        <v>227.42059629629631</v>
      </c>
      <c r="D17" s="4">
        <f t="shared" si="0"/>
        <v>1068.783251111111</v>
      </c>
      <c r="E17" s="4">
        <f>[2]Front_Irradiance!B10</f>
        <v>883.10492592592584</v>
      </c>
      <c r="F17" s="4">
        <f>[2]Back_Irradiance!B10</f>
        <v>189.07487037037041</v>
      </c>
      <c r="G17" s="4">
        <f t="shared" si="2"/>
        <v>1034.3648222222221</v>
      </c>
      <c r="H17" s="4">
        <f>[3]Front_Irradiance!B10</f>
        <v>870.77663703703706</v>
      </c>
      <c r="I17" s="4">
        <f>[3]Back_Irradiance!B10</f>
        <v>106.80250449033851</v>
      </c>
      <c r="J17" s="4">
        <f t="shared" si="4"/>
        <v>956.21864062930786</v>
      </c>
      <c r="K17" s="4">
        <f>[4]Front_Irradiance!B10</f>
        <v>861.37875555555559</v>
      </c>
      <c r="L17" s="4">
        <f>[4]Back_Irradiance!B10</f>
        <v>64.570900733300405</v>
      </c>
      <c r="M17" s="4">
        <f t="shared" si="11"/>
        <v>913.03547614219588</v>
      </c>
      <c r="N17" s="4"/>
      <c r="O17" s="4"/>
      <c r="P17" s="4"/>
      <c r="Q17" s="4">
        <f t="shared" si="7"/>
        <v>1045.3422099999998</v>
      </c>
      <c r="R17" s="4">
        <f t="shared" si="8"/>
        <v>1008.8887735555554</v>
      </c>
      <c r="S17" s="4">
        <f t="shared" si="9"/>
        <v>941.92405289857993</v>
      </c>
      <c r="T17" s="4">
        <f t="shared" si="10"/>
        <v>902.52001789217763</v>
      </c>
    </row>
    <row r="18" spans="1:25" x14ac:dyDescent="0.25">
      <c r="A18" s="1">
        <v>0.66666666666666696</v>
      </c>
      <c r="B18" s="4">
        <f>[1]Front_Irradiance!B11</f>
        <v>893.84775555555552</v>
      </c>
      <c r="C18" s="4">
        <f>[1]Back_Irradiance!B11</f>
        <v>160.06676666666669</v>
      </c>
      <c r="D18" s="4">
        <f t="shared" si="0"/>
        <v>1021.9011688888888</v>
      </c>
      <c r="E18" s="4">
        <f>[2]Front_Irradiance!B11</f>
        <v>884.55541111111108</v>
      </c>
      <c r="F18" s="4">
        <f>[2]Back_Irradiance!B11</f>
        <v>123.5716422222222</v>
      </c>
      <c r="G18" s="4">
        <f t="shared" si="2"/>
        <v>983.41272488888887</v>
      </c>
      <c r="H18" s="4">
        <f>[3]Front_Irradiance!B11</f>
        <v>869.61752962962964</v>
      </c>
      <c r="I18" s="4">
        <f>[3]Back_Irradiance!B11</f>
        <v>72.51491942277778</v>
      </c>
      <c r="J18" s="4">
        <f t="shared" si="4"/>
        <v>927.62946516785189</v>
      </c>
      <c r="K18" s="4">
        <f>[4]Front_Irradiance!B11</f>
        <v>854.32697407407409</v>
      </c>
      <c r="L18" s="4">
        <f>[4]Back_Irradiance!B11</f>
        <v>47.096981960106561</v>
      </c>
      <c r="M18" s="4">
        <f t="shared" si="11"/>
        <v>892.00455964215939</v>
      </c>
      <c r="N18" s="4"/>
      <c r="O18" s="4"/>
      <c r="P18" s="4"/>
      <c r="Q18" s="4">
        <f t="shared" si="7"/>
        <v>959.91983962962956</v>
      </c>
      <c r="R18" s="4">
        <f t="shared" si="8"/>
        <v>923.11795622222212</v>
      </c>
      <c r="S18" s="4">
        <f t="shared" si="9"/>
        <v>776.80884709520683</v>
      </c>
      <c r="T18" s="4">
        <f t="shared" si="10"/>
        <v>748.85139567006195</v>
      </c>
    </row>
    <row r="19" spans="1:25" x14ac:dyDescent="0.25">
      <c r="A19" s="1">
        <v>0.70833333333333404</v>
      </c>
      <c r="B19" s="4">
        <f>[1]Front_Irradiance!B12</f>
        <v>823.61289999999997</v>
      </c>
      <c r="C19" s="4">
        <f>[1]Back_Irradiance!B12</f>
        <v>92.907012962962952</v>
      </c>
      <c r="D19" s="4">
        <f t="shared" si="0"/>
        <v>897.9385103703703</v>
      </c>
      <c r="E19" s="4">
        <f>[2]Front_Irradiance!B12</f>
        <v>811.24618518518514</v>
      </c>
      <c r="F19" s="4">
        <f>[2]Back_Irradiance!B12</f>
        <v>64.471252962962964</v>
      </c>
      <c r="G19" s="4">
        <f t="shared" si="2"/>
        <v>862.82318755555548</v>
      </c>
      <c r="H19" s="4">
        <f>[3]Front_Irradiance!B12</f>
        <v>581.57377777777776</v>
      </c>
      <c r="I19" s="4">
        <f>[3]Back_Irradiance!B12</f>
        <v>55.518064055980147</v>
      </c>
      <c r="J19" s="4">
        <f t="shared" si="4"/>
        <v>625.98822902256188</v>
      </c>
      <c r="K19" s="4">
        <f>[4]Front_Irradiance!B12</f>
        <v>580.11235185185183</v>
      </c>
      <c r="L19" s="4">
        <f>[4]Back_Irradiance!B12</f>
        <v>31.982349807640741</v>
      </c>
      <c r="M19" s="4">
        <f t="shared" si="11"/>
        <v>605.69823169796439</v>
      </c>
      <c r="N19" s="4"/>
      <c r="O19" s="4"/>
      <c r="P19" s="4"/>
      <c r="Q19" s="4">
        <f t="shared" si="7"/>
        <v>705.47900222222211</v>
      </c>
      <c r="R19" s="4">
        <f t="shared" si="8"/>
        <v>679.63237718518508</v>
      </c>
      <c r="S19" s="4">
        <f t="shared" si="9"/>
        <v>456.12513082717669</v>
      </c>
      <c r="T19" s="4">
        <f t="shared" si="10"/>
        <v>443.26352014115611</v>
      </c>
    </row>
    <row r="20" spans="1:25" x14ac:dyDescent="0.25">
      <c r="A20" s="1">
        <v>0.75</v>
      </c>
      <c r="B20" s="4">
        <f>[1]Front_Irradiance!B13</f>
        <v>468.23472962962961</v>
      </c>
      <c r="C20" s="4">
        <f>[1]Back_Irradiance!B13</f>
        <v>55.980955555555553</v>
      </c>
      <c r="D20" s="4">
        <f t="shared" si="0"/>
        <v>513.01949407407403</v>
      </c>
      <c r="E20" s="4">
        <f>[2]Front_Irradiance!B13</f>
        <v>462.41250370370369</v>
      </c>
      <c r="F20" s="4">
        <f>[2]Back_Irradiance!B13</f>
        <v>42.536328888888903</v>
      </c>
      <c r="G20" s="4">
        <f t="shared" si="2"/>
        <v>496.44156681481479</v>
      </c>
      <c r="H20" s="4">
        <f>[3]Front_Irradiance!B13</f>
        <v>260.62916666666672</v>
      </c>
      <c r="I20" s="4">
        <f>[3]Back_Irradiance!B13</f>
        <v>32.041082456405917</v>
      </c>
      <c r="J20" s="4">
        <f t="shared" si="4"/>
        <v>286.26203263179144</v>
      </c>
      <c r="K20" s="4">
        <f>[4]Front_Irradiance!B13</f>
        <v>263.87509259259258</v>
      </c>
      <c r="L20" s="4">
        <f>[4]Back_Irradiance!B13</f>
        <v>21.192144989694071</v>
      </c>
      <c r="M20" s="4">
        <f t="shared" si="11"/>
        <v>280.82880858434783</v>
      </c>
      <c r="N20" s="4"/>
      <c r="O20" s="4"/>
      <c r="P20" s="4"/>
      <c r="Q20" s="4">
        <f t="shared" si="7"/>
        <v>256.50974703703702</v>
      </c>
      <c r="R20" s="4">
        <f t="shared" si="8"/>
        <v>248.2207834074074</v>
      </c>
      <c r="S20" s="4">
        <f t="shared" si="9"/>
        <v>143.13101631589572</v>
      </c>
      <c r="T20" s="4">
        <f t="shared" si="10"/>
        <v>140.41440429217391</v>
      </c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>
        <f>[4]Front_Irradiance!B14</f>
        <v>0</v>
      </c>
      <c r="L21" s="4">
        <f>[4]Back_Irradiance!B14</f>
        <v>0</v>
      </c>
      <c r="M21" s="4">
        <f t="shared" si="11"/>
        <v>0</v>
      </c>
      <c r="N21" s="4"/>
      <c r="O21" s="4"/>
      <c r="P21" s="4"/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  <c r="K22">
        <v>0</v>
      </c>
      <c r="L22">
        <f t="shared" ref="L22:L25" si="12">SUM(J22,K22*$C$27)</f>
        <v>0</v>
      </c>
      <c r="M22">
        <f t="shared" si="11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v>0</v>
      </c>
      <c r="L23">
        <f t="shared" si="12"/>
        <v>0</v>
      </c>
      <c r="M23">
        <f t="shared" si="11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v>0</v>
      </c>
      <c r="L24">
        <f t="shared" si="12"/>
        <v>0</v>
      </c>
      <c r="M24">
        <f t="shared" si="11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K25">
        <v>0</v>
      </c>
      <c r="L25">
        <f t="shared" si="12"/>
        <v>0</v>
      </c>
      <c r="M25">
        <f t="shared" si="11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Y25" s="2"/>
    </row>
    <row r="27" spans="1:25" x14ac:dyDescent="0.25">
      <c r="B27" t="s">
        <v>0</v>
      </c>
      <c r="C27">
        <v>0.8</v>
      </c>
      <c r="E27" s="5"/>
      <c r="Q27" s="5">
        <f>SUM(Q2:Q25)</f>
        <v>9381.9540746459243</v>
      </c>
      <c r="R27" s="5">
        <f t="shared" ref="R27:T27" si="13">SUM(R2:R25)</f>
        <v>9059.3072164296282</v>
      </c>
      <c r="S27" s="5">
        <f t="shared" si="13"/>
        <v>7716.2887967100451</v>
      </c>
      <c r="T27" s="5">
        <f t="shared" si="13"/>
        <v>7423.9929114714723</v>
      </c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2022-06-22T19:42:32Z</dcterms:modified>
</cp:coreProperties>
</file>