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istemas_Fijos\Pitch\Resultados_Irradiancia\"/>
    </mc:Choice>
  </mc:AlternateContent>
  <xr:revisionPtr revIDLastSave="0" documentId="13_ncr:1_{B124680E-F645-43C0-BA13-8FB2679C0352}" xr6:coauthVersionLast="47" xr6:coauthVersionMax="47" xr10:uidLastSave="{00000000-0000-0000-0000-000000000000}"/>
  <bookViews>
    <workbookView xWindow="-120" yWindow="-120" windowWidth="29040" windowHeight="15840" xr2:uid="{E142EEE6-BCEE-4B29-8A55-9B7C0698CFDF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5" i="1" l="1"/>
  <c r="D75" i="1"/>
  <c r="E75" i="1"/>
  <c r="F75" i="1"/>
  <c r="G75" i="1"/>
  <c r="H75" i="1"/>
  <c r="I75" i="1"/>
  <c r="J75" i="1"/>
  <c r="K75" i="1"/>
  <c r="L75" i="1"/>
  <c r="M75" i="1"/>
  <c r="C76" i="1"/>
  <c r="D76" i="1"/>
  <c r="E76" i="1"/>
  <c r="F76" i="1"/>
  <c r="G76" i="1"/>
  <c r="H76" i="1"/>
  <c r="I76" i="1"/>
  <c r="J76" i="1"/>
  <c r="K76" i="1"/>
  <c r="L76" i="1"/>
  <c r="M76" i="1"/>
  <c r="C77" i="1"/>
  <c r="D77" i="1"/>
  <c r="E77" i="1"/>
  <c r="F77" i="1"/>
  <c r="G77" i="1"/>
  <c r="H77" i="1"/>
  <c r="I77" i="1"/>
  <c r="J77" i="1"/>
  <c r="K77" i="1"/>
  <c r="L77" i="1"/>
  <c r="M77" i="1"/>
  <c r="C78" i="1"/>
  <c r="D78" i="1"/>
  <c r="E78" i="1"/>
  <c r="F78" i="1"/>
  <c r="G78" i="1"/>
  <c r="H78" i="1"/>
  <c r="I78" i="1"/>
  <c r="J78" i="1"/>
  <c r="K78" i="1"/>
  <c r="L78" i="1"/>
  <c r="M78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C85" i="1"/>
  <c r="D85" i="1"/>
  <c r="E85" i="1"/>
  <c r="F85" i="1"/>
  <c r="G85" i="1"/>
  <c r="H85" i="1"/>
  <c r="I85" i="1"/>
  <c r="J85" i="1"/>
  <c r="K85" i="1"/>
  <c r="L85" i="1"/>
  <c r="M85" i="1"/>
  <c r="C86" i="1"/>
  <c r="D86" i="1"/>
  <c r="E86" i="1"/>
  <c r="F86" i="1"/>
  <c r="G86" i="1"/>
  <c r="H86" i="1"/>
  <c r="I86" i="1"/>
  <c r="J86" i="1"/>
  <c r="K86" i="1"/>
  <c r="L86" i="1"/>
  <c r="M86" i="1"/>
  <c r="C87" i="1"/>
  <c r="D87" i="1"/>
  <c r="E87" i="1"/>
  <c r="F87" i="1"/>
  <c r="G87" i="1"/>
  <c r="H87" i="1"/>
  <c r="I87" i="1"/>
  <c r="J87" i="1"/>
  <c r="K87" i="1"/>
  <c r="L87" i="1"/>
  <c r="M87" i="1"/>
  <c r="B76" i="1"/>
  <c r="B77" i="1"/>
  <c r="B78" i="1"/>
  <c r="B79" i="1"/>
  <c r="B80" i="1"/>
  <c r="B81" i="1"/>
  <c r="B82" i="1"/>
  <c r="B83" i="1"/>
  <c r="B84" i="1"/>
  <c r="B85" i="1"/>
  <c r="B86" i="1"/>
  <c r="B87" i="1"/>
  <c r="B75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M58" i="1"/>
  <c r="L58" i="1"/>
  <c r="K58" i="1"/>
  <c r="J58" i="1"/>
  <c r="I58" i="1"/>
  <c r="H58" i="1"/>
  <c r="G58" i="1"/>
  <c r="F58" i="1"/>
  <c r="D58" i="1"/>
  <c r="C58" i="1"/>
  <c r="B58" i="1"/>
  <c r="M57" i="1"/>
  <c r="L57" i="1"/>
  <c r="K57" i="1"/>
  <c r="J57" i="1"/>
  <c r="I57" i="1"/>
  <c r="H57" i="1"/>
  <c r="G57" i="1"/>
  <c r="F57" i="1"/>
  <c r="D57" i="1"/>
  <c r="C57" i="1"/>
  <c r="B57" i="1"/>
  <c r="M56" i="1"/>
  <c r="L56" i="1"/>
  <c r="K56" i="1"/>
  <c r="J56" i="1"/>
  <c r="I56" i="1"/>
  <c r="H56" i="1"/>
  <c r="G56" i="1"/>
  <c r="F56" i="1"/>
  <c r="D56" i="1"/>
  <c r="C56" i="1"/>
  <c r="B56" i="1"/>
  <c r="M55" i="1"/>
  <c r="L55" i="1"/>
  <c r="K55" i="1"/>
  <c r="J55" i="1"/>
  <c r="I55" i="1"/>
  <c r="H55" i="1"/>
  <c r="G55" i="1"/>
  <c r="F55" i="1"/>
  <c r="D55" i="1"/>
  <c r="C55" i="1"/>
  <c r="B55" i="1"/>
  <c r="M54" i="1"/>
  <c r="L54" i="1"/>
  <c r="K54" i="1"/>
  <c r="J54" i="1"/>
  <c r="I54" i="1"/>
  <c r="H54" i="1"/>
  <c r="G54" i="1"/>
  <c r="F54" i="1"/>
  <c r="D54" i="1"/>
  <c r="C54" i="1"/>
  <c r="B54" i="1"/>
  <c r="M53" i="1"/>
  <c r="L53" i="1"/>
  <c r="K53" i="1"/>
  <c r="J53" i="1"/>
  <c r="I53" i="1"/>
  <c r="H53" i="1"/>
  <c r="G53" i="1"/>
  <c r="F53" i="1"/>
  <c r="D53" i="1"/>
  <c r="C53" i="1"/>
  <c r="B53" i="1"/>
  <c r="M52" i="1"/>
  <c r="L52" i="1"/>
  <c r="K52" i="1"/>
  <c r="J52" i="1"/>
  <c r="I52" i="1"/>
  <c r="H52" i="1"/>
  <c r="G52" i="1"/>
  <c r="F52" i="1"/>
  <c r="D52" i="1"/>
  <c r="C52" i="1"/>
  <c r="B52" i="1"/>
  <c r="M51" i="1"/>
  <c r="L51" i="1"/>
  <c r="K51" i="1"/>
  <c r="J51" i="1"/>
  <c r="I51" i="1"/>
  <c r="H51" i="1"/>
  <c r="G51" i="1"/>
  <c r="F51" i="1"/>
  <c r="D51" i="1"/>
  <c r="C51" i="1"/>
  <c r="B51" i="1"/>
  <c r="M50" i="1"/>
  <c r="L50" i="1"/>
  <c r="K50" i="1"/>
  <c r="J50" i="1"/>
  <c r="I50" i="1"/>
  <c r="H50" i="1"/>
  <c r="G50" i="1"/>
  <c r="F50" i="1"/>
  <c r="D50" i="1"/>
  <c r="C50" i="1"/>
  <c r="B50" i="1"/>
  <c r="M49" i="1"/>
  <c r="L49" i="1"/>
  <c r="K49" i="1"/>
  <c r="J49" i="1"/>
  <c r="I49" i="1"/>
  <c r="H49" i="1"/>
  <c r="G49" i="1"/>
  <c r="F49" i="1"/>
  <c r="D49" i="1"/>
  <c r="C49" i="1"/>
  <c r="B49" i="1"/>
  <c r="M48" i="1"/>
  <c r="L48" i="1"/>
  <c r="K48" i="1"/>
  <c r="J48" i="1"/>
  <c r="I48" i="1"/>
  <c r="H48" i="1"/>
  <c r="G48" i="1"/>
  <c r="F48" i="1"/>
  <c r="D48" i="1"/>
  <c r="C48" i="1"/>
  <c r="B48" i="1"/>
  <c r="M47" i="1"/>
  <c r="L47" i="1"/>
  <c r="K47" i="1"/>
  <c r="J47" i="1"/>
  <c r="I47" i="1"/>
  <c r="H47" i="1"/>
  <c r="G47" i="1"/>
  <c r="F47" i="1"/>
  <c r="D47" i="1"/>
  <c r="C47" i="1"/>
  <c r="B47" i="1"/>
  <c r="M46" i="1"/>
  <c r="L46" i="1"/>
  <c r="K46" i="1"/>
  <c r="J46" i="1"/>
  <c r="I46" i="1"/>
  <c r="H46" i="1"/>
  <c r="G46" i="1"/>
  <c r="F46" i="1"/>
  <c r="D46" i="1"/>
  <c r="C46" i="1"/>
  <c r="B46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D5" i="1"/>
  <c r="D4" i="1"/>
  <c r="D3" i="1"/>
  <c r="C5" i="1"/>
  <c r="C4" i="1"/>
  <c r="C3" i="1"/>
  <c r="D2" i="1"/>
  <c r="C2" i="1"/>
  <c r="B5" i="1"/>
  <c r="B4" i="1"/>
  <c r="B2" i="1"/>
  <c r="B3" i="1"/>
</calcChain>
</file>

<file path=xl/sharedStrings.xml><?xml version="1.0" encoding="utf-8"?>
<sst xmlns="http://schemas.openxmlformats.org/spreadsheetml/2006/main" count="44" uniqueCount="20">
  <si>
    <t>Pitch (m)</t>
  </si>
  <si>
    <t>Horizontal</t>
  </si>
  <si>
    <t>Vertical</t>
  </si>
  <si>
    <t>Ángulo óptimo</t>
  </si>
  <si>
    <t>Horizontal 2,6</t>
  </si>
  <si>
    <t>Horizontal 2,1</t>
  </si>
  <si>
    <t>Horizontal 6,2</t>
  </si>
  <si>
    <t>Horizontal 10</t>
  </si>
  <si>
    <t>Optimo 10</t>
  </si>
  <si>
    <t>Optimo 6,2</t>
  </si>
  <si>
    <t>Optimo 2,6</t>
  </si>
  <si>
    <t>Optimo 2,1</t>
  </si>
  <si>
    <t>Vertical 10</t>
  </si>
  <si>
    <t>Vertical 6,2</t>
  </si>
  <si>
    <t>Vertical 2,6</t>
  </si>
  <si>
    <t>Vertical 2,1</t>
  </si>
  <si>
    <t>Bifacialidad</t>
  </si>
  <si>
    <t>FRONT IRRADIANCE</t>
  </si>
  <si>
    <t>BACK IRRADIANCE</t>
  </si>
  <si>
    <t>BACCK + FRONT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</si>
</sst>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Horizontal (10m)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Hoja1!$B$9:$B$32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0.26845570074074071</c:v>
                </c:pt>
                <c:pt idx="8">
                  <c:v>19.795472296296296</c:v>
                </c:pt>
                <c:pt idx="9">
                  <c:v>76.782796148148151</c:v>
                </c:pt>
                <c:pt idx="10">
                  <c:v>129.48556148148143</c:v>
                </c:pt>
                <c:pt idx="11">
                  <c:v>177.65722370370369</c:v>
                </c:pt>
                <c:pt idx="12">
                  <c:v>208.57023703703703</c:v>
                </c:pt>
                <c:pt idx="13">
                  <c:v>222.08301629629625</c:v>
                </c:pt>
                <c:pt idx="14">
                  <c:v>219.51991999999993</c:v>
                </c:pt>
                <c:pt idx="15">
                  <c:v>203.17544888888898</c:v>
                </c:pt>
                <c:pt idx="16">
                  <c:v>166.02797629629632</c:v>
                </c:pt>
                <c:pt idx="17">
                  <c:v>113.98050370370368</c:v>
                </c:pt>
                <c:pt idx="18">
                  <c:v>58.255690666666673</c:v>
                </c:pt>
                <c:pt idx="19">
                  <c:v>8.2786165037037041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6-4B03-B27E-82859300DC21}"/>
            </c:ext>
          </c:extLst>
        </c:ser>
        <c:ser>
          <c:idx val="1"/>
          <c:order val="1"/>
          <c:tx>
            <c:v>Horizontal (6,2m)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Hoja1!$C$9:$C$32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0.26422950222222225</c:v>
                </c:pt>
                <c:pt idx="8">
                  <c:v>19.579362370370369</c:v>
                </c:pt>
                <c:pt idx="9">
                  <c:v>76.029274074074067</c:v>
                </c:pt>
                <c:pt idx="10">
                  <c:v>129.09811555555561</c:v>
                </c:pt>
                <c:pt idx="11">
                  <c:v>176.71853037037042</c:v>
                </c:pt>
                <c:pt idx="12">
                  <c:v>207.35549333333338</c:v>
                </c:pt>
                <c:pt idx="13">
                  <c:v>220.3963940740741</c:v>
                </c:pt>
                <c:pt idx="14">
                  <c:v>218.13931259259266</c:v>
                </c:pt>
                <c:pt idx="15">
                  <c:v>201.24557333333337</c:v>
                </c:pt>
                <c:pt idx="16">
                  <c:v>165.00117925925929</c:v>
                </c:pt>
                <c:pt idx="17">
                  <c:v>113.64973037037039</c:v>
                </c:pt>
                <c:pt idx="18">
                  <c:v>57.881545185185182</c:v>
                </c:pt>
                <c:pt idx="19">
                  <c:v>8.1494719703703691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F6-4B03-B27E-82859300DC21}"/>
            </c:ext>
          </c:extLst>
        </c:ser>
        <c:ser>
          <c:idx val="2"/>
          <c:order val="2"/>
          <c:tx>
            <c:v>Horizontal (2,6m)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Hoja1!$D$9:$D$32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0.20798876148148146</c:v>
                </c:pt>
                <c:pt idx="8">
                  <c:v>16.965266962962961</c:v>
                </c:pt>
                <c:pt idx="9">
                  <c:v>68.417301333333342</c:v>
                </c:pt>
                <c:pt idx="10">
                  <c:v>118.43466074074072</c:v>
                </c:pt>
                <c:pt idx="11">
                  <c:v>163.5933037037037</c:v>
                </c:pt>
                <c:pt idx="12">
                  <c:v>191.8359496296296</c:v>
                </c:pt>
                <c:pt idx="13">
                  <c:v>204.01933333333338</c:v>
                </c:pt>
                <c:pt idx="14">
                  <c:v>202.24994962962961</c:v>
                </c:pt>
                <c:pt idx="15">
                  <c:v>186.05707851851849</c:v>
                </c:pt>
                <c:pt idx="16">
                  <c:v>152.0384237037037</c:v>
                </c:pt>
                <c:pt idx="17">
                  <c:v>102.41572177777776</c:v>
                </c:pt>
                <c:pt idx="18">
                  <c:v>50.469735111111106</c:v>
                </c:pt>
                <c:pt idx="19">
                  <c:v>6.3992648000000001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F6-4B03-B27E-82859300DC21}"/>
            </c:ext>
          </c:extLst>
        </c:ser>
        <c:ser>
          <c:idx val="3"/>
          <c:order val="3"/>
          <c:tx>
            <c:v>Horizontal (2,1m)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Hoja1!$E$9:$E$32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0.17680414814814815</c:v>
                </c:pt>
                <c:pt idx="8">
                  <c:v>15.605539555555552</c:v>
                </c:pt>
                <c:pt idx="9">
                  <c:v>64.123484148148151</c:v>
                </c:pt>
                <c:pt idx="10">
                  <c:v>111.95720948148153</c:v>
                </c:pt>
                <c:pt idx="11">
                  <c:v>154.8450933333333</c:v>
                </c:pt>
                <c:pt idx="12">
                  <c:v>182.20566814814816</c:v>
                </c:pt>
                <c:pt idx="13">
                  <c:v>193.38584296296298</c:v>
                </c:pt>
                <c:pt idx="14">
                  <c:v>190.94809185185184</c:v>
                </c:pt>
                <c:pt idx="15">
                  <c:v>176.00968</c:v>
                </c:pt>
                <c:pt idx="16">
                  <c:v>143.41949629629624</c:v>
                </c:pt>
                <c:pt idx="17">
                  <c:v>96.846921185185209</c:v>
                </c:pt>
                <c:pt idx="18">
                  <c:v>46.405995555555563</c:v>
                </c:pt>
                <c:pt idx="19">
                  <c:v>5.4305048888888878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F6-4B03-B27E-82859300D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20304"/>
        <c:axId val="633820720"/>
      </c:scatterChart>
      <c:valAx>
        <c:axId val="633820304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720"/>
        <c:crosses val="autoZero"/>
        <c:crossBetween val="midCat"/>
        <c:majorUnit val="8.3333333333300008E-2"/>
      </c:valAx>
      <c:valAx>
        <c:axId val="6338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Óptimo (10m)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Hoja1!$F$9:$F$32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0.28099482074074073</c:v>
                </c:pt>
                <c:pt idx="8">
                  <c:v>20.541957925925921</c:v>
                </c:pt>
                <c:pt idx="9">
                  <c:v>70.285319407407428</c:v>
                </c:pt>
                <c:pt idx="10">
                  <c:v>110.96355851851848</c:v>
                </c:pt>
                <c:pt idx="11">
                  <c:v>146.20778666666664</c:v>
                </c:pt>
                <c:pt idx="12">
                  <c:v>167.41558222222227</c:v>
                </c:pt>
                <c:pt idx="13">
                  <c:v>176.84373333333338</c:v>
                </c:pt>
                <c:pt idx="14">
                  <c:v>175.91260444444447</c:v>
                </c:pt>
                <c:pt idx="15">
                  <c:v>162.58139851851857</c:v>
                </c:pt>
                <c:pt idx="16">
                  <c:v>136.24168</c:v>
                </c:pt>
                <c:pt idx="17">
                  <c:v>95.862586666666644</c:v>
                </c:pt>
                <c:pt idx="18">
                  <c:v>51.837864888888888</c:v>
                </c:pt>
                <c:pt idx="19">
                  <c:v>8.7181691851851841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7-45BB-B525-9EA1DBE347EC}"/>
            </c:ext>
          </c:extLst>
        </c:ser>
        <c:ser>
          <c:idx val="1"/>
          <c:order val="1"/>
          <c:tx>
            <c:v>Óptimo (6,2m)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Hoja1!$G$9:$G$32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0.26990425777777766</c:v>
                </c:pt>
                <c:pt idx="8">
                  <c:v>19.841010962962962</c:v>
                </c:pt>
                <c:pt idx="9">
                  <c:v>67.646349925925932</c:v>
                </c:pt>
                <c:pt idx="10">
                  <c:v>106.55136296296297</c:v>
                </c:pt>
                <c:pt idx="11">
                  <c:v>141.11994074074073</c:v>
                </c:pt>
                <c:pt idx="12">
                  <c:v>160.14093333333329</c:v>
                </c:pt>
                <c:pt idx="13">
                  <c:v>171.26016888888887</c:v>
                </c:pt>
                <c:pt idx="14">
                  <c:v>168.04723259259256</c:v>
                </c:pt>
                <c:pt idx="15">
                  <c:v>156.52393185185184</c:v>
                </c:pt>
                <c:pt idx="16">
                  <c:v>131.0786103703704</c:v>
                </c:pt>
                <c:pt idx="17">
                  <c:v>91.976206814814816</c:v>
                </c:pt>
                <c:pt idx="18">
                  <c:v>49.620055703703706</c:v>
                </c:pt>
                <c:pt idx="19">
                  <c:v>8.3726322962962954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7-45BB-B525-9EA1DBE347EC}"/>
            </c:ext>
          </c:extLst>
        </c:ser>
        <c:ser>
          <c:idx val="2"/>
          <c:order val="2"/>
          <c:tx>
            <c:v>Óptimo (2,6m)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Hoja1!$H$9:$H$32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0.19479320592592594</c:v>
                </c:pt>
                <c:pt idx="8">
                  <c:v>15.971817777777776</c:v>
                </c:pt>
                <c:pt idx="9">
                  <c:v>51.909473185185192</c:v>
                </c:pt>
                <c:pt idx="10">
                  <c:v>79.36074844444444</c:v>
                </c:pt>
                <c:pt idx="11">
                  <c:v>102.63022814814815</c:v>
                </c:pt>
                <c:pt idx="12">
                  <c:v>115.95687822222224</c:v>
                </c:pt>
                <c:pt idx="13">
                  <c:v>120.25434370370368</c:v>
                </c:pt>
                <c:pt idx="14">
                  <c:v>119.99692325925929</c:v>
                </c:pt>
                <c:pt idx="15">
                  <c:v>111.27093540740744</c:v>
                </c:pt>
                <c:pt idx="16">
                  <c:v>93.648573037037053</c:v>
                </c:pt>
                <c:pt idx="17">
                  <c:v>65.491223111111125</c:v>
                </c:pt>
                <c:pt idx="18">
                  <c:v>35.885541629629635</c:v>
                </c:pt>
                <c:pt idx="19">
                  <c:v>6.0315811259259267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67-45BB-B525-9EA1DBE347EC}"/>
            </c:ext>
          </c:extLst>
        </c:ser>
        <c:ser>
          <c:idx val="3"/>
          <c:order val="3"/>
          <c:tx>
            <c:v>Óptimo (2,1m)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Hoja1!$A$9:$A$32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Hoja1!$I$9:$I$32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0.16168493037037035</c:v>
                </c:pt>
                <c:pt idx="8">
                  <c:v>14.095992888888887</c:v>
                </c:pt>
                <c:pt idx="9">
                  <c:v>45.283290370370381</c:v>
                </c:pt>
                <c:pt idx="10">
                  <c:v>70.511972740740745</c:v>
                </c:pt>
                <c:pt idx="11">
                  <c:v>92.328195851851845</c:v>
                </c:pt>
                <c:pt idx="12">
                  <c:v>104.46119911111111</c:v>
                </c:pt>
                <c:pt idx="13">
                  <c:v>110.40592207407408</c:v>
                </c:pt>
                <c:pt idx="14">
                  <c:v>108.63848325925929</c:v>
                </c:pt>
                <c:pt idx="15">
                  <c:v>99.449484740740729</c:v>
                </c:pt>
                <c:pt idx="16">
                  <c:v>83.980074370370332</c:v>
                </c:pt>
                <c:pt idx="17">
                  <c:v>58.803335703703716</c:v>
                </c:pt>
                <c:pt idx="18">
                  <c:v>31.568762370370379</c:v>
                </c:pt>
                <c:pt idx="19">
                  <c:v>4.9729420444444452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67-45BB-B525-9EA1DBE34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20304"/>
        <c:axId val="633820720"/>
      </c:scatterChart>
      <c:valAx>
        <c:axId val="633820304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720"/>
        <c:crosses val="autoZero"/>
        <c:crossBetween val="midCat"/>
        <c:majorUnit val="8.3333333333300008E-2"/>
      </c:valAx>
      <c:valAx>
        <c:axId val="633820720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Horizontal (10m)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Hoja1!$B$39:$B$62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0.79066052444444468</c:v>
                </c:pt>
                <c:pt idx="8">
                  <c:v>48.146207111111103</c:v>
                </c:pt>
                <c:pt idx="9">
                  <c:v>206.91651555555561</c:v>
                </c:pt>
                <c:pt idx="10">
                  <c:v>378.84384888888894</c:v>
                </c:pt>
                <c:pt idx="11">
                  <c:v>524.73821333333342</c:v>
                </c:pt>
                <c:pt idx="12">
                  <c:v>628.13449777777782</c:v>
                </c:pt>
                <c:pt idx="13">
                  <c:v>678.61120000000005</c:v>
                </c:pt>
                <c:pt idx="14">
                  <c:v>670.34909333333326</c:v>
                </c:pt>
                <c:pt idx="15">
                  <c:v>611.08178666666652</c:v>
                </c:pt>
                <c:pt idx="16">
                  <c:v>497.12175999999999</c:v>
                </c:pt>
                <c:pt idx="17">
                  <c:v>343.90491555555553</c:v>
                </c:pt>
                <c:pt idx="18">
                  <c:v>168.2829244444444</c:v>
                </c:pt>
                <c:pt idx="19">
                  <c:v>24.530432888888889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9BB-4F6F-9B72-E4F8322F6A3B}"/>
            </c:ext>
          </c:extLst>
        </c:ser>
        <c:ser>
          <c:idx val="5"/>
          <c:order val="1"/>
          <c:tx>
            <c:v>Horizontal (6,2m)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Hoja1!$C$39:$C$62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0.79063564444444445</c:v>
                </c:pt>
                <c:pt idx="8">
                  <c:v>48.174273777777778</c:v>
                </c:pt>
                <c:pt idx="9">
                  <c:v>206.69594666666671</c:v>
                </c:pt>
                <c:pt idx="10">
                  <c:v>378.66226666666665</c:v>
                </c:pt>
                <c:pt idx="11">
                  <c:v>524.75013333333334</c:v>
                </c:pt>
                <c:pt idx="12">
                  <c:v>628.21562666666671</c:v>
                </c:pt>
                <c:pt idx="13">
                  <c:v>678.90297777777778</c:v>
                </c:pt>
                <c:pt idx="14">
                  <c:v>670.50038222222236</c:v>
                </c:pt>
                <c:pt idx="15">
                  <c:v>610.94808888888895</c:v>
                </c:pt>
                <c:pt idx="16">
                  <c:v>496.99621333333329</c:v>
                </c:pt>
                <c:pt idx="17">
                  <c:v>343.86850666666675</c:v>
                </c:pt>
                <c:pt idx="18">
                  <c:v>168.04896000000002</c:v>
                </c:pt>
                <c:pt idx="19">
                  <c:v>24.534105777777778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9BB-4F6F-9B72-E4F8322F6A3B}"/>
            </c:ext>
          </c:extLst>
        </c:ser>
        <c:ser>
          <c:idx val="6"/>
          <c:order val="2"/>
          <c:tx>
            <c:v>Horizontal (2,6m)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Hoja1!$D$39:$D$62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0.79031371555555552</c:v>
                </c:pt>
                <c:pt idx="8">
                  <c:v>48.130389333333333</c:v>
                </c:pt>
                <c:pt idx="9">
                  <c:v>206.92368000000002</c:v>
                </c:pt>
                <c:pt idx="10">
                  <c:v>378.88784888888893</c:v>
                </c:pt>
                <c:pt idx="11">
                  <c:v>524.60432888888897</c:v>
                </c:pt>
                <c:pt idx="12">
                  <c:v>628.24150222222215</c:v>
                </c:pt>
                <c:pt idx="13">
                  <c:v>678.58555555555563</c:v>
                </c:pt>
                <c:pt idx="14">
                  <c:v>670.40259555555565</c:v>
                </c:pt>
                <c:pt idx="15">
                  <c:v>611.2360799999999</c:v>
                </c:pt>
                <c:pt idx="16">
                  <c:v>496.96487999999999</c:v>
                </c:pt>
                <c:pt idx="17">
                  <c:v>344.10880888888892</c:v>
                </c:pt>
                <c:pt idx="18">
                  <c:v>168.18480888888888</c:v>
                </c:pt>
                <c:pt idx="19">
                  <c:v>24.530745777777778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9BB-4F6F-9B72-E4F8322F6A3B}"/>
            </c:ext>
          </c:extLst>
        </c:ser>
        <c:ser>
          <c:idx val="7"/>
          <c:order val="3"/>
          <c:tx>
            <c:v>Horizontal (2,1m)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Hoja1!$E$39:$E$62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0.79012631111111109</c:v>
                </c:pt>
                <c:pt idx="8">
                  <c:v>48.180240888888889</c:v>
                </c:pt>
                <c:pt idx="9">
                  <c:v>207.07640888888886</c:v>
                </c:pt>
                <c:pt idx="10">
                  <c:v>378.87343999999996</c:v>
                </c:pt>
                <c:pt idx="11">
                  <c:v>524.82486222222212</c:v>
                </c:pt>
                <c:pt idx="12">
                  <c:v>628.39201777777771</c:v>
                </c:pt>
                <c:pt idx="13">
                  <c:v>678.75164444444454</c:v>
                </c:pt>
                <c:pt idx="14">
                  <c:v>670.90300444444438</c:v>
                </c:pt>
                <c:pt idx="15">
                  <c:v>611.18810666666661</c:v>
                </c:pt>
                <c:pt idx="16">
                  <c:v>496.9834933333334</c:v>
                </c:pt>
                <c:pt idx="17">
                  <c:v>343.93276444444444</c:v>
                </c:pt>
                <c:pt idx="18">
                  <c:v>168.38039111111112</c:v>
                </c:pt>
                <c:pt idx="19">
                  <c:v>24.532702222222227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9BB-4F6F-9B72-E4F8322F6A3B}"/>
            </c:ext>
          </c:extLst>
        </c:ser>
        <c:ser>
          <c:idx val="0"/>
          <c:order val="4"/>
          <c:tx>
            <c:v>Óptimo (10m)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Hoja1!$F$39:$F$62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0.77072214222222224</c:v>
                </c:pt>
                <c:pt idx="8">
                  <c:v>51.244129185185187</c:v>
                </c:pt>
                <c:pt idx="9">
                  <c:v>235.54017777777787</c:v>
                </c:pt>
                <c:pt idx="10">
                  <c:v>451.72622222222208</c:v>
                </c:pt>
                <c:pt idx="11">
                  <c:v>631.87232000000017</c:v>
                </c:pt>
                <c:pt idx="12">
                  <c:v>759.71918222222246</c:v>
                </c:pt>
                <c:pt idx="13">
                  <c:v>821.35377777777762</c:v>
                </c:pt>
                <c:pt idx="14">
                  <c:v>811.64231111111121</c:v>
                </c:pt>
                <c:pt idx="15">
                  <c:v>738.0282400000001</c:v>
                </c:pt>
                <c:pt idx="16">
                  <c:v>599.04825777777774</c:v>
                </c:pt>
                <c:pt idx="17">
                  <c:v>411.75201777777778</c:v>
                </c:pt>
                <c:pt idx="18">
                  <c:v>192.35841777777776</c:v>
                </c:pt>
                <c:pt idx="19">
                  <c:v>23.912236444444449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BB-4F6F-9B72-E4F8322F6A3B}"/>
            </c:ext>
          </c:extLst>
        </c:ser>
        <c:ser>
          <c:idx val="1"/>
          <c:order val="5"/>
          <c:tx>
            <c:v>Óptimo (6,2m)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Hoja1!$G$39:$G$62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0.77060922666666665</c:v>
                </c:pt>
                <c:pt idx="8">
                  <c:v>51.231040592592592</c:v>
                </c:pt>
                <c:pt idx="9">
                  <c:v>235.81064888888886</c:v>
                </c:pt>
                <c:pt idx="10">
                  <c:v>451.87004740740741</c:v>
                </c:pt>
                <c:pt idx="11">
                  <c:v>631.59859555555568</c:v>
                </c:pt>
                <c:pt idx="12">
                  <c:v>759.85576296296313</c:v>
                </c:pt>
                <c:pt idx="13">
                  <c:v>821.36791111111131</c:v>
                </c:pt>
                <c:pt idx="14">
                  <c:v>811.9833777777776</c:v>
                </c:pt>
                <c:pt idx="15">
                  <c:v>738.19136296296301</c:v>
                </c:pt>
                <c:pt idx="16">
                  <c:v>598.99069629629628</c:v>
                </c:pt>
                <c:pt idx="17">
                  <c:v>411.65338370370375</c:v>
                </c:pt>
                <c:pt idx="18">
                  <c:v>192.43660444444447</c:v>
                </c:pt>
                <c:pt idx="19">
                  <c:v>23.92079733333334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BB-4F6F-9B72-E4F8322F6A3B}"/>
            </c:ext>
          </c:extLst>
        </c:ser>
        <c:ser>
          <c:idx val="2"/>
          <c:order val="6"/>
          <c:tx>
            <c:v>Óptimo (2,6m)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Hoja1!$H$39:$H$62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0.77049209777777783</c:v>
                </c:pt>
                <c:pt idx="8">
                  <c:v>51.318979259259265</c:v>
                </c:pt>
                <c:pt idx="9">
                  <c:v>235.82624888888887</c:v>
                </c:pt>
                <c:pt idx="10">
                  <c:v>451.56165333333342</c:v>
                </c:pt>
                <c:pt idx="11">
                  <c:v>631.88664592592613</c:v>
                </c:pt>
                <c:pt idx="12">
                  <c:v>759.73586666666677</c:v>
                </c:pt>
                <c:pt idx="13">
                  <c:v>821.12500740740734</c:v>
                </c:pt>
                <c:pt idx="14">
                  <c:v>811.97377777777763</c:v>
                </c:pt>
                <c:pt idx="15">
                  <c:v>738.06203851851865</c:v>
                </c:pt>
                <c:pt idx="16">
                  <c:v>599.19927111111122</c:v>
                </c:pt>
                <c:pt idx="17">
                  <c:v>411.6486044444444</c:v>
                </c:pt>
                <c:pt idx="18">
                  <c:v>192.37275851851857</c:v>
                </c:pt>
                <c:pt idx="19">
                  <c:v>23.921677333333335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BB-4F6F-9B72-E4F8322F6A3B}"/>
            </c:ext>
          </c:extLst>
        </c:ser>
        <c:ser>
          <c:idx val="3"/>
          <c:order val="7"/>
          <c:tx>
            <c:v>Óptimo (2,1m)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Hoja1!$A$39:$A$62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Hoja1!$I$39:$I$62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0.77080475555555561</c:v>
                </c:pt>
                <c:pt idx="8">
                  <c:v>51.326021333333337</c:v>
                </c:pt>
                <c:pt idx="9">
                  <c:v>235.65984</c:v>
                </c:pt>
                <c:pt idx="10">
                  <c:v>451.76718222222229</c:v>
                </c:pt>
                <c:pt idx="11">
                  <c:v>631.81160000000011</c:v>
                </c:pt>
                <c:pt idx="12">
                  <c:v>759.77844148148142</c:v>
                </c:pt>
                <c:pt idx="13">
                  <c:v>821.07312592592552</c:v>
                </c:pt>
                <c:pt idx="14">
                  <c:v>812.02542222222246</c:v>
                </c:pt>
                <c:pt idx="15">
                  <c:v>738.3178044444445</c:v>
                </c:pt>
                <c:pt idx="16">
                  <c:v>599.04774814814823</c:v>
                </c:pt>
                <c:pt idx="17">
                  <c:v>411.76905777777779</c:v>
                </c:pt>
                <c:pt idx="18">
                  <c:v>192.41579555555563</c:v>
                </c:pt>
                <c:pt idx="19">
                  <c:v>23.916709333333337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BB-4F6F-9B72-E4F8322F6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20304"/>
        <c:axId val="633820720"/>
      </c:scatterChart>
      <c:valAx>
        <c:axId val="633820304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720"/>
        <c:crosses val="autoZero"/>
        <c:crossBetween val="midCat"/>
        <c:majorUnit val="8.3333333333300008E-2"/>
      </c:valAx>
      <c:valAx>
        <c:axId val="6338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Vertical (10m)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Hoja1!$A$68:$A$91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Hoja1!$J$68:$J$91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0.92260368592592601</c:v>
                </c:pt>
                <c:pt idx="8">
                  <c:v>151.14580397037034</c:v>
                </c:pt>
                <c:pt idx="9">
                  <c:v>501.45864284444457</c:v>
                </c:pt>
                <c:pt idx="10">
                  <c:v>696.85209339259256</c:v>
                </c:pt>
                <c:pt idx="11">
                  <c:v>705.7419879111111</c:v>
                </c:pt>
                <c:pt idx="12">
                  <c:v>628.83875614814815</c:v>
                </c:pt>
                <c:pt idx="13">
                  <c:v>503.80410014814822</c:v>
                </c:pt>
                <c:pt idx="14">
                  <c:v>509.92249185185187</c:v>
                </c:pt>
                <c:pt idx="15">
                  <c:v>508.42608000000001</c:v>
                </c:pt>
                <c:pt idx="16">
                  <c:v>606.92456000000004</c:v>
                </c:pt>
                <c:pt idx="17">
                  <c:v>568.28500622222236</c:v>
                </c:pt>
                <c:pt idx="18">
                  <c:v>297.3873134814815</c:v>
                </c:pt>
                <c:pt idx="19">
                  <c:v>30.169124385185185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77-462D-8D4E-96EE9A377318}"/>
            </c:ext>
          </c:extLst>
        </c:ser>
        <c:ser>
          <c:idx val="0"/>
          <c:order val="1"/>
          <c:tx>
            <c:v>Vertical (6,2m)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Hoja1!$A$68:$A$91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Hoja1!$K$68:$K$91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0.90303236977777801</c:v>
                </c:pt>
                <c:pt idx="8">
                  <c:v>149.89563768888888</c:v>
                </c:pt>
                <c:pt idx="9">
                  <c:v>497.96909120000009</c:v>
                </c:pt>
                <c:pt idx="10">
                  <c:v>691.54480367407405</c:v>
                </c:pt>
                <c:pt idx="11">
                  <c:v>698.79281244444462</c:v>
                </c:pt>
                <c:pt idx="12">
                  <c:v>620.83236088888896</c:v>
                </c:pt>
                <c:pt idx="13">
                  <c:v>495.13278874074075</c:v>
                </c:pt>
                <c:pt idx="14">
                  <c:v>500.86350162962981</c:v>
                </c:pt>
                <c:pt idx="15">
                  <c:v>497.71874962962966</c:v>
                </c:pt>
                <c:pt idx="16">
                  <c:v>595.61082607407411</c:v>
                </c:pt>
                <c:pt idx="17">
                  <c:v>555.56970044444438</c:v>
                </c:pt>
                <c:pt idx="18">
                  <c:v>276.77433914074078</c:v>
                </c:pt>
                <c:pt idx="19">
                  <c:v>29.443995614814824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77-462D-8D4E-96EE9A377318}"/>
            </c:ext>
          </c:extLst>
        </c:ser>
        <c:ser>
          <c:idx val="1"/>
          <c:order val="2"/>
          <c:tx>
            <c:v>Vertical (2,6m)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Hoja1!$A$68:$A$91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Hoja1!$L$68:$L$91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0.82798998103703703</c:v>
                </c:pt>
                <c:pt idx="8">
                  <c:v>145.94855869629635</c:v>
                </c:pt>
                <c:pt idx="9">
                  <c:v>487.34506500740764</c:v>
                </c:pt>
                <c:pt idx="10">
                  <c:v>674.48889860740735</c:v>
                </c:pt>
                <c:pt idx="11">
                  <c:v>674.85441303703715</c:v>
                </c:pt>
                <c:pt idx="12">
                  <c:v>593.48019934814806</c:v>
                </c:pt>
                <c:pt idx="13">
                  <c:v>466.33679822222234</c:v>
                </c:pt>
                <c:pt idx="14">
                  <c:v>465.62012385185199</c:v>
                </c:pt>
                <c:pt idx="15">
                  <c:v>450.06856474074073</c:v>
                </c:pt>
                <c:pt idx="16">
                  <c:v>531.20830103703713</c:v>
                </c:pt>
                <c:pt idx="17">
                  <c:v>373.15459235555556</c:v>
                </c:pt>
                <c:pt idx="18">
                  <c:v>199.0723162074074</c:v>
                </c:pt>
                <c:pt idx="19">
                  <c:v>25.108645274074078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77-462D-8D4E-96EE9A377318}"/>
            </c:ext>
          </c:extLst>
        </c:ser>
        <c:ser>
          <c:idx val="2"/>
          <c:order val="3"/>
          <c:tx>
            <c:v>Vertical (2,1m)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Hoja1!$A$68:$A$91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Hoja1!$M$68:$M$91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0.79625959762962961</c:v>
                </c:pt>
                <c:pt idx="8">
                  <c:v>144.35605878518521</c:v>
                </c:pt>
                <c:pt idx="9">
                  <c:v>483.62683211851845</c:v>
                </c:pt>
                <c:pt idx="10">
                  <c:v>670.10221037037036</c:v>
                </c:pt>
                <c:pt idx="11">
                  <c:v>665.39329339259257</c:v>
                </c:pt>
                <c:pt idx="12">
                  <c:v>582.66654909629642</c:v>
                </c:pt>
                <c:pt idx="13">
                  <c:v>453.33935762962972</c:v>
                </c:pt>
                <c:pt idx="14">
                  <c:v>448.87729540740742</c:v>
                </c:pt>
                <c:pt idx="15">
                  <c:v>427.60196977777787</c:v>
                </c:pt>
                <c:pt idx="16">
                  <c:v>504.06472296296306</c:v>
                </c:pt>
                <c:pt idx="17">
                  <c:v>399.63568414814813</c:v>
                </c:pt>
                <c:pt idx="18">
                  <c:v>166.11963259259258</c:v>
                </c:pt>
                <c:pt idx="19">
                  <c:v>24.032639751111113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77-462D-8D4E-96EE9A377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20304"/>
        <c:axId val="633820720"/>
      </c:scatterChart>
      <c:valAx>
        <c:axId val="633820304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720"/>
        <c:crosses val="autoZero"/>
        <c:crossBetween val="midCat"/>
        <c:majorUnit val="8.3333333333300008E-2"/>
      </c:valAx>
      <c:valAx>
        <c:axId val="6338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8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4002</xdr:colOff>
      <xdr:row>5</xdr:row>
      <xdr:rowOff>188418</xdr:rowOff>
    </xdr:from>
    <xdr:to>
      <xdr:col>20</xdr:col>
      <xdr:colOff>740882</xdr:colOff>
      <xdr:row>20</xdr:row>
      <xdr:rowOff>74118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3DEF94-665C-DE1B-C391-F88C6A9B0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22412</xdr:colOff>
      <xdr:row>21</xdr:row>
      <xdr:rowOff>0</xdr:rowOff>
    </xdr:from>
    <xdr:to>
      <xdr:col>20</xdr:col>
      <xdr:colOff>759292</xdr:colOff>
      <xdr:row>35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C1455A4-676A-4F1D-B19E-246ADB288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68036</xdr:colOff>
      <xdr:row>38</xdr:row>
      <xdr:rowOff>40821</xdr:rowOff>
    </xdr:from>
    <xdr:to>
      <xdr:col>21</xdr:col>
      <xdr:colOff>42916</xdr:colOff>
      <xdr:row>52</xdr:row>
      <xdr:rowOff>117021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97EDFC1-3825-4416-B570-0ED4D2E9D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448235</xdr:colOff>
      <xdr:row>68</xdr:row>
      <xdr:rowOff>67235</xdr:rowOff>
    </xdr:from>
    <xdr:to>
      <xdr:col>20</xdr:col>
      <xdr:colOff>423115</xdr:colOff>
      <xdr:row>82</xdr:row>
      <xdr:rowOff>143435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87DC07A-37BD-4A81-903C-8E1E73BD8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Horizontal_10/Mismatch_Results_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Optimo_10/Mismatch_Results_0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Vertical_10/Mismatch_Results_0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Horizontal/Mismatch_Results_0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Optimo/Mismatch_Results_0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Vertical/Mismatch_Results_0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Horizontal_3/Mismatch_Results_0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Optimo_3/Mismatch_Results_0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Vertical_3/Mismatch_Results_08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Horizontal_2/Mismatch_Results_08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Optimo_2/Mismatch_Results_08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dl/Documents/bifacial_radiance/TFG_Final/Sistemas_Fijos/Pitch/Sudafrica_Vertical_2/Mismatch_Results_08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Horizontal_10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Horizonta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Horizontal_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Optimo_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Optimo_1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Optimo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Optimo_3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Vertical_10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Vertical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Vertical_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Vertical_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Horizont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1.12945253918698E-2</v>
          </cell>
        </row>
        <row r="3">
          <cell r="C3">
            <v>187.0831988313997</v>
          </cell>
        </row>
        <row r="4">
          <cell r="C4">
            <v>127.2007230369102</v>
          </cell>
        </row>
        <row r="5">
          <cell r="C5">
            <v>59.997538166403423</v>
          </cell>
        </row>
        <row r="6">
          <cell r="C6">
            <v>6.2417833457636167</v>
          </cell>
        </row>
        <row r="7">
          <cell r="C7">
            <v>15.343310553775201</v>
          </cell>
        </row>
        <row r="8">
          <cell r="C8">
            <v>76.167141554393538</v>
          </cell>
        </row>
        <row r="9">
          <cell r="C9">
            <v>141.8872471529379</v>
          </cell>
        </row>
        <row r="10">
          <cell r="C10">
            <v>198.134795449851</v>
          </cell>
        </row>
        <row r="11">
          <cell r="C11">
            <v>237.19096378224401</v>
          </cell>
        </row>
        <row r="12">
          <cell r="C12">
            <v>255.82660067170261</v>
          </cell>
        </row>
        <row r="13">
          <cell r="C13">
            <v>252.79671079654901</v>
          </cell>
        </row>
        <row r="14">
          <cell r="C14">
            <v>230.98812672851381</v>
          </cell>
        </row>
        <row r="15">
          <cell r="C15">
            <v>1.01459590366101E-2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1.11500301088291E-2</v>
          </cell>
        </row>
        <row r="3">
          <cell r="C3">
            <v>212.2768692492343</v>
          </cell>
        </row>
        <row r="4">
          <cell r="C4">
            <v>144.34232070971001</v>
          </cell>
        </row>
        <row r="5">
          <cell r="C5">
            <v>66.131999918963302</v>
          </cell>
        </row>
        <row r="6">
          <cell r="C6">
            <v>6.1994151764871033</v>
          </cell>
        </row>
        <row r="7">
          <cell r="C7">
            <v>16.47082385921777</v>
          </cell>
        </row>
        <row r="8">
          <cell r="C8">
            <v>84.009899130877443</v>
          </cell>
        </row>
        <row r="9">
          <cell r="C9">
            <v>160.41688366552</v>
          </cell>
        </row>
        <row r="10">
          <cell r="C10">
            <v>224.43303781365171</v>
          </cell>
        </row>
        <row r="11">
          <cell r="C11">
            <v>268.63303873454612</v>
          </cell>
        </row>
        <row r="12">
          <cell r="C12">
            <v>289.93641732113048</v>
          </cell>
        </row>
        <row r="13">
          <cell r="C13">
            <v>286.87747212482202</v>
          </cell>
        </row>
        <row r="14">
          <cell r="C14">
            <v>261.47596616019189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9.6464265074730996E-3</v>
          </cell>
        </row>
        <row r="3">
          <cell r="C3">
            <v>182.52683854038781</v>
          </cell>
        </row>
        <row r="4">
          <cell r="C4">
            <v>169.93756399303629</v>
          </cell>
        </row>
        <row r="5">
          <cell r="C5">
            <v>85.188073848788846</v>
          </cell>
        </row>
        <row r="6">
          <cell r="C6">
            <v>6.1108519494423774</v>
          </cell>
        </row>
        <row r="7">
          <cell r="C7">
            <v>41.128835701796582</v>
          </cell>
        </row>
        <row r="8">
          <cell r="C8">
            <v>149.0333692776664</v>
          </cell>
        </row>
        <row r="9">
          <cell r="C9">
            <v>209.63545170307691</v>
          </cell>
        </row>
        <row r="10">
          <cell r="C10">
            <v>212.76941929441219</v>
          </cell>
        </row>
        <row r="11">
          <cell r="C11">
            <v>189.44460450231171</v>
          </cell>
        </row>
        <row r="12">
          <cell r="C12">
            <v>150.12340248334769</v>
          </cell>
        </row>
        <row r="13">
          <cell r="C13">
            <v>152.3525355593296</v>
          </cell>
        </row>
        <row r="14">
          <cell r="C14">
            <v>157.48589900884269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1.1206445767962999E-2</v>
          </cell>
        </row>
        <row r="3">
          <cell r="C3">
            <v>186.8325906180761</v>
          </cell>
        </row>
        <row r="4">
          <cell r="C4">
            <v>126.9567954817002</v>
          </cell>
        </row>
        <row r="5">
          <cell r="C5">
            <v>59.888279795962738</v>
          </cell>
        </row>
        <row r="6">
          <cell r="C6">
            <v>6.2208567339388896</v>
          </cell>
        </row>
        <row r="7">
          <cell r="C7">
            <v>15.28080887291331</v>
          </cell>
        </row>
        <row r="8">
          <cell r="C8">
            <v>76.205151195995228</v>
          </cell>
        </row>
        <row r="9">
          <cell r="C9">
            <v>141.64295082208071</v>
          </cell>
        </row>
        <row r="10">
          <cell r="C10">
            <v>197.82154079173779</v>
          </cell>
        </row>
        <row r="11">
          <cell r="C11">
            <v>236.66845152869169</v>
          </cell>
        </row>
        <row r="12">
          <cell r="C12">
            <v>255.38196825140389</v>
          </cell>
        </row>
        <row r="13">
          <cell r="C13">
            <v>252.41532748242531</v>
          </cell>
        </row>
        <row r="14">
          <cell r="C14">
            <v>230.46849272819421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1.09343672032959E-2</v>
          </cell>
        </row>
        <row r="3">
          <cell r="C3">
            <v>210.54488885379979</v>
          </cell>
        </row>
        <row r="4">
          <cell r="C4">
            <v>143.2136777556064</v>
          </cell>
        </row>
        <row r="5">
          <cell r="C5">
            <v>65.693140955073744</v>
          </cell>
        </row>
        <row r="6">
          <cell r="C6">
            <v>6.1205060686067414</v>
          </cell>
        </row>
        <row r="7">
          <cell r="C7">
            <v>16.301802248057179</v>
          </cell>
        </row>
        <row r="8">
          <cell r="C8">
            <v>83.311689369790699</v>
          </cell>
        </row>
        <row r="9">
          <cell r="C9">
            <v>159.48508347181621</v>
          </cell>
        </row>
        <row r="10">
          <cell r="C10">
            <v>222.91577915983649</v>
          </cell>
        </row>
        <row r="11">
          <cell r="C11">
            <v>266.9778960596837</v>
          </cell>
        </row>
        <row r="12">
          <cell r="C12">
            <v>287.83676587178371</v>
          </cell>
        </row>
        <row r="13">
          <cell r="C13">
            <v>285.0400585009769</v>
          </cell>
        </row>
        <row r="14">
          <cell r="C14">
            <v>259.87715035499491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9.2537334530108997E-3</v>
          </cell>
        </row>
        <row r="3">
          <cell r="C3">
            <v>178.9015046004142</v>
          </cell>
        </row>
        <row r="4">
          <cell r="C4">
            <v>165.92651742662829</v>
          </cell>
        </row>
        <row r="5">
          <cell r="C5">
            <v>79.233007311668104</v>
          </cell>
        </row>
        <row r="6">
          <cell r="C6">
            <v>5.9322728298449636</v>
          </cell>
        </row>
        <row r="7">
          <cell r="C7">
            <v>40.798831265945843</v>
          </cell>
        </row>
        <row r="8">
          <cell r="C8">
            <v>147.93564248848409</v>
          </cell>
        </row>
        <row r="9">
          <cell r="C9">
            <v>207.9689128882595</v>
          </cell>
        </row>
        <row r="10">
          <cell r="C10">
            <v>210.46168459681439</v>
          </cell>
        </row>
        <row r="11">
          <cell r="C11">
            <v>186.78308296304081</v>
          </cell>
        </row>
        <row r="12">
          <cell r="C12">
            <v>147.29326497464641</v>
          </cell>
        </row>
        <row r="13">
          <cell r="C13">
            <v>148.9399416939869</v>
          </cell>
        </row>
        <row r="14">
          <cell r="C14">
            <v>153.84448242180841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1.0153291928584799E-2</v>
          </cell>
        </row>
        <row r="3">
          <cell r="C3">
            <v>182.92929953340439</v>
          </cell>
        </row>
        <row r="4">
          <cell r="C4">
            <v>124.2323923160572</v>
          </cell>
        </row>
        <row r="5">
          <cell r="C5">
            <v>57.951546513170278</v>
          </cell>
        </row>
        <row r="6">
          <cell r="C6">
            <v>5.8206474008075073</v>
          </cell>
        </row>
        <row r="7">
          <cell r="C7">
            <v>14.653845438453841</v>
          </cell>
        </row>
        <row r="8">
          <cell r="C8">
            <v>73.858724758966758</v>
          </cell>
        </row>
        <row r="9">
          <cell r="C9">
            <v>138.80857436087439</v>
          </cell>
        </row>
        <row r="10">
          <cell r="C10">
            <v>194.26144640137139</v>
          </cell>
        </row>
        <row r="11">
          <cell r="C11">
            <v>232.8010264510325</v>
          </cell>
        </row>
        <row r="12">
          <cell r="C12">
            <v>250.88398587551089</v>
          </cell>
        </row>
        <row r="13">
          <cell r="C13">
            <v>248.1803600739714</v>
          </cell>
        </row>
        <row r="14">
          <cell r="C14">
            <v>226.29440716226949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9.5304331891414001E-3</v>
          </cell>
        </row>
        <row r="3">
          <cell r="C3">
            <v>200.75515355107549</v>
          </cell>
        </row>
        <row r="4">
          <cell r="C4">
            <v>136.16860828244299</v>
          </cell>
        </row>
        <row r="5">
          <cell r="C5">
            <v>61.943399267258641</v>
          </cell>
        </row>
        <row r="6">
          <cell r="C6">
            <v>5.5944952193150854</v>
          </cell>
        </row>
        <row r="7">
          <cell r="C7">
            <v>15.338697979322131</v>
          </cell>
        </row>
        <row r="8">
          <cell r="C8">
            <v>79.114944702944612</v>
          </cell>
        </row>
        <row r="9">
          <cell r="C9">
            <v>151.96517651360091</v>
          </cell>
        </row>
        <row r="10">
          <cell r="C10">
            <v>212.59710446360049</v>
          </cell>
        </row>
        <row r="11">
          <cell r="C11">
            <v>254.88771146944009</v>
          </cell>
        </row>
        <row r="12">
          <cell r="C12">
            <v>275.16820162608741</v>
          </cell>
        </row>
        <row r="13">
          <cell r="C13">
            <v>271.96639057492251</v>
          </cell>
        </row>
        <row r="14">
          <cell r="C14">
            <v>247.7402288536353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7.8182450392887005E-3</v>
          </cell>
        </row>
        <row r="3">
          <cell r="C3">
            <v>158.86131716875991</v>
          </cell>
        </row>
        <row r="4">
          <cell r="C4">
            <v>118.3407819955998</v>
          </cell>
        </row>
        <row r="5">
          <cell r="C5">
            <v>60.244883384785332</v>
          </cell>
        </row>
        <row r="6">
          <cell r="C6">
            <v>4.7571804649390117</v>
          </cell>
        </row>
        <row r="7">
          <cell r="C7">
            <v>39.618172668655554</v>
          </cell>
        </row>
        <row r="8">
          <cell r="C8">
            <v>144.6765378623453</v>
          </cell>
        </row>
        <row r="9">
          <cell r="C9">
            <v>202.44108770929401</v>
          </cell>
        </row>
        <row r="10">
          <cell r="C10">
            <v>202.8209970295602</v>
          </cell>
        </row>
        <row r="11">
          <cell r="C11">
            <v>177.86653371568889</v>
          </cell>
        </row>
        <row r="12">
          <cell r="C12">
            <v>137.76784619264859</v>
          </cell>
        </row>
        <row r="13">
          <cell r="C13">
            <v>137.97920626861321</v>
          </cell>
        </row>
        <row r="14">
          <cell r="C14">
            <v>138.490606789032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9.5876024628580997E-3</v>
          </cell>
        </row>
        <row r="3">
          <cell r="C3">
            <v>180.94060773289269</v>
          </cell>
        </row>
        <row r="4">
          <cell r="C4">
            <v>122.40564650482941</v>
          </cell>
        </row>
        <row r="5">
          <cell r="C5">
            <v>56.82668432748148</v>
          </cell>
        </row>
        <row r="6">
          <cell r="C6">
            <v>5.6042493564682436</v>
          </cell>
        </row>
        <row r="7">
          <cell r="C7">
            <v>14.33329813857854</v>
          </cell>
        </row>
        <row r="8">
          <cell r="C8">
            <v>72.849091076697135</v>
          </cell>
        </row>
        <row r="9">
          <cell r="C9">
            <v>136.95190954561741</v>
          </cell>
        </row>
        <row r="10">
          <cell r="C10">
            <v>191.70304547880249</v>
          </cell>
        </row>
        <row r="11">
          <cell r="C11">
            <v>229.8803295701176</v>
          </cell>
        </row>
        <row r="12">
          <cell r="C12">
            <v>247.8410697012917</v>
          </cell>
        </row>
        <row r="13">
          <cell r="C13">
            <v>244.9607664544377</v>
          </cell>
        </row>
        <row r="14">
          <cell r="C14">
            <v>223.38652753926581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8.9533516107638995E-3</v>
          </cell>
        </row>
        <row r="3">
          <cell r="C3">
            <v>198.2960011977344</v>
          </cell>
        </row>
        <row r="4">
          <cell r="C4">
            <v>134.42466635037351</v>
          </cell>
        </row>
        <row r="5">
          <cell r="C5">
            <v>60.848705014553133</v>
          </cell>
        </row>
        <row r="6">
          <cell r="C6">
            <v>5.3614720844867119</v>
          </cell>
        </row>
        <row r="7">
          <cell r="C7">
            <v>14.877840228426059</v>
          </cell>
        </row>
        <row r="8">
          <cell r="C8">
            <v>77.23868335453848</v>
          </cell>
        </row>
        <row r="9">
          <cell r="C9">
            <v>149.7526910219371</v>
          </cell>
        </row>
        <row r="10">
          <cell r="C10">
            <v>209.93095909051249</v>
          </cell>
        </row>
        <row r="11">
          <cell r="C11">
            <v>251.80722206707711</v>
          </cell>
        </row>
        <row r="12">
          <cell r="C12">
            <v>272.07466310680621</v>
          </cell>
        </row>
        <row r="13">
          <cell r="C13">
            <v>269.0329317036647</v>
          </cell>
        </row>
        <row r="14">
          <cell r="C14">
            <v>244.755749466852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7.2392969035460003E-3</v>
          </cell>
        </row>
        <row r="3">
          <cell r="C3">
            <v>151.4056087070432</v>
          </cell>
        </row>
        <row r="4">
          <cell r="C4">
            <v>126.0709784354072</v>
          </cell>
        </row>
        <row r="5">
          <cell r="C5">
            <v>50.754241507226617</v>
          </cell>
        </row>
        <row r="6">
          <cell r="C6">
            <v>4.4880457341169073</v>
          </cell>
        </row>
        <row r="7">
          <cell r="C7">
            <v>39.163518480516032</v>
          </cell>
        </row>
        <row r="8">
          <cell r="C8">
            <v>143.5053059217218</v>
          </cell>
        </row>
        <row r="9">
          <cell r="C9">
            <v>201.13116886019449</v>
          </cell>
        </row>
        <row r="10">
          <cell r="C10">
            <v>199.8594825318321</v>
          </cell>
        </row>
        <row r="11">
          <cell r="C11">
            <v>174.14888475299171</v>
          </cell>
        </row>
        <row r="12">
          <cell r="C12">
            <v>133.5709833830449</v>
          </cell>
        </row>
        <row r="13">
          <cell r="C13">
            <v>132.61402545144381</v>
          </cell>
        </row>
        <row r="14">
          <cell r="C14">
            <v>131.62639647755969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0.98832565555555574</v>
          </cell>
        </row>
        <row r="3">
          <cell r="B3">
            <v>60.182758888888877</v>
          </cell>
        </row>
        <row r="4">
          <cell r="B4">
            <v>258.64564444444449</v>
          </cell>
        </row>
        <row r="5">
          <cell r="B5">
            <v>473.55481111111112</v>
          </cell>
        </row>
        <row r="6">
          <cell r="B6">
            <v>655.92276666666669</v>
          </cell>
        </row>
        <row r="7">
          <cell r="B7">
            <v>785.16812222222222</v>
          </cell>
        </row>
        <row r="8">
          <cell r="B8">
            <v>848.26400000000001</v>
          </cell>
        </row>
        <row r="9">
          <cell r="B9">
            <v>837.93636666666657</v>
          </cell>
        </row>
        <row r="10">
          <cell r="B10">
            <v>763.85223333333317</v>
          </cell>
        </row>
        <row r="11">
          <cell r="B11">
            <v>621.40219999999999</v>
          </cell>
        </row>
        <row r="12">
          <cell r="B12">
            <v>429.88114444444437</v>
          </cell>
        </row>
        <row r="13">
          <cell r="B13">
            <v>210.35365555555549</v>
          </cell>
        </row>
        <row r="14">
          <cell r="B14">
            <v>30.663041111111109</v>
          </cell>
        </row>
      </sheetData>
      <sheetData sheetId="1">
        <row r="2">
          <cell r="B2">
            <v>0.33556962592592587</v>
          </cell>
        </row>
        <row r="3">
          <cell r="B3">
            <v>24.74434037037037</v>
          </cell>
        </row>
        <row r="4">
          <cell r="B4">
            <v>95.978495185185182</v>
          </cell>
        </row>
        <row r="5">
          <cell r="B5">
            <v>161.85695185185179</v>
          </cell>
        </row>
        <row r="6">
          <cell r="B6">
            <v>222.07152962962959</v>
          </cell>
        </row>
        <row r="7">
          <cell r="B7">
            <v>260.71279629629629</v>
          </cell>
        </row>
        <row r="8">
          <cell r="B8">
            <v>277.60377037037028</v>
          </cell>
        </row>
        <row r="9">
          <cell r="B9">
            <v>274.39989999999989</v>
          </cell>
        </row>
        <row r="10">
          <cell r="B10">
            <v>253.96931111111121</v>
          </cell>
        </row>
        <row r="11">
          <cell r="B11">
            <v>207.53497037037039</v>
          </cell>
        </row>
        <row r="12">
          <cell r="B12">
            <v>142.47562962962959</v>
          </cell>
        </row>
        <row r="13">
          <cell r="B13">
            <v>72.819613333333336</v>
          </cell>
        </row>
        <row r="14">
          <cell r="B14">
            <v>10.34827062962963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0.98829455555555557</v>
          </cell>
        </row>
        <row r="3">
          <cell r="B3">
            <v>60.217842222222217</v>
          </cell>
        </row>
        <row r="4">
          <cell r="B4">
            <v>258.36993333333339</v>
          </cell>
        </row>
        <row r="5">
          <cell r="B5">
            <v>473.32783333333327</v>
          </cell>
        </row>
        <row r="6">
          <cell r="B6">
            <v>655.9376666666667</v>
          </cell>
        </row>
        <row r="7">
          <cell r="B7">
            <v>785.26953333333336</v>
          </cell>
        </row>
        <row r="8">
          <cell r="B8">
            <v>848.62872222222222</v>
          </cell>
        </row>
        <row r="9">
          <cell r="B9">
            <v>838.12547777777786</v>
          </cell>
        </row>
        <row r="10">
          <cell r="B10">
            <v>763.68511111111115</v>
          </cell>
        </row>
        <row r="11">
          <cell r="B11">
            <v>621.24526666666657</v>
          </cell>
        </row>
        <row r="12">
          <cell r="B12">
            <v>429.83563333333342</v>
          </cell>
        </row>
        <row r="13">
          <cell r="B13">
            <v>210.06120000000001</v>
          </cell>
        </row>
        <row r="14">
          <cell r="B14">
            <v>30.66763222222222</v>
          </cell>
        </row>
      </sheetData>
      <sheetData sheetId="1">
        <row r="2">
          <cell r="B2">
            <v>0.33028687777777782</v>
          </cell>
        </row>
        <row r="3">
          <cell r="B3">
            <v>24.474202962962959</v>
          </cell>
        </row>
        <row r="4">
          <cell r="B4">
            <v>95.036592592592584</v>
          </cell>
        </row>
        <row r="5">
          <cell r="B5">
            <v>161.37264444444449</v>
          </cell>
        </row>
        <row r="6">
          <cell r="B6">
            <v>220.898162962963</v>
          </cell>
        </row>
        <row r="7">
          <cell r="B7">
            <v>259.19436666666672</v>
          </cell>
        </row>
        <row r="8">
          <cell r="B8">
            <v>275.4954925925926</v>
          </cell>
        </row>
        <row r="9">
          <cell r="B9">
            <v>272.67414074074082</v>
          </cell>
        </row>
        <row r="10">
          <cell r="B10">
            <v>251.55696666666671</v>
          </cell>
        </row>
        <row r="11">
          <cell r="B11">
            <v>206.25147407407411</v>
          </cell>
        </row>
        <row r="12">
          <cell r="B12">
            <v>142.06216296296299</v>
          </cell>
        </row>
        <row r="13">
          <cell r="B13">
            <v>72.351931481481472</v>
          </cell>
        </row>
        <row r="14">
          <cell r="B14">
            <v>10.18683996296296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0.9878921444444444</v>
          </cell>
        </row>
        <row r="3">
          <cell r="B3">
            <v>60.162986666666662</v>
          </cell>
        </row>
        <row r="4">
          <cell r="B4">
            <v>258.65460000000002</v>
          </cell>
        </row>
        <row r="5">
          <cell r="B5">
            <v>473.60981111111113</v>
          </cell>
        </row>
        <row r="6">
          <cell r="B6">
            <v>655.75541111111113</v>
          </cell>
        </row>
        <row r="7">
          <cell r="B7">
            <v>785.30187777777769</v>
          </cell>
        </row>
        <row r="8">
          <cell r="B8">
            <v>848.23194444444448</v>
          </cell>
        </row>
        <row r="9">
          <cell r="B9">
            <v>838.00324444444448</v>
          </cell>
        </row>
        <row r="10">
          <cell r="B10">
            <v>764.04509999999982</v>
          </cell>
        </row>
        <row r="11">
          <cell r="B11">
            <v>621.20609999999999</v>
          </cell>
        </row>
        <row r="12">
          <cell r="B12">
            <v>430.13601111111109</v>
          </cell>
        </row>
        <row r="13">
          <cell r="B13">
            <v>210.23101111111109</v>
          </cell>
        </row>
        <row r="14">
          <cell r="B14">
            <v>30.66343222222222</v>
          </cell>
        </row>
      </sheetData>
      <sheetData sheetId="1">
        <row r="2">
          <cell r="B2">
            <v>0.2599859518518518</v>
          </cell>
        </row>
        <row r="3">
          <cell r="B3">
            <v>21.2065837037037</v>
          </cell>
        </row>
        <row r="4">
          <cell r="B4">
            <v>85.521626666666677</v>
          </cell>
        </row>
        <row r="5">
          <cell r="B5">
            <v>148.0433259259259</v>
          </cell>
        </row>
        <row r="6">
          <cell r="B6">
            <v>204.49162962962961</v>
          </cell>
        </row>
        <row r="7">
          <cell r="B7">
            <v>239.79493703703699</v>
          </cell>
        </row>
        <row r="8">
          <cell r="B8">
            <v>255.0241666666667</v>
          </cell>
        </row>
        <row r="9">
          <cell r="B9">
            <v>252.812437037037</v>
          </cell>
        </row>
        <row r="10">
          <cell r="B10">
            <v>232.5713481481481</v>
          </cell>
        </row>
        <row r="11">
          <cell r="B11">
            <v>190.04802962962961</v>
          </cell>
        </row>
        <row r="12">
          <cell r="B12">
            <v>128.01965222222219</v>
          </cell>
        </row>
        <row r="13">
          <cell r="B13">
            <v>63.087168888888883</v>
          </cell>
        </row>
        <row r="14">
          <cell r="B14">
            <v>7.9990809999999994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0.96350594444444448</v>
          </cell>
        </row>
        <row r="3">
          <cell r="B3">
            <v>64.157526666666669</v>
          </cell>
        </row>
        <row r="4">
          <cell r="B4">
            <v>294.57479999999998</v>
          </cell>
        </row>
        <row r="5">
          <cell r="B5">
            <v>564.70897777777782</v>
          </cell>
        </row>
        <row r="6">
          <cell r="B6">
            <v>789.76450000000011</v>
          </cell>
        </row>
        <row r="7">
          <cell r="B7">
            <v>949.72305185185178</v>
          </cell>
        </row>
        <row r="8">
          <cell r="B8">
            <v>1026.3414074074069</v>
          </cell>
        </row>
        <row r="9">
          <cell r="B9">
            <v>1015.031777777778</v>
          </cell>
        </row>
        <row r="10">
          <cell r="B10">
            <v>922.8972555555556</v>
          </cell>
        </row>
        <row r="11">
          <cell r="B11">
            <v>748.80968518518523</v>
          </cell>
        </row>
        <row r="12">
          <cell r="B12">
            <v>514.71132222222218</v>
          </cell>
        </row>
        <row r="13">
          <cell r="B13">
            <v>240.51974444444451</v>
          </cell>
        </row>
        <row r="14">
          <cell r="B14">
            <v>29.895886666666669</v>
          </cell>
        </row>
      </sheetData>
      <sheetData sheetId="1">
        <row r="2">
          <cell r="B2">
            <v>0.20210616296296291</v>
          </cell>
        </row>
        <row r="3">
          <cell r="B3">
            <v>17.619991111111108</v>
          </cell>
        </row>
        <row r="4">
          <cell r="B4">
            <v>56.604112962962972</v>
          </cell>
        </row>
        <row r="5">
          <cell r="B5">
            <v>88.139965925925921</v>
          </cell>
        </row>
        <row r="6">
          <cell r="B6">
            <v>115.4102448148148</v>
          </cell>
        </row>
        <row r="7">
          <cell r="B7">
            <v>130.57649888888889</v>
          </cell>
        </row>
        <row r="8">
          <cell r="B8">
            <v>138.0074025925926</v>
          </cell>
        </row>
        <row r="9">
          <cell r="B9">
            <v>135.7981040740741</v>
          </cell>
        </row>
        <row r="10">
          <cell r="B10">
            <v>124.3118559259259</v>
          </cell>
        </row>
        <row r="11">
          <cell r="B11">
            <v>104.9750929629629</v>
          </cell>
        </row>
        <row r="12">
          <cell r="B12">
            <v>73.504169629629644</v>
          </cell>
        </row>
        <row r="13">
          <cell r="B13">
            <v>39.460952962962971</v>
          </cell>
        </row>
        <row r="14">
          <cell r="B14">
            <v>6.2161775555555563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0.96340267777777777</v>
          </cell>
        </row>
        <row r="3">
          <cell r="B3">
            <v>64.055161481481477</v>
          </cell>
        </row>
        <row r="4">
          <cell r="B4">
            <v>294.42522222222232</v>
          </cell>
        </row>
        <row r="5">
          <cell r="B5">
            <v>564.6577777777776</v>
          </cell>
        </row>
        <row r="6">
          <cell r="B6">
            <v>789.84040000000016</v>
          </cell>
        </row>
        <row r="7">
          <cell r="B7">
            <v>949.64897777777799</v>
          </cell>
        </row>
        <row r="8">
          <cell r="B8">
            <v>1026.692222222222</v>
          </cell>
        </row>
        <row r="9">
          <cell r="B9">
            <v>1014.552888888889</v>
          </cell>
        </row>
        <row r="10">
          <cell r="B10">
            <v>922.53530000000001</v>
          </cell>
        </row>
        <row r="11">
          <cell r="B11">
            <v>748.81032222222211</v>
          </cell>
        </row>
        <row r="12">
          <cell r="B12">
            <v>514.69002222222218</v>
          </cell>
        </row>
        <row r="13">
          <cell r="B13">
            <v>240.44802222222219</v>
          </cell>
        </row>
        <row r="14">
          <cell r="B14">
            <v>29.890295555555561</v>
          </cell>
        </row>
      </sheetData>
      <sheetData sheetId="1">
        <row r="2">
          <cell r="B2">
            <v>0.35124352592592589</v>
          </cell>
        </row>
        <row r="3">
          <cell r="B3">
            <v>25.677447407407399</v>
          </cell>
        </row>
        <row r="4">
          <cell r="B4">
            <v>87.856649259259285</v>
          </cell>
        </row>
        <row r="5">
          <cell r="B5">
            <v>138.70444814814809</v>
          </cell>
        </row>
        <row r="6">
          <cell r="B6">
            <v>182.75973333333329</v>
          </cell>
        </row>
        <row r="7">
          <cell r="B7">
            <v>209.26947777777781</v>
          </cell>
        </row>
        <row r="8">
          <cell r="B8">
            <v>221.05466666666669</v>
          </cell>
        </row>
        <row r="9">
          <cell r="B9">
            <v>219.89075555555559</v>
          </cell>
        </row>
        <row r="10">
          <cell r="B10">
            <v>203.2267481481482</v>
          </cell>
        </row>
        <row r="11">
          <cell r="B11">
            <v>170.3021</v>
          </cell>
        </row>
        <row r="12">
          <cell r="B12">
            <v>119.8282333333333</v>
          </cell>
        </row>
        <row r="13">
          <cell r="B13">
            <v>64.797331111111106</v>
          </cell>
        </row>
        <row r="14">
          <cell r="B14">
            <v>10.89771148148148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0.96326153333333331</v>
          </cell>
        </row>
        <row r="3">
          <cell r="B3">
            <v>64.03880074074074</v>
          </cell>
        </row>
        <row r="4">
          <cell r="B4">
            <v>294.76331111111108</v>
          </cell>
        </row>
        <row r="5">
          <cell r="B5">
            <v>564.83755925925925</v>
          </cell>
        </row>
        <row r="6">
          <cell r="B6">
            <v>789.49824444444448</v>
          </cell>
        </row>
        <row r="7">
          <cell r="B7">
            <v>949.81970370370379</v>
          </cell>
        </row>
        <row r="8">
          <cell r="B8">
            <v>1026.7098888888891</v>
          </cell>
        </row>
        <row r="9">
          <cell r="B9">
            <v>1014.979222222222</v>
          </cell>
        </row>
        <row r="10">
          <cell r="B10">
            <v>922.73920370370377</v>
          </cell>
        </row>
        <row r="11">
          <cell r="B11">
            <v>748.73837037037038</v>
          </cell>
        </row>
        <row r="12">
          <cell r="B12">
            <v>514.56672962962966</v>
          </cell>
        </row>
        <row r="13">
          <cell r="B13">
            <v>240.54575555555559</v>
          </cell>
        </row>
        <row r="14">
          <cell r="B14">
            <v>29.900996666666671</v>
          </cell>
        </row>
      </sheetData>
      <sheetData sheetId="1">
        <row r="2">
          <cell r="B2">
            <v>0.33738032222222208</v>
          </cell>
        </row>
        <row r="3">
          <cell r="B3">
            <v>24.8012637037037</v>
          </cell>
        </row>
        <row r="4">
          <cell r="B4">
            <v>84.557937407407408</v>
          </cell>
        </row>
        <row r="5">
          <cell r="B5">
            <v>133.1892037037037</v>
          </cell>
        </row>
        <row r="6">
          <cell r="B6">
            <v>176.39992592592591</v>
          </cell>
        </row>
        <row r="7">
          <cell r="B7">
            <v>200.1761666666666</v>
          </cell>
        </row>
        <row r="8">
          <cell r="B8">
            <v>214.07521111111109</v>
          </cell>
        </row>
        <row r="9">
          <cell r="B9">
            <v>210.0590407407407</v>
          </cell>
        </row>
        <row r="10">
          <cell r="B10">
            <v>195.65491481481479</v>
          </cell>
        </row>
        <row r="11">
          <cell r="B11">
            <v>163.84826296296299</v>
          </cell>
        </row>
        <row r="12">
          <cell r="B12">
            <v>114.97025851851851</v>
          </cell>
        </row>
        <row r="13">
          <cell r="B13">
            <v>62.025069629629627</v>
          </cell>
        </row>
        <row r="14">
          <cell r="B14">
            <v>10.465790370370369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0.96311512222222229</v>
          </cell>
        </row>
        <row r="3">
          <cell r="B3">
            <v>64.148724074074082</v>
          </cell>
        </row>
        <row r="4">
          <cell r="B4">
            <v>294.78281111111107</v>
          </cell>
        </row>
        <row r="5">
          <cell r="B5">
            <v>564.45206666666672</v>
          </cell>
        </row>
        <row r="6">
          <cell r="B6">
            <v>789.85830740740755</v>
          </cell>
        </row>
        <row r="7">
          <cell r="B7">
            <v>949.66983333333337</v>
          </cell>
        </row>
        <row r="8">
          <cell r="B8">
            <v>1026.4062592592591</v>
          </cell>
        </row>
        <row r="9">
          <cell r="B9">
            <v>1014.9672222222219</v>
          </cell>
        </row>
        <row r="10">
          <cell r="B10">
            <v>922.57754814814825</v>
          </cell>
        </row>
        <row r="11">
          <cell r="B11">
            <v>748.99908888888899</v>
          </cell>
        </row>
        <row r="12">
          <cell r="B12">
            <v>514.56075555555549</v>
          </cell>
        </row>
        <row r="13">
          <cell r="B13">
            <v>240.46594814814819</v>
          </cell>
        </row>
        <row r="14">
          <cell r="B14">
            <v>29.902096666666669</v>
          </cell>
        </row>
      </sheetData>
      <sheetData sheetId="1">
        <row r="2">
          <cell r="B2">
            <v>0.24349150740740741</v>
          </cell>
        </row>
        <row r="3">
          <cell r="B3">
            <v>19.964772222222219</v>
          </cell>
        </row>
        <row r="4">
          <cell r="B4">
            <v>64.886841481481483</v>
          </cell>
        </row>
        <row r="5">
          <cell r="B5">
            <v>99.200935555555546</v>
          </cell>
        </row>
        <row r="6">
          <cell r="B6">
            <v>128.28778518518519</v>
          </cell>
        </row>
        <row r="7">
          <cell r="B7">
            <v>144.94609777777779</v>
          </cell>
        </row>
        <row r="8">
          <cell r="B8">
            <v>150.31792962962959</v>
          </cell>
        </row>
        <row r="9">
          <cell r="B9">
            <v>149.9961540740741</v>
          </cell>
        </row>
        <row r="10">
          <cell r="B10">
            <v>139.08866925925929</v>
          </cell>
        </row>
        <row r="11">
          <cell r="B11">
            <v>117.06071629629631</v>
          </cell>
        </row>
        <row r="12">
          <cell r="B12">
            <v>81.864028888888896</v>
          </cell>
        </row>
        <row r="13">
          <cell r="B13">
            <v>44.856927037037039</v>
          </cell>
        </row>
        <row r="14">
          <cell r="B14">
            <v>7.5394764074074079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0.69723168888888887</v>
          </cell>
        </row>
        <row r="3">
          <cell r="B3">
            <v>168.71734444444439</v>
          </cell>
        </row>
        <row r="4">
          <cell r="B4">
            <v>574.02378888888904</v>
          </cell>
        </row>
        <row r="5">
          <cell r="B5">
            <v>805.2685703703703</v>
          </cell>
        </row>
        <row r="6">
          <cell r="B6">
            <v>785.45001111111094</v>
          </cell>
        </row>
        <row r="7">
          <cell r="B7">
            <v>643.17013703703697</v>
          </cell>
        </row>
        <row r="8">
          <cell r="B8">
            <v>431.25564074074077</v>
          </cell>
        </row>
        <row r="9">
          <cell r="B9">
            <v>300.23745555555553</v>
          </cell>
        </row>
        <row r="10">
          <cell r="B10">
            <v>222.03439259259261</v>
          </cell>
        </row>
        <row r="11">
          <cell r="B11">
            <v>151.40984814814809</v>
          </cell>
        </row>
        <row r="12">
          <cell r="B12">
            <v>98.465715555555548</v>
          </cell>
        </row>
        <row r="13">
          <cell r="B13">
            <v>69.371993703703708</v>
          </cell>
        </row>
        <row r="14">
          <cell r="B14">
            <v>20.377980000000001</v>
          </cell>
        </row>
      </sheetData>
      <sheetData sheetId="1">
        <row r="2">
          <cell r="B2">
            <v>0.57002864814814813</v>
          </cell>
        </row>
        <row r="3">
          <cell r="B3">
            <v>25.268638148148149</v>
          </cell>
        </row>
        <row r="4">
          <cell r="B4">
            <v>65.99939333333333</v>
          </cell>
        </row>
        <row r="5">
          <cell r="B5">
            <v>82.24568296296296</v>
          </cell>
        </row>
        <row r="6">
          <cell r="B6">
            <v>120.90934222222219</v>
          </cell>
        </row>
        <row r="7">
          <cell r="B7">
            <v>178.59788518518519</v>
          </cell>
        </row>
        <row r="8">
          <cell r="B8">
            <v>248.12435555555561</v>
          </cell>
        </row>
        <row r="9">
          <cell r="B9">
            <v>421.45707407407411</v>
          </cell>
        </row>
        <row r="10">
          <cell r="B10">
            <v>516.87275925925917</v>
          </cell>
        </row>
        <row r="11">
          <cell r="B11">
            <v>759.05731481481473</v>
          </cell>
        </row>
        <row r="12">
          <cell r="B12">
            <v>764.86317777777788</v>
          </cell>
        </row>
        <row r="13">
          <cell r="B13">
            <v>377.9526851851852</v>
          </cell>
        </row>
        <row r="14">
          <cell r="B14">
            <v>21.666781851851852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0.69718231111111129</v>
          </cell>
        </row>
        <row r="3">
          <cell r="B3">
            <v>168.67240370370371</v>
          </cell>
        </row>
        <row r="4">
          <cell r="B4">
            <v>574.18037407407417</v>
          </cell>
        </row>
        <row r="5">
          <cell r="B5">
            <v>805.12630000000001</v>
          </cell>
        </row>
        <row r="6">
          <cell r="B6">
            <v>785.6121222222223</v>
          </cell>
        </row>
        <row r="7">
          <cell r="B7">
            <v>643.18641851851851</v>
          </cell>
        </row>
        <row r="8">
          <cell r="B8">
            <v>431.22422592592591</v>
          </cell>
        </row>
        <row r="9">
          <cell r="B9">
            <v>300.73442592592602</v>
          </cell>
        </row>
        <row r="10">
          <cell r="B10">
            <v>222.0560814814815</v>
          </cell>
        </row>
        <row r="11">
          <cell r="B11">
            <v>151.35837407407399</v>
          </cell>
        </row>
        <row r="12">
          <cell r="B12">
            <v>98.698087037037041</v>
          </cell>
        </row>
        <row r="13">
          <cell r="B13">
            <v>69.348081851851845</v>
          </cell>
        </row>
        <row r="14">
          <cell r="B14">
            <v>20.363868888888891</v>
          </cell>
        </row>
      </sheetData>
      <sheetData sheetId="1">
        <row r="2">
          <cell r="B2">
            <v>0.53951018888888891</v>
          </cell>
        </row>
        <row r="3">
          <cell r="B3">
            <v>23.371429259259259</v>
          </cell>
        </row>
        <row r="4">
          <cell r="B4">
            <v>60.351237407407403</v>
          </cell>
        </row>
        <row r="5">
          <cell r="B5">
            <v>74.13088074074075</v>
          </cell>
        </row>
        <row r="6">
          <cell r="B6">
            <v>109.8486166666667</v>
          </cell>
        </row>
        <row r="7">
          <cell r="B7">
            <v>166.06754074074081</v>
          </cell>
        </row>
        <row r="8">
          <cell r="B8">
            <v>234.6147</v>
          </cell>
        </row>
        <row r="9">
          <cell r="B9">
            <v>406.68118888888893</v>
          </cell>
        </row>
        <row r="10">
          <cell r="B10">
            <v>500.11544444444439</v>
          </cell>
        </row>
        <row r="11">
          <cell r="B11">
            <v>741.44394814814814</v>
          </cell>
        </row>
        <row r="12">
          <cell r="B12">
            <v>744.70504814814797</v>
          </cell>
        </row>
        <row r="13">
          <cell r="B13">
            <v>345.77480259259261</v>
          </cell>
        </row>
        <row r="14">
          <cell r="B14">
            <v>20.551407037037041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0.69657216666666666</v>
          </cell>
        </row>
        <row r="3">
          <cell r="B3">
            <v>168.7055703703704</v>
          </cell>
        </row>
        <row r="4">
          <cell r="B4">
            <v>573.90210370370392</v>
          </cell>
        </row>
        <row r="5">
          <cell r="B5">
            <v>805.13552592592589</v>
          </cell>
        </row>
        <row r="6">
          <cell r="B6">
            <v>785.36368888888899</v>
          </cell>
        </row>
        <row r="7">
          <cell r="B7">
            <v>643.10701481481476</v>
          </cell>
        </row>
        <row r="8">
          <cell r="B8">
            <v>431.46254444444452</v>
          </cell>
        </row>
        <row r="9">
          <cell r="B9">
            <v>300.36238148148152</v>
          </cell>
        </row>
        <row r="10">
          <cell r="B10">
            <v>221.7702925925926</v>
          </cell>
        </row>
        <row r="11">
          <cell r="B11">
            <v>151.55300740740739</v>
          </cell>
        </row>
        <row r="12">
          <cell r="B12">
            <v>96.820651111111104</v>
          </cell>
        </row>
        <row r="13">
          <cell r="B13">
            <v>67.013644444444438</v>
          </cell>
        </row>
        <row r="14">
          <cell r="B14">
            <v>20.345087777777781</v>
          </cell>
        </row>
      </sheetData>
      <sheetData sheetId="1">
        <row r="2">
          <cell r="B2">
            <v>0.42301913703703697</v>
          </cell>
        </row>
        <row r="3">
          <cell r="B3">
            <v>17.162659999999999</v>
          </cell>
        </row>
        <row r="4">
          <cell r="B4">
            <v>44.099034444444463</v>
          </cell>
        </row>
        <row r="5">
          <cell r="B5">
            <v>47.469496666666657</v>
          </cell>
        </row>
        <row r="6">
          <cell r="B6">
            <v>72.755409259259253</v>
          </cell>
        </row>
        <row r="7">
          <cell r="B7">
            <v>123.4290429629629</v>
          </cell>
        </row>
        <row r="8">
          <cell r="B8">
            <v>189.3230666666667</v>
          </cell>
        </row>
        <row r="9">
          <cell r="B9">
            <v>352.07846666666671</v>
          </cell>
        </row>
        <row r="10">
          <cell r="B10">
            <v>426.01926666666662</v>
          </cell>
        </row>
        <row r="11">
          <cell r="B11">
            <v>640.5717111111112</v>
          </cell>
        </row>
        <row r="12">
          <cell r="B12">
            <v>462.02823666666671</v>
          </cell>
        </row>
        <row r="13">
          <cell r="B13">
            <v>227.28343851851849</v>
          </cell>
        </row>
        <row r="14">
          <cell r="B14">
            <v>13.800898518518521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0.69623712222222212</v>
          </cell>
        </row>
        <row r="3">
          <cell r="B3">
            <v>168.59847407407409</v>
          </cell>
        </row>
        <row r="4">
          <cell r="B4">
            <v>573.99757777777768</v>
          </cell>
        </row>
        <row r="5">
          <cell r="B5">
            <v>805.20787407407408</v>
          </cell>
        </row>
        <row r="6">
          <cell r="B6">
            <v>785.50235185185181</v>
          </cell>
        </row>
        <row r="7">
          <cell r="B7">
            <v>643.0022444444445</v>
          </cell>
        </row>
        <row r="8">
          <cell r="B8">
            <v>431.34316296296299</v>
          </cell>
        </row>
        <row r="9">
          <cell r="B9">
            <v>300.83679999999998</v>
          </cell>
        </row>
        <row r="10">
          <cell r="B10">
            <v>221.9658074074074</v>
          </cell>
        </row>
        <row r="11">
          <cell r="B11">
            <v>151.24134814814821</v>
          </cell>
        </row>
        <row r="12">
          <cell r="B12">
            <v>95.30073999999999</v>
          </cell>
        </row>
        <row r="13">
          <cell r="B13">
            <v>66.767040000000009</v>
          </cell>
        </row>
        <row r="14">
          <cell r="B14">
            <v>20.340363333333329</v>
          </cell>
        </row>
      </sheetData>
      <sheetData sheetId="1">
        <row r="2">
          <cell r="B2">
            <v>0.3738592185185185</v>
          </cell>
        </row>
        <row r="3">
          <cell r="B3">
            <v>14.808249259259259</v>
          </cell>
        </row>
        <row r="4">
          <cell r="B4">
            <v>38.169952962962959</v>
          </cell>
        </row>
        <row r="5">
          <cell r="B5">
            <v>40.524861111111107</v>
          </cell>
        </row>
        <row r="6">
          <cell r="B6">
            <v>57.799081111111107</v>
          </cell>
        </row>
        <row r="7">
          <cell r="B7">
            <v>106.66367740740741</v>
          </cell>
        </row>
        <row r="8">
          <cell r="B8">
            <v>169.16379259259261</v>
          </cell>
        </row>
        <row r="9">
          <cell r="B9">
            <v>325.32477407407401</v>
          </cell>
        </row>
        <row r="10">
          <cell r="B10">
            <v>390.67081851851862</v>
          </cell>
        </row>
        <row r="11">
          <cell r="B11">
            <v>598.54944444444436</v>
          </cell>
        </row>
        <row r="12">
          <cell r="B12">
            <v>505.30483148148141</v>
          </cell>
        </row>
        <row r="13">
          <cell r="B13">
            <v>176.10312592592589</v>
          </cell>
        </row>
        <row r="14">
          <cell r="B14">
            <v>12.12554544444445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0.98765788888888884</v>
          </cell>
        </row>
        <row r="3">
          <cell r="B3">
            <v>60.225301111111108</v>
          </cell>
        </row>
        <row r="4">
          <cell r="B4">
            <v>258.84551111111108</v>
          </cell>
        </row>
        <row r="5">
          <cell r="B5">
            <v>473.59179999999992</v>
          </cell>
        </row>
        <row r="6">
          <cell r="B6">
            <v>656.03107777777768</v>
          </cell>
        </row>
        <row r="7">
          <cell r="B7">
            <v>785.49002222222214</v>
          </cell>
        </row>
        <row r="8">
          <cell r="B8">
            <v>848.43955555555567</v>
          </cell>
        </row>
        <row r="9">
          <cell r="B9">
            <v>838.62875555555547</v>
          </cell>
        </row>
        <row r="10">
          <cell r="B10">
            <v>763.98513333333324</v>
          </cell>
        </row>
        <row r="11">
          <cell r="B11">
            <v>621.22936666666669</v>
          </cell>
        </row>
        <row r="12">
          <cell r="B12">
            <v>429.91595555555551</v>
          </cell>
        </row>
        <row r="13">
          <cell r="B13">
            <v>210.47548888888889</v>
          </cell>
        </row>
        <row r="14">
          <cell r="B14">
            <v>30.66587777777778</v>
          </cell>
        </row>
      </sheetData>
      <sheetData sheetId="1">
        <row r="2">
          <cell r="B2">
            <v>0.22100518518518519</v>
          </cell>
        </row>
        <row r="3">
          <cell r="B3">
            <v>19.50692444444444</v>
          </cell>
        </row>
        <row r="4">
          <cell r="B4">
            <v>80.154355185185182</v>
          </cell>
        </row>
        <row r="5">
          <cell r="B5">
            <v>139.94651185185191</v>
          </cell>
        </row>
        <row r="6">
          <cell r="B6">
            <v>193.55636666666661</v>
          </cell>
        </row>
        <row r="7">
          <cell r="B7">
            <v>227.75708518518519</v>
          </cell>
        </row>
        <row r="8">
          <cell r="B8">
            <v>241.73230370370371</v>
          </cell>
        </row>
        <row r="9">
          <cell r="B9">
            <v>238.6851148148148</v>
          </cell>
        </row>
        <row r="10">
          <cell r="B10">
            <v>220.0121</v>
          </cell>
        </row>
        <row r="11">
          <cell r="B11">
            <v>179.27437037037029</v>
          </cell>
        </row>
        <row r="12">
          <cell r="B12">
            <v>121.0586514814815</v>
          </cell>
        </row>
        <row r="13">
          <cell r="B13">
            <v>58.007494444444447</v>
          </cell>
        </row>
        <row r="14">
          <cell r="B14">
            <v>6.7881311111111096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6FF-7420-4B9F-A64B-876B670E1301}">
  <dimension ref="A1:M91"/>
  <sheetViews>
    <sheetView tabSelected="1" topLeftCell="A37" zoomScale="70" zoomScaleNormal="70" workbookViewId="0">
      <selection activeCell="X27" sqref="X27"/>
    </sheetView>
  </sheetViews>
  <sheetFormatPr baseColWidth="10" defaultRowHeight="15" x14ac:dyDescent="0.25"/>
  <cols>
    <col min="2" max="2" width="12.5703125" bestFit="1" customWidth="1"/>
    <col min="3" max="3" width="14.140625" bestFit="1" customWidth="1"/>
    <col min="4" max="5" width="13.1406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</row>
    <row r="2" spans="1:13" x14ac:dyDescent="0.25">
      <c r="A2">
        <v>10</v>
      </c>
      <c r="B2" s="1">
        <f>SUM([1]Sheet1!$C$2:$C$15)</f>
        <v>1788.8795805548727</v>
      </c>
      <c r="C2" s="1">
        <f>SUM([2]Sheet1!$C$2:$C$15)</f>
        <v>2021.215293894461</v>
      </c>
      <c r="D2" s="1">
        <f>SUM([3]Sheet1!$C$2:$C$15)</f>
        <v>1705.7464922889467</v>
      </c>
    </row>
    <row r="3" spans="1:13" x14ac:dyDescent="0.25">
      <c r="A3">
        <v>6.2</v>
      </c>
      <c r="B3" s="1">
        <f>SUM([4]Sheet1!$C$2:$C$14)</f>
        <v>1785.7944207488879</v>
      </c>
      <c r="C3" s="1">
        <f>SUM([5]Sheet1!$C$2:$C$14)</f>
        <v>2007.3293730372295</v>
      </c>
      <c r="D3" s="1">
        <f>SUM([6]Sheet1!$C$2:$C$14)</f>
        <v>1674.0283991949952</v>
      </c>
    </row>
    <row r="4" spans="1:13" x14ac:dyDescent="0.25">
      <c r="A4">
        <v>2.6</v>
      </c>
      <c r="B4" s="1">
        <f>SUM([7]Sheet1!$C$2:$C$15)</f>
        <v>1750.6864095778185</v>
      </c>
      <c r="C4" s="1">
        <f>SUM([8]Sheet1!$C$2:$C$15)</f>
        <v>1913.249642936835</v>
      </c>
      <c r="D4" s="1">
        <f>SUM([9]Sheet1!$C$2:$C$15)</f>
        <v>1523.8729694949611</v>
      </c>
    </row>
    <row r="5" spans="1:13" x14ac:dyDescent="0.25">
      <c r="A5">
        <v>2.1</v>
      </c>
      <c r="B5" s="1">
        <f>SUM([10]Sheet1!$C$2:$C$15)</f>
        <v>1727.6928130289434</v>
      </c>
      <c r="C5" s="1">
        <f>SUM([11]Sheet1!$C$2:$C$15)</f>
        <v>1888.4105380385724</v>
      </c>
      <c r="D5" s="1">
        <f>SUM([12]Sheet1!$C$2:$C$15)</f>
        <v>1488.3458795400018</v>
      </c>
    </row>
    <row r="7" spans="1:13" x14ac:dyDescent="0.25"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B8" t="s">
        <v>7</v>
      </c>
      <c r="C8" t="s">
        <v>6</v>
      </c>
      <c r="D8" t="s">
        <v>4</v>
      </c>
      <c r="E8" t="s">
        <v>5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</row>
    <row r="9" spans="1:13" x14ac:dyDescent="0.25">
      <c r="A9" s="2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2">
        <v>4.1666666666666699E-2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2">
        <v>8.3333333333333301E-2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2">
        <v>0.125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2">
        <v>0.16666666666666699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2">
        <v>0.20833333333333301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2">
        <v>0.25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2">
        <v>0.29166666666666669</v>
      </c>
      <c r="B16">
        <f>[13]Back_Irradiance!$B$2*$C$34</f>
        <v>0.26845570074074071</v>
      </c>
      <c r="C16">
        <f>[14]Back_Irradiance!$B$2*$C$34</f>
        <v>0.26422950222222225</v>
      </c>
      <c r="D16">
        <f>[15]Back_Irradiance!$B$2*$C$34</f>
        <v>0.20798876148148146</v>
      </c>
      <c r="E16">
        <f>[24]Back_Irradiance!$B$2*$C$34</f>
        <v>0.17680414814814815</v>
      </c>
      <c r="F16">
        <f>[17]Back_Irradiance!$B$2*$C$34</f>
        <v>0.28099482074074073</v>
      </c>
      <c r="G16">
        <f>[18]Back_Irradiance!$B$2*$C$34</f>
        <v>0.26990425777777766</v>
      </c>
      <c r="H16">
        <f>[19]Back_Irradiance!$B$2*$C$34</f>
        <v>0.19479320592592594</v>
      </c>
      <c r="I16">
        <f>[16]Back_Irradiance!$B$2*$C$34</f>
        <v>0.16168493037037035</v>
      </c>
      <c r="J16">
        <f>[20]Back_Irradiance!$B$2*$C$34</f>
        <v>0.45602291851851851</v>
      </c>
      <c r="K16">
        <f>[21]Back_Irradiance!$B$2*$C$34</f>
        <v>0.43160815111111117</v>
      </c>
      <c r="L16">
        <f>[22]Back_Irradiance!$B$2*$C$34</f>
        <v>0.33841530962962962</v>
      </c>
      <c r="M16">
        <f>[23]Back_Irradiance!$B$2*$C$34</f>
        <v>0.29908737481481479</v>
      </c>
    </row>
    <row r="17" spans="1:13" x14ac:dyDescent="0.25">
      <c r="A17" s="2">
        <v>0.33333333333333298</v>
      </c>
      <c r="B17">
        <f>[13]Back_Irradiance!$B$3*$C$34</f>
        <v>19.795472296296296</v>
      </c>
      <c r="C17">
        <f>[14]Back_Irradiance!$B$3*$C$34</f>
        <v>19.579362370370369</v>
      </c>
      <c r="D17">
        <f>[15]Back_Irradiance!$B$3*$C$34</f>
        <v>16.965266962962961</v>
      </c>
      <c r="E17">
        <f>[24]Back_Irradiance!$B$3*$C$34</f>
        <v>15.605539555555552</v>
      </c>
      <c r="F17">
        <f>[17]Back_Irradiance!$B$3*$C$34</f>
        <v>20.541957925925921</v>
      </c>
      <c r="G17">
        <f>[18]Back_Irradiance!$B$3*$C$34</f>
        <v>19.841010962962962</v>
      </c>
      <c r="H17">
        <f>[19]Back_Irradiance!$B$3*$C$34</f>
        <v>15.971817777777776</v>
      </c>
      <c r="I17">
        <f>[16]Back_Irradiance!$B$3*$C$34</f>
        <v>14.095992888888887</v>
      </c>
      <c r="J17">
        <f>[20]Back_Irradiance!$B$3*$C$34</f>
        <v>20.214910518518522</v>
      </c>
      <c r="K17">
        <f>[21]Back_Irradiance!$B$3*$C$34</f>
        <v>18.697143407407406</v>
      </c>
      <c r="L17">
        <f>[22]Back_Irradiance!$B$3*$C$34</f>
        <v>13.730128000000001</v>
      </c>
      <c r="M17">
        <f>[23]Back_Irradiance!$B$3*$C$34</f>
        <v>11.846599407407409</v>
      </c>
    </row>
    <row r="18" spans="1:13" x14ac:dyDescent="0.25">
      <c r="A18" s="2">
        <v>0.375</v>
      </c>
      <c r="B18">
        <f>[13]Back_Irradiance!$B$4*$C$34</f>
        <v>76.782796148148151</v>
      </c>
      <c r="C18">
        <f>[14]Back_Irradiance!$B$4*$C$34</f>
        <v>76.029274074074067</v>
      </c>
      <c r="D18">
        <f>[15]Back_Irradiance!$B$4*$C$34</f>
        <v>68.417301333333342</v>
      </c>
      <c r="E18">
        <f>[24]Back_Irradiance!$B$4*$C$34</f>
        <v>64.123484148148151</v>
      </c>
      <c r="F18">
        <f>[17]Back_Irradiance!$B$4*$C$34</f>
        <v>70.285319407407428</v>
      </c>
      <c r="G18">
        <f>[18]Back_Irradiance!$B$4*$C$34</f>
        <v>67.646349925925932</v>
      </c>
      <c r="H18">
        <f>[19]Back_Irradiance!$B$4*$C$34</f>
        <v>51.909473185185192</v>
      </c>
      <c r="I18">
        <f>[16]Back_Irradiance!$B$4*$C$34</f>
        <v>45.283290370370381</v>
      </c>
      <c r="J18">
        <f>[20]Back_Irradiance!$B$4*$C$34</f>
        <v>52.799514666666667</v>
      </c>
      <c r="K18">
        <f>[21]Back_Irradiance!$B$4*$C$34</f>
        <v>48.280989925925923</v>
      </c>
      <c r="L18">
        <f>[22]Back_Irradiance!$B$4*$C$34</f>
        <v>35.279227555555572</v>
      </c>
      <c r="M18">
        <f>[23]Back_Irradiance!$B$4*$C$34</f>
        <v>30.53596237037037</v>
      </c>
    </row>
    <row r="19" spans="1:13" x14ac:dyDescent="0.25">
      <c r="A19" s="2">
        <v>0.41666666666666702</v>
      </c>
      <c r="B19">
        <f>[13]Back_Irradiance!$B$5*$C$34</f>
        <v>129.48556148148143</v>
      </c>
      <c r="C19">
        <f>[14]Back_Irradiance!$B$5*$C$34</f>
        <v>129.09811555555561</v>
      </c>
      <c r="D19">
        <f>[15]Back_Irradiance!$B$5*$C$34</f>
        <v>118.43466074074072</v>
      </c>
      <c r="E19">
        <f>[24]Back_Irradiance!$B$5*$C$34</f>
        <v>111.95720948148153</v>
      </c>
      <c r="F19">
        <f>[17]Back_Irradiance!$B$5*$C$34</f>
        <v>110.96355851851848</v>
      </c>
      <c r="G19">
        <f>[18]Back_Irradiance!$B$5*$C$34</f>
        <v>106.55136296296297</v>
      </c>
      <c r="H19">
        <f>[19]Back_Irradiance!$B$5*$C$34</f>
        <v>79.36074844444444</v>
      </c>
      <c r="I19">
        <f>[16]Back_Irradiance!$B$5*$C$34</f>
        <v>70.511972740740745</v>
      </c>
      <c r="J19">
        <f>[20]Back_Irradiance!$B$5*$C$34</f>
        <v>65.796546370370365</v>
      </c>
      <c r="K19">
        <f>[21]Back_Irradiance!$B$5*$C$34</f>
        <v>59.3047045925926</v>
      </c>
      <c r="L19">
        <f>[22]Back_Irradiance!$B$5*$C$34</f>
        <v>37.975597333333326</v>
      </c>
      <c r="M19">
        <f>[23]Back_Irradiance!$B$5*$C$34</f>
        <v>32.419888888888885</v>
      </c>
    </row>
    <row r="20" spans="1:13" x14ac:dyDescent="0.25">
      <c r="A20" s="2">
        <v>0.45833333333333298</v>
      </c>
      <c r="B20">
        <f>[13]Back_Irradiance!$B$6*$C$34</f>
        <v>177.65722370370369</v>
      </c>
      <c r="C20">
        <f>[14]Back_Irradiance!$B$6*$C$34</f>
        <v>176.71853037037042</v>
      </c>
      <c r="D20">
        <f>[15]Back_Irradiance!$B$6*$C$34</f>
        <v>163.5933037037037</v>
      </c>
      <c r="E20">
        <f>[24]Back_Irradiance!$B$6*$C$34</f>
        <v>154.8450933333333</v>
      </c>
      <c r="F20">
        <f>[17]Back_Irradiance!$B$6*$C$34</f>
        <v>146.20778666666664</v>
      </c>
      <c r="G20">
        <f>[18]Back_Irradiance!$B$6*$C$34</f>
        <v>141.11994074074073</v>
      </c>
      <c r="H20">
        <f>[19]Back_Irradiance!$B$6*$C$34</f>
        <v>102.63022814814815</v>
      </c>
      <c r="I20">
        <f>[16]Back_Irradiance!$B$6*$C$34</f>
        <v>92.328195851851845</v>
      </c>
      <c r="J20">
        <f>[20]Back_Irradiance!$B$6*$C$34</f>
        <v>96.72747377777776</v>
      </c>
      <c r="K20">
        <f>[21]Back_Irradiance!$B$6*$C$34</f>
        <v>87.878893333333366</v>
      </c>
      <c r="L20">
        <f>[22]Back_Irradiance!$B$6*$C$34</f>
        <v>58.204327407407405</v>
      </c>
      <c r="M20">
        <f>[23]Back_Irradiance!$B$6*$C$34</f>
        <v>46.23926488888889</v>
      </c>
    </row>
    <row r="21" spans="1:13" x14ac:dyDescent="0.25">
      <c r="A21" s="2">
        <v>0.5</v>
      </c>
      <c r="B21">
        <f>[13]Back_Irradiance!$B$7*$C$34</f>
        <v>208.57023703703703</v>
      </c>
      <c r="C21">
        <f>[14]Back_Irradiance!$B$7*$C$34</f>
        <v>207.35549333333338</v>
      </c>
      <c r="D21">
        <f>[15]Back_Irradiance!$B$7*$C$34</f>
        <v>191.8359496296296</v>
      </c>
      <c r="E21">
        <f>[24]Back_Irradiance!$B$7*$C$34</f>
        <v>182.20566814814816</v>
      </c>
      <c r="F21">
        <f>[17]Back_Irradiance!$B$7*$C$34</f>
        <v>167.41558222222227</v>
      </c>
      <c r="G21">
        <f>[18]Back_Irradiance!$B$7*$C$34</f>
        <v>160.14093333333329</v>
      </c>
      <c r="H21">
        <f>[19]Back_Irradiance!$B$7*$C$34</f>
        <v>115.95687822222224</v>
      </c>
      <c r="I21">
        <f>[16]Back_Irradiance!$B$7*$C$34</f>
        <v>104.46119911111111</v>
      </c>
      <c r="J21">
        <f>[20]Back_Irradiance!$B$7*$C$34</f>
        <v>142.87830814814816</v>
      </c>
      <c r="K21">
        <f>[21]Back_Irradiance!$B$7*$C$34</f>
        <v>132.85403259259266</v>
      </c>
      <c r="L21">
        <f>[22]Back_Irradiance!$B$7*$C$34</f>
        <v>98.743234370370317</v>
      </c>
      <c r="M21">
        <f>[23]Back_Irradiance!$B$7*$C$34</f>
        <v>85.330941925925927</v>
      </c>
    </row>
    <row r="22" spans="1:13" x14ac:dyDescent="0.25">
      <c r="A22" s="2">
        <v>0.54166666666666696</v>
      </c>
      <c r="B22">
        <f>[13]Back_Irradiance!$B$8*$C$34</f>
        <v>222.08301629629625</v>
      </c>
      <c r="C22">
        <f>[14]Back_Irradiance!$B$8*$C$34</f>
        <v>220.3963940740741</v>
      </c>
      <c r="D22">
        <f>[15]Back_Irradiance!$B$8*$C$34</f>
        <v>204.01933333333338</v>
      </c>
      <c r="E22">
        <f>[24]Back_Irradiance!$B$8*$C$34</f>
        <v>193.38584296296298</v>
      </c>
      <c r="F22">
        <f>[17]Back_Irradiance!$B$8*$C$34</f>
        <v>176.84373333333338</v>
      </c>
      <c r="G22">
        <f>[18]Back_Irradiance!$B$8*$C$34</f>
        <v>171.26016888888887</v>
      </c>
      <c r="H22">
        <f>[19]Back_Irradiance!$B$8*$C$34</f>
        <v>120.25434370370368</v>
      </c>
      <c r="I22">
        <f>[16]Back_Irradiance!$B$8*$C$34</f>
        <v>110.40592207407408</v>
      </c>
      <c r="J22">
        <f>[20]Back_Irradiance!$B$8*$C$34</f>
        <v>198.49948444444451</v>
      </c>
      <c r="K22">
        <f>[21]Back_Irradiance!$B$8*$C$34</f>
        <v>187.69176000000002</v>
      </c>
      <c r="L22">
        <f>[22]Back_Irradiance!$B$8*$C$34</f>
        <v>151.45845333333338</v>
      </c>
      <c r="M22">
        <f>[23]Back_Irradiance!$B$8*$C$34</f>
        <v>135.3310340740741</v>
      </c>
    </row>
    <row r="23" spans="1:13" x14ac:dyDescent="0.25">
      <c r="A23" s="2">
        <v>0.58333333333333304</v>
      </c>
      <c r="B23">
        <f>[13]Back_Irradiance!$B$9*$C$34</f>
        <v>219.51991999999993</v>
      </c>
      <c r="C23">
        <f>[14]Back_Irradiance!$B$9*$C$34</f>
        <v>218.13931259259266</v>
      </c>
      <c r="D23">
        <f>[15]Back_Irradiance!$B$9*$C$34</f>
        <v>202.24994962962961</v>
      </c>
      <c r="E23">
        <f>[24]Back_Irradiance!$B$9*$C$34</f>
        <v>190.94809185185184</v>
      </c>
      <c r="F23">
        <f>[17]Back_Irradiance!$B$9*$C$34</f>
        <v>175.91260444444447</v>
      </c>
      <c r="G23">
        <f>[18]Back_Irradiance!$B$9*$C$34</f>
        <v>168.04723259259256</v>
      </c>
      <c r="H23">
        <f>[19]Back_Irradiance!$B$9*$C$34</f>
        <v>119.99692325925929</v>
      </c>
      <c r="I23">
        <f>[16]Back_Irradiance!$B$9*$C$34</f>
        <v>108.63848325925929</v>
      </c>
      <c r="J23">
        <f>[20]Back_Irradiance!$B$9*$C$34</f>
        <v>337.16565925925931</v>
      </c>
      <c r="K23">
        <f>[21]Back_Irradiance!$B$9*$C$34</f>
        <v>325.34495111111119</v>
      </c>
      <c r="L23">
        <f>[22]Back_Irradiance!$B$9*$C$34</f>
        <v>281.6627733333334</v>
      </c>
      <c r="M23">
        <f>[23]Back_Irradiance!$B$9*$C$34</f>
        <v>260.25981925925925</v>
      </c>
    </row>
    <row r="24" spans="1:13" x14ac:dyDescent="0.25">
      <c r="A24" s="2">
        <v>0.625</v>
      </c>
      <c r="B24">
        <f>[13]Back_Irradiance!$B$10*$C$34</f>
        <v>203.17544888888898</v>
      </c>
      <c r="C24">
        <f>[14]Back_Irradiance!$B$10*$C$34</f>
        <v>201.24557333333337</v>
      </c>
      <c r="D24">
        <f>[15]Back_Irradiance!$B$10*$C$34</f>
        <v>186.05707851851849</v>
      </c>
      <c r="E24">
        <f>[24]Back_Irradiance!$B$10*$C$34</f>
        <v>176.00968</v>
      </c>
      <c r="F24">
        <f>[17]Back_Irradiance!$B$10*$C$34</f>
        <v>162.58139851851857</v>
      </c>
      <c r="G24">
        <f>[18]Back_Irradiance!$B$10*$C$34</f>
        <v>156.52393185185184</v>
      </c>
      <c r="H24">
        <f>[19]Back_Irradiance!$B$10*$C$34</f>
        <v>111.27093540740744</v>
      </c>
      <c r="I24">
        <f>[16]Back_Irradiance!$B$10*$C$34</f>
        <v>99.449484740740729</v>
      </c>
      <c r="J24">
        <f>[20]Back_Irradiance!$B$10*$C$34</f>
        <v>413.49820740740734</v>
      </c>
      <c r="K24">
        <f>[21]Back_Irradiance!$B$10*$C$34</f>
        <v>400.09235555555551</v>
      </c>
      <c r="L24">
        <f>[22]Back_Irradiance!$B$10*$C$34</f>
        <v>340.81541333333331</v>
      </c>
      <c r="M24">
        <f>[23]Back_Irradiance!$B$10*$C$34</f>
        <v>312.53665481481494</v>
      </c>
    </row>
    <row r="25" spans="1:13" x14ac:dyDescent="0.25">
      <c r="A25" s="2">
        <v>0.66666666666666696</v>
      </c>
      <c r="B25">
        <f>[13]Back_Irradiance!$B$11*$C$34</f>
        <v>166.02797629629632</v>
      </c>
      <c r="C25">
        <f>[14]Back_Irradiance!$B$11*$C$34</f>
        <v>165.00117925925929</v>
      </c>
      <c r="D25">
        <f>[15]Back_Irradiance!$B$11*$C$34</f>
        <v>152.0384237037037</v>
      </c>
      <c r="E25">
        <f>[24]Back_Irradiance!$B$11*$C$34</f>
        <v>143.41949629629624</v>
      </c>
      <c r="F25">
        <f>[17]Back_Irradiance!$B$11*$C$34</f>
        <v>136.24168</v>
      </c>
      <c r="G25">
        <f>[18]Back_Irradiance!$B$11*$C$34</f>
        <v>131.0786103703704</v>
      </c>
      <c r="H25">
        <f>[19]Back_Irradiance!$B$11*$C$34</f>
        <v>93.648573037037053</v>
      </c>
      <c r="I25">
        <f>[16]Back_Irradiance!$B$11*$C$34</f>
        <v>83.980074370370332</v>
      </c>
      <c r="J25">
        <f>[20]Back_Irradiance!$B$11*$C$34</f>
        <v>607.24585185185185</v>
      </c>
      <c r="K25">
        <f>[21]Back_Irradiance!$B$11*$C$34</f>
        <v>593.15515851851853</v>
      </c>
      <c r="L25">
        <f>[22]Back_Irradiance!$B$11*$C$34</f>
        <v>512.45736888888894</v>
      </c>
      <c r="M25">
        <f>[23]Back_Irradiance!$B$11*$C$34</f>
        <v>478.83955555555553</v>
      </c>
    </row>
    <row r="26" spans="1:13" x14ac:dyDescent="0.25">
      <c r="A26" s="2">
        <v>0.70833333333333404</v>
      </c>
      <c r="B26">
        <f>[13]Back_Irradiance!$B$12*$C$34</f>
        <v>113.98050370370368</v>
      </c>
      <c r="C26">
        <f>[14]Back_Irradiance!$B$12*$C$34</f>
        <v>113.64973037037039</v>
      </c>
      <c r="D26">
        <f>[15]Back_Irradiance!$B$12*$C$34</f>
        <v>102.41572177777776</v>
      </c>
      <c r="E26">
        <f>[24]Back_Irradiance!$B$12*$C$34</f>
        <v>96.846921185185209</v>
      </c>
      <c r="F26">
        <f>[17]Back_Irradiance!$B$12*$C$34</f>
        <v>95.862586666666644</v>
      </c>
      <c r="G26">
        <f>[18]Back_Irradiance!$B$12*$C$34</f>
        <v>91.976206814814816</v>
      </c>
      <c r="H26">
        <f>[19]Back_Irradiance!$B$12*$C$34</f>
        <v>65.491223111111125</v>
      </c>
      <c r="I26">
        <f>[16]Back_Irradiance!$B$12*$C$34</f>
        <v>58.803335703703716</v>
      </c>
      <c r="J26">
        <f>[20]Back_Irradiance!$B$12*$C$34</f>
        <v>611.89054222222228</v>
      </c>
      <c r="K26">
        <f>[21]Back_Irradiance!$B$12*$C$34</f>
        <v>595.76403851851842</v>
      </c>
      <c r="L26">
        <f>[22]Back_Irradiance!$B$12*$C$34</f>
        <v>369.62258933333339</v>
      </c>
      <c r="M26">
        <f>[23]Back_Irradiance!$B$12*$C$34</f>
        <v>404.24386518518514</v>
      </c>
    </row>
    <row r="27" spans="1:13" x14ac:dyDescent="0.25">
      <c r="A27" s="2">
        <v>0.75</v>
      </c>
      <c r="B27">
        <f>[13]Back_Irradiance!$B$13*$C$34</f>
        <v>58.255690666666673</v>
      </c>
      <c r="C27">
        <f>[14]Back_Irradiance!$B$13*$C$34</f>
        <v>57.881545185185182</v>
      </c>
      <c r="D27">
        <f>[15]Back_Irradiance!$B$13*$C$34</f>
        <v>50.469735111111106</v>
      </c>
      <c r="E27">
        <f>[24]Back_Irradiance!$B$13*$C$34</f>
        <v>46.405995555555563</v>
      </c>
      <c r="F27">
        <f>[17]Back_Irradiance!$B$13*$C$34</f>
        <v>51.837864888888888</v>
      </c>
      <c r="G27">
        <f>[18]Back_Irradiance!$B$13*$C$34</f>
        <v>49.620055703703706</v>
      </c>
      <c r="H27">
        <f>[19]Back_Irradiance!$B$13*$C$34</f>
        <v>35.885541629629635</v>
      </c>
      <c r="I27">
        <f>[16]Back_Irradiance!$B$13*$C$34</f>
        <v>31.568762370370379</v>
      </c>
      <c r="J27">
        <f>[20]Back_Irradiance!$B$13*$C$34</f>
        <v>302.36214814814815</v>
      </c>
      <c r="K27">
        <f>[21]Back_Irradiance!$B$13*$C$34</f>
        <v>276.61984207407409</v>
      </c>
      <c r="L27">
        <f>[22]Back_Irradiance!$B$13*$C$34</f>
        <v>181.8267508148148</v>
      </c>
      <c r="M27">
        <f>[23]Back_Irradiance!$B$13*$C$34</f>
        <v>140.88250074074071</v>
      </c>
    </row>
    <row r="28" spans="1:13" x14ac:dyDescent="0.25">
      <c r="A28" s="2">
        <v>0.79166666666666696</v>
      </c>
      <c r="B28">
        <f>[13]Back_Irradiance!$B$14*$C$34</f>
        <v>8.2786165037037041</v>
      </c>
      <c r="C28">
        <f>[14]Back_Irradiance!$B$14*$C$34</f>
        <v>8.1494719703703691</v>
      </c>
      <c r="D28">
        <f>[15]Back_Irradiance!$B$14*$C$34</f>
        <v>6.3992648000000001</v>
      </c>
      <c r="E28">
        <f>[24]Back_Irradiance!$B$14*$C$34</f>
        <v>5.4305048888888878</v>
      </c>
      <c r="F28">
        <f>[17]Back_Irradiance!$B$14*$C$34</f>
        <v>8.7181691851851841</v>
      </c>
      <c r="G28">
        <f>[18]Back_Irradiance!$B$14*$C$34</f>
        <v>8.3726322962962954</v>
      </c>
      <c r="H28">
        <f>[19]Back_Irradiance!$B$14*$C$34</f>
        <v>6.0315811259259267</v>
      </c>
      <c r="I28">
        <f>[16]Back_Irradiance!$B$14*$C$34</f>
        <v>4.9729420444444452</v>
      </c>
      <c r="J28">
        <f>[20]Back_Irradiance!$B$14*$C$34</f>
        <v>17.333425481481481</v>
      </c>
      <c r="K28">
        <f>[21]Back_Irradiance!$B$14*$C$34</f>
        <v>16.441125629629635</v>
      </c>
      <c r="L28">
        <f>[22]Back_Irradiance!$B$14*$C$34</f>
        <v>11.040718814814817</v>
      </c>
      <c r="M28">
        <f>[23]Back_Irradiance!$B$14*$C$34</f>
        <v>9.7004363555555599</v>
      </c>
    </row>
    <row r="29" spans="1:13" x14ac:dyDescent="0.25">
      <c r="A29" s="2">
        <v>0.83333333333333404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2">
        <v>0.875000000000001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2">
        <v>0.91666666666666696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2">
        <v>0.95833333333333404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4" spans="1:13" x14ac:dyDescent="0.25">
      <c r="B34" t="s">
        <v>16</v>
      </c>
      <c r="C34">
        <v>0.8</v>
      </c>
    </row>
    <row r="36" spans="1:13" x14ac:dyDescent="0.2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B38" t="s">
        <v>7</v>
      </c>
      <c r="C38" t="s">
        <v>6</v>
      </c>
      <c r="D38" t="s">
        <v>4</v>
      </c>
      <c r="E38" t="s">
        <v>5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M38" t="s">
        <v>15</v>
      </c>
    </row>
    <row r="39" spans="1:13" x14ac:dyDescent="0.25">
      <c r="A39" s="2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2">
        <v>4.1666666666666699E-2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2">
        <v>8.3333333333333301E-2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2">
        <v>0.125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2">
        <v>0.16666666666666699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2">
        <v>0.20833333333333301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2">
        <v>0.25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2">
        <v>0.29166666666666669</v>
      </c>
      <c r="B46">
        <f>[13]Front_Irradiance!$B$2*$C$34</f>
        <v>0.79066052444444468</v>
      </c>
      <c r="C46">
        <f>[14]Front_Irradiance!$B$2*$C$34</f>
        <v>0.79063564444444445</v>
      </c>
      <c r="D46">
        <f>[15]Front_Irradiance!$B$2*$C$34</f>
        <v>0.79031371555555552</v>
      </c>
      <c r="E46">
        <f>[24]Front_Irradiance!$B$2*$C$34</f>
        <v>0.79012631111111109</v>
      </c>
      <c r="F46">
        <f>[17]Front_Irradiance!$B$2*$C$34</f>
        <v>0.77072214222222224</v>
      </c>
      <c r="G46">
        <f>[18]Front_Irradiance!$B$2*$C$34</f>
        <v>0.77060922666666665</v>
      </c>
      <c r="H46">
        <f>[19]Front_Irradiance!$B$2*$C$34</f>
        <v>0.77049209777777783</v>
      </c>
      <c r="I46">
        <f>[16]Front_Irradiance!$B$2*$C$34</f>
        <v>0.77080475555555561</v>
      </c>
      <c r="J46">
        <f>[20]Front_Irradiance!$B$2*$C$34</f>
        <v>0.55778535111111116</v>
      </c>
      <c r="K46">
        <f>[21]Front_Irradiance!$B$2*$C$34</f>
        <v>0.55774584888888901</v>
      </c>
      <c r="L46">
        <f>[22]Front_Irradiance!$B$2*$C$34</f>
        <v>0.55725773333333339</v>
      </c>
      <c r="M46">
        <f>[23]Front_Irradiance!$B$2*$C$34</f>
        <v>0.55698969777777774</v>
      </c>
    </row>
    <row r="47" spans="1:13" x14ac:dyDescent="0.25">
      <c r="A47" s="2">
        <v>0.33333333333333298</v>
      </c>
      <c r="B47">
        <f>[13]Front_Irradiance!$B$3*$C$34</f>
        <v>48.146207111111103</v>
      </c>
      <c r="C47">
        <f>[14]Front_Irradiance!$B$3*$C$34</f>
        <v>48.174273777777778</v>
      </c>
      <c r="D47">
        <f>[15]Front_Irradiance!$B$3*$C$34</f>
        <v>48.130389333333333</v>
      </c>
      <c r="E47">
        <f>[24]Front_Irradiance!$B$3*$C$34</f>
        <v>48.180240888888889</v>
      </c>
      <c r="F47">
        <f>[17]Front_Irradiance!$B$3*$C$34</f>
        <v>51.244129185185187</v>
      </c>
      <c r="G47">
        <f>[18]Front_Irradiance!$B$3*$C$34</f>
        <v>51.231040592592592</v>
      </c>
      <c r="H47">
        <f>[19]Front_Irradiance!$B$3*$C$34</f>
        <v>51.318979259259265</v>
      </c>
      <c r="I47">
        <f>[16]Front_Irradiance!$B$3*$C$34</f>
        <v>51.326021333333337</v>
      </c>
      <c r="J47">
        <f>[20]Front_Irradiance!$B$3*$C$34</f>
        <v>134.97387555555551</v>
      </c>
      <c r="K47">
        <f>[21]Front_Irradiance!$B$3*$C$34</f>
        <v>134.93792296296297</v>
      </c>
      <c r="L47">
        <f>[22]Front_Irradiance!$B$3*$C$34</f>
        <v>134.96445629629633</v>
      </c>
      <c r="M47">
        <f>[23]Front_Irradiance!$B$3*$C$34</f>
        <v>134.87877925925929</v>
      </c>
    </row>
    <row r="48" spans="1:13" x14ac:dyDescent="0.25">
      <c r="A48" s="2">
        <v>0.375</v>
      </c>
      <c r="B48">
        <f>[13]Front_Irradiance!$B$4*$C$34</f>
        <v>206.91651555555561</v>
      </c>
      <c r="C48">
        <f>[14]Front_Irradiance!$B$4*$C$34</f>
        <v>206.69594666666671</v>
      </c>
      <c r="D48">
        <f>[15]Front_Irradiance!$B$4*$C$34</f>
        <v>206.92368000000002</v>
      </c>
      <c r="E48">
        <f>[24]Front_Irradiance!$B$4*$C$34</f>
        <v>207.07640888888886</v>
      </c>
      <c r="F48">
        <f>[17]Front_Irradiance!$B$4*$C$34</f>
        <v>235.54017777777787</v>
      </c>
      <c r="G48">
        <f>[18]Front_Irradiance!$B$4*$C$34</f>
        <v>235.81064888888886</v>
      </c>
      <c r="H48">
        <f>[19]Front_Irradiance!$B$4*$C$34</f>
        <v>235.82624888888887</v>
      </c>
      <c r="I48">
        <f>[16]Front_Irradiance!$B$4*$C$34</f>
        <v>235.65984</v>
      </c>
      <c r="J48">
        <f>[20]Front_Irradiance!$B$4*$C$34</f>
        <v>459.21903111111124</v>
      </c>
      <c r="K48">
        <f>[21]Front_Irradiance!$B$4*$C$34</f>
        <v>459.34429925925934</v>
      </c>
      <c r="L48">
        <f>[22]Front_Irradiance!$B$4*$C$34</f>
        <v>459.12168296296318</v>
      </c>
      <c r="M48">
        <f>[23]Front_Irradiance!$B$4*$C$34</f>
        <v>459.19806222222218</v>
      </c>
    </row>
    <row r="49" spans="1:13" x14ac:dyDescent="0.25">
      <c r="A49" s="2">
        <v>0.41666666666666702</v>
      </c>
      <c r="B49">
        <f>[13]Front_Irradiance!$B$5*$C$34</f>
        <v>378.84384888888894</v>
      </c>
      <c r="C49">
        <f>[14]Front_Irradiance!$B$5*$C$34</f>
        <v>378.66226666666665</v>
      </c>
      <c r="D49">
        <f>[15]Front_Irradiance!$B$5*$C$34</f>
        <v>378.88784888888893</v>
      </c>
      <c r="E49">
        <f>[24]Front_Irradiance!$B$5*$C$34</f>
        <v>378.87343999999996</v>
      </c>
      <c r="F49">
        <f>[17]Front_Irradiance!$B$5*$C$34</f>
        <v>451.72622222222208</v>
      </c>
      <c r="G49">
        <f>[18]Front_Irradiance!$B$5*$C$34</f>
        <v>451.87004740740741</v>
      </c>
      <c r="H49">
        <f>[19]Front_Irradiance!$B$5*$C$34</f>
        <v>451.56165333333342</v>
      </c>
      <c r="I49">
        <f>[16]Front_Irradiance!$B$5*$C$34</f>
        <v>451.76718222222229</v>
      </c>
      <c r="J49">
        <f>[20]Front_Irradiance!$B$5*$C$34</f>
        <v>644.21485629629626</v>
      </c>
      <c r="K49">
        <f>[21]Front_Irradiance!$B$5*$C$34</f>
        <v>644.10104000000001</v>
      </c>
      <c r="L49">
        <f>[22]Front_Irradiance!$B$5*$C$34</f>
        <v>644.10842074074071</v>
      </c>
      <c r="M49">
        <f>[23]Front_Irradiance!$B$5*$C$34</f>
        <v>644.16629925925929</v>
      </c>
    </row>
    <row r="50" spans="1:13" x14ac:dyDescent="0.25">
      <c r="A50" s="2">
        <v>0.45833333333333298</v>
      </c>
      <c r="B50">
        <f>[13]Front_Irradiance!$B$6*$C$34</f>
        <v>524.73821333333342</v>
      </c>
      <c r="C50">
        <f>[14]Front_Irradiance!$B$6*$C$34</f>
        <v>524.75013333333334</v>
      </c>
      <c r="D50">
        <f>[15]Front_Irradiance!$B$6*$C$34</f>
        <v>524.60432888888897</v>
      </c>
      <c r="E50">
        <f>[24]Front_Irradiance!$B$6*$C$34</f>
        <v>524.82486222222212</v>
      </c>
      <c r="F50">
        <f>[17]Front_Irradiance!$B$6*$C$34</f>
        <v>631.87232000000017</v>
      </c>
      <c r="G50">
        <f>[18]Front_Irradiance!$B$6*$C$34</f>
        <v>631.59859555555568</v>
      </c>
      <c r="H50">
        <f>[19]Front_Irradiance!$B$6*$C$34</f>
        <v>631.88664592592613</v>
      </c>
      <c r="I50">
        <f>[16]Front_Irradiance!$B$6*$C$34</f>
        <v>631.81160000000011</v>
      </c>
      <c r="J50">
        <f>[20]Front_Irradiance!$B$6*$C$34</f>
        <v>628.36000888888884</v>
      </c>
      <c r="K50">
        <f>[21]Front_Irradiance!$B$6*$C$34</f>
        <v>628.48969777777791</v>
      </c>
      <c r="L50">
        <f>[22]Front_Irradiance!$B$6*$C$34</f>
        <v>628.29095111111121</v>
      </c>
      <c r="M50">
        <f>[23]Front_Irradiance!$B$6*$C$34</f>
        <v>628.4018814814815</v>
      </c>
    </row>
    <row r="51" spans="1:13" x14ac:dyDescent="0.25">
      <c r="A51" s="2">
        <v>0.5</v>
      </c>
      <c r="B51">
        <f>[13]Front_Irradiance!$B$7*$C$34</f>
        <v>628.13449777777782</v>
      </c>
      <c r="C51">
        <f>[14]Front_Irradiance!$B$7*$C$34</f>
        <v>628.21562666666671</v>
      </c>
      <c r="D51">
        <f>[15]Front_Irradiance!$B$7*$C$34</f>
        <v>628.24150222222215</v>
      </c>
      <c r="E51">
        <f>[24]Front_Irradiance!$B$7*$C$34</f>
        <v>628.39201777777771</v>
      </c>
      <c r="F51">
        <f>[17]Front_Irradiance!$B$7*$C$34</f>
        <v>759.71918222222246</v>
      </c>
      <c r="G51">
        <f>[18]Front_Irradiance!$B$7*$C$34</f>
        <v>759.85576296296313</v>
      </c>
      <c r="H51">
        <f>[19]Front_Irradiance!$B$7*$C$34</f>
        <v>759.73586666666677</v>
      </c>
      <c r="I51">
        <f>[16]Front_Irradiance!$B$7*$C$34</f>
        <v>759.77844148148142</v>
      </c>
      <c r="J51">
        <f>[20]Front_Irradiance!$B$7*$C$34</f>
        <v>514.53610962962955</v>
      </c>
      <c r="K51">
        <f>[21]Front_Irradiance!$B$7*$C$34</f>
        <v>514.54913481481481</v>
      </c>
      <c r="L51">
        <f>[22]Front_Irradiance!$B$7*$C$34</f>
        <v>514.48561185185179</v>
      </c>
      <c r="M51">
        <f>[23]Front_Irradiance!$B$7*$C$34</f>
        <v>514.40179555555562</v>
      </c>
    </row>
    <row r="52" spans="1:13" x14ac:dyDescent="0.25">
      <c r="A52" s="2">
        <v>0.54166666666666696</v>
      </c>
      <c r="B52">
        <f>[13]Front_Irradiance!$B$8*$C$34</f>
        <v>678.61120000000005</v>
      </c>
      <c r="C52">
        <f>[14]Front_Irradiance!$B$8*$C$34</f>
        <v>678.90297777777778</v>
      </c>
      <c r="D52">
        <f>[15]Front_Irradiance!$B$8*$C$34</f>
        <v>678.58555555555563</v>
      </c>
      <c r="E52">
        <f>[24]Front_Irradiance!$B$8*$C$34</f>
        <v>678.75164444444454</v>
      </c>
      <c r="F52">
        <f>[17]Front_Irradiance!$B$8*$C$34</f>
        <v>821.35377777777762</v>
      </c>
      <c r="G52">
        <f>[18]Front_Irradiance!$B$8*$C$34</f>
        <v>821.36791111111131</v>
      </c>
      <c r="H52">
        <f>[19]Front_Irradiance!$B$8*$C$34</f>
        <v>821.12500740740734</v>
      </c>
      <c r="I52">
        <f>[16]Front_Irradiance!$B$8*$C$34</f>
        <v>821.07312592592552</v>
      </c>
      <c r="J52">
        <f>[20]Front_Irradiance!$B$8*$C$34</f>
        <v>345.00451259259262</v>
      </c>
      <c r="K52">
        <f>[21]Front_Irradiance!$B$8*$C$34</f>
        <v>344.97938074074074</v>
      </c>
      <c r="L52">
        <f>[22]Front_Irradiance!$B$8*$C$34</f>
        <v>345.17003555555561</v>
      </c>
      <c r="M52">
        <f>[23]Front_Irradiance!$B$8*$C$34</f>
        <v>345.07453037037044</v>
      </c>
    </row>
    <row r="53" spans="1:13" x14ac:dyDescent="0.25">
      <c r="A53" s="2">
        <v>0.58333333333333304</v>
      </c>
      <c r="B53">
        <f>[13]Front_Irradiance!$B$9*$C$34</f>
        <v>670.34909333333326</v>
      </c>
      <c r="C53">
        <f>[14]Front_Irradiance!$B$9*$C$34</f>
        <v>670.50038222222236</v>
      </c>
      <c r="D53">
        <f>[15]Front_Irradiance!$B$9*$C$34</f>
        <v>670.40259555555565</v>
      </c>
      <c r="E53">
        <f>[24]Front_Irradiance!$B$9*$C$34</f>
        <v>670.90300444444438</v>
      </c>
      <c r="F53">
        <f>[17]Front_Irradiance!$B$9*$C$34</f>
        <v>811.64231111111121</v>
      </c>
      <c r="G53">
        <f>[18]Front_Irradiance!$B$9*$C$34</f>
        <v>811.9833777777776</v>
      </c>
      <c r="H53">
        <f>[19]Front_Irradiance!$B$9*$C$34</f>
        <v>811.97377777777763</v>
      </c>
      <c r="I53">
        <f>[16]Front_Irradiance!$B$9*$C$34</f>
        <v>812.02542222222246</v>
      </c>
      <c r="J53">
        <f>[20]Front_Irradiance!$B$9*$C$34</f>
        <v>240.18996444444443</v>
      </c>
      <c r="K53">
        <f>[21]Front_Irradiance!$B$9*$C$34</f>
        <v>240.58754074074082</v>
      </c>
      <c r="L53">
        <f>[22]Front_Irradiance!$B$9*$C$34</f>
        <v>240.28990518518523</v>
      </c>
      <c r="M53">
        <f>[23]Front_Irradiance!$B$9*$C$34</f>
        <v>240.66944000000001</v>
      </c>
    </row>
    <row r="54" spans="1:13" x14ac:dyDescent="0.25">
      <c r="A54" s="2">
        <v>0.625</v>
      </c>
      <c r="B54">
        <f>[13]Front_Irradiance!$B$10*$C$34</f>
        <v>611.08178666666652</v>
      </c>
      <c r="C54">
        <f>[14]Front_Irradiance!$B$10*$C$34</f>
        <v>610.94808888888895</v>
      </c>
      <c r="D54">
        <f>[15]Front_Irradiance!$B$10*$C$34</f>
        <v>611.2360799999999</v>
      </c>
      <c r="E54">
        <f>[24]Front_Irradiance!$B$10*$C$34</f>
        <v>611.18810666666661</v>
      </c>
      <c r="F54">
        <f>[17]Front_Irradiance!$B$10*$C$34</f>
        <v>738.0282400000001</v>
      </c>
      <c r="G54">
        <f>[18]Front_Irradiance!$B$10*$C$34</f>
        <v>738.19136296296301</v>
      </c>
      <c r="H54">
        <f>[19]Front_Irradiance!$B$10*$C$34</f>
        <v>738.06203851851865</v>
      </c>
      <c r="I54">
        <f>[16]Front_Irradiance!$B$10*$C$34</f>
        <v>738.3178044444445</v>
      </c>
      <c r="J54">
        <f>[20]Front_Irradiance!$B$10*$C$34</f>
        <v>177.6275140740741</v>
      </c>
      <c r="K54">
        <f>[21]Front_Irradiance!$B$10*$C$34</f>
        <v>177.64486518518521</v>
      </c>
      <c r="L54">
        <f>[22]Front_Irradiance!$B$10*$C$34</f>
        <v>177.41623407407408</v>
      </c>
      <c r="M54">
        <f>[23]Front_Irradiance!$B$10*$C$34</f>
        <v>177.57264592592594</v>
      </c>
    </row>
    <row r="55" spans="1:13" x14ac:dyDescent="0.25">
      <c r="A55" s="2">
        <v>0.66666666666666696</v>
      </c>
      <c r="B55">
        <f>[13]Front_Irradiance!$B$11*$C$34</f>
        <v>497.12175999999999</v>
      </c>
      <c r="C55">
        <f>[14]Front_Irradiance!$B$11*$C$34</f>
        <v>496.99621333333329</v>
      </c>
      <c r="D55">
        <f>[15]Front_Irradiance!$B$11*$C$34</f>
        <v>496.96487999999999</v>
      </c>
      <c r="E55">
        <f>[24]Front_Irradiance!$B$11*$C$34</f>
        <v>496.9834933333334</v>
      </c>
      <c r="F55">
        <f>[17]Front_Irradiance!$B$11*$C$34</f>
        <v>599.04825777777774</v>
      </c>
      <c r="G55">
        <f>[18]Front_Irradiance!$B$11*$C$34</f>
        <v>598.99069629629628</v>
      </c>
      <c r="H55">
        <f>[19]Front_Irradiance!$B$11*$C$34</f>
        <v>599.19927111111122</v>
      </c>
      <c r="I55">
        <f>[16]Front_Irradiance!$B$11*$C$34</f>
        <v>599.04774814814823</v>
      </c>
      <c r="J55">
        <f>[20]Front_Irradiance!$B$11*$C$34</f>
        <v>121.12787851851847</v>
      </c>
      <c r="K55">
        <f>[21]Front_Irradiance!$B$11*$C$34</f>
        <v>121.08669925925921</v>
      </c>
      <c r="L55">
        <f>[22]Front_Irradiance!$B$11*$C$34</f>
        <v>121.24240592592592</v>
      </c>
      <c r="M55">
        <f>[23]Front_Irradiance!$B$11*$C$34</f>
        <v>120.99307851851857</v>
      </c>
    </row>
    <row r="56" spans="1:13" x14ac:dyDescent="0.25">
      <c r="A56" s="2">
        <v>0.70833333333333404</v>
      </c>
      <c r="B56">
        <f>[13]Front_Irradiance!$B$12*$C$34</f>
        <v>343.90491555555553</v>
      </c>
      <c r="C56">
        <f>[14]Front_Irradiance!$B$12*$C$34</f>
        <v>343.86850666666675</v>
      </c>
      <c r="D56">
        <f>[15]Front_Irradiance!$B$12*$C$34</f>
        <v>344.10880888888892</v>
      </c>
      <c r="E56">
        <f>[24]Front_Irradiance!$B$12*$C$34</f>
        <v>343.93276444444444</v>
      </c>
      <c r="F56">
        <f>[17]Front_Irradiance!$B$12*$C$34</f>
        <v>411.75201777777778</v>
      </c>
      <c r="G56">
        <f>[18]Front_Irradiance!$B$12*$C$34</f>
        <v>411.65338370370375</v>
      </c>
      <c r="H56">
        <f>[19]Front_Irradiance!$B$12*$C$34</f>
        <v>411.6486044444444</v>
      </c>
      <c r="I56">
        <f>[16]Front_Irradiance!$B$12*$C$34</f>
        <v>411.76905777777779</v>
      </c>
      <c r="J56">
        <f>[20]Front_Irradiance!$B$12*$C$34</f>
        <v>78.77257244444445</v>
      </c>
      <c r="K56">
        <f>[21]Front_Irradiance!$B$12*$C$34</f>
        <v>78.958469629629633</v>
      </c>
      <c r="L56">
        <f>[22]Front_Irradiance!$B$12*$C$34</f>
        <v>77.456520888888889</v>
      </c>
      <c r="M56">
        <f>[23]Front_Irradiance!$B$12*$C$34</f>
        <v>76.240591999999992</v>
      </c>
    </row>
    <row r="57" spans="1:13" x14ac:dyDescent="0.25">
      <c r="A57" s="2">
        <v>0.75</v>
      </c>
      <c r="B57">
        <f>[13]Front_Irradiance!$B$13*$C$34</f>
        <v>168.2829244444444</v>
      </c>
      <c r="C57">
        <f>[14]Front_Irradiance!$B$13*$C$34</f>
        <v>168.04896000000002</v>
      </c>
      <c r="D57">
        <f>[15]Front_Irradiance!$B$13*$C$34</f>
        <v>168.18480888888888</v>
      </c>
      <c r="E57">
        <f>[24]Front_Irradiance!$B$13*$C$34</f>
        <v>168.38039111111112</v>
      </c>
      <c r="F57">
        <f>[17]Front_Irradiance!$B$13*$C$34</f>
        <v>192.35841777777776</v>
      </c>
      <c r="G57">
        <f>[18]Front_Irradiance!$B$13*$C$34</f>
        <v>192.43660444444447</v>
      </c>
      <c r="H57">
        <f>[19]Front_Irradiance!$B$13*$C$34</f>
        <v>192.37275851851857</v>
      </c>
      <c r="I57">
        <f>[16]Front_Irradiance!$B$13*$C$34</f>
        <v>192.41579555555563</v>
      </c>
      <c r="J57">
        <f>[20]Front_Irradiance!$B$13*$C$34</f>
        <v>55.497594962962971</v>
      </c>
      <c r="K57">
        <f>[21]Front_Irradiance!$B$13*$C$34</f>
        <v>55.478465481481479</v>
      </c>
      <c r="L57">
        <f>[22]Front_Irradiance!$B$13*$C$34</f>
        <v>53.61091555555555</v>
      </c>
      <c r="M57">
        <f>[23]Front_Irradiance!$B$13*$C$34</f>
        <v>53.413632000000007</v>
      </c>
    </row>
    <row r="58" spans="1:13" x14ac:dyDescent="0.25">
      <c r="A58" s="2">
        <v>0.79166666666666696</v>
      </c>
      <c r="B58">
        <f>[13]Front_Irradiance!$B$14*$C$34</f>
        <v>24.530432888888889</v>
      </c>
      <c r="C58">
        <f>[14]Front_Irradiance!$B$14*$C$34</f>
        <v>24.534105777777778</v>
      </c>
      <c r="D58">
        <f>[15]Front_Irradiance!$B$14*$C$34</f>
        <v>24.530745777777778</v>
      </c>
      <c r="E58">
        <f>[24]Front_Irradiance!$B$14*$C$34</f>
        <v>24.532702222222227</v>
      </c>
      <c r="F58">
        <f>[17]Front_Irradiance!$B$14*$C$34</f>
        <v>23.912236444444449</v>
      </c>
      <c r="G58">
        <f>[18]Front_Irradiance!$B$14*$C$34</f>
        <v>23.92079733333334</v>
      </c>
      <c r="H58">
        <f>[19]Front_Irradiance!$B$14*$C$34</f>
        <v>23.921677333333335</v>
      </c>
      <c r="I58">
        <f>[16]Front_Irradiance!$B$14*$C$34</f>
        <v>23.916709333333337</v>
      </c>
      <c r="J58">
        <f>[20]Front_Irradiance!$B$14*$C$34</f>
        <v>16.302384</v>
      </c>
      <c r="K58">
        <f>[21]Front_Irradiance!$B$14*$C$34</f>
        <v>16.291095111111115</v>
      </c>
      <c r="L58">
        <f>[22]Front_Irradiance!$B$14*$C$34</f>
        <v>16.276070222222227</v>
      </c>
      <c r="M58">
        <f>[23]Front_Irradiance!$B$14*$C$34</f>
        <v>16.272290666666663</v>
      </c>
    </row>
    <row r="59" spans="1:13" x14ac:dyDescent="0.25">
      <c r="A59" s="2">
        <v>0.83333333333333404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2">
        <v>0.875000000000001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2">
        <v>0.91666666666666696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2">
        <v>0.95833333333333404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6" spans="1:13" x14ac:dyDescent="0.25">
      <c r="B66" s="3" t="s">
        <v>19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B67" t="s">
        <v>7</v>
      </c>
      <c r="C67" t="s">
        <v>6</v>
      </c>
      <c r="D67" t="s">
        <v>4</v>
      </c>
      <c r="E67" t="s">
        <v>5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</row>
    <row r="68" spans="1:13" x14ac:dyDescent="0.25">
      <c r="A68" s="2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2">
        <v>4.1666666666666699E-2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2">
        <v>8.3333333333333301E-2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2">
        <v>0.125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2">
        <v>0.16666666666666699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2">
        <v>0.20833333333333301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2">
        <v>0.25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2">
        <v>0.29166666666666669</v>
      </c>
      <c r="B75">
        <f>$C$34*B16+B46</f>
        <v>1.0054250850370372</v>
      </c>
      <c r="C75">
        <f t="shared" ref="C75:M75" si="0">$C$34*C16+C46</f>
        <v>1.0020192462222224</v>
      </c>
      <c r="D75">
        <f t="shared" si="0"/>
        <v>0.95670472474074075</v>
      </c>
      <c r="E75">
        <f t="shared" si="0"/>
        <v>0.93156962962962964</v>
      </c>
      <c r="F75">
        <f t="shared" si="0"/>
        <v>0.99551799881481484</v>
      </c>
      <c r="G75">
        <f t="shared" si="0"/>
        <v>0.98653263288888882</v>
      </c>
      <c r="H75">
        <f t="shared" si="0"/>
        <v>0.92632666251851858</v>
      </c>
      <c r="I75">
        <f t="shared" si="0"/>
        <v>0.90015269985185187</v>
      </c>
      <c r="J75">
        <f t="shared" si="0"/>
        <v>0.92260368592592601</v>
      </c>
      <c r="K75">
        <f t="shared" si="0"/>
        <v>0.90303236977777801</v>
      </c>
      <c r="L75">
        <f t="shared" si="0"/>
        <v>0.82798998103703703</v>
      </c>
      <c r="M75">
        <f t="shared" si="0"/>
        <v>0.79625959762962961</v>
      </c>
    </row>
    <row r="76" spans="1:13" x14ac:dyDescent="0.25">
      <c r="A76" s="2">
        <v>0.33333333333333298</v>
      </c>
      <c r="B76">
        <f t="shared" ref="B76:M87" si="1">$C$34*B17+B47</f>
        <v>63.982584948148144</v>
      </c>
      <c r="C76">
        <f t="shared" si="1"/>
        <v>63.837763674074075</v>
      </c>
      <c r="D76">
        <f t="shared" si="1"/>
        <v>61.702602903703706</v>
      </c>
      <c r="E76">
        <f t="shared" si="1"/>
        <v>60.664672533333331</v>
      </c>
      <c r="F76">
        <f t="shared" si="1"/>
        <v>67.677695525925927</v>
      </c>
      <c r="G76">
        <f t="shared" si="1"/>
        <v>67.103849362962961</v>
      </c>
      <c r="H76">
        <f t="shared" si="1"/>
        <v>64.096433481481483</v>
      </c>
      <c r="I76">
        <f t="shared" si="1"/>
        <v>62.602815644444448</v>
      </c>
      <c r="J76">
        <f t="shared" si="1"/>
        <v>151.14580397037034</v>
      </c>
      <c r="K76">
        <f t="shared" si="1"/>
        <v>149.89563768888888</v>
      </c>
      <c r="L76">
        <f t="shared" si="1"/>
        <v>145.94855869629635</v>
      </c>
      <c r="M76">
        <f t="shared" si="1"/>
        <v>144.35605878518521</v>
      </c>
    </row>
    <row r="77" spans="1:13" x14ac:dyDescent="0.25">
      <c r="A77" s="2">
        <v>0.375</v>
      </c>
      <c r="B77">
        <f t="shared" si="1"/>
        <v>268.34275247407413</v>
      </c>
      <c r="C77">
        <f t="shared" si="1"/>
        <v>267.51936592592597</v>
      </c>
      <c r="D77">
        <f t="shared" si="1"/>
        <v>261.65752106666667</v>
      </c>
      <c r="E77">
        <f t="shared" si="1"/>
        <v>258.37519620740738</v>
      </c>
      <c r="F77">
        <f t="shared" si="1"/>
        <v>291.76843330370383</v>
      </c>
      <c r="G77">
        <f t="shared" si="1"/>
        <v>289.92772882962959</v>
      </c>
      <c r="H77">
        <f t="shared" si="1"/>
        <v>277.35382743703701</v>
      </c>
      <c r="I77">
        <f t="shared" si="1"/>
        <v>271.88647229629629</v>
      </c>
      <c r="J77">
        <f t="shared" si="1"/>
        <v>501.45864284444457</v>
      </c>
      <c r="K77">
        <f t="shared" si="1"/>
        <v>497.96909120000009</v>
      </c>
      <c r="L77">
        <f t="shared" si="1"/>
        <v>487.34506500740764</v>
      </c>
      <c r="M77">
        <f t="shared" si="1"/>
        <v>483.62683211851845</v>
      </c>
    </row>
    <row r="78" spans="1:13" x14ac:dyDescent="0.25">
      <c r="A78" s="2">
        <v>0.41666666666666702</v>
      </c>
      <c r="B78">
        <f t="shared" si="1"/>
        <v>482.43229807407408</v>
      </c>
      <c r="C78">
        <f t="shared" si="1"/>
        <v>481.94075911111116</v>
      </c>
      <c r="D78">
        <f t="shared" si="1"/>
        <v>473.6355774814815</v>
      </c>
      <c r="E78">
        <f t="shared" si="1"/>
        <v>468.43920758518516</v>
      </c>
      <c r="F78">
        <f t="shared" si="1"/>
        <v>540.49706903703691</v>
      </c>
      <c r="G78">
        <f t="shared" si="1"/>
        <v>537.1111377777778</v>
      </c>
      <c r="H78">
        <f t="shared" si="1"/>
        <v>515.05025208888901</v>
      </c>
      <c r="I78">
        <f t="shared" si="1"/>
        <v>508.17676041481491</v>
      </c>
      <c r="J78">
        <f t="shared" si="1"/>
        <v>696.85209339259256</v>
      </c>
      <c r="K78">
        <f t="shared" si="1"/>
        <v>691.54480367407405</v>
      </c>
      <c r="L78">
        <f t="shared" si="1"/>
        <v>674.48889860740735</v>
      </c>
      <c r="M78">
        <f t="shared" si="1"/>
        <v>670.10221037037036</v>
      </c>
    </row>
    <row r="79" spans="1:13" x14ac:dyDescent="0.25">
      <c r="A79" s="2">
        <v>0.45833333333333298</v>
      </c>
      <c r="B79">
        <f t="shared" si="1"/>
        <v>666.86399229629637</v>
      </c>
      <c r="C79">
        <f t="shared" si="1"/>
        <v>666.12495762962965</v>
      </c>
      <c r="D79">
        <f t="shared" si="1"/>
        <v>655.47897185185195</v>
      </c>
      <c r="E79">
        <f t="shared" si="1"/>
        <v>648.7009368888888</v>
      </c>
      <c r="F79">
        <f t="shared" si="1"/>
        <v>748.8385493333335</v>
      </c>
      <c r="G79">
        <f t="shared" si="1"/>
        <v>744.49454814814828</v>
      </c>
      <c r="H79">
        <f t="shared" si="1"/>
        <v>713.99082844444467</v>
      </c>
      <c r="I79">
        <f t="shared" si="1"/>
        <v>705.67415668148158</v>
      </c>
      <c r="J79">
        <f t="shared" si="1"/>
        <v>705.7419879111111</v>
      </c>
      <c r="K79">
        <f t="shared" si="1"/>
        <v>698.79281244444462</v>
      </c>
      <c r="L79">
        <f t="shared" si="1"/>
        <v>674.85441303703715</v>
      </c>
      <c r="M79">
        <f t="shared" si="1"/>
        <v>665.39329339259257</v>
      </c>
    </row>
    <row r="80" spans="1:13" x14ac:dyDescent="0.25">
      <c r="A80" s="2">
        <v>0.5</v>
      </c>
      <c r="B80">
        <f t="shared" si="1"/>
        <v>794.99068740740745</v>
      </c>
      <c r="C80">
        <f t="shared" si="1"/>
        <v>794.10002133333342</v>
      </c>
      <c r="D80">
        <f t="shared" si="1"/>
        <v>781.71026192592581</v>
      </c>
      <c r="E80">
        <f t="shared" si="1"/>
        <v>774.15655229629624</v>
      </c>
      <c r="F80">
        <f t="shared" si="1"/>
        <v>893.65164800000025</v>
      </c>
      <c r="G80">
        <f t="shared" si="1"/>
        <v>887.96850962962981</v>
      </c>
      <c r="H80">
        <f t="shared" si="1"/>
        <v>852.5013692444445</v>
      </c>
      <c r="I80">
        <f t="shared" si="1"/>
        <v>843.34740077037031</v>
      </c>
      <c r="J80">
        <f t="shared" si="1"/>
        <v>628.83875614814815</v>
      </c>
      <c r="K80">
        <f t="shared" si="1"/>
        <v>620.83236088888896</v>
      </c>
      <c r="L80">
        <f t="shared" si="1"/>
        <v>593.48019934814806</v>
      </c>
      <c r="M80">
        <f t="shared" si="1"/>
        <v>582.66654909629642</v>
      </c>
    </row>
    <row r="81" spans="1:13" x14ac:dyDescent="0.25">
      <c r="A81" s="2">
        <v>0.54166666666666696</v>
      </c>
      <c r="B81">
        <f t="shared" si="1"/>
        <v>856.2776130370371</v>
      </c>
      <c r="C81">
        <f t="shared" si="1"/>
        <v>855.22009303703703</v>
      </c>
      <c r="D81">
        <f t="shared" si="1"/>
        <v>841.8010222222224</v>
      </c>
      <c r="E81">
        <f t="shared" si="1"/>
        <v>833.46031881481497</v>
      </c>
      <c r="F81">
        <f t="shared" si="1"/>
        <v>962.82876444444435</v>
      </c>
      <c r="G81">
        <f t="shared" si="1"/>
        <v>958.37604622222239</v>
      </c>
      <c r="H81">
        <f t="shared" si="1"/>
        <v>917.32848237037024</v>
      </c>
      <c r="I81">
        <f t="shared" si="1"/>
        <v>909.39786358518484</v>
      </c>
      <c r="J81">
        <f t="shared" si="1"/>
        <v>503.80410014814822</v>
      </c>
      <c r="K81">
        <f t="shared" si="1"/>
        <v>495.13278874074075</v>
      </c>
      <c r="L81">
        <f t="shared" si="1"/>
        <v>466.33679822222234</v>
      </c>
      <c r="M81">
        <f t="shared" si="1"/>
        <v>453.33935762962972</v>
      </c>
    </row>
    <row r="82" spans="1:13" x14ac:dyDescent="0.25">
      <c r="A82" s="2">
        <v>0.58333333333333304</v>
      </c>
      <c r="B82">
        <f t="shared" si="1"/>
        <v>845.96502933333318</v>
      </c>
      <c r="C82">
        <f t="shared" si="1"/>
        <v>845.01183229629646</v>
      </c>
      <c r="D82">
        <f t="shared" si="1"/>
        <v>832.20255525925938</v>
      </c>
      <c r="E82">
        <f t="shared" si="1"/>
        <v>823.66147792592585</v>
      </c>
      <c r="F82">
        <f t="shared" si="1"/>
        <v>952.37239466666676</v>
      </c>
      <c r="G82">
        <f t="shared" si="1"/>
        <v>946.4211638518517</v>
      </c>
      <c r="H82">
        <f t="shared" si="1"/>
        <v>907.9713163851851</v>
      </c>
      <c r="I82">
        <f t="shared" si="1"/>
        <v>898.93620882962989</v>
      </c>
      <c r="J82">
        <f t="shared" si="1"/>
        <v>509.92249185185187</v>
      </c>
      <c r="K82">
        <f t="shared" si="1"/>
        <v>500.86350162962981</v>
      </c>
      <c r="L82">
        <f t="shared" si="1"/>
        <v>465.62012385185199</v>
      </c>
      <c r="M82">
        <f t="shared" si="1"/>
        <v>448.87729540740742</v>
      </c>
    </row>
    <row r="83" spans="1:13" x14ac:dyDescent="0.25">
      <c r="A83" s="2">
        <v>0.625</v>
      </c>
      <c r="B83">
        <f t="shared" si="1"/>
        <v>773.62214577777775</v>
      </c>
      <c r="C83">
        <f t="shared" si="1"/>
        <v>771.94454755555569</v>
      </c>
      <c r="D83">
        <f t="shared" si="1"/>
        <v>760.08174281481467</v>
      </c>
      <c r="E83">
        <f t="shared" si="1"/>
        <v>751.99585066666668</v>
      </c>
      <c r="F83">
        <f t="shared" si="1"/>
        <v>868.09335881481502</v>
      </c>
      <c r="G83">
        <f t="shared" si="1"/>
        <v>863.41050844444453</v>
      </c>
      <c r="H83">
        <f t="shared" si="1"/>
        <v>827.07878684444461</v>
      </c>
      <c r="I83">
        <f t="shared" si="1"/>
        <v>817.87739223703716</v>
      </c>
      <c r="J83">
        <f t="shared" si="1"/>
        <v>508.42608000000001</v>
      </c>
      <c r="K83">
        <f t="shared" si="1"/>
        <v>497.71874962962966</v>
      </c>
      <c r="L83">
        <f t="shared" si="1"/>
        <v>450.06856474074073</v>
      </c>
      <c r="M83">
        <f t="shared" si="1"/>
        <v>427.60196977777787</v>
      </c>
    </row>
    <row r="84" spans="1:13" x14ac:dyDescent="0.25">
      <c r="A84" s="2">
        <v>0.66666666666666696</v>
      </c>
      <c r="B84">
        <f t="shared" si="1"/>
        <v>629.94414103703707</v>
      </c>
      <c r="C84">
        <f t="shared" si="1"/>
        <v>628.99715674074071</v>
      </c>
      <c r="D84">
        <f t="shared" si="1"/>
        <v>618.59561896296293</v>
      </c>
      <c r="E84">
        <f t="shared" si="1"/>
        <v>611.7190903703704</v>
      </c>
      <c r="F84">
        <f t="shared" si="1"/>
        <v>708.04160177777771</v>
      </c>
      <c r="G84">
        <f t="shared" si="1"/>
        <v>703.8535845925926</v>
      </c>
      <c r="H84">
        <f t="shared" si="1"/>
        <v>674.11812954074082</v>
      </c>
      <c r="I84">
        <f t="shared" si="1"/>
        <v>666.23180764444453</v>
      </c>
      <c r="J84">
        <f t="shared" si="1"/>
        <v>606.92456000000004</v>
      </c>
      <c r="K84">
        <f t="shared" si="1"/>
        <v>595.61082607407411</v>
      </c>
      <c r="L84">
        <f t="shared" si="1"/>
        <v>531.20830103703713</v>
      </c>
      <c r="M84">
        <f t="shared" si="1"/>
        <v>504.06472296296306</v>
      </c>
    </row>
    <row r="85" spans="1:13" x14ac:dyDescent="0.25">
      <c r="A85" s="2">
        <v>0.70833333333333404</v>
      </c>
      <c r="B85">
        <f t="shared" si="1"/>
        <v>435.0893185185185</v>
      </c>
      <c r="C85">
        <f t="shared" si="1"/>
        <v>434.78829096296306</v>
      </c>
      <c r="D85">
        <f t="shared" si="1"/>
        <v>426.04138631111113</v>
      </c>
      <c r="E85">
        <f t="shared" si="1"/>
        <v>421.4103013925926</v>
      </c>
      <c r="F85">
        <f t="shared" si="1"/>
        <v>488.44208711111111</v>
      </c>
      <c r="G85">
        <f t="shared" si="1"/>
        <v>485.23434915555561</v>
      </c>
      <c r="H85">
        <f t="shared" si="1"/>
        <v>464.0415829333333</v>
      </c>
      <c r="I85">
        <f t="shared" si="1"/>
        <v>458.81172634074073</v>
      </c>
      <c r="J85">
        <f t="shared" si="1"/>
        <v>568.28500622222236</v>
      </c>
      <c r="K85">
        <f t="shared" si="1"/>
        <v>555.56970044444438</v>
      </c>
      <c r="L85">
        <f t="shared" si="1"/>
        <v>373.15459235555556</v>
      </c>
      <c r="M85">
        <f t="shared" si="1"/>
        <v>399.63568414814813</v>
      </c>
    </row>
    <row r="86" spans="1:13" x14ac:dyDescent="0.25">
      <c r="A86" s="2">
        <v>0.75</v>
      </c>
      <c r="B86">
        <f t="shared" si="1"/>
        <v>214.88747697777774</v>
      </c>
      <c r="C86">
        <f t="shared" si="1"/>
        <v>214.35419614814816</v>
      </c>
      <c r="D86">
        <f t="shared" si="1"/>
        <v>208.56059697777778</v>
      </c>
      <c r="E86">
        <f t="shared" si="1"/>
        <v>205.50518755555558</v>
      </c>
      <c r="F86">
        <f t="shared" si="1"/>
        <v>233.82870968888886</v>
      </c>
      <c r="G86">
        <f t="shared" si="1"/>
        <v>232.13264900740745</v>
      </c>
      <c r="H86">
        <f t="shared" si="1"/>
        <v>221.08119182222228</v>
      </c>
      <c r="I86">
        <f t="shared" si="1"/>
        <v>217.67080545185195</v>
      </c>
      <c r="J86">
        <f t="shared" si="1"/>
        <v>297.3873134814815</v>
      </c>
      <c r="K86">
        <f t="shared" si="1"/>
        <v>276.77433914074078</v>
      </c>
      <c r="L86">
        <f t="shared" si="1"/>
        <v>199.0723162074074</v>
      </c>
      <c r="M86">
        <f t="shared" si="1"/>
        <v>166.11963259259258</v>
      </c>
    </row>
    <row r="87" spans="1:13" x14ac:dyDescent="0.25">
      <c r="A87" s="2">
        <v>0.79166666666666696</v>
      </c>
      <c r="B87">
        <f t="shared" si="1"/>
        <v>31.153326091851852</v>
      </c>
      <c r="C87">
        <f t="shared" si="1"/>
        <v>31.053683354074074</v>
      </c>
      <c r="D87">
        <f t="shared" si="1"/>
        <v>29.650157617777779</v>
      </c>
      <c r="E87">
        <f t="shared" si="1"/>
        <v>28.877106133333339</v>
      </c>
      <c r="F87">
        <f t="shared" si="1"/>
        <v>30.886771792592597</v>
      </c>
      <c r="G87">
        <f t="shared" si="1"/>
        <v>30.618903170370377</v>
      </c>
      <c r="H87">
        <f t="shared" si="1"/>
        <v>28.746942234074076</v>
      </c>
      <c r="I87">
        <f t="shared" si="1"/>
        <v>27.895062968888894</v>
      </c>
      <c r="J87">
        <f t="shared" si="1"/>
        <v>30.169124385185185</v>
      </c>
      <c r="K87">
        <f t="shared" si="1"/>
        <v>29.443995614814824</v>
      </c>
      <c r="L87">
        <f t="shared" si="1"/>
        <v>25.108645274074078</v>
      </c>
      <c r="M87">
        <f t="shared" si="1"/>
        <v>24.032639751111113</v>
      </c>
    </row>
    <row r="88" spans="1:13" x14ac:dyDescent="0.25">
      <c r="A88" s="2">
        <v>0.83333333333333404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2">
        <v>0.875000000000001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2">
        <v>0.91666666666666696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2">
        <v>0.95833333333333404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</sheetData>
  <mergeCells count="3">
    <mergeCell ref="B36:M37"/>
    <mergeCell ref="B7:M7"/>
    <mergeCell ref="B66:M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las Heras</dc:creator>
  <cp:lastModifiedBy>Fernando De las Heras</cp:lastModifiedBy>
  <dcterms:created xsi:type="dcterms:W3CDTF">2022-05-30T09:56:37Z</dcterms:created>
  <dcterms:modified xsi:type="dcterms:W3CDTF">2022-06-02T10:29:13Z</dcterms:modified>
</cp:coreProperties>
</file>