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dous\Documents\GitHub\result_calculation\"/>
    </mc:Choice>
  </mc:AlternateContent>
  <xr:revisionPtr revIDLastSave="0" documentId="13_ncr:1_{EDF413C8-A49B-4A93-BACC-CF778B35CC8C}" xr6:coauthVersionLast="47" xr6:coauthVersionMax="47" xr10:uidLastSave="{00000000-0000-0000-0000-000000000000}"/>
  <bookViews>
    <workbookView xWindow="-108" yWindow="-108" windowWidth="23256" windowHeight="12456" xr2:uid="{86089DA0-2BA1-4133-B16D-0F30CFEF8E2B}"/>
  </bookViews>
  <sheets>
    <sheet name="Datasheet" sheetId="1" r:id="rId1"/>
    <sheet name="Progress_report" sheetId="2" r:id="rId2"/>
    <sheet name="Top_sheet" sheetId="4" r:id="rId3"/>
  </sheets>
  <definedNames>
    <definedName name="_xlnm.Print_Area" localSheetId="0">Datasheet!$A$1:$AR$49</definedName>
    <definedName name="_xlnm.Print_Area" localSheetId="1">Progress_report!$A:$M</definedName>
    <definedName name="_xlnm.Print_Area" localSheetId="2">Top_sheet!$A:$J</definedName>
    <definedName name="_xlnm.Print_Titles" localSheetId="0">Datasheet!$1:$8</definedName>
    <definedName name="Roll">Progress_report!$B$5</definedName>
  </definedNames>
  <calcPr calcId="191029"/>
  <customWorkbookViews>
    <customWorkbookView name="view" guid="{70228472-3771-45E1-82EC-305072329A9B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H18" i="2"/>
  <c r="C18" i="2"/>
  <c r="H17" i="2"/>
  <c r="C17" i="2"/>
  <c r="H16" i="2"/>
  <c r="C16" i="2"/>
  <c r="H15" i="2"/>
  <c r="C15" i="2"/>
  <c r="H14" i="2"/>
  <c r="F14" i="2"/>
  <c r="D14" i="2"/>
  <c r="C14" i="2"/>
  <c r="H13" i="2"/>
  <c r="F13" i="2"/>
  <c r="D13" i="2"/>
  <c r="C13" i="2"/>
  <c r="F12" i="2"/>
  <c r="D12" i="2"/>
  <c r="H11" i="2"/>
  <c r="F11" i="2"/>
  <c r="D11" i="2"/>
  <c r="F10" i="2"/>
  <c r="D10" i="2"/>
  <c r="M9" i="2"/>
  <c r="L9" i="2"/>
  <c r="J9" i="2"/>
  <c r="H9" i="2"/>
  <c r="F9" i="2"/>
  <c r="D9" i="2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P45" i="1"/>
  <c r="P47" i="1"/>
  <c r="P49" i="1"/>
  <c r="P51" i="1"/>
  <c r="P53" i="1"/>
  <c r="P55" i="1"/>
  <c r="P57" i="1"/>
  <c r="P59" i="1"/>
  <c r="P61" i="1"/>
  <c r="P63" i="1"/>
  <c r="P65" i="1"/>
  <c r="P67" i="1"/>
  <c r="P69" i="1"/>
  <c r="P71" i="1"/>
  <c r="P73" i="1"/>
  <c r="P75" i="1"/>
  <c r="P77" i="1"/>
  <c r="P79" i="1"/>
  <c r="P81" i="1"/>
  <c r="P83" i="1"/>
  <c r="O10" i="1"/>
  <c r="P10" i="1" s="1"/>
  <c r="O11" i="1"/>
  <c r="P11" i="1" s="1"/>
  <c r="O12" i="1"/>
  <c r="P12" i="1" s="1"/>
  <c r="O13" i="1"/>
  <c r="O14" i="1"/>
  <c r="P14" i="1" s="1"/>
  <c r="O15" i="1"/>
  <c r="O16" i="1"/>
  <c r="P16" i="1" s="1"/>
  <c r="O17" i="1"/>
  <c r="O18" i="1"/>
  <c r="P18" i="1" s="1"/>
  <c r="O19" i="1"/>
  <c r="O20" i="1"/>
  <c r="P20" i="1" s="1"/>
  <c r="O21" i="1"/>
  <c r="O22" i="1"/>
  <c r="P22" i="1" s="1"/>
  <c r="O23" i="1"/>
  <c r="O24" i="1"/>
  <c r="P24" i="1" s="1"/>
  <c r="O25" i="1"/>
  <c r="O26" i="1"/>
  <c r="P26" i="1" s="1"/>
  <c r="O27" i="1"/>
  <c r="O28" i="1"/>
  <c r="P28" i="1" s="1"/>
  <c r="O29" i="1"/>
  <c r="O30" i="1"/>
  <c r="P30" i="1" s="1"/>
  <c r="O31" i="1"/>
  <c r="O32" i="1"/>
  <c r="P32" i="1" s="1"/>
  <c r="O33" i="1"/>
  <c r="O34" i="1"/>
  <c r="P34" i="1" s="1"/>
  <c r="O35" i="1"/>
  <c r="O36" i="1"/>
  <c r="P36" i="1" s="1"/>
  <c r="O37" i="1"/>
  <c r="O38" i="1"/>
  <c r="P38" i="1" s="1"/>
  <c r="O39" i="1"/>
  <c r="O40" i="1"/>
  <c r="P40" i="1" s="1"/>
  <c r="O41" i="1"/>
  <c r="O42" i="1"/>
  <c r="P42" i="1" s="1"/>
  <c r="O43" i="1"/>
  <c r="O44" i="1"/>
  <c r="P44" i="1" s="1"/>
  <c r="O45" i="1"/>
  <c r="O46" i="1"/>
  <c r="P46" i="1" s="1"/>
  <c r="O47" i="1"/>
  <c r="O48" i="1"/>
  <c r="P48" i="1" s="1"/>
  <c r="O49" i="1"/>
  <c r="O50" i="1"/>
  <c r="P50" i="1" s="1"/>
  <c r="O51" i="1"/>
  <c r="O52" i="1"/>
  <c r="P52" i="1" s="1"/>
  <c r="O53" i="1"/>
  <c r="O54" i="1"/>
  <c r="P54" i="1" s="1"/>
  <c r="O55" i="1"/>
  <c r="O56" i="1"/>
  <c r="P56" i="1" s="1"/>
  <c r="O57" i="1"/>
  <c r="O58" i="1"/>
  <c r="P58" i="1" s="1"/>
  <c r="O59" i="1"/>
  <c r="O60" i="1"/>
  <c r="P60" i="1" s="1"/>
  <c r="O61" i="1"/>
  <c r="O62" i="1"/>
  <c r="P62" i="1" s="1"/>
  <c r="O63" i="1"/>
  <c r="O64" i="1"/>
  <c r="P64" i="1" s="1"/>
  <c r="O65" i="1"/>
  <c r="O66" i="1"/>
  <c r="P66" i="1" s="1"/>
  <c r="O67" i="1"/>
  <c r="O68" i="1"/>
  <c r="P68" i="1" s="1"/>
  <c r="O69" i="1"/>
  <c r="O70" i="1"/>
  <c r="P70" i="1" s="1"/>
  <c r="O71" i="1"/>
  <c r="O72" i="1"/>
  <c r="P72" i="1" s="1"/>
  <c r="O73" i="1"/>
  <c r="O74" i="1"/>
  <c r="P74" i="1" s="1"/>
  <c r="O75" i="1"/>
  <c r="O76" i="1"/>
  <c r="P76" i="1" s="1"/>
  <c r="O77" i="1"/>
  <c r="O78" i="1"/>
  <c r="P78" i="1" s="1"/>
  <c r="O79" i="1"/>
  <c r="O80" i="1"/>
  <c r="P80" i="1" s="1"/>
  <c r="O81" i="1"/>
  <c r="O82" i="1"/>
  <c r="P82" i="1" s="1"/>
  <c r="O83" i="1"/>
  <c r="O9" i="1"/>
  <c r="O8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9" i="1"/>
  <c r="AL8" i="1"/>
  <c r="AG10" i="1"/>
  <c r="AG12" i="1"/>
  <c r="AG14" i="1"/>
  <c r="AG16" i="1"/>
  <c r="AG18" i="1"/>
  <c r="AG20" i="1"/>
  <c r="AG22" i="1"/>
  <c r="AG24" i="1"/>
  <c r="AG26" i="1"/>
  <c r="AG28" i="1"/>
  <c r="AG30" i="1"/>
  <c r="AG32" i="1"/>
  <c r="AG34" i="1"/>
  <c r="AG36" i="1"/>
  <c r="AG38" i="1"/>
  <c r="AG40" i="1"/>
  <c r="AG42" i="1"/>
  <c r="AG44" i="1"/>
  <c r="AG46" i="1"/>
  <c r="AG48" i="1"/>
  <c r="AG50" i="1"/>
  <c r="AG52" i="1"/>
  <c r="AG54" i="1"/>
  <c r="AG56" i="1"/>
  <c r="AG58" i="1"/>
  <c r="AG60" i="1"/>
  <c r="AG62" i="1"/>
  <c r="AG64" i="1"/>
  <c r="AG66" i="1"/>
  <c r="AG68" i="1"/>
  <c r="AG70" i="1"/>
  <c r="AG72" i="1"/>
  <c r="AG74" i="1"/>
  <c r="AG76" i="1"/>
  <c r="AG78" i="1"/>
  <c r="AG80" i="1"/>
  <c r="AG82" i="1"/>
  <c r="AG9" i="1"/>
  <c r="AF10" i="1"/>
  <c r="AF11" i="1"/>
  <c r="AG11" i="1" s="1"/>
  <c r="AF12" i="1"/>
  <c r="AF13" i="1"/>
  <c r="AG13" i="1" s="1"/>
  <c r="AF14" i="1"/>
  <c r="AF15" i="1"/>
  <c r="AG15" i="1" s="1"/>
  <c r="AF16" i="1"/>
  <c r="AF17" i="1"/>
  <c r="AG17" i="1" s="1"/>
  <c r="AF18" i="1"/>
  <c r="AF19" i="1"/>
  <c r="AG19" i="1" s="1"/>
  <c r="AF20" i="1"/>
  <c r="AF21" i="1"/>
  <c r="AG21" i="1" s="1"/>
  <c r="AF22" i="1"/>
  <c r="AF23" i="1"/>
  <c r="AG23" i="1" s="1"/>
  <c r="AF24" i="1"/>
  <c r="AF25" i="1"/>
  <c r="AG25" i="1" s="1"/>
  <c r="AF26" i="1"/>
  <c r="AF27" i="1"/>
  <c r="AG27" i="1" s="1"/>
  <c r="AF28" i="1"/>
  <c r="AF29" i="1"/>
  <c r="AG29" i="1" s="1"/>
  <c r="AF30" i="1"/>
  <c r="AF31" i="1"/>
  <c r="AG31" i="1" s="1"/>
  <c r="AF32" i="1"/>
  <c r="AF33" i="1"/>
  <c r="AG33" i="1" s="1"/>
  <c r="AF34" i="1"/>
  <c r="AF35" i="1"/>
  <c r="AG35" i="1" s="1"/>
  <c r="AF36" i="1"/>
  <c r="AF37" i="1"/>
  <c r="AG37" i="1" s="1"/>
  <c r="AF38" i="1"/>
  <c r="AF39" i="1"/>
  <c r="AG39" i="1" s="1"/>
  <c r="AF40" i="1"/>
  <c r="AF41" i="1"/>
  <c r="AG41" i="1" s="1"/>
  <c r="AF42" i="1"/>
  <c r="AF43" i="1"/>
  <c r="AG43" i="1" s="1"/>
  <c r="AF44" i="1"/>
  <c r="AF45" i="1"/>
  <c r="AG45" i="1" s="1"/>
  <c r="AF46" i="1"/>
  <c r="AF47" i="1"/>
  <c r="AG47" i="1" s="1"/>
  <c r="AF48" i="1"/>
  <c r="AF49" i="1"/>
  <c r="AG49" i="1" s="1"/>
  <c r="AF50" i="1"/>
  <c r="AF51" i="1"/>
  <c r="AG51" i="1" s="1"/>
  <c r="AF52" i="1"/>
  <c r="AF53" i="1"/>
  <c r="AG53" i="1" s="1"/>
  <c r="AF54" i="1"/>
  <c r="AF55" i="1"/>
  <c r="AG55" i="1" s="1"/>
  <c r="AF56" i="1"/>
  <c r="AF57" i="1"/>
  <c r="AG57" i="1" s="1"/>
  <c r="AF58" i="1"/>
  <c r="AF59" i="1"/>
  <c r="AG59" i="1" s="1"/>
  <c r="AF60" i="1"/>
  <c r="AF61" i="1"/>
  <c r="AG61" i="1" s="1"/>
  <c r="AF62" i="1"/>
  <c r="AF63" i="1"/>
  <c r="AG63" i="1" s="1"/>
  <c r="AF64" i="1"/>
  <c r="AF65" i="1"/>
  <c r="AG65" i="1" s="1"/>
  <c r="AF66" i="1"/>
  <c r="AF67" i="1"/>
  <c r="AG67" i="1" s="1"/>
  <c r="AF68" i="1"/>
  <c r="AF69" i="1"/>
  <c r="AG69" i="1" s="1"/>
  <c r="AF70" i="1"/>
  <c r="AF71" i="1"/>
  <c r="AG71" i="1" s="1"/>
  <c r="AF72" i="1"/>
  <c r="AF73" i="1"/>
  <c r="AG73" i="1" s="1"/>
  <c r="AF74" i="1"/>
  <c r="AF75" i="1"/>
  <c r="AG75" i="1" s="1"/>
  <c r="AF76" i="1"/>
  <c r="AF77" i="1"/>
  <c r="AG77" i="1" s="1"/>
  <c r="AF78" i="1"/>
  <c r="AF79" i="1"/>
  <c r="AG79" i="1" s="1"/>
  <c r="AF80" i="1"/>
  <c r="AF81" i="1"/>
  <c r="AG81" i="1" s="1"/>
  <c r="AF82" i="1"/>
  <c r="AF83" i="1"/>
  <c r="AG83" i="1" s="1"/>
  <c r="AF9" i="1"/>
  <c r="AF8" i="1"/>
  <c r="AC11" i="1"/>
  <c r="AC13" i="1"/>
  <c r="AC15" i="1"/>
  <c r="AC17" i="1"/>
  <c r="AC19" i="1"/>
  <c r="AC21" i="1"/>
  <c r="AC23" i="1"/>
  <c r="AC25" i="1"/>
  <c r="AC27" i="1"/>
  <c r="AC29" i="1"/>
  <c r="AC31" i="1"/>
  <c r="AC33" i="1"/>
  <c r="AC35" i="1"/>
  <c r="AC37" i="1"/>
  <c r="AC39" i="1"/>
  <c r="AC41" i="1"/>
  <c r="AC43" i="1"/>
  <c r="AC45" i="1"/>
  <c r="AC47" i="1"/>
  <c r="AC49" i="1"/>
  <c r="AC51" i="1"/>
  <c r="AC53" i="1"/>
  <c r="AC55" i="1"/>
  <c r="AC57" i="1"/>
  <c r="AC59" i="1"/>
  <c r="AC61" i="1"/>
  <c r="AC63" i="1"/>
  <c r="AC65" i="1"/>
  <c r="AC67" i="1"/>
  <c r="AC69" i="1"/>
  <c r="AC71" i="1"/>
  <c r="AC73" i="1"/>
  <c r="AC75" i="1"/>
  <c r="AC77" i="1"/>
  <c r="AC79" i="1"/>
  <c r="AC81" i="1"/>
  <c r="AC83" i="1"/>
  <c r="AB10" i="1"/>
  <c r="AC10" i="1" s="1"/>
  <c r="AB11" i="1"/>
  <c r="AB12" i="1"/>
  <c r="AC12" i="1" s="1"/>
  <c r="AB13" i="1"/>
  <c r="AB14" i="1"/>
  <c r="AC14" i="1" s="1"/>
  <c r="AB15" i="1"/>
  <c r="AB16" i="1"/>
  <c r="AC16" i="1" s="1"/>
  <c r="AB17" i="1"/>
  <c r="AB18" i="1"/>
  <c r="AC18" i="1" s="1"/>
  <c r="AB19" i="1"/>
  <c r="AB20" i="1"/>
  <c r="AC20" i="1" s="1"/>
  <c r="AB21" i="1"/>
  <c r="AB22" i="1"/>
  <c r="AC22" i="1" s="1"/>
  <c r="AB23" i="1"/>
  <c r="AB24" i="1"/>
  <c r="AC24" i="1" s="1"/>
  <c r="AB25" i="1"/>
  <c r="AB26" i="1"/>
  <c r="AC26" i="1" s="1"/>
  <c r="AB27" i="1"/>
  <c r="AB28" i="1"/>
  <c r="AC28" i="1" s="1"/>
  <c r="AB29" i="1"/>
  <c r="AB30" i="1"/>
  <c r="AC30" i="1" s="1"/>
  <c r="AB31" i="1"/>
  <c r="AB32" i="1"/>
  <c r="AC32" i="1" s="1"/>
  <c r="AB33" i="1"/>
  <c r="AB34" i="1"/>
  <c r="AC34" i="1" s="1"/>
  <c r="AB35" i="1"/>
  <c r="AB36" i="1"/>
  <c r="AC36" i="1" s="1"/>
  <c r="AB37" i="1"/>
  <c r="AB38" i="1"/>
  <c r="AC38" i="1" s="1"/>
  <c r="AB39" i="1"/>
  <c r="AB40" i="1"/>
  <c r="AC40" i="1" s="1"/>
  <c r="AB41" i="1"/>
  <c r="AB42" i="1"/>
  <c r="AC42" i="1" s="1"/>
  <c r="AB43" i="1"/>
  <c r="AB44" i="1"/>
  <c r="AC44" i="1" s="1"/>
  <c r="AB45" i="1"/>
  <c r="AB46" i="1"/>
  <c r="AC46" i="1" s="1"/>
  <c r="AB47" i="1"/>
  <c r="AB48" i="1"/>
  <c r="AC48" i="1" s="1"/>
  <c r="AB49" i="1"/>
  <c r="AB50" i="1"/>
  <c r="AC50" i="1" s="1"/>
  <c r="AB51" i="1"/>
  <c r="AB52" i="1"/>
  <c r="AC52" i="1" s="1"/>
  <c r="AB53" i="1"/>
  <c r="AB54" i="1"/>
  <c r="AC54" i="1" s="1"/>
  <c r="AB55" i="1"/>
  <c r="AB56" i="1"/>
  <c r="AC56" i="1" s="1"/>
  <c r="AB57" i="1"/>
  <c r="AB58" i="1"/>
  <c r="AC58" i="1" s="1"/>
  <c r="AB59" i="1"/>
  <c r="AB60" i="1"/>
  <c r="AC60" i="1" s="1"/>
  <c r="AB61" i="1"/>
  <c r="AB62" i="1"/>
  <c r="AC62" i="1" s="1"/>
  <c r="AB63" i="1"/>
  <c r="AB64" i="1"/>
  <c r="AC64" i="1" s="1"/>
  <c r="AB65" i="1"/>
  <c r="AB66" i="1"/>
  <c r="AC66" i="1" s="1"/>
  <c r="AB67" i="1"/>
  <c r="AB68" i="1"/>
  <c r="AC68" i="1" s="1"/>
  <c r="AB69" i="1"/>
  <c r="AB70" i="1"/>
  <c r="AC70" i="1" s="1"/>
  <c r="AB71" i="1"/>
  <c r="AB72" i="1"/>
  <c r="AC72" i="1" s="1"/>
  <c r="AB73" i="1"/>
  <c r="AB74" i="1"/>
  <c r="AC74" i="1" s="1"/>
  <c r="AB75" i="1"/>
  <c r="AB76" i="1"/>
  <c r="AC76" i="1" s="1"/>
  <c r="AB77" i="1"/>
  <c r="AB78" i="1"/>
  <c r="AC78" i="1" s="1"/>
  <c r="AB79" i="1"/>
  <c r="AB80" i="1"/>
  <c r="AC80" i="1" s="1"/>
  <c r="AB81" i="1"/>
  <c r="AB82" i="1"/>
  <c r="AC82" i="1" s="1"/>
  <c r="AB83" i="1"/>
  <c r="AB9" i="1"/>
  <c r="AC9" i="1" s="1"/>
  <c r="AB8" i="1"/>
  <c r="Y12" i="1"/>
  <c r="Y14" i="1"/>
  <c r="Y22" i="1"/>
  <c r="Y28" i="1"/>
  <c r="Y30" i="1"/>
  <c r="Y38" i="1"/>
  <c r="Y44" i="1"/>
  <c r="Y46" i="1"/>
  <c r="Y54" i="1"/>
  <c r="Y60" i="1"/>
  <c r="Y62" i="1"/>
  <c r="Y69" i="1"/>
  <c r="Y73" i="1"/>
  <c r="Y74" i="1"/>
  <c r="Y77" i="1"/>
  <c r="Y78" i="1"/>
  <c r="Y79" i="1"/>
  <c r="Y81" i="1"/>
  <c r="Y82" i="1"/>
  <c r="Y83" i="1"/>
  <c r="X9" i="1"/>
  <c r="Y9" i="1" s="1"/>
  <c r="X10" i="1"/>
  <c r="Y10" i="1" s="1"/>
  <c r="X11" i="1"/>
  <c r="Y11" i="1" s="1"/>
  <c r="X12" i="1"/>
  <c r="X13" i="1"/>
  <c r="Y13" i="1" s="1"/>
  <c r="X14" i="1"/>
  <c r="X15" i="1"/>
  <c r="Y15" i="1" s="1"/>
  <c r="X16" i="1"/>
  <c r="Y16" i="1" s="1"/>
  <c r="X17" i="1"/>
  <c r="Y17" i="1" s="1"/>
  <c r="X18" i="1"/>
  <c r="Y18" i="1" s="1"/>
  <c r="X19" i="1"/>
  <c r="Y19" i="1" s="1"/>
  <c r="X20" i="1"/>
  <c r="Y20" i="1" s="1"/>
  <c r="X21" i="1"/>
  <c r="Y21" i="1" s="1"/>
  <c r="X22" i="1"/>
  <c r="X23" i="1"/>
  <c r="Y23" i="1" s="1"/>
  <c r="X24" i="1"/>
  <c r="Y24" i="1" s="1"/>
  <c r="X25" i="1"/>
  <c r="Y25" i="1" s="1"/>
  <c r="X26" i="1"/>
  <c r="Y26" i="1" s="1"/>
  <c r="X27" i="1"/>
  <c r="Y27" i="1" s="1"/>
  <c r="X28" i="1"/>
  <c r="X29" i="1"/>
  <c r="Y29" i="1" s="1"/>
  <c r="X30" i="1"/>
  <c r="X31" i="1"/>
  <c r="Y31" i="1" s="1"/>
  <c r="X32" i="1"/>
  <c r="Y32" i="1" s="1"/>
  <c r="X33" i="1"/>
  <c r="Y33" i="1" s="1"/>
  <c r="X34" i="1"/>
  <c r="Y34" i="1" s="1"/>
  <c r="X35" i="1"/>
  <c r="Y35" i="1" s="1"/>
  <c r="X36" i="1"/>
  <c r="Y36" i="1" s="1"/>
  <c r="X37" i="1"/>
  <c r="Y37" i="1" s="1"/>
  <c r="X38" i="1"/>
  <c r="X39" i="1"/>
  <c r="Y39" i="1" s="1"/>
  <c r="X40" i="1"/>
  <c r="Y40" i="1" s="1"/>
  <c r="X41" i="1"/>
  <c r="Y41" i="1" s="1"/>
  <c r="X42" i="1"/>
  <c r="Y42" i="1" s="1"/>
  <c r="X43" i="1"/>
  <c r="Y43" i="1" s="1"/>
  <c r="X44" i="1"/>
  <c r="X45" i="1"/>
  <c r="Y45" i="1" s="1"/>
  <c r="X46" i="1"/>
  <c r="X47" i="1"/>
  <c r="Y47" i="1" s="1"/>
  <c r="X48" i="1"/>
  <c r="Y48" i="1" s="1"/>
  <c r="X49" i="1"/>
  <c r="Y49" i="1" s="1"/>
  <c r="X50" i="1"/>
  <c r="Y50" i="1" s="1"/>
  <c r="X51" i="1"/>
  <c r="Y51" i="1" s="1"/>
  <c r="X52" i="1"/>
  <c r="Y52" i="1" s="1"/>
  <c r="X53" i="1"/>
  <c r="Y53" i="1" s="1"/>
  <c r="X54" i="1"/>
  <c r="X55" i="1"/>
  <c r="Y55" i="1" s="1"/>
  <c r="X56" i="1"/>
  <c r="Y56" i="1" s="1"/>
  <c r="X57" i="1"/>
  <c r="Y57" i="1" s="1"/>
  <c r="X58" i="1"/>
  <c r="Y58" i="1" s="1"/>
  <c r="X59" i="1"/>
  <c r="Y59" i="1" s="1"/>
  <c r="X60" i="1"/>
  <c r="X61" i="1"/>
  <c r="Y61" i="1" s="1"/>
  <c r="X62" i="1"/>
  <c r="X63" i="1"/>
  <c r="Y63" i="1" s="1"/>
  <c r="X64" i="1"/>
  <c r="Y64" i="1" s="1"/>
  <c r="X65" i="1"/>
  <c r="Y65" i="1" s="1"/>
  <c r="X66" i="1"/>
  <c r="Y66" i="1" s="1"/>
  <c r="X67" i="1"/>
  <c r="Y67" i="1" s="1"/>
  <c r="X68" i="1"/>
  <c r="Y68" i="1" s="1"/>
  <c r="X69" i="1"/>
  <c r="X70" i="1"/>
  <c r="Y70" i="1" s="1"/>
  <c r="X71" i="1"/>
  <c r="Y71" i="1" s="1"/>
  <c r="X72" i="1"/>
  <c r="Y72" i="1" s="1"/>
  <c r="X73" i="1"/>
  <c r="X74" i="1"/>
  <c r="X75" i="1"/>
  <c r="Y75" i="1" s="1"/>
  <c r="X76" i="1"/>
  <c r="Y76" i="1" s="1"/>
  <c r="X77" i="1"/>
  <c r="X78" i="1"/>
  <c r="X79" i="1"/>
  <c r="X80" i="1"/>
  <c r="Y80" i="1" s="1"/>
  <c r="X81" i="1"/>
  <c r="X82" i="1"/>
  <c r="X83" i="1"/>
  <c r="X8" i="1"/>
  <c r="Y8" i="1" s="1"/>
  <c r="S10" i="1"/>
  <c r="S11" i="1"/>
  <c r="T11" i="1" s="1"/>
  <c r="S12" i="1"/>
  <c r="T12" i="1" s="1"/>
  <c r="S13" i="1"/>
  <c r="S14" i="1"/>
  <c r="S15" i="1"/>
  <c r="T15" i="1" s="1"/>
  <c r="S16" i="1"/>
  <c r="T16" i="1" s="1"/>
  <c r="S17" i="1"/>
  <c r="T17" i="1" s="1"/>
  <c r="S18" i="1"/>
  <c r="S19" i="1"/>
  <c r="T19" i="1" s="1"/>
  <c r="S20" i="1"/>
  <c r="T20" i="1" s="1"/>
  <c r="S21" i="1"/>
  <c r="S22" i="1"/>
  <c r="S23" i="1"/>
  <c r="T23" i="1" s="1"/>
  <c r="S24" i="1"/>
  <c r="T24" i="1" s="1"/>
  <c r="S25" i="1"/>
  <c r="T25" i="1" s="1"/>
  <c r="S26" i="1"/>
  <c r="S27" i="1"/>
  <c r="T27" i="1" s="1"/>
  <c r="S28" i="1"/>
  <c r="T28" i="1" s="1"/>
  <c r="S29" i="1"/>
  <c r="S30" i="1"/>
  <c r="S31" i="1"/>
  <c r="T31" i="1" s="1"/>
  <c r="S32" i="1"/>
  <c r="T32" i="1" s="1"/>
  <c r="S33" i="1"/>
  <c r="T33" i="1" s="1"/>
  <c r="S34" i="1"/>
  <c r="S35" i="1"/>
  <c r="T35" i="1" s="1"/>
  <c r="S36" i="1"/>
  <c r="T36" i="1" s="1"/>
  <c r="S37" i="1"/>
  <c r="S38" i="1"/>
  <c r="S39" i="1"/>
  <c r="T39" i="1" s="1"/>
  <c r="S40" i="1"/>
  <c r="T40" i="1" s="1"/>
  <c r="S41" i="1"/>
  <c r="T41" i="1" s="1"/>
  <c r="S42" i="1"/>
  <c r="S43" i="1"/>
  <c r="T43" i="1" s="1"/>
  <c r="S44" i="1"/>
  <c r="T44" i="1" s="1"/>
  <c r="S45" i="1"/>
  <c r="S46" i="1"/>
  <c r="S47" i="1"/>
  <c r="T47" i="1" s="1"/>
  <c r="S48" i="1"/>
  <c r="T48" i="1" s="1"/>
  <c r="S49" i="1"/>
  <c r="T49" i="1" s="1"/>
  <c r="S50" i="1"/>
  <c r="S51" i="1"/>
  <c r="T51" i="1" s="1"/>
  <c r="S52" i="1"/>
  <c r="T52" i="1" s="1"/>
  <c r="S53" i="1"/>
  <c r="S54" i="1"/>
  <c r="S55" i="1"/>
  <c r="T55" i="1" s="1"/>
  <c r="S56" i="1"/>
  <c r="T56" i="1" s="1"/>
  <c r="S57" i="1"/>
  <c r="T57" i="1" s="1"/>
  <c r="S58" i="1"/>
  <c r="S59" i="1"/>
  <c r="T59" i="1" s="1"/>
  <c r="S60" i="1"/>
  <c r="T60" i="1" s="1"/>
  <c r="S61" i="1"/>
  <c r="S62" i="1"/>
  <c r="S63" i="1"/>
  <c r="T63" i="1" s="1"/>
  <c r="S64" i="1"/>
  <c r="T64" i="1" s="1"/>
  <c r="S65" i="1"/>
  <c r="T65" i="1" s="1"/>
  <c r="S66" i="1"/>
  <c r="S67" i="1"/>
  <c r="T67" i="1" s="1"/>
  <c r="S68" i="1"/>
  <c r="T68" i="1" s="1"/>
  <c r="S69" i="1"/>
  <c r="S70" i="1"/>
  <c r="S71" i="1"/>
  <c r="T71" i="1" s="1"/>
  <c r="S72" i="1"/>
  <c r="T72" i="1" s="1"/>
  <c r="S73" i="1"/>
  <c r="T73" i="1" s="1"/>
  <c r="S74" i="1"/>
  <c r="S75" i="1"/>
  <c r="T75" i="1" s="1"/>
  <c r="S76" i="1"/>
  <c r="T76" i="1" s="1"/>
  <c r="S77" i="1"/>
  <c r="S78" i="1"/>
  <c r="S79" i="1"/>
  <c r="T79" i="1" s="1"/>
  <c r="S80" i="1"/>
  <c r="T80" i="1" s="1"/>
  <c r="S81" i="1"/>
  <c r="T81" i="1" s="1"/>
  <c r="S82" i="1"/>
  <c r="S83" i="1"/>
  <c r="T83" i="1" s="1"/>
  <c r="S9" i="1"/>
  <c r="T9" i="1" s="1"/>
  <c r="T10" i="1"/>
  <c r="T13" i="1"/>
  <c r="T14" i="1"/>
  <c r="T18" i="1"/>
  <c r="T21" i="1"/>
  <c r="T22" i="1"/>
  <c r="T26" i="1"/>
  <c r="T29" i="1"/>
  <c r="T30" i="1"/>
  <c r="T34" i="1"/>
  <c r="T37" i="1"/>
  <c r="T38" i="1"/>
  <c r="T42" i="1"/>
  <c r="T45" i="1"/>
  <c r="T46" i="1"/>
  <c r="T50" i="1"/>
  <c r="T53" i="1"/>
  <c r="T54" i="1"/>
  <c r="T58" i="1"/>
  <c r="T61" i="1"/>
  <c r="T62" i="1"/>
  <c r="T66" i="1"/>
  <c r="T69" i="1"/>
  <c r="T70" i="1"/>
  <c r="T74" i="1"/>
  <c r="T77" i="1"/>
  <c r="T78" i="1"/>
  <c r="T82" i="1"/>
  <c r="S8" i="1"/>
  <c r="T8" i="1" s="1"/>
  <c r="L9" i="1"/>
  <c r="L12" i="1"/>
  <c r="L13" i="1"/>
  <c r="L16" i="1"/>
  <c r="L17" i="1"/>
  <c r="L18" i="1"/>
  <c r="L20" i="1"/>
  <c r="L21" i="1"/>
  <c r="L22" i="1"/>
  <c r="L24" i="1"/>
  <c r="L25" i="1"/>
  <c r="L28" i="1"/>
  <c r="L29" i="1"/>
  <c r="L32" i="1"/>
  <c r="L33" i="1"/>
  <c r="L34" i="1"/>
  <c r="L36" i="1"/>
  <c r="L37" i="1"/>
  <c r="L38" i="1"/>
  <c r="L40" i="1"/>
  <c r="L41" i="1"/>
  <c r="L44" i="1"/>
  <c r="L45" i="1"/>
  <c r="L48" i="1"/>
  <c r="L49" i="1"/>
  <c r="L50" i="1"/>
  <c r="L52" i="1"/>
  <c r="L53" i="1"/>
  <c r="L54" i="1"/>
  <c r="L56" i="1"/>
  <c r="L57" i="1"/>
  <c r="L60" i="1"/>
  <c r="L61" i="1"/>
  <c r="L64" i="1"/>
  <c r="L65" i="1"/>
  <c r="L66" i="1"/>
  <c r="L68" i="1"/>
  <c r="L69" i="1"/>
  <c r="L70" i="1"/>
  <c r="L72" i="1"/>
  <c r="L73" i="1"/>
  <c r="L76" i="1"/>
  <c r="L77" i="1"/>
  <c r="L80" i="1"/>
  <c r="L81" i="1"/>
  <c r="L82" i="1"/>
  <c r="K9" i="1"/>
  <c r="K10" i="1"/>
  <c r="L10" i="1" s="1"/>
  <c r="K11" i="1"/>
  <c r="L11" i="1" s="1"/>
  <c r="K12" i="1"/>
  <c r="K13" i="1"/>
  <c r="K14" i="1"/>
  <c r="L14" i="1" s="1"/>
  <c r="K15" i="1"/>
  <c r="L15" i="1" s="1"/>
  <c r="K16" i="1"/>
  <c r="K17" i="1"/>
  <c r="K18" i="1"/>
  <c r="K19" i="1"/>
  <c r="L19" i="1" s="1"/>
  <c r="K20" i="1"/>
  <c r="K21" i="1"/>
  <c r="K22" i="1"/>
  <c r="K23" i="1"/>
  <c r="L23" i="1" s="1"/>
  <c r="K24" i="1"/>
  <c r="K25" i="1"/>
  <c r="K26" i="1"/>
  <c r="L26" i="1" s="1"/>
  <c r="K27" i="1"/>
  <c r="L27" i="1" s="1"/>
  <c r="K28" i="1"/>
  <c r="K29" i="1"/>
  <c r="K30" i="1"/>
  <c r="L30" i="1" s="1"/>
  <c r="K31" i="1"/>
  <c r="L31" i="1" s="1"/>
  <c r="K32" i="1"/>
  <c r="K33" i="1"/>
  <c r="K34" i="1"/>
  <c r="K35" i="1"/>
  <c r="L35" i="1" s="1"/>
  <c r="K36" i="1"/>
  <c r="K37" i="1"/>
  <c r="K38" i="1"/>
  <c r="K39" i="1"/>
  <c r="L39" i="1" s="1"/>
  <c r="K40" i="1"/>
  <c r="K41" i="1"/>
  <c r="K42" i="1"/>
  <c r="L42" i="1" s="1"/>
  <c r="K43" i="1"/>
  <c r="L43" i="1" s="1"/>
  <c r="K44" i="1"/>
  <c r="K45" i="1"/>
  <c r="K46" i="1"/>
  <c r="L46" i="1" s="1"/>
  <c r="K47" i="1"/>
  <c r="L47" i="1" s="1"/>
  <c r="K48" i="1"/>
  <c r="K49" i="1"/>
  <c r="K50" i="1"/>
  <c r="K51" i="1"/>
  <c r="L51" i="1" s="1"/>
  <c r="K52" i="1"/>
  <c r="K53" i="1"/>
  <c r="K54" i="1"/>
  <c r="K55" i="1"/>
  <c r="L55" i="1" s="1"/>
  <c r="K56" i="1"/>
  <c r="K57" i="1"/>
  <c r="K58" i="1"/>
  <c r="L58" i="1" s="1"/>
  <c r="K59" i="1"/>
  <c r="L59" i="1" s="1"/>
  <c r="K60" i="1"/>
  <c r="K61" i="1"/>
  <c r="K62" i="1"/>
  <c r="L62" i="1" s="1"/>
  <c r="K63" i="1"/>
  <c r="L63" i="1" s="1"/>
  <c r="K64" i="1"/>
  <c r="K65" i="1"/>
  <c r="K66" i="1"/>
  <c r="K67" i="1"/>
  <c r="L67" i="1" s="1"/>
  <c r="K68" i="1"/>
  <c r="K69" i="1"/>
  <c r="K70" i="1"/>
  <c r="K71" i="1"/>
  <c r="L71" i="1" s="1"/>
  <c r="K72" i="1"/>
  <c r="K73" i="1"/>
  <c r="K74" i="1"/>
  <c r="L74" i="1" s="1"/>
  <c r="K75" i="1"/>
  <c r="L75" i="1" s="1"/>
  <c r="K76" i="1"/>
  <c r="K77" i="1"/>
  <c r="K78" i="1"/>
  <c r="L78" i="1" s="1"/>
  <c r="K79" i="1"/>
  <c r="L79" i="1" s="1"/>
  <c r="K80" i="1"/>
  <c r="K81" i="1"/>
  <c r="K82" i="1"/>
  <c r="K83" i="1"/>
  <c r="L83" i="1" s="1"/>
  <c r="H12" i="1"/>
  <c r="H16" i="1"/>
  <c r="H17" i="1"/>
  <c r="H20" i="1"/>
  <c r="H24" i="1"/>
  <c r="H25" i="1"/>
  <c r="H28" i="1"/>
  <c r="H32" i="1"/>
  <c r="H33" i="1"/>
  <c r="H36" i="1"/>
  <c r="H40" i="1"/>
  <c r="H41" i="1"/>
  <c r="H44" i="1"/>
  <c r="H48" i="1"/>
  <c r="H49" i="1"/>
  <c r="H52" i="1"/>
  <c r="H56" i="1"/>
  <c r="H57" i="1"/>
  <c r="H60" i="1"/>
  <c r="H64" i="1"/>
  <c r="H65" i="1"/>
  <c r="H68" i="1"/>
  <c r="H72" i="1"/>
  <c r="H73" i="1"/>
  <c r="H76" i="1"/>
  <c r="AT76" i="1" s="1"/>
  <c r="H80" i="1"/>
  <c r="H81" i="1"/>
  <c r="G10" i="1"/>
  <c r="H10" i="1" s="1"/>
  <c r="G18" i="1"/>
  <c r="H18" i="1" s="1"/>
  <c r="G26" i="1"/>
  <c r="H26" i="1" s="1"/>
  <c r="G34" i="1"/>
  <c r="H34" i="1" s="1"/>
  <c r="G42" i="1"/>
  <c r="H42" i="1" s="1"/>
  <c r="G50" i="1"/>
  <c r="H50" i="1" s="1"/>
  <c r="G58" i="1"/>
  <c r="H58" i="1" s="1"/>
  <c r="G66" i="1"/>
  <c r="H66" i="1" s="1"/>
  <c r="G74" i="1"/>
  <c r="H74" i="1" s="1"/>
  <c r="G82" i="1"/>
  <c r="H82" i="1" s="1"/>
  <c r="E9" i="1"/>
  <c r="G9" i="1" s="1"/>
  <c r="H9" i="1" s="1"/>
  <c r="E10" i="1"/>
  <c r="E11" i="1"/>
  <c r="G11" i="1" s="1"/>
  <c r="H11" i="1" s="1"/>
  <c r="E12" i="1"/>
  <c r="G12" i="1" s="1"/>
  <c r="E13" i="1"/>
  <c r="G13" i="1" s="1"/>
  <c r="H13" i="1" s="1"/>
  <c r="E14" i="1"/>
  <c r="G14" i="1" s="1"/>
  <c r="H14" i="1" s="1"/>
  <c r="E15" i="1"/>
  <c r="G15" i="1" s="1"/>
  <c r="H15" i="1" s="1"/>
  <c r="E16" i="1"/>
  <c r="G16" i="1" s="1"/>
  <c r="E17" i="1"/>
  <c r="G17" i="1" s="1"/>
  <c r="E18" i="1"/>
  <c r="E19" i="1"/>
  <c r="G19" i="1" s="1"/>
  <c r="H19" i="1" s="1"/>
  <c r="E20" i="1"/>
  <c r="G20" i="1" s="1"/>
  <c r="E21" i="1"/>
  <c r="G21" i="1" s="1"/>
  <c r="H21" i="1" s="1"/>
  <c r="E22" i="1"/>
  <c r="G22" i="1" s="1"/>
  <c r="H22" i="1" s="1"/>
  <c r="E23" i="1"/>
  <c r="G23" i="1" s="1"/>
  <c r="H23" i="1" s="1"/>
  <c r="E24" i="1"/>
  <c r="G24" i="1" s="1"/>
  <c r="E25" i="1"/>
  <c r="G25" i="1" s="1"/>
  <c r="E26" i="1"/>
  <c r="E27" i="1"/>
  <c r="G27" i="1" s="1"/>
  <c r="H27" i="1" s="1"/>
  <c r="E28" i="1"/>
  <c r="G28" i="1" s="1"/>
  <c r="E29" i="1"/>
  <c r="G29" i="1" s="1"/>
  <c r="H29" i="1" s="1"/>
  <c r="E30" i="1"/>
  <c r="G30" i="1" s="1"/>
  <c r="H30" i="1" s="1"/>
  <c r="E31" i="1"/>
  <c r="G31" i="1" s="1"/>
  <c r="H31" i="1" s="1"/>
  <c r="E32" i="1"/>
  <c r="G32" i="1" s="1"/>
  <c r="E33" i="1"/>
  <c r="G33" i="1" s="1"/>
  <c r="E34" i="1"/>
  <c r="E35" i="1"/>
  <c r="G35" i="1" s="1"/>
  <c r="H35" i="1" s="1"/>
  <c r="E36" i="1"/>
  <c r="G36" i="1" s="1"/>
  <c r="E37" i="1"/>
  <c r="G37" i="1" s="1"/>
  <c r="H37" i="1" s="1"/>
  <c r="E38" i="1"/>
  <c r="G38" i="1" s="1"/>
  <c r="H38" i="1" s="1"/>
  <c r="E39" i="1"/>
  <c r="G39" i="1" s="1"/>
  <c r="H39" i="1" s="1"/>
  <c r="E40" i="1"/>
  <c r="G40" i="1" s="1"/>
  <c r="E41" i="1"/>
  <c r="G41" i="1" s="1"/>
  <c r="E42" i="1"/>
  <c r="E43" i="1"/>
  <c r="G43" i="1" s="1"/>
  <c r="H43" i="1" s="1"/>
  <c r="E44" i="1"/>
  <c r="G44" i="1" s="1"/>
  <c r="E45" i="1"/>
  <c r="G45" i="1" s="1"/>
  <c r="H45" i="1" s="1"/>
  <c r="E46" i="1"/>
  <c r="G46" i="1" s="1"/>
  <c r="H46" i="1" s="1"/>
  <c r="E47" i="1"/>
  <c r="G47" i="1" s="1"/>
  <c r="H47" i="1" s="1"/>
  <c r="E48" i="1"/>
  <c r="G48" i="1" s="1"/>
  <c r="E49" i="1"/>
  <c r="G49" i="1" s="1"/>
  <c r="E50" i="1"/>
  <c r="E51" i="1"/>
  <c r="G51" i="1" s="1"/>
  <c r="H51" i="1" s="1"/>
  <c r="E52" i="1"/>
  <c r="G52" i="1" s="1"/>
  <c r="E53" i="1"/>
  <c r="G53" i="1" s="1"/>
  <c r="H53" i="1" s="1"/>
  <c r="E54" i="1"/>
  <c r="G54" i="1" s="1"/>
  <c r="H54" i="1" s="1"/>
  <c r="E55" i="1"/>
  <c r="G55" i="1" s="1"/>
  <c r="H55" i="1" s="1"/>
  <c r="E56" i="1"/>
  <c r="G56" i="1" s="1"/>
  <c r="E57" i="1"/>
  <c r="G57" i="1" s="1"/>
  <c r="E58" i="1"/>
  <c r="E59" i="1"/>
  <c r="G59" i="1" s="1"/>
  <c r="H59" i="1" s="1"/>
  <c r="E60" i="1"/>
  <c r="G60" i="1" s="1"/>
  <c r="E61" i="1"/>
  <c r="G61" i="1" s="1"/>
  <c r="H61" i="1" s="1"/>
  <c r="E62" i="1"/>
  <c r="G62" i="1" s="1"/>
  <c r="H62" i="1" s="1"/>
  <c r="E63" i="1"/>
  <c r="G63" i="1" s="1"/>
  <c r="H63" i="1" s="1"/>
  <c r="E64" i="1"/>
  <c r="G64" i="1" s="1"/>
  <c r="E65" i="1"/>
  <c r="G65" i="1" s="1"/>
  <c r="E66" i="1"/>
  <c r="E67" i="1"/>
  <c r="G67" i="1" s="1"/>
  <c r="H67" i="1" s="1"/>
  <c r="E68" i="1"/>
  <c r="G68" i="1" s="1"/>
  <c r="E69" i="1"/>
  <c r="G69" i="1" s="1"/>
  <c r="H69" i="1" s="1"/>
  <c r="E70" i="1"/>
  <c r="G70" i="1" s="1"/>
  <c r="H70" i="1" s="1"/>
  <c r="E71" i="1"/>
  <c r="G71" i="1" s="1"/>
  <c r="H71" i="1" s="1"/>
  <c r="E72" i="1"/>
  <c r="G72" i="1" s="1"/>
  <c r="E73" i="1"/>
  <c r="G73" i="1" s="1"/>
  <c r="E74" i="1"/>
  <c r="E75" i="1"/>
  <c r="G75" i="1" s="1"/>
  <c r="H75" i="1" s="1"/>
  <c r="E76" i="1"/>
  <c r="G76" i="1" s="1"/>
  <c r="E77" i="1"/>
  <c r="G77" i="1" s="1"/>
  <c r="H77" i="1" s="1"/>
  <c r="E78" i="1"/>
  <c r="G78" i="1" s="1"/>
  <c r="H78" i="1" s="1"/>
  <c r="E79" i="1"/>
  <c r="G79" i="1" s="1"/>
  <c r="H79" i="1" s="1"/>
  <c r="E80" i="1"/>
  <c r="G80" i="1" s="1"/>
  <c r="E81" i="1"/>
  <c r="G81" i="1" s="1"/>
  <c r="E82" i="1"/>
  <c r="E83" i="1"/>
  <c r="G83" i="1" s="1"/>
  <c r="H83" i="1" s="1"/>
  <c r="E8" i="1"/>
  <c r="G8" i="1" s="1"/>
  <c r="AM8" i="1"/>
  <c r="G19" i="2"/>
  <c r="AR83" i="1" l="1"/>
  <c r="AQ83" i="1" s="1"/>
  <c r="AP83" i="1"/>
  <c r="AO83" i="1"/>
  <c r="AT83" i="1"/>
  <c r="AP79" i="1"/>
  <c r="AR79" i="1"/>
  <c r="AQ79" i="1" s="1"/>
  <c r="AO79" i="1"/>
  <c r="AT79" i="1"/>
  <c r="AT75" i="1"/>
  <c r="AR75" i="1"/>
  <c r="AQ75" i="1" s="1"/>
  <c r="AP75" i="1"/>
  <c r="AO75" i="1"/>
  <c r="AT71" i="1"/>
  <c r="AO71" i="1"/>
  <c r="AP71" i="1"/>
  <c r="AR71" i="1"/>
  <c r="AQ71" i="1" s="1"/>
  <c r="AT67" i="1"/>
  <c r="AO67" i="1"/>
  <c r="AR67" i="1"/>
  <c r="AQ67" i="1" s="1"/>
  <c r="AP67" i="1"/>
  <c r="AT78" i="1"/>
  <c r="AO78" i="1"/>
  <c r="AP78" i="1"/>
  <c r="AR78" i="1"/>
  <c r="AQ78" i="1" s="1"/>
  <c r="AR70" i="1"/>
  <c r="AQ70" i="1" s="1"/>
  <c r="AP70" i="1"/>
  <c r="AO70" i="1"/>
  <c r="AT70" i="1"/>
  <c r="AP77" i="1"/>
  <c r="AT77" i="1"/>
  <c r="AT82" i="1"/>
  <c r="AO82" i="1"/>
  <c r="AR82" i="1"/>
  <c r="AQ82" i="1" s="1"/>
  <c r="AP74" i="1"/>
  <c r="AO74" i="1"/>
  <c r="AT74" i="1"/>
  <c r="AP66" i="1"/>
  <c r="AR66" i="1"/>
  <c r="AQ66" i="1" s="1"/>
  <c r="AO66" i="1"/>
  <c r="AR73" i="1"/>
  <c r="AQ73" i="1" s="1"/>
  <c r="AO73" i="1"/>
  <c r="AP81" i="1"/>
  <c r="AT80" i="1"/>
  <c r="AT64" i="1"/>
  <c r="AP82" i="1"/>
  <c r="AR74" i="1"/>
  <c r="AQ74" i="1" s="1"/>
  <c r="AT66" i="1"/>
  <c r="AT73" i="1"/>
  <c r="AT65" i="1"/>
  <c r="P9" i="1"/>
  <c r="AT72" i="1"/>
  <c r="AT68" i="1"/>
  <c r="AR77" i="1"/>
  <c r="AQ77" i="1" s="1"/>
  <c r="AR69" i="1"/>
  <c r="AQ69" i="1" s="1"/>
  <c r="AT81" i="1"/>
  <c r="AO81" i="1"/>
  <c r="AO65" i="1"/>
  <c r="AP69" i="1"/>
  <c r="AR81" i="1"/>
  <c r="AQ81" i="1" s="1"/>
  <c r="AR65" i="1"/>
  <c r="AQ65" i="1" s="1"/>
  <c r="AT69" i="1"/>
  <c r="AO77" i="1"/>
  <c r="AP65" i="1"/>
  <c r="AO69" i="1"/>
  <c r="AP73" i="1"/>
  <c r="AO80" i="1"/>
  <c r="AO76" i="1"/>
  <c r="AO72" i="1"/>
  <c r="AO68" i="1"/>
  <c r="AO64" i="1"/>
  <c r="AP80" i="1"/>
  <c r="AP76" i="1"/>
  <c r="AP72" i="1"/>
  <c r="AP68" i="1"/>
  <c r="AP64" i="1"/>
  <c r="AR80" i="1"/>
  <c r="AQ80" i="1" s="1"/>
  <c r="AR76" i="1"/>
  <c r="AQ76" i="1" s="1"/>
  <c r="AR72" i="1"/>
  <c r="AQ72" i="1" s="1"/>
  <c r="AR68" i="1"/>
  <c r="AQ68" i="1" s="1"/>
  <c r="AR64" i="1"/>
  <c r="AQ64" i="1" s="1"/>
  <c r="AP46" i="1"/>
  <c r="AT46" i="1"/>
  <c r="S15" i="4"/>
  <c r="AO46" i="1"/>
  <c r="AR46" i="1"/>
  <c r="AQ46" i="1" s="1"/>
  <c r="P8" i="1"/>
  <c r="AC8" i="1"/>
  <c r="H8" i="1"/>
  <c r="K8" i="1"/>
  <c r="L8" i="1" s="1"/>
  <c r="AG8" i="1"/>
  <c r="AO8" i="1" l="1"/>
  <c r="AT39" i="1"/>
  <c r="AP39" i="1"/>
  <c r="S13" i="4"/>
  <c r="AT55" i="1"/>
  <c r="AP55" i="1"/>
  <c r="AT51" i="1"/>
  <c r="AP51" i="1"/>
  <c r="AP42" i="1"/>
  <c r="AT42" i="1"/>
  <c r="AP34" i="1"/>
  <c r="AT34" i="1"/>
  <c r="AP30" i="1"/>
  <c r="AT30" i="1"/>
  <c r="AP26" i="1"/>
  <c r="AT26" i="1"/>
  <c r="AP22" i="1"/>
  <c r="AT22" i="1"/>
  <c r="AP18" i="1"/>
  <c r="AT18" i="1"/>
  <c r="AP14" i="1"/>
  <c r="AT14" i="1"/>
  <c r="AP10" i="1"/>
  <c r="AT10" i="1"/>
  <c r="S17" i="4"/>
  <c r="S14" i="4"/>
  <c r="AP62" i="1"/>
  <c r="AT62" i="1"/>
  <c r="AP58" i="1"/>
  <c r="AT58" i="1"/>
  <c r="AP54" i="1"/>
  <c r="AT54" i="1"/>
  <c r="AP50" i="1"/>
  <c r="AT50" i="1"/>
  <c r="AT41" i="1"/>
  <c r="AP41" i="1"/>
  <c r="AT29" i="1"/>
  <c r="AP29" i="1"/>
  <c r="AT25" i="1"/>
  <c r="AP25" i="1"/>
  <c r="AP60" i="1"/>
  <c r="AT60" i="1"/>
  <c r="AP56" i="1"/>
  <c r="AT56" i="1"/>
  <c r="AP52" i="1"/>
  <c r="AT52" i="1"/>
  <c r="AT35" i="1"/>
  <c r="AP35" i="1"/>
  <c r="AT23" i="1"/>
  <c r="AP23" i="1"/>
  <c r="I18" i="2"/>
  <c r="AT57" i="1"/>
  <c r="AP57" i="1"/>
  <c r="AT49" i="1"/>
  <c r="AP49" i="1"/>
  <c r="AP44" i="1"/>
  <c r="AT44" i="1"/>
  <c r="AP40" i="1"/>
  <c r="AT40" i="1"/>
  <c r="AP36" i="1"/>
  <c r="AT36" i="1"/>
  <c r="AP32" i="1"/>
  <c r="AT32" i="1"/>
  <c r="AP28" i="1"/>
  <c r="AT28" i="1"/>
  <c r="AP24" i="1"/>
  <c r="AT24" i="1"/>
  <c r="AP20" i="1"/>
  <c r="AT20" i="1"/>
  <c r="S16" i="4"/>
  <c r="AR10" i="1"/>
  <c r="AQ10" i="1" s="1"/>
  <c r="I16" i="2"/>
  <c r="J5" i="2"/>
  <c r="I15" i="2"/>
  <c r="I14" i="2"/>
  <c r="I11" i="2"/>
  <c r="I17" i="2"/>
  <c r="AR57" i="1"/>
  <c r="AQ57" i="1" s="1"/>
  <c r="AR60" i="1"/>
  <c r="AQ60" i="1" s="1"/>
  <c r="AR56" i="1"/>
  <c r="AQ56" i="1" s="1"/>
  <c r="AR52" i="1"/>
  <c r="AQ52" i="1" s="1"/>
  <c r="AR48" i="1"/>
  <c r="AR44" i="1"/>
  <c r="AQ44" i="1" s="1"/>
  <c r="AR40" i="1"/>
  <c r="AQ40" i="1" s="1"/>
  <c r="AR36" i="1"/>
  <c r="AQ36" i="1" s="1"/>
  <c r="AR32" i="1"/>
  <c r="AQ32" i="1" s="1"/>
  <c r="AR28" i="1"/>
  <c r="AQ28" i="1" s="1"/>
  <c r="AR24" i="1"/>
  <c r="AQ24" i="1" s="1"/>
  <c r="AR20" i="1"/>
  <c r="AQ20" i="1" s="1"/>
  <c r="AR16" i="1"/>
  <c r="AR12" i="1"/>
  <c r="AR51" i="1"/>
  <c r="AQ51" i="1" s="1"/>
  <c r="AR35" i="1"/>
  <c r="AQ35" i="1" s="1"/>
  <c r="AR19" i="1"/>
  <c r="AR41" i="1"/>
  <c r="AQ41" i="1" s="1"/>
  <c r="AR62" i="1"/>
  <c r="AQ62" i="1" s="1"/>
  <c r="AR58" i="1"/>
  <c r="AQ58" i="1" s="1"/>
  <c r="AR54" i="1"/>
  <c r="AQ54" i="1" s="1"/>
  <c r="AR50" i="1"/>
  <c r="AQ50" i="1" s="1"/>
  <c r="AR42" i="1"/>
  <c r="AQ42" i="1" s="1"/>
  <c r="AR34" i="1"/>
  <c r="AQ34" i="1" s="1"/>
  <c r="AR30" i="1"/>
  <c r="AQ30" i="1" s="1"/>
  <c r="AR26" i="1"/>
  <c r="AQ26" i="1" s="1"/>
  <c r="AR22" i="1"/>
  <c r="AQ22" i="1" s="1"/>
  <c r="AR18" i="1"/>
  <c r="AQ18" i="1" s="1"/>
  <c r="AR14" i="1"/>
  <c r="AQ14" i="1" s="1"/>
  <c r="AR25" i="1"/>
  <c r="AQ25" i="1" s="1"/>
  <c r="AN8" i="1"/>
  <c r="AR49" i="1"/>
  <c r="AQ49" i="1" s="1"/>
  <c r="AR17" i="1"/>
  <c r="AR29" i="1"/>
  <c r="AQ29" i="1" s="1"/>
  <c r="AR55" i="1"/>
  <c r="AQ55" i="1" s="1"/>
  <c r="AR39" i="1"/>
  <c r="AQ39" i="1" s="1"/>
  <c r="AR23" i="1"/>
  <c r="AQ23" i="1" s="1"/>
  <c r="AR13" i="1"/>
  <c r="AO38" i="1"/>
  <c r="AO54" i="1"/>
  <c r="AO22" i="1"/>
  <c r="AO34" i="1"/>
  <c r="AO14" i="1"/>
  <c r="AT63" i="1"/>
  <c r="AP47" i="1"/>
  <c r="AR31" i="1"/>
  <c r="AQ31" i="1" s="1"/>
  <c r="AO15" i="1"/>
  <c r="AO62" i="1"/>
  <c r="AO50" i="1"/>
  <c r="AR61" i="1"/>
  <c r="AQ61" i="1" s="1"/>
  <c r="AT53" i="1"/>
  <c r="AO45" i="1"/>
  <c r="AR37" i="1"/>
  <c r="AQ37" i="1" s="1"/>
  <c r="AP33" i="1"/>
  <c r="AR21" i="1"/>
  <c r="AQ21" i="1" s="1"/>
  <c r="AO58" i="1"/>
  <c r="AO26" i="1"/>
  <c r="AO42" i="1"/>
  <c r="AO30" i="1"/>
  <c r="AO18" i="1"/>
  <c r="AO55" i="1"/>
  <c r="AO51" i="1"/>
  <c r="AO39" i="1"/>
  <c r="AO35" i="1"/>
  <c r="AO23" i="1"/>
  <c r="AO19" i="1"/>
  <c r="AP19" i="1" s="1"/>
  <c r="AO10" i="1"/>
  <c r="AO48" i="1"/>
  <c r="AP48" i="1" s="1"/>
  <c r="AO32" i="1"/>
  <c r="AO16" i="1"/>
  <c r="AT16" i="1" s="1"/>
  <c r="AO57" i="1"/>
  <c r="AO49" i="1"/>
  <c r="AO41" i="1"/>
  <c r="AO29" i="1"/>
  <c r="AO25" i="1"/>
  <c r="AO17" i="1"/>
  <c r="AP17" i="1" s="1"/>
  <c r="AO13" i="1"/>
  <c r="AT13" i="1" s="1"/>
  <c r="AO12" i="1"/>
  <c r="AP12" i="1" s="1"/>
  <c r="AO36" i="1"/>
  <c r="AO40" i="1"/>
  <c r="AO24" i="1"/>
  <c r="AO52" i="1"/>
  <c r="AO20" i="1"/>
  <c r="AO56" i="1"/>
  <c r="AO60" i="1"/>
  <c r="AO44" i="1"/>
  <c r="AO28" i="1"/>
  <c r="I13" i="2" l="1"/>
  <c r="C19" i="2"/>
  <c r="C8" i="4" a="1"/>
  <c r="C8" i="4" s="1"/>
  <c r="J8" i="4" s="1"/>
  <c r="C10" i="4" a="1"/>
  <c r="C10" i="4" s="1"/>
  <c r="J10" i="4" s="1"/>
  <c r="AP53" i="1"/>
  <c r="AP21" i="1"/>
  <c r="AT12" i="1"/>
  <c r="AP15" i="1"/>
  <c r="AT31" i="1"/>
  <c r="AP16" i="1"/>
  <c r="AT19" i="1"/>
  <c r="AP13" i="1"/>
  <c r="AP45" i="1"/>
  <c r="S12" i="4"/>
  <c r="AT17" i="1"/>
  <c r="AT33" i="1"/>
  <c r="AP38" i="1"/>
  <c r="AT47" i="1"/>
  <c r="AT48" i="1"/>
  <c r="AT27" i="1"/>
  <c r="AP27" i="1"/>
  <c r="I9" i="2"/>
  <c r="AR9" i="1"/>
  <c r="AP37" i="1"/>
  <c r="AT11" i="1"/>
  <c r="AP11" i="1"/>
  <c r="C12" i="4" a="1"/>
  <c r="C12" i="4" s="1"/>
  <c r="J12" i="4" s="1"/>
  <c r="AT61" i="1"/>
  <c r="AP63" i="1"/>
  <c r="AT15" i="1"/>
  <c r="AT21" i="1"/>
  <c r="AT37" i="1"/>
  <c r="AT45" i="1"/>
  <c r="S11" i="4"/>
  <c r="AP61" i="1"/>
  <c r="AT43" i="1"/>
  <c r="AP43" i="1"/>
  <c r="AT59" i="1"/>
  <c r="AP59" i="1"/>
  <c r="AP31" i="1"/>
  <c r="AT38" i="1"/>
  <c r="AP8" i="1"/>
  <c r="AT8" i="1"/>
  <c r="AO59" i="1"/>
  <c r="AO33" i="1"/>
  <c r="AO27" i="1"/>
  <c r="AR47" i="1"/>
  <c r="AQ47" i="1" s="1"/>
  <c r="AR33" i="1"/>
  <c r="AQ33" i="1" s="1"/>
  <c r="AR45" i="1"/>
  <c r="AQ45" i="1" s="1"/>
  <c r="AR53" i="1"/>
  <c r="AQ53" i="1" s="1"/>
  <c r="AR15" i="1"/>
  <c r="AQ15" i="1" s="1"/>
  <c r="AO53" i="1"/>
  <c r="AR38" i="1"/>
  <c r="AQ38" i="1" s="1"/>
  <c r="AO9" i="1"/>
  <c r="AP9" i="1" s="1"/>
  <c r="AO11" i="1"/>
  <c r="AR11" i="1"/>
  <c r="AQ11" i="1" s="1"/>
  <c r="AR27" i="1"/>
  <c r="AQ27" i="1" s="1"/>
  <c r="AR43" i="1"/>
  <c r="AQ43" i="1" s="1"/>
  <c r="AR63" i="1"/>
  <c r="AQ63" i="1" s="1"/>
  <c r="AO37" i="1"/>
  <c r="AO43" i="1"/>
  <c r="AR59" i="1"/>
  <c r="AQ59" i="1" s="1"/>
  <c r="AO61" i="1"/>
  <c r="AO47" i="1"/>
  <c r="AO21" i="1"/>
  <c r="AO31" i="1"/>
  <c r="AO63" i="1"/>
  <c r="H19" i="2" l="1"/>
  <c r="AT9" i="1"/>
  <c r="AQ13" i="1" s="1"/>
  <c r="AQ16" i="1"/>
  <c r="AQ19" i="1"/>
  <c r="C6" i="4" a="1"/>
  <c r="C6" i="4" s="1"/>
  <c r="J6" i="4" s="1"/>
  <c r="K9" i="2"/>
  <c r="AQ9" i="1" l="1"/>
  <c r="AQ12" i="1"/>
  <c r="AQ17" i="1"/>
  <c r="S5" i="4"/>
  <c r="S4" i="4"/>
  <c r="R12" i="4"/>
  <c r="T12" i="4" s="1"/>
  <c r="R17" i="4"/>
  <c r="T17" i="4" s="1"/>
  <c r="R14" i="4"/>
  <c r="T14" i="4" s="1"/>
  <c r="R16" i="4"/>
  <c r="T16" i="4" s="1"/>
  <c r="R11" i="4"/>
  <c r="T11" i="4" s="1"/>
  <c r="R15" i="4"/>
  <c r="T15" i="4" s="1"/>
  <c r="R13" i="4"/>
  <c r="T13" i="4" s="1"/>
  <c r="I28" i="4" l="1"/>
  <c r="B30" i="4"/>
  <c r="F29" i="4"/>
  <c r="G29" i="4" s="1"/>
  <c r="F28" i="4"/>
  <c r="G28" i="4" s="1"/>
  <c r="H28" i="4"/>
  <c r="B28" i="4"/>
  <c r="H32" i="4"/>
  <c r="F30" i="4"/>
  <c r="G30" i="4" s="1"/>
  <c r="F31" i="4"/>
  <c r="G31" i="4" s="1"/>
  <c r="I30" i="4"/>
  <c r="H34" i="4"/>
  <c r="H29" i="4"/>
  <c r="F33" i="4"/>
  <c r="G33" i="4" s="1"/>
  <c r="H31" i="4"/>
  <c r="F32" i="4"/>
  <c r="G32" i="4" s="1"/>
  <c r="I29" i="4"/>
  <c r="I33" i="4"/>
  <c r="H30" i="4"/>
  <c r="B29" i="4"/>
  <c r="I34" i="4"/>
  <c r="H33" i="4"/>
  <c r="B32" i="4"/>
  <c r="I32" i="4"/>
  <c r="I31" i="4"/>
  <c r="B31" i="4"/>
  <c r="B34" i="4"/>
  <c r="B33" i="4"/>
  <c r="F34" i="4"/>
  <c r="G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<sst xmlns="http://schemas.openxmlformats.org/spreadsheetml/2006/main" count="196" uniqueCount="136">
  <si>
    <t>সুমাইয়া খাতুন</t>
  </si>
  <si>
    <t>সৈয়দ শাহরিয়ার শামস্</t>
  </si>
  <si>
    <t>জান্নাতুল খানম</t>
  </si>
  <si>
    <t>জান্নাতুল ইসলাম নাবিলা</t>
  </si>
  <si>
    <t>তিশান তাসমিন</t>
  </si>
  <si>
    <t>আশরাফুল হাওলাদার</t>
  </si>
  <si>
    <t>নুসরাত জাহান মাঈশা</t>
  </si>
  <si>
    <t>হাবিবা রহমান</t>
  </si>
  <si>
    <t>ফারজানা ইসলাম</t>
  </si>
  <si>
    <t>সুমাইয়া আক্তার</t>
  </si>
  <si>
    <t>মোহনা জামান তিথী</t>
  </si>
  <si>
    <t>জান্নাতুল ফেরদাউস রিমি</t>
  </si>
  <si>
    <t>জিতু সুলতানা</t>
  </si>
  <si>
    <t>শিবা জিৎ মন্ডল</t>
  </si>
  <si>
    <t>মুনিয়া আক্তার মাইশা</t>
  </si>
  <si>
    <t>জামিলা আক্তার</t>
  </si>
  <si>
    <t>সৈয়দ মামুন</t>
  </si>
  <si>
    <t>নাঈমা খাতুন</t>
  </si>
  <si>
    <t>ফাতেমা খাতুন</t>
  </si>
  <si>
    <t>মরিয়াম</t>
  </si>
  <si>
    <t>জাকিয়া সুলতানা অরিন</t>
  </si>
  <si>
    <t>সুমাইয়া</t>
  </si>
  <si>
    <t>সুরাইয়া</t>
  </si>
  <si>
    <t>শেখ ছাইয়্যেদুল ইসলাম</t>
  </si>
  <si>
    <t>জান্নাতুল ফেরদাউস</t>
  </si>
  <si>
    <t>নুপুর খাতুন</t>
  </si>
  <si>
    <t>আয়াত মল্লিক</t>
  </si>
  <si>
    <t>মারিয়া খাতুন</t>
  </si>
  <si>
    <t>সুরাইয়া আক্তার রিপা</t>
  </si>
  <si>
    <t>সুমন শেখ</t>
  </si>
  <si>
    <t>সামিয়া আক্তার</t>
  </si>
  <si>
    <t>আরিফ বিল্লা</t>
  </si>
  <si>
    <t>সেখ তানবিন</t>
  </si>
  <si>
    <t>শেখ সফিউল্লাহ</t>
  </si>
  <si>
    <t>শেখ তানভীর উদ্দিন</t>
  </si>
  <si>
    <t>মারিয়া আক্তার</t>
  </si>
  <si>
    <t>মাইশা জাহান</t>
  </si>
  <si>
    <t>সোহেলী জান্নাত</t>
  </si>
  <si>
    <t>আয়শা আক্তার লতা</t>
  </si>
  <si>
    <t>বাংলা ১ম পত্র</t>
  </si>
  <si>
    <t>বাংলা ২য় পত্র</t>
  </si>
  <si>
    <t>বাংলা মোট নম্বর</t>
  </si>
  <si>
    <t>বাংলা জিপিএ</t>
  </si>
  <si>
    <t>ইংরেজি ১ম পত্র</t>
  </si>
  <si>
    <t>ইংরেজি ২য় পত্র</t>
  </si>
  <si>
    <t>ইংরেজি মোট নম্বর</t>
  </si>
  <si>
    <t>ইংরেজি জিপিএ</t>
  </si>
  <si>
    <t>গণিত</t>
  </si>
  <si>
    <t>গণিত জিপিএ</t>
  </si>
  <si>
    <t>ধর্ম</t>
  </si>
  <si>
    <t>ধর্ম জিপিএ</t>
  </si>
  <si>
    <t>তথ্য প্রযুক্তি</t>
  </si>
  <si>
    <t>তথ্য প্রযুক্তি জিপিএ</t>
  </si>
  <si>
    <t>বিজ্ঞান</t>
  </si>
  <si>
    <t>বিজ্ঞান জিপিএ</t>
  </si>
  <si>
    <t>বাংলাদেশ ও বিশ্ব</t>
  </si>
  <si>
    <t>কৃষি শিক্ষা</t>
  </si>
  <si>
    <t>সর্বমোট প্রাপ্ত নম্বর</t>
  </si>
  <si>
    <t>প্রাপ্ত জিপিএ</t>
  </si>
  <si>
    <t>অবস্থান</t>
  </si>
  <si>
    <t>মন্তব্য (অকৃতকার্য)</t>
  </si>
  <si>
    <t>মোট অর্জিত পয়েন্ট</t>
  </si>
  <si>
    <t>বাং. ও বিশ্ব জিপিএ</t>
  </si>
  <si>
    <t>সুন্দরঘোনা মাধ্যমিক বিদ্যালয়</t>
  </si>
  <si>
    <t>অর্ধ বার্ষিক পরীক্ষা-২০২৫</t>
  </si>
  <si>
    <t>ফলাফল শীট</t>
  </si>
  <si>
    <t>৬ষ্ঠ শ্রেণি</t>
  </si>
  <si>
    <t>শিক্ষার্থীর নাম</t>
  </si>
  <si>
    <t>শ্রেণি রোল</t>
  </si>
  <si>
    <t>পূর্ণ নম্বর ও জি.পি.এ:</t>
  </si>
  <si>
    <t>রোল:</t>
  </si>
  <si>
    <t>নাম:</t>
  </si>
  <si>
    <t>বিষয়</t>
  </si>
  <si>
    <t>প্রাপ্ত নম্বর</t>
  </si>
  <si>
    <t>গ্রেড পয়েন্ট</t>
  </si>
  <si>
    <t>একাডেমিক ট্রান্সক্রিপ্ট</t>
  </si>
  <si>
    <t>বিষয় কোড</t>
  </si>
  <si>
    <t>গ্রেড</t>
  </si>
  <si>
    <t>শ্রেণিতে ক্রম</t>
  </si>
  <si>
    <t>মন্তব্য</t>
  </si>
  <si>
    <t>Grade</t>
  </si>
  <si>
    <t>পূর্ণ নম্বর</t>
  </si>
  <si>
    <t>কৃষিশিক্ষা (৪র্থ)</t>
  </si>
  <si>
    <t>মোট:</t>
  </si>
  <si>
    <t>প্রধান শিক্ষক</t>
  </si>
  <si>
    <t>প্রতিস্বাক্ষর</t>
  </si>
  <si>
    <t>শ্রেণি শিক্ষক (৬ষ্ঠ শ্রেণি)</t>
  </si>
  <si>
    <t>শ্রেণি শিক্ষকের মতামত:</t>
  </si>
  <si>
    <t>বাংলা ১ম‌ পত্র</t>
  </si>
  <si>
    <t>ইসলাম ও নৈতিক</t>
  </si>
  <si>
    <t>বাংলা ও বিশ্ব.</t>
  </si>
  <si>
    <t>একনজরে ফলাফল</t>
  </si>
  <si>
    <t>এক বিষয়ে অকৃতকার্য</t>
  </si>
  <si>
    <t>দুই বিষয়ে অকৃতকার্য</t>
  </si>
  <si>
    <t>দুই এর বেশি বিষয়ে অকৃতকার্য</t>
  </si>
  <si>
    <t>সকল বিষয়ে কৃতকার্য</t>
  </si>
  <si>
    <t>অভিভাবকের স্বাক্ষর</t>
  </si>
  <si>
    <t>GPA</t>
  </si>
  <si>
    <t xml:space="preserve"> </t>
  </si>
  <si>
    <t>Sub</t>
  </si>
  <si>
    <t>১ম</t>
  </si>
  <si>
    <t>২য়</t>
  </si>
  <si>
    <t>৩য়</t>
  </si>
  <si>
    <t>4র্থ</t>
  </si>
  <si>
    <t>৫ম</t>
  </si>
  <si>
    <t>৬ষ্ঠ</t>
  </si>
  <si>
    <t>৭ম</t>
  </si>
  <si>
    <t>ক্রমিক নম্বর</t>
  </si>
  <si>
    <t>নাম</t>
  </si>
  <si>
    <t>জিপিএ</t>
  </si>
  <si>
    <t>বাংলা</t>
  </si>
  <si>
    <t>ইংরেজি</t>
  </si>
  <si>
    <t>ইসলাম</t>
  </si>
  <si>
    <t>আইসিটি</t>
  </si>
  <si>
    <t>বাংলা. ও বিশ্ব.</t>
  </si>
  <si>
    <t>পাশ</t>
  </si>
  <si>
    <t>কৃতকার্য</t>
  </si>
  <si>
    <t>অকৃতকার্য</t>
  </si>
  <si>
    <t>অনুপস্থিত</t>
  </si>
  <si>
    <t>ফেল</t>
  </si>
  <si>
    <t>নম্বর (৮০০)</t>
  </si>
  <si>
    <t>মাধ্যমিক বিদ্যালয়</t>
  </si>
  <si>
    <t xml:space="preserve"> মাধ্যমিক বিদ্যালয়</t>
  </si>
  <si>
    <t>CQ</t>
  </si>
  <si>
    <t>MCQ</t>
  </si>
  <si>
    <t>T</t>
  </si>
  <si>
    <t>Total</t>
  </si>
  <si>
    <t>Prac</t>
  </si>
  <si>
    <t>তথ্য ও যোগাযোগ প্রযুক্তি</t>
  </si>
  <si>
    <t>কৃষি জিপিএ</t>
  </si>
  <si>
    <t>যোগযোগ্য (৪র্থ বি.)</t>
  </si>
  <si>
    <t>লিখিত</t>
  </si>
  <si>
    <t>ব্যবহারিক</t>
  </si>
  <si>
    <t>নৈর্ব্যক্তিক</t>
  </si>
  <si>
    <t>×</t>
  </si>
  <si>
    <t>মোট প্রাপ্ত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</si>
</sst>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5000445]0"/>
  </numFmts>
  <fonts count="11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5"/>
      <color theme="1"/>
      <name val="NikoshBAN"/>
    </font>
    <font>
      <sz val="11"/>
      <color theme="1"/>
      <name val="NikoshBAN"/>
    </font>
    <font>
      <sz val="14"/>
      <color theme="1"/>
      <name val="NikoshBAN"/>
    </font>
    <font>
      <b/>
      <sz val="14"/>
      <color theme="1"/>
      <name val="NikoshBAN"/>
    </font>
    <font>
      <b/>
      <sz val="18"/>
      <color theme="1"/>
      <name val="NikoshBAN"/>
    </font>
    <font>
      <sz val="16"/>
      <color theme="1"/>
      <name val="NikoshBAN"/>
    </font>
    <font>
      <sz val="12"/>
      <color theme="1"/>
      <name val="NikoshBAN"/>
    </font>
    <font>
      <sz val="11"/>
      <color theme="1"/>
      <name val="Aptos Narrow"/>
      <family val="2"/>
      <scheme val="minor"/>
    </font>
    <font>
      <sz val="8"/>
      <color theme="1"/>
      <name val="NikoshBAN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43">
    <xf numFmtId="0" fontId="0" fillId="0" borderId="0" xfId="0"/>
    <xf numFmtId="0" fontId="3" fillId="2" borderId="1" xfId="0" applyFont="1" applyFill="1" applyBorder="1" applyAlignment="1">
      <alignment horizontal="center" textRotation="90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textRotation="90" shrinkToFit="1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2" borderId="4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textRotation="90" shrinkToFit="1"/>
    </xf>
    <xf numFmtId="2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2" borderId="0" xfId="0" applyFont="1" applyFill="1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 shrinkToFit="1"/>
    </xf>
    <xf numFmtId="0" fontId="4" fillId="2" borderId="4" xfId="0" applyFont="1" applyFill="1" applyBorder="1" applyAlignment="1">
      <alignment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4" fontId="4" fillId="0" borderId="0" xfId="0" applyNumberFormat="1" applyFont="1"/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164" fontId="3" fillId="0" borderId="0" xfId="0" applyNumberFormat="1" applyFont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textRotation="90" shrinkToFit="1"/>
    </xf>
    <xf numFmtId="0" fontId="3" fillId="0" borderId="1" xfId="0" applyFont="1" applyFill="1" applyBorder="1" applyAlignment="1">
      <alignment horizontal="center" textRotation="90" shrinkToFit="1"/>
    </xf>
    <xf numFmtId="2" fontId="3" fillId="0" borderId="1" xfId="0" applyNumberFormat="1" applyFont="1" applyFill="1" applyBorder="1" applyAlignment="1">
      <alignment horizontal="center" textRotation="90" shrinkToFit="1"/>
    </xf>
    <xf numFmtId="0" fontId="3" fillId="0" borderId="4" xfId="0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3" fillId="0" borderId="1" xfId="0" applyFont="1" applyFill="1" applyBorder="1"/>
    <xf numFmtId="0" fontId="3" fillId="2" borderId="2" xfId="0" applyFont="1" applyFill="1" applyBorder="1" applyAlignment="1">
      <alignment horizontal="center" textRotation="45" shrinkToFit="1"/>
    </xf>
    <xf numFmtId="0" fontId="3" fillId="2" borderId="9" xfId="0" applyFont="1" applyFill="1" applyBorder="1" applyAlignment="1">
      <alignment horizontal="center" textRotation="45" shrinkToFit="1"/>
    </xf>
    <xf numFmtId="0" fontId="3" fillId="2" borderId="3" xfId="0" applyFont="1" applyFill="1" applyBorder="1" applyAlignment="1">
      <alignment horizontal="center" textRotation="45" shrinkToFit="1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textRotation="90" shrinkToFit="1"/>
    </xf>
    <xf numFmtId="2" fontId="3" fillId="3" borderId="1" xfId="0" applyNumberFormat="1" applyFont="1" applyFill="1" applyBorder="1" applyAlignment="1">
      <alignment horizontal="center" textRotation="90" shrinkToFit="1"/>
    </xf>
    <xf numFmtId="0" fontId="3" fillId="3" borderId="4" xfId="0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textRotation="45" shrinkToFit="1"/>
    </xf>
    <xf numFmtId="0" fontId="3" fillId="3" borderId="9" xfId="0" applyFont="1" applyFill="1" applyBorder="1" applyAlignment="1">
      <alignment horizontal="center" textRotation="45" shrinkToFit="1"/>
    </xf>
    <xf numFmtId="0" fontId="3" fillId="3" borderId="3" xfId="0" applyFont="1" applyFill="1" applyBorder="1" applyAlignment="1">
      <alignment horizontal="center" textRotation="45" shrinkToFit="1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180"/>
    </xf>
    <xf numFmtId="0" fontId="4" fillId="0" borderId="8" xfId="0" applyFont="1" applyBorder="1" applyAlignment="1">
      <alignment horizontal="center" vertical="center" textRotation="180"/>
    </xf>
    <xf numFmtId="0" fontId="4" fillId="0" borderId="4" xfId="0" applyFont="1" applyBorder="1" applyAlignment="1">
      <alignment horizontal="center" vertical="center" textRotation="180"/>
    </xf>
    <xf numFmtId="2" fontId="4" fillId="0" borderId="8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0" fontId="3" fillId="2" borderId="4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3" borderId="4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shrinkToFit="1"/>
    </xf>
    <xf numFmtId="0" fontId="3" fillId="0" borderId="0" xfId="0" applyFont="1" applyBorder="1" applyAlignment="1">
      <alignment horizontal="center" shrinkToFit="1"/>
    </xf>
    <xf numFmtId="0" fontId="3" fillId="5" borderId="2" xfId="0" applyFont="1" applyFill="1" applyBorder="1" applyAlignment="1">
      <alignment horizontal="center" shrinkToFit="1"/>
    </xf>
    <xf numFmtId="0" fontId="3" fillId="5" borderId="3" xfId="0" applyFont="1" applyFill="1" applyBorder="1" applyAlignment="1">
      <alignment horizontal="center" shrinkToFit="1"/>
    </xf>
    <xf numFmtId="0" fontId="3" fillId="5" borderId="5" xfId="0" applyFont="1" applyFill="1" applyBorder="1" applyAlignment="1">
      <alignment horizontal="center" shrinkToFit="1"/>
    </xf>
    <xf numFmtId="0" fontId="10" fillId="6" borderId="2" xfId="0" applyFont="1" applyFill="1" applyBorder="1" applyAlignment="1">
      <alignment horizontal="center" shrinkToFit="1"/>
    </xf>
    <xf numFmtId="0" fontId="10" fillId="6" borderId="3" xfId="0" applyFont="1" applyFill="1" applyBorder="1" applyAlignment="1">
      <alignment horizontal="center" shrinkToFit="1"/>
    </xf>
    <xf numFmtId="0" fontId="10" fillId="6" borderId="6" xfId="0" applyFont="1" applyFill="1" applyBorder="1" applyAlignment="1">
      <alignment horizontal="center" shrinkToFit="1"/>
    </xf>
    <xf numFmtId="0" fontId="10" fillId="6" borderId="4" xfId="0" applyFont="1" applyFill="1" applyBorder="1" applyAlignment="1">
      <alignment horizontal="center" shrinkToFit="1"/>
    </xf>
    <xf numFmtId="2" fontId="10" fillId="6" borderId="4" xfId="0" applyNumberFormat="1" applyFont="1" applyFill="1" applyBorder="1" applyAlignment="1">
      <alignment horizontal="center" shrinkToFit="1"/>
    </xf>
    <xf numFmtId="0" fontId="10" fillId="6" borderId="4" xfId="0" applyNumberFormat="1" applyFont="1" applyFill="1" applyBorder="1" applyAlignment="1">
      <alignment horizontal="center" shrinkToFit="1"/>
    </xf>
    <xf numFmtId="2" fontId="10" fillId="6" borderId="1" xfId="0" applyNumberFormat="1" applyFont="1" applyFill="1" applyBorder="1" applyAlignment="1">
      <alignment horizontal="center" shrinkToFit="1"/>
    </xf>
    <xf numFmtId="0" fontId="10" fillId="6" borderId="0" xfId="0" applyFont="1" applyFill="1" applyAlignment="1">
      <alignment horizontal="center" shrinkToFit="1"/>
    </xf>
    <xf numFmtId="0" fontId="10" fillId="6" borderId="0" xfId="0" applyFont="1" applyFill="1" applyAlignment="1">
      <alignment horizontal="center"/>
    </xf>
    <xf numFmtId="0" fontId="10" fillId="6" borderId="0" xfId="0" applyFont="1" applyFill="1" applyBorder="1" applyAlignment="1">
      <alignment horizontal="center" shrinkToFit="1"/>
    </xf>
    <xf numFmtId="0" fontId="3" fillId="7" borderId="2" xfId="0" applyFont="1" applyFill="1" applyBorder="1" applyAlignment="1">
      <alignment horizontal="right" vertical="center"/>
    </xf>
    <xf numFmtId="0" fontId="3" fillId="7" borderId="3" xfId="0" applyFont="1" applyFill="1" applyBorder="1" applyAlignment="1">
      <alignment horizontal="right" vertical="center"/>
    </xf>
    <xf numFmtId="164" fontId="3" fillId="7" borderId="6" xfId="0" applyNumberFormat="1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164" fontId="3" fillId="7" borderId="4" xfId="0" applyNumberFormat="1" applyFont="1" applyFill="1" applyBorder="1" applyAlignment="1">
      <alignment horizontal="center" vertical="center"/>
    </xf>
    <xf numFmtId="2" fontId="3" fillId="7" borderId="4" xfId="0" applyNumberFormat="1" applyFont="1" applyFill="1" applyBorder="1" applyAlignment="1">
      <alignment horizontal="center" vertical="center"/>
    </xf>
    <xf numFmtId="0" fontId="3" fillId="7" borderId="4" xfId="0" applyNumberFormat="1" applyFont="1" applyFill="1" applyBorder="1" applyAlignment="1">
      <alignment horizontal="center" vertical="center"/>
    </xf>
    <xf numFmtId="1" fontId="3" fillId="7" borderId="4" xfId="0" applyNumberFormat="1" applyFont="1" applyFill="1" applyBorder="1" applyAlignment="1">
      <alignment horizontal="center" vertical="center"/>
    </xf>
    <xf numFmtId="2" fontId="3" fillId="7" borderId="1" xfId="0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22"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Top_sheet!$R$10</c:f>
              <c:strCache>
                <c:ptCount val="1"/>
                <c:pt idx="0">
                  <c:v>পাশ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ikoshBAN" panose="02000000000000000000" pitchFamily="2" charset="0"/>
                    <a:ea typeface="+mn-ea"/>
                    <a:cs typeface="NikoshBAN" panose="02000000000000000000" pitchFamily="2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Top_sheet!$Q$11:$Q$17</c:f>
              <c:strCache>
                <c:ptCount val="7"/>
                <c:pt idx="0">
                  <c:v>বাংলা</c:v>
                </c:pt>
                <c:pt idx="1">
                  <c:v>ইংরেজি</c:v>
                </c:pt>
                <c:pt idx="2">
                  <c:v>গণিত</c:v>
                </c:pt>
                <c:pt idx="3">
                  <c:v>ইসলাম</c:v>
                </c:pt>
                <c:pt idx="4">
                  <c:v>আইসিটি</c:v>
                </c:pt>
                <c:pt idx="5">
                  <c:v>বিজ্ঞান</c:v>
                </c:pt>
                <c:pt idx="6">
                  <c:v>বাংলা. ও বিশ্ব.</c:v>
                </c:pt>
              </c:strCache>
            </c:strRef>
          </c:cat>
          <c:val>
            <c:numRef>
              <c:f>Top_sheet!$R$11:$R$17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8A-4B3A-9916-758F9724A378}"/>
            </c:ext>
          </c:extLst>
        </c:ser>
        <c:ser>
          <c:idx val="0"/>
          <c:order val="1"/>
          <c:tx>
            <c:strRef>
              <c:f>Top_sheet!$S$10</c:f>
              <c:strCache>
                <c:ptCount val="1"/>
                <c:pt idx="0">
                  <c:v>ফেল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ikoshBAN" panose="02000000000000000000" pitchFamily="2" charset="0"/>
                    <a:ea typeface="+mn-ea"/>
                    <a:cs typeface="NikoshBAN" panose="02000000000000000000" pitchFamily="2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Top_sheet!$Q$11:$Q$17</c:f>
              <c:strCache>
                <c:ptCount val="7"/>
                <c:pt idx="0">
                  <c:v>বাংলা</c:v>
                </c:pt>
                <c:pt idx="1">
                  <c:v>ইংরেজি</c:v>
                </c:pt>
                <c:pt idx="2">
                  <c:v>গণিত</c:v>
                </c:pt>
                <c:pt idx="3">
                  <c:v>ইসলাম</c:v>
                </c:pt>
                <c:pt idx="4">
                  <c:v>আইসিটি</c:v>
                </c:pt>
                <c:pt idx="5">
                  <c:v>বিজ্ঞান</c:v>
                </c:pt>
                <c:pt idx="6">
                  <c:v>বাংলা. ও বিশ্ব.</c:v>
                </c:pt>
              </c:strCache>
            </c:strRef>
          </c:cat>
          <c:val>
            <c:numRef>
              <c:f>Top_sheet!$S$11:$S$17</c:f>
              <c:numCache>
                <c:formatCode>0</c:formatCode>
                <c:ptCount val="7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36</c:v>
                </c:pt>
                <c:pt idx="5">
                  <c:v>37</c:v>
                </c:pt>
                <c:pt idx="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8A-4B3A-9916-758F9724A3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803629199"/>
        <c:axId val="803631599"/>
      </c:barChart>
      <c:catAx>
        <c:axId val="80362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NikoshBAN" panose="02000000000000000000" pitchFamily="2" charset="0"/>
                <a:ea typeface="+mn-ea"/>
                <a:cs typeface="NikoshBAN" panose="02000000000000000000" pitchFamily="2" charset="0"/>
              </a:defRPr>
            </a:pPr>
            <a:endParaRPr lang="en-US"/>
          </a:p>
        </c:txPr>
        <c:crossAx val="803631599"/>
        <c:crosses val="autoZero"/>
        <c:auto val="1"/>
        <c:lblAlgn val="ctr"/>
        <c:lblOffset val="100"/>
        <c:noMultiLvlLbl val="0"/>
      </c:catAx>
      <c:valAx>
        <c:axId val="80363159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ikoshBAN" panose="02000000000000000000" pitchFamily="2" charset="0"/>
                <a:ea typeface="+mn-ea"/>
                <a:cs typeface="NikoshBAN" panose="02000000000000000000" pitchFamily="2" charset="0"/>
              </a:defRPr>
            </a:pPr>
            <a:endParaRPr lang="en-US"/>
          </a:p>
        </c:txPr>
        <c:crossAx val="80362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NikoshBAN" panose="02000000000000000000" pitchFamily="2" charset="0"/>
              <a:ea typeface="+mn-ea"/>
              <a:cs typeface="NikoshBAN" panose="020000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NikoshBAN" panose="02000000000000000000" pitchFamily="2" charset="0"/>
          <a:cs typeface="NikoshBAN" panose="020000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4E2-4D6C-8E9F-2B1FC1ECA4E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4E2-4D6C-8E9F-2B1FC1ECA4E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4E2-4D6C-8E9F-2B1FC1ECA4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NikoshBAN" panose="02000000000000000000" pitchFamily="2" charset="0"/>
                    <a:ea typeface="+mn-ea"/>
                    <a:cs typeface="NikoshBAN" panose="02000000000000000000" pitchFamily="2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Top_sheet!$R$4:$R$6</c:f>
              <c:strCache>
                <c:ptCount val="3"/>
                <c:pt idx="0">
                  <c:v>কৃতকার্য</c:v>
                </c:pt>
                <c:pt idx="1">
                  <c:v>অকৃতকার্য</c:v>
                </c:pt>
                <c:pt idx="2">
                  <c:v>অনুপস্থিত</c:v>
                </c:pt>
              </c:strCache>
            </c:strRef>
          </c:cat>
          <c:val>
            <c:numRef>
              <c:f>Top_sheet!$S$4:$S$6</c:f>
              <c:numCache>
                <c:formatCode>[$-5000445]0</c:formatCode>
                <c:ptCount val="3"/>
                <c:pt idx="0" formatCode="General">
                  <c:v>0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7-44CE-9454-A29381DADBC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NikoshBAN" panose="02000000000000000000" pitchFamily="2" charset="0"/>
              <a:ea typeface="+mn-ea"/>
              <a:cs typeface="NikoshBAN" panose="020000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NikoshBAN" panose="02000000000000000000" pitchFamily="2" charset="0"/>
          <a:cs typeface="NikoshBAN" panose="020000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25</xdr:row>
      <xdr:rowOff>228600</xdr:rowOff>
    </xdr:from>
    <xdr:to>
      <xdr:col>13</xdr:col>
      <xdr:colOff>0</xdr:colOff>
      <xdr:row>26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494159E-6525-87AF-A59F-391BF8F4E36C}"/>
            </a:ext>
          </a:extLst>
        </xdr:cNvPr>
        <xdr:cNvCxnSpPr/>
      </xdr:nvCxnSpPr>
      <xdr:spPr>
        <a:xfrm flipV="1">
          <a:off x="7620" y="6393180"/>
          <a:ext cx="8023860" cy="152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426720</xdr:colOff>
      <xdr:row>13</xdr:row>
      <xdr:rowOff>22860</xdr:rowOff>
    </xdr:from>
    <xdr:to>
      <xdr:col>10</xdr:col>
      <xdr:colOff>0</xdr:colOff>
      <xdr:row>25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57E23A-C91B-B169-5098-44FBEFE45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186690</xdr:rowOff>
    </xdr:from>
    <xdr:to>
      <xdr:col>3</xdr:col>
      <xdr:colOff>426720</xdr:colOff>
      <xdr:row>25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62A6F98-641A-A897-2A20-06309A085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651552-194A-4E93-95C3-BFD91BAF8BD6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t03O0jvUkLRX08MsgjGB3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B6A-EACB-4E37-BDD7-A785D5399880}">
  <sheetPr>
    <pageSetUpPr fitToPage="1"/>
  </sheetPr>
  <dimension ref="A1:BG83"/>
  <sheetViews>
    <sheetView tabSelected="1" zoomScale="110" zoomScaleNormal="110" workbookViewId="0">
      <selection activeCell="G11" sqref="G11"/>
    </sheetView>
  </sheetViews>
  <sheetFormatPr defaultColWidth="0" defaultRowHeight="15" x14ac:dyDescent="0.35"/>
  <cols>
    <col min="1" max="1" width="5.88671875" style="7" customWidth="1"/>
    <col min="2" max="2" width="25.33203125" style="3" customWidth="1"/>
    <col min="3" max="5" width="4.77734375" style="76" customWidth="1"/>
    <col min="6" max="7" width="4.77734375" style="2" customWidth="1"/>
    <col min="8" max="8" width="4.77734375" style="14" customWidth="1"/>
    <col min="9" max="11" width="4.77734375" style="82" customWidth="1"/>
    <col min="12" max="12" width="4.77734375" style="83" customWidth="1"/>
    <col min="13" max="14" width="4.77734375" style="116" customWidth="1"/>
    <col min="15" max="15" width="4.77734375" style="2" customWidth="1"/>
    <col min="16" max="16" width="4.77734375" style="14" customWidth="1"/>
    <col min="17" max="18" width="4.77734375" style="83" customWidth="1"/>
    <col min="19" max="19" width="4.109375" style="82" bestFit="1" customWidth="1"/>
    <col min="20" max="20" width="4.77734375" style="83" customWidth="1"/>
    <col min="21" max="23" width="4.77734375" style="116" customWidth="1"/>
    <col min="24" max="25" width="4.77734375" style="2" customWidth="1"/>
    <col min="26" max="28" width="4.77734375" style="82" customWidth="1"/>
    <col min="29" max="29" width="4.77734375" style="83" customWidth="1"/>
    <col min="30" max="31" width="4.77734375" style="14" customWidth="1"/>
    <col min="32" max="32" width="4.77734375" style="2" customWidth="1"/>
    <col min="33" max="33" width="4.77734375" style="14" customWidth="1"/>
    <col min="34" max="36" width="4.77734375" style="83" customWidth="1"/>
    <col min="37" max="38" width="4.77734375" style="82" customWidth="1"/>
    <col min="39" max="39" width="4.77734375" style="83" customWidth="1"/>
    <col min="40" max="40" width="4.77734375" style="2" customWidth="1"/>
    <col min="41" max="41" width="6" style="14" bestFit="1" customWidth="1"/>
    <col min="42" max="42" width="4.77734375" style="14" customWidth="1"/>
    <col min="43" max="43" width="4.77734375" style="2" customWidth="1"/>
    <col min="44" max="44" width="13.33203125" style="3" bestFit="1" customWidth="1"/>
    <col min="45" max="45" width="13.33203125" style="4" customWidth="1"/>
    <col min="46" max="46" width="13.33203125" style="10" customWidth="1"/>
    <col min="47" max="52" width="21.21875" style="4" hidden="1" customWidth="1"/>
    <col min="53" max="59" width="0" style="4" hidden="1" customWidth="1"/>
    <col min="60" max="16384" width="21.21875" style="4" hidden="1"/>
  </cols>
  <sheetData>
    <row r="1" spans="1:46" ht="23.4" customHeight="1" x14ac:dyDescent="0.55000000000000004">
      <c r="A1" s="58" t="s">
        <v>121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9"/>
    </row>
    <row r="2" spans="1:46" ht="18" customHeight="1" x14ac:dyDescent="0.45">
      <c r="A2" s="59" t="s">
        <v>64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8"/>
    </row>
    <row r="3" spans="1:46" ht="16.2" customHeight="1" x14ac:dyDescent="0.45">
      <c r="A3" s="59" t="s">
        <v>65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8"/>
    </row>
    <row r="4" spans="1:46" ht="16.2" customHeight="1" x14ac:dyDescent="0.45">
      <c r="A4" s="60" t="s">
        <v>66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8"/>
    </row>
    <row r="5" spans="1:46" s="5" customFormat="1" ht="69.599999999999994" x14ac:dyDescent="0.35">
      <c r="A5" s="61" t="s">
        <v>68</v>
      </c>
      <c r="B5" s="62" t="s">
        <v>67</v>
      </c>
      <c r="C5" s="73" t="s">
        <v>39</v>
      </c>
      <c r="D5" s="74"/>
      <c r="E5" s="75"/>
      <c r="F5" s="1" t="s">
        <v>40</v>
      </c>
      <c r="G5" s="1" t="s">
        <v>41</v>
      </c>
      <c r="H5" s="13" t="s">
        <v>42</v>
      </c>
      <c r="I5" s="77" t="s">
        <v>43</v>
      </c>
      <c r="J5" s="77" t="s">
        <v>44</v>
      </c>
      <c r="K5" s="77" t="s">
        <v>45</v>
      </c>
      <c r="L5" s="78" t="s">
        <v>46</v>
      </c>
      <c r="M5" s="73" t="s">
        <v>47</v>
      </c>
      <c r="N5" s="74"/>
      <c r="O5" s="75"/>
      <c r="P5" s="13" t="s">
        <v>48</v>
      </c>
      <c r="Q5" s="84" t="s">
        <v>49</v>
      </c>
      <c r="R5" s="85"/>
      <c r="S5" s="86"/>
      <c r="T5" s="78" t="s">
        <v>50</v>
      </c>
      <c r="U5" s="73" t="s">
        <v>128</v>
      </c>
      <c r="V5" s="74"/>
      <c r="W5" s="74"/>
      <c r="X5" s="75"/>
      <c r="Y5" s="1" t="s">
        <v>52</v>
      </c>
      <c r="Z5" s="84" t="s">
        <v>53</v>
      </c>
      <c r="AA5" s="85"/>
      <c r="AB5" s="86"/>
      <c r="AC5" s="78" t="s">
        <v>54</v>
      </c>
      <c r="AD5" s="73" t="s">
        <v>55</v>
      </c>
      <c r="AE5" s="74"/>
      <c r="AF5" s="75"/>
      <c r="AG5" s="13" t="s">
        <v>62</v>
      </c>
      <c r="AH5" s="84" t="s">
        <v>56</v>
      </c>
      <c r="AI5" s="85"/>
      <c r="AJ5" s="85"/>
      <c r="AK5" s="86"/>
      <c r="AL5" s="78" t="s">
        <v>129</v>
      </c>
      <c r="AM5" s="78" t="s">
        <v>130</v>
      </c>
      <c r="AN5" s="62" t="s">
        <v>57</v>
      </c>
      <c r="AO5" s="63" t="s">
        <v>61</v>
      </c>
      <c r="AP5" s="63" t="s">
        <v>58</v>
      </c>
      <c r="AQ5" s="62" t="s">
        <v>59</v>
      </c>
      <c r="AR5" s="62" t="s">
        <v>60</v>
      </c>
      <c r="AS5" s="27"/>
      <c r="AT5" s="11"/>
    </row>
    <row r="6" spans="1:46" s="119" customFormat="1" x14ac:dyDescent="0.35">
      <c r="A6" s="120">
        <v>1</v>
      </c>
      <c r="B6" s="121">
        <v>2</v>
      </c>
      <c r="C6" s="122">
        <v>3</v>
      </c>
      <c r="D6" s="120">
        <v>4</v>
      </c>
      <c r="E6" s="121">
        <v>5</v>
      </c>
      <c r="F6" s="122">
        <v>6</v>
      </c>
      <c r="G6" s="120">
        <v>7</v>
      </c>
      <c r="H6" s="121">
        <v>8</v>
      </c>
      <c r="I6" s="122">
        <v>9</v>
      </c>
      <c r="J6" s="120">
        <v>10</v>
      </c>
      <c r="K6" s="121">
        <v>11</v>
      </c>
      <c r="L6" s="122">
        <v>12</v>
      </c>
      <c r="M6" s="120">
        <v>13</v>
      </c>
      <c r="N6" s="121">
        <v>14</v>
      </c>
      <c r="O6" s="122">
        <v>15</v>
      </c>
      <c r="P6" s="120">
        <v>16</v>
      </c>
      <c r="Q6" s="121">
        <v>17</v>
      </c>
      <c r="R6" s="122">
        <v>18</v>
      </c>
      <c r="S6" s="120">
        <v>19</v>
      </c>
      <c r="T6" s="121">
        <v>20</v>
      </c>
      <c r="U6" s="122">
        <v>21</v>
      </c>
      <c r="V6" s="120">
        <v>22</v>
      </c>
      <c r="W6" s="121">
        <v>23</v>
      </c>
      <c r="X6" s="122">
        <v>24</v>
      </c>
      <c r="Y6" s="120">
        <v>25</v>
      </c>
      <c r="Z6" s="121">
        <v>26</v>
      </c>
      <c r="AA6" s="122">
        <v>27</v>
      </c>
      <c r="AB6" s="120">
        <v>28</v>
      </c>
      <c r="AC6" s="121">
        <v>29</v>
      </c>
      <c r="AD6" s="122">
        <v>30</v>
      </c>
      <c r="AE6" s="120">
        <v>31</v>
      </c>
      <c r="AF6" s="121">
        <v>32</v>
      </c>
      <c r="AG6" s="122">
        <v>33</v>
      </c>
      <c r="AH6" s="120">
        <v>34</v>
      </c>
      <c r="AI6" s="121">
        <v>35</v>
      </c>
      <c r="AJ6" s="122">
        <v>36</v>
      </c>
      <c r="AK6" s="120">
        <v>37</v>
      </c>
      <c r="AL6" s="121">
        <v>38</v>
      </c>
      <c r="AM6" s="122">
        <v>39</v>
      </c>
      <c r="AN6" s="120">
        <v>40</v>
      </c>
      <c r="AO6" s="121">
        <v>41</v>
      </c>
      <c r="AP6" s="122">
        <v>42</v>
      </c>
      <c r="AQ6" s="120">
        <v>43</v>
      </c>
      <c r="AR6" s="121">
        <v>44</v>
      </c>
      <c r="AS6" s="118"/>
      <c r="AT6" s="11"/>
    </row>
    <row r="7" spans="1:46" s="132" customFormat="1" ht="12.6" customHeight="1" x14ac:dyDescent="0.25">
      <c r="A7" s="123"/>
      <c r="B7" s="124"/>
      <c r="C7" s="125" t="s">
        <v>124</v>
      </c>
      <c r="D7" s="125" t="s">
        <v>123</v>
      </c>
      <c r="E7" s="125" t="s">
        <v>126</v>
      </c>
      <c r="F7" s="126" t="s">
        <v>123</v>
      </c>
      <c r="G7" s="126" t="s">
        <v>125</v>
      </c>
      <c r="H7" s="127" t="s">
        <v>97</v>
      </c>
      <c r="I7" s="126" t="s">
        <v>123</v>
      </c>
      <c r="J7" s="126" t="s">
        <v>123</v>
      </c>
      <c r="K7" s="126" t="s">
        <v>125</v>
      </c>
      <c r="L7" s="127" t="s">
        <v>97</v>
      </c>
      <c r="M7" s="128" t="s">
        <v>124</v>
      </c>
      <c r="N7" s="128" t="s">
        <v>123</v>
      </c>
      <c r="O7" s="126" t="s">
        <v>125</v>
      </c>
      <c r="P7" s="127" t="s">
        <v>97</v>
      </c>
      <c r="Q7" s="127" t="s">
        <v>124</v>
      </c>
      <c r="R7" s="127" t="s">
        <v>123</v>
      </c>
      <c r="S7" s="126" t="s">
        <v>125</v>
      </c>
      <c r="T7" s="127" t="s">
        <v>97</v>
      </c>
      <c r="U7" s="128" t="s">
        <v>124</v>
      </c>
      <c r="V7" s="128" t="s">
        <v>123</v>
      </c>
      <c r="W7" s="128" t="s">
        <v>127</v>
      </c>
      <c r="X7" s="126" t="s">
        <v>125</v>
      </c>
      <c r="Y7" s="126" t="s">
        <v>97</v>
      </c>
      <c r="Z7" s="126" t="s">
        <v>124</v>
      </c>
      <c r="AA7" s="126" t="s">
        <v>123</v>
      </c>
      <c r="AB7" s="126" t="s">
        <v>125</v>
      </c>
      <c r="AC7" s="127" t="s">
        <v>97</v>
      </c>
      <c r="AD7" s="127" t="s">
        <v>124</v>
      </c>
      <c r="AE7" s="127" t="s">
        <v>123</v>
      </c>
      <c r="AF7" s="126" t="s">
        <v>126</v>
      </c>
      <c r="AG7" s="127" t="s">
        <v>97</v>
      </c>
      <c r="AH7" s="127" t="s">
        <v>124</v>
      </c>
      <c r="AI7" s="127" t="s">
        <v>123</v>
      </c>
      <c r="AJ7" s="127" t="s">
        <v>127</v>
      </c>
      <c r="AK7" s="126" t="s">
        <v>125</v>
      </c>
      <c r="AL7" s="126" t="s">
        <v>97</v>
      </c>
      <c r="AM7" s="129" t="s">
        <v>97</v>
      </c>
      <c r="AN7" s="126"/>
      <c r="AO7" s="127"/>
      <c r="AP7" s="127"/>
      <c r="AQ7" s="126"/>
      <c r="AR7" s="126"/>
      <c r="AS7" s="130"/>
      <c r="AT7" s="131"/>
    </row>
    <row r="8" spans="1:46" s="142" customFormat="1" ht="12.6" customHeight="1" x14ac:dyDescent="0.3">
      <c r="A8" s="133" t="s">
        <v>69</v>
      </c>
      <c r="B8" s="134"/>
      <c r="C8" s="135">
        <v>30</v>
      </c>
      <c r="D8" s="135">
        <v>70</v>
      </c>
      <c r="E8" s="135">
        <f>C8+D8</f>
        <v>100</v>
      </c>
      <c r="F8" s="136">
        <v>50</v>
      </c>
      <c r="G8" s="137">
        <f>SUM(E8,F8)</f>
        <v>150</v>
      </c>
      <c r="H8" s="138">
        <f>IF(G8&lt;50,0,IF(G8&lt;60,1,IF(G8&lt;75,2,IF(G8&lt;90,3,IF(G8&lt;105,3.5,IF(G8&lt;120,4,5))))))</f>
        <v>5</v>
      </c>
      <c r="I8" s="136">
        <v>100</v>
      </c>
      <c r="J8" s="136">
        <v>50</v>
      </c>
      <c r="K8" s="136">
        <f>I8+J8</f>
        <v>150</v>
      </c>
      <c r="L8" s="138">
        <f>IF(K8&lt;50,0,IF(K8&lt;60,1,IF(K8&lt;75,2,IF(K8&lt;90,3,IF(K8&lt;105,3.5,IF(K8&lt;120,4,5))))))</f>
        <v>5</v>
      </c>
      <c r="M8" s="137">
        <v>30</v>
      </c>
      <c r="N8" s="137">
        <v>70</v>
      </c>
      <c r="O8" s="137">
        <f>M8+N8</f>
        <v>100</v>
      </c>
      <c r="P8" s="138">
        <f>IF(O8&lt;33,0,IF(O8&lt;40,1,IF(O8&lt;50,2,IF(O8&lt;60,3,IF(O8&lt;70,3.5,IF(O8&lt;80,4,5))))))</f>
        <v>5</v>
      </c>
      <c r="Q8" s="139">
        <v>30</v>
      </c>
      <c r="R8" s="139">
        <v>70</v>
      </c>
      <c r="S8" s="140">
        <f>SUM(Q8,R8)</f>
        <v>100</v>
      </c>
      <c r="T8" s="138">
        <f>IF(S8&lt;33,0,IF(S8&lt;40,1,IF(S8&lt;50,2,IF(S8&lt;60,3,IF(S8&lt;70,3.5,IF(S8&lt;80,4,5))))))</f>
        <v>5</v>
      </c>
      <c r="U8" s="139">
        <v>15</v>
      </c>
      <c r="V8" s="139">
        <v>10</v>
      </c>
      <c r="W8" s="139">
        <v>25</v>
      </c>
      <c r="X8" s="136">
        <f>SUM(W8,V8,U8)</f>
        <v>50</v>
      </c>
      <c r="Y8" s="138">
        <f>(IF(X8&gt;=40, 2.5, IF(X8&gt;=35, 2, IF(X8&gt;=30, 1.75, IF(X8&gt;=25, 1.5, IF(X8&gt;=20, 1, IF(X8&gt;=16.5, 0.5, 0)))))))*2</f>
        <v>5</v>
      </c>
      <c r="Z8" s="139">
        <v>30</v>
      </c>
      <c r="AA8" s="139">
        <v>70</v>
      </c>
      <c r="AB8" s="136">
        <f>SUM(Z8,AA8)</f>
        <v>100</v>
      </c>
      <c r="AC8" s="138">
        <f>IF(AB8&lt;33,0,IF(AB8&lt;40,1,IF(AB8&lt;50,2,IF(AB8&lt;60,3,IF(AB8&lt;70,3.5,IF(AB8&lt;80,4,5))))))</f>
        <v>5</v>
      </c>
      <c r="AD8" s="139">
        <v>30</v>
      </c>
      <c r="AE8" s="139">
        <v>70</v>
      </c>
      <c r="AF8" s="136">
        <f>SUM(AD8,AE8)</f>
        <v>100</v>
      </c>
      <c r="AG8" s="138">
        <f>IF(AF8&lt;33,0,IF(AF8&lt;40,1,IF(AF8&lt;50,2,IF(AF8&lt;60,3,IF(AF8&lt;70,3.5,IF(AF8&lt;80,4,5))))))</f>
        <v>5</v>
      </c>
      <c r="AH8" s="138"/>
      <c r="AI8" s="138"/>
      <c r="AJ8" s="138"/>
      <c r="AK8" s="136">
        <v>50</v>
      </c>
      <c r="AL8" s="138">
        <f>(IF(AK8&gt;=40, 2.5, IF(AK8&gt;=35, 2, IF(AK8&gt;=30, 1.75, IF(AK8&gt;=25, 1.5, IF(AK8&gt;=20, 1, IF(AK8&gt;=16.5, 0.5, 0)))))))*2</f>
        <v>5</v>
      </c>
      <c r="AM8" s="141">
        <f>IF(OR(AK8="", NOT(ISNUMBER(AK8))), "",
 _xlfn.LET(
   _xlpm.x, AK8*2,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_xlpm.adjusted)
 ))</f>
        <v>3</v>
      </c>
      <c r="AN8" s="136">
        <f>SUM(G8,K8,O8,S8,X8,AB8,AF8,AK8)</f>
        <v>800</v>
      </c>
      <c r="AO8" s="138">
        <f>SUM(H8,L8,P8,T8,Y8,AC8,AG8,AM8)</f>
        <v>38</v>
      </c>
      <c r="AP8" s="138">
        <f>IF(MIN(H8,L8,P8,T8,Y8,AC8,AG8)&lt;1, 0, MAX(0, MIN(5, AO8/7)))</f>
        <v>5</v>
      </c>
      <c r="AQ8" s="136"/>
      <c r="AR8" s="136"/>
      <c r="AT8" s="142">
        <f>IF(MIN(H8,L8,P8,T8,Y8,AC8,AG8)&lt;1, 0, MAX(0, AO8/7))</f>
        <v>5.4285714285714288</v>
      </c>
    </row>
    <row r="9" spans="1:46" ht="20.399999999999999" customHeight="1" x14ac:dyDescent="0.35">
      <c r="A9" s="67">
        <v>1</v>
      </c>
      <c r="B9" s="68" t="s">
        <v>0</v>
      </c>
      <c r="C9" s="103">
        <v>2</v>
      </c>
      <c r="D9" s="103">
        <v>3</v>
      </c>
      <c r="E9" s="87">
        <f t="shared" ref="E9:E72" si="0">C9+D9</f>
        <v>5</v>
      </c>
      <c r="F9" s="2">
        <v>5</v>
      </c>
      <c r="G9" s="88">
        <f t="shared" ref="G9:G72" si="1">SUM(E9,F9)</f>
        <v>10</v>
      </c>
      <c r="H9" s="12">
        <f t="shared" ref="H9:H72" si="2">IF(G9&lt;50,0,IF(G9&lt;60,1,IF(G9&lt;75,2,IF(G9&lt;90,3,IF(G9&lt;105,3.5,IF(G9&lt;120,4,5))))))</f>
        <v>0</v>
      </c>
      <c r="I9" s="81">
        <v>8</v>
      </c>
      <c r="J9" s="81">
        <v>9</v>
      </c>
      <c r="K9" s="79">
        <f t="shared" ref="K9:K72" si="3">I9+J9</f>
        <v>17</v>
      </c>
      <c r="L9" s="80">
        <f t="shared" ref="L9:L72" si="4">IF(K9&lt;50,0,IF(K9&lt;60,1,IF(K9&lt;75,2,IF(K9&lt;90,3,IF(K9&lt;105,3.5,IF(K9&lt;120,4,5))))))</f>
        <v>0</v>
      </c>
      <c r="M9" s="114">
        <v>11</v>
      </c>
      <c r="N9" s="114">
        <v>12</v>
      </c>
      <c r="O9" s="88">
        <f t="shared" ref="O9:O72" si="5">M9+N9</f>
        <v>23</v>
      </c>
      <c r="P9" s="12">
        <f t="shared" ref="P9:P72" si="6">IF(O9&lt;33,0,IF(O9&lt;40,1,IF(O9&lt;50,2,IF(O9&lt;60,3,IF(O9&lt;70,3.5,IF(O9&lt;80,4,5))))))</f>
        <v>0</v>
      </c>
      <c r="Q9" s="89">
        <v>15</v>
      </c>
      <c r="R9" s="117">
        <v>16</v>
      </c>
      <c r="S9" s="89">
        <f t="shared" ref="S9:S72" si="7">SUM(Q9,R9)</f>
        <v>31</v>
      </c>
      <c r="T9" s="80">
        <f t="shared" ref="T9:T72" si="8">IF(S9&lt;33,0,IF(S9&lt;40,1,IF(S9&lt;50,2,IF(S9&lt;60,3,IF(S9&lt;70,3.5,IF(S9&lt;80,4,5))))))</f>
        <v>0</v>
      </c>
      <c r="U9" s="114">
        <v>19</v>
      </c>
      <c r="V9" s="114">
        <v>20</v>
      </c>
      <c r="W9" s="114">
        <v>21</v>
      </c>
      <c r="X9" s="6">
        <f t="shared" ref="X9:X72" si="9">SUM(W9,V9,U9)</f>
        <v>60</v>
      </c>
      <c r="Y9" s="12">
        <f t="shared" ref="Y9:Y72" si="10">(IF(X9&gt;=40, 2.5, IF(X9&gt;=35, 2, IF(X9&gt;=30, 1.75, IF(X9&gt;=25, 1.5, IF(X9&gt;=20, 1, IF(X9&gt;=16.5, 0.5, 0)))))))*2</f>
        <v>5</v>
      </c>
      <c r="Z9" s="80"/>
      <c r="AA9" s="80"/>
      <c r="AB9" s="79">
        <f t="shared" ref="AB9:AB72" si="11">SUM(Z9,AA9)</f>
        <v>0</v>
      </c>
      <c r="AC9" s="80">
        <f t="shared" ref="AC9:AC72" si="12">IF(AB9&lt;33,0,IF(AB9&lt;40,1,IF(AB9&lt;50,2,IF(AB9&lt;60,3,IF(AB9&lt;70,3.5,IF(AB9&lt;80,4,5))))))</f>
        <v>0</v>
      </c>
      <c r="AD9" s="12"/>
      <c r="AE9" s="12"/>
      <c r="AF9" s="6">
        <f t="shared" ref="AF9:AF72" si="13">SUM(AD9,AE9)</f>
        <v>0</v>
      </c>
      <c r="AG9" s="12">
        <f t="shared" ref="AG9:AG72" si="14">IF(AF9&lt;33,0,IF(AF9&lt;40,1,IF(AF9&lt;50,2,IF(AF9&lt;60,3,IF(AF9&lt;70,3.5,IF(AF9&lt;80,4,5))))))</f>
        <v>0</v>
      </c>
      <c r="AH9" s="80"/>
      <c r="AI9" s="80"/>
      <c r="AJ9" s="80"/>
      <c r="AL9" s="80">
        <f t="shared" ref="AL9:AL72" si="15">(IF(AK9&gt;=40, 2.5, IF(AK9&gt;=35, 2, IF(AK9&gt;=30, 1.75, IF(AK9&gt;=25, 1.5, IF(AK9&gt;=20, 1, IF(AK9&gt;=16.5, 0.5, 0)))))))*2</f>
        <v>0</v>
      </c>
      <c r="AN9" s="64"/>
      <c r="AO9" s="65">
        <f>SUM(H9,L9,P9,T9,Y9,AC9,AG9,AM9)</f>
        <v>5</v>
      </c>
      <c r="AP9" s="65">
        <f>IF(MIN(H9,L9,P9,T9,Y9,AC9,AG9)&lt;1, 0, MAX(0, MIN(5, AO9/7)))</f>
        <v>0</v>
      </c>
      <c r="AQ9" s="64" t="str">
        <f t="shared" ref="AQ9:AQ72" si="16">IF(AR9&lt;&gt;"", "", RANK(AT9, $AT$9:$AT$63, 0))</f>
        <v/>
      </c>
      <c r="AR9" s="64" t="str">
        <f>IF(SUM((H9=0)+(L9=0)+(P9=0)+(T9=0)+(Y9=0)+(AC9=0)+(AG9=0))=0, "", "অকৃতকার্য বিষয়: " &amp; SUM((H9=0)+(L9=0)+(P9=0)+(T9=0)+(Y9=0)+(AC9=0)+(AG9=0)))</f>
        <v>অকৃতকার্য বিষয়: 6</v>
      </c>
      <c r="AS9" s="10"/>
      <c r="AT9" s="10">
        <f>IF(MIN(H9,L9,P9,T9,Y9,AC9,AG9)&lt;1, 0, MAX(0, AO9/7))</f>
        <v>0</v>
      </c>
    </row>
    <row r="10" spans="1:46" ht="20.399999999999999" customHeight="1" x14ac:dyDescent="0.35">
      <c r="A10" s="67">
        <v>2</v>
      </c>
      <c r="B10" s="68" t="s">
        <v>1</v>
      </c>
      <c r="E10" s="87">
        <f t="shared" si="0"/>
        <v>0</v>
      </c>
      <c r="G10" s="88">
        <f t="shared" si="1"/>
        <v>0</v>
      </c>
      <c r="H10" s="12">
        <f t="shared" si="2"/>
        <v>0</v>
      </c>
      <c r="K10" s="79">
        <f t="shared" si="3"/>
        <v>0</v>
      </c>
      <c r="L10" s="80">
        <f t="shared" si="4"/>
        <v>0</v>
      </c>
      <c r="M10" s="114"/>
      <c r="N10" s="114"/>
      <c r="O10" s="88">
        <f t="shared" si="5"/>
        <v>0</v>
      </c>
      <c r="P10" s="12">
        <f t="shared" si="6"/>
        <v>0</v>
      </c>
      <c r="Q10" s="80"/>
      <c r="R10" s="80"/>
      <c r="S10" s="89">
        <f t="shared" si="7"/>
        <v>0</v>
      </c>
      <c r="T10" s="80">
        <f t="shared" si="8"/>
        <v>0</v>
      </c>
      <c r="U10" s="114"/>
      <c r="V10" s="114"/>
      <c r="W10" s="114"/>
      <c r="X10" s="6">
        <f t="shared" si="9"/>
        <v>0</v>
      </c>
      <c r="Y10" s="12">
        <f t="shared" si="10"/>
        <v>0</v>
      </c>
      <c r="Z10" s="80"/>
      <c r="AA10" s="80"/>
      <c r="AB10" s="79">
        <f t="shared" si="11"/>
        <v>0</v>
      </c>
      <c r="AC10" s="80">
        <f t="shared" si="12"/>
        <v>0</v>
      </c>
      <c r="AD10" s="12"/>
      <c r="AE10" s="12"/>
      <c r="AF10" s="6">
        <f t="shared" si="13"/>
        <v>0</v>
      </c>
      <c r="AG10" s="12">
        <f t="shared" si="14"/>
        <v>0</v>
      </c>
      <c r="AH10" s="80"/>
      <c r="AI10" s="80"/>
      <c r="AJ10" s="80"/>
      <c r="AL10" s="80">
        <f t="shared" si="15"/>
        <v>0</v>
      </c>
      <c r="AN10" s="64"/>
      <c r="AO10" s="65">
        <f>SUM(H10,L10,P10,T10,Y10,AC10,AG10,AM10)</f>
        <v>0</v>
      </c>
      <c r="AP10" s="65">
        <f>IF(MIN(H10,L10,P10,T10,Y10,AC10,AG10)&lt;1, 0, MAX(0, MIN(5, AO10/7)))</f>
        <v>0</v>
      </c>
      <c r="AQ10" s="64" t="str">
        <f t="shared" si="16"/>
        <v/>
      </c>
      <c r="AR10" s="64" t="str">
        <f>IF(SUM((H10=0)+(L10=0)+(P10=0)+(T10=0)+(Y10=0)+(AC10=0)+(AG10=0))=0, "", "অকৃতকার্য বিষয়: " &amp; SUM((H10=0)+(L10=0)+(P10=0)+(T10=0)+(Y10=0)+(AC10=0)+(AG10=0)))</f>
        <v>অকৃতকার্য বিষয়: 7</v>
      </c>
      <c r="AS10" s="10"/>
      <c r="AT10" s="10">
        <f>IF(MIN(H10,L10,P10,T10,Y10,AC10,AG10)&lt;1, 0, MAX(0, AO10/7))</f>
        <v>0</v>
      </c>
    </row>
    <row r="11" spans="1:46" ht="20.399999999999999" customHeight="1" x14ac:dyDescent="0.35">
      <c r="A11" s="67">
        <v>3</v>
      </c>
      <c r="B11" s="68" t="s">
        <v>2</v>
      </c>
      <c r="E11" s="87">
        <f t="shared" si="0"/>
        <v>0</v>
      </c>
      <c r="G11" s="88">
        <f t="shared" si="1"/>
        <v>0</v>
      </c>
      <c r="H11" s="12">
        <f t="shared" si="2"/>
        <v>0</v>
      </c>
      <c r="K11" s="79">
        <f t="shared" si="3"/>
        <v>0</v>
      </c>
      <c r="L11" s="80">
        <f t="shared" si="4"/>
        <v>0</v>
      </c>
      <c r="M11" s="114"/>
      <c r="N11" s="114"/>
      <c r="O11" s="88">
        <f t="shared" si="5"/>
        <v>0</v>
      </c>
      <c r="P11" s="12">
        <f t="shared" si="6"/>
        <v>0</v>
      </c>
      <c r="Q11" s="80"/>
      <c r="R11" s="80"/>
      <c r="S11" s="89">
        <f t="shared" si="7"/>
        <v>0</v>
      </c>
      <c r="T11" s="80">
        <f t="shared" si="8"/>
        <v>0</v>
      </c>
      <c r="U11" s="114"/>
      <c r="V11" s="114"/>
      <c r="W11" s="114"/>
      <c r="X11" s="6">
        <f t="shared" si="9"/>
        <v>0</v>
      </c>
      <c r="Y11" s="12">
        <f t="shared" si="10"/>
        <v>0</v>
      </c>
      <c r="Z11" s="80"/>
      <c r="AA11" s="80"/>
      <c r="AB11" s="79">
        <f t="shared" si="11"/>
        <v>0</v>
      </c>
      <c r="AC11" s="80">
        <f t="shared" si="12"/>
        <v>0</v>
      </c>
      <c r="AD11" s="12"/>
      <c r="AE11" s="12"/>
      <c r="AF11" s="6">
        <f t="shared" si="13"/>
        <v>0</v>
      </c>
      <c r="AG11" s="12">
        <f t="shared" si="14"/>
        <v>0</v>
      </c>
      <c r="AH11" s="80"/>
      <c r="AI11" s="80"/>
      <c r="AJ11" s="80"/>
      <c r="AL11" s="80">
        <f t="shared" si="15"/>
        <v>0</v>
      </c>
      <c r="AN11" s="64"/>
      <c r="AO11" s="65">
        <f>SUM(H11,L11,P11,T11,Y11,AC11,AG11,AM11)</f>
        <v>0</v>
      </c>
      <c r="AP11" s="65">
        <f>IF(MIN(H11,L11,P11,T11,Y11,AC11,AG11)&lt;1, 0, MAX(0, MIN(5, AO11/7)))</f>
        <v>0</v>
      </c>
      <c r="AQ11" s="64" t="str">
        <f t="shared" si="16"/>
        <v/>
      </c>
      <c r="AR11" s="64" t="str">
        <f>IF(SUM((H11=0)+(L11=0)+(P11=0)+(T11=0)+(Y11=0)+(AC11=0)+(AG11=0))=0, "", "অকৃতকার্য বিষয়: " &amp; SUM((H11=0)+(L11=0)+(P11=0)+(T11=0)+(Y11=0)+(AC11=0)+(AG11=0)))</f>
        <v>অকৃতকার্য বিষয়: 7</v>
      </c>
      <c r="AS11" s="10"/>
      <c r="AT11" s="10">
        <f>IF(MIN(H11,L11,P11,T11,Y11,AC11,AG11)&lt;1, 0, MAX(0, AO11/7))</f>
        <v>0</v>
      </c>
    </row>
    <row r="12" spans="1:46" ht="20.399999999999999" customHeight="1" x14ac:dyDescent="0.35">
      <c r="A12" s="67">
        <v>4</v>
      </c>
      <c r="B12" s="68" t="s">
        <v>3</v>
      </c>
      <c r="E12" s="87">
        <f t="shared" si="0"/>
        <v>0</v>
      </c>
      <c r="G12" s="88">
        <f t="shared" si="1"/>
        <v>0</v>
      </c>
      <c r="H12" s="12">
        <f t="shared" si="2"/>
        <v>0</v>
      </c>
      <c r="K12" s="79">
        <f t="shared" si="3"/>
        <v>0</v>
      </c>
      <c r="L12" s="80">
        <f t="shared" si="4"/>
        <v>0</v>
      </c>
      <c r="M12" s="114"/>
      <c r="N12" s="114"/>
      <c r="O12" s="88">
        <f t="shared" si="5"/>
        <v>0</v>
      </c>
      <c r="P12" s="12">
        <f t="shared" si="6"/>
        <v>0</v>
      </c>
      <c r="Q12" s="80"/>
      <c r="R12" s="80"/>
      <c r="S12" s="89">
        <f t="shared" si="7"/>
        <v>0</v>
      </c>
      <c r="T12" s="80">
        <f t="shared" si="8"/>
        <v>0</v>
      </c>
      <c r="U12" s="114"/>
      <c r="V12" s="114"/>
      <c r="W12" s="114"/>
      <c r="X12" s="6">
        <f t="shared" si="9"/>
        <v>0</v>
      </c>
      <c r="Y12" s="12">
        <f t="shared" si="10"/>
        <v>0</v>
      </c>
      <c r="Z12" s="80"/>
      <c r="AA12" s="80"/>
      <c r="AB12" s="79">
        <f t="shared" si="11"/>
        <v>0</v>
      </c>
      <c r="AC12" s="80">
        <f t="shared" si="12"/>
        <v>0</v>
      </c>
      <c r="AD12" s="12"/>
      <c r="AE12" s="12"/>
      <c r="AF12" s="6">
        <f t="shared" si="13"/>
        <v>0</v>
      </c>
      <c r="AG12" s="12">
        <f t="shared" si="14"/>
        <v>0</v>
      </c>
      <c r="AH12" s="80"/>
      <c r="AI12" s="80"/>
      <c r="AJ12" s="80"/>
      <c r="AL12" s="80">
        <f t="shared" si="15"/>
        <v>0</v>
      </c>
      <c r="AN12" s="64"/>
      <c r="AO12" s="65">
        <f>SUM(H12,L12,P12,T12,Y12,AC12,AG12,AM12)</f>
        <v>0</v>
      </c>
      <c r="AP12" s="65">
        <f>IF(MIN(H12,L12,P12,T12,Y12,AC12,AG12)&lt;1, 0, MAX(0, MIN(5, AO12/7)))</f>
        <v>0</v>
      </c>
      <c r="AQ12" s="64" t="str">
        <f t="shared" si="16"/>
        <v/>
      </c>
      <c r="AR12" s="64" t="str">
        <f>IF(SUM((H12=0)+(L12=0)+(P12=0)+(T12=0)+(Y12=0)+(AC12=0)+(AG12=0))=0, "", "অকৃতকার্য বিষয়: " &amp; SUM((H12=0)+(L12=0)+(P12=0)+(T12=0)+(Y12=0)+(AC12=0)+(AG12=0)))</f>
        <v>অকৃতকার্য বিষয়: 7</v>
      </c>
      <c r="AS12" s="10"/>
      <c r="AT12" s="10">
        <f>IF(MIN(H12,L12,P12,T12,Y12,AC12,AG12)&lt;1, 0, MAX(0, AO12/7))</f>
        <v>0</v>
      </c>
    </row>
    <row r="13" spans="1:46" ht="20.399999999999999" customHeight="1" x14ac:dyDescent="0.35">
      <c r="A13" s="67">
        <v>5</v>
      </c>
      <c r="B13" s="68" t="s">
        <v>4</v>
      </c>
      <c r="E13" s="87">
        <f t="shared" si="0"/>
        <v>0</v>
      </c>
      <c r="G13" s="88">
        <f t="shared" si="1"/>
        <v>0</v>
      </c>
      <c r="H13" s="12">
        <f t="shared" si="2"/>
        <v>0</v>
      </c>
      <c r="K13" s="79">
        <f t="shared" si="3"/>
        <v>0</v>
      </c>
      <c r="L13" s="80">
        <f t="shared" si="4"/>
        <v>0</v>
      </c>
      <c r="M13" s="114"/>
      <c r="N13" s="114"/>
      <c r="O13" s="88">
        <f t="shared" si="5"/>
        <v>0</v>
      </c>
      <c r="P13" s="12">
        <f t="shared" si="6"/>
        <v>0</v>
      </c>
      <c r="Q13" s="80"/>
      <c r="R13" s="80"/>
      <c r="S13" s="89">
        <f t="shared" si="7"/>
        <v>0</v>
      </c>
      <c r="T13" s="80">
        <f t="shared" si="8"/>
        <v>0</v>
      </c>
      <c r="U13" s="114"/>
      <c r="V13" s="114"/>
      <c r="W13" s="114"/>
      <c r="X13" s="6">
        <f t="shared" si="9"/>
        <v>0</v>
      </c>
      <c r="Y13" s="12">
        <f t="shared" si="10"/>
        <v>0</v>
      </c>
      <c r="Z13" s="80"/>
      <c r="AA13" s="80"/>
      <c r="AB13" s="79">
        <f t="shared" si="11"/>
        <v>0</v>
      </c>
      <c r="AC13" s="80">
        <f t="shared" si="12"/>
        <v>0</v>
      </c>
      <c r="AD13" s="12"/>
      <c r="AE13" s="12"/>
      <c r="AF13" s="6">
        <f t="shared" si="13"/>
        <v>0</v>
      </c>
      <c r="AG13" s="12">
        <f t="shared" si="14"/>
        <v>0</v>
      </c>
      <c r="AH13" s="80"/>
      <c r="AI13" s="80"/>
      <c r="AJ13" s="80"/>
      <c r="AL13" s="80">
        <f t="shared" si="15"/>
        <v>0</v>
      </c>
      <c r="AN13" s="64"/>
      <c r="AO13" s="65">
        <f>SUM(H13,L13,P13,T13,Y13,AC13,AG13,AM13)</f>
        <v>0</v>
      </c>
      <c r="AP13" s="65">
        <f>IF(MIN(H13,L13,P13,T13,Y13,AC13,AG13)&lt;1, 0, MAX(0, MIN(5, AO13/7)))</f>
        <v>0</v>
      </c>
      <c r="AQ13" s="64" t="str">
        <f t="shared" si="16"/>
        <v/>
      </c>
      <c r="AR13" s="64" t="str">
        <f>IF(SUM((H13=0)+(L13=0)+(P13=0)+(T13=0)+(Y13=0)+(AC13=0)+(AG13=0))=0, "", "অকৃতকার্য বিষয়: " &amp; SUM((H13=0)+(L13=0)+(P13=0)+(T13=0)+(Y13=0)+(AC13=0)+(AG13=0)))</f>
        <v>অকৃতকার্য বিষয়: 7</v>
      </c>
      <c r="AS13" s="10"/>
      <c r="AT13" s="10">
        <f>IF(MIN(H13,L13,P13,T13,Y13,AC13,AG13)&lt;1, 0, MAX(0, AO13/7))</f>
        <v>0</v>
      </c>
    </row>
    <row r="14" spans="1:46" ht="20.399999999999999" customHeight="1" x14ac:dyDescent="0.35">
      <c r="A14" s="67">
        <v>6</v>
      </c>
      <c r="B14" s="68" t="s">
        <v>5</v>
      </c>
      <c r="E14" s="87">
        <f t="shared" si="0"/>
        <v>0</v>
      </c>
      <c r="G14" s="88">
        <f t="shared" si="1"/>
        <v>0</v>
      </c>
      <c r="H14" s="12">
        <f t="shared" si="2"/>
        <v>0</v>
      </c>
      <c r="K14" s="79">
        <f t="shared" si="3"/>
        <v>0</v>
      </c>
      <c r="L14" s="80">
        <f t="shared" si="4"/>
        <v>0</v>
      </c>
      <c r="M14" s="114"/>
      <c r="N14" s="114"/>
      <c r="O14" s="88">
        <f t="shared" si="5"/>
        <v>0</v>
      </c>
      <c r="P14" s="12">
        <f t="shared" si="6"/>
        <v>0</v>
      </c>
      <c r="Q14" s="80"/>
      <c r="R14" s="80"/>
      <c r="S14" s="89">
        <f t="shared" si="7"/>
        <v>0</v>
      </c>
      <c r="T14" s="80">
        <f t="shared" si="8"/>
        <v>0</v>
      </c>
      <c r="U14" s="114"/>
      <c r="V14" s="114"/>
      <c r="W14" s="114"/>
      <c r="X14" s="6">
        <f t="shared" si="9"/>
        <v>0</v>
      </c>
      <c r="Y14" s="12">
        <f t="shared" si="10"/>
        <v>0</v>
      </c>
      <c r="Z14" s="80"/>
      <c r="AA14" s="80"/>
      <c r="AB14" s="79">
        <f t="shared" si="11"/>
        <v>0</v>
      </c>
      <c r="AC14" s="80">
        <f t="shared" si="12"/>
        <v>0</v>
      </c>
      <c r="AD14" s="12"/>
      <c r="AE14" s="12"/>
      <c r="AF14" s="6">
        <f t="shared" si="13"/>
        <v>0</v>
      </c>
      <c r="AG14" s="12">
        <f t="shared" si="14"/>
        <v>0</v>
      </c>
      <c r="AH14" s="80"/>
      <c r="AI14" s="80"/>
      <c r="AJ14" s="80"/>
      <c r="AL14" s="80">
        <f t="shared" si="15"/>
        <v>0</v>
      </c>
      <c r="AN14" s="64"/>
      <c r="AO14" s="65">
        <f>SUM(H14,L14,P14,T14,Y14,AC14,AG14,AM14)</f>
        <v>0</v>
      </c>
      <c r="AP14" s="65">
        <f>IF(MIN(H14,L14,P14,T14,Y14,AC14,AG14)&lt;1, 0, MAX(0, MIN(5, AO14/7)))</f>
        <v>0</v>
      </c>
      <c r="AQ14" s="64" t="str">
        <f t="shared" si="16"/>
        <v/>
      </c>
      <c r="AR14" s="64" t="str">
        <f>IF(SUM((H14=0)+(L14=0)+(P14=0)+(T14=0)+(Y14=0)+(AC14=0)+(AG14=0))=0, "", "অকৃতকার্য বিষয়: " &amp; SUM((H14=0)+(L14=0)+(P14=0)+(T14=0)+(Y14=0)+(AC14=0)+(AG14=0)))</f>
        <v>অকৃতকার্য বিষয়: 7</v>
      </c>
      <c r="AS14" s="10"/>
      <c r="AT14" s="10">
        <f>IF(MIN(H14,L14,P14,T14,Y14,AC14,AG14)&lt;1, 0, MAX(0, AO14/7))</f>
        <v>0</v>
      </c>
    </row>
    <row r="15" spans="1:46" ht="20.399999999999999" customHeight="1" x14ac:dyDescent="0.35">
      <c r="A15" s="67">
        <v>7</v>
      </c>
      <c r="B15" s="68" t="s">
        <v>6</v>
      </c>
      <c r="E15" s="87">
        <f t="shared" si="0"/>
        <v>0</v>
      </c>
      <c r="G15" s="88">
        <f t="shared" si="1"/>
        <v>0</v>
      </c>
      <c r="H15" s="12">
        <f t="shared" si="2"/>
        <v>0</v>
      </c>
      <c r="K15" s="79">
        <f t="shared" si="3"/>
        <v>0</v>
      </c>
      <c r="L15" s="80">
        <f t="shared" si="4"/>
        <v>0</v>
      </c>
      <c r="M15" s="114"/>
      <c r="N15" s="114"/>
      <c r="O15" s="88">
        <f t="shared" si="5"/>
        <v>0</v>
      </c>
      <c r="P15" s="12">
        <f t="shared" si="6"/>
        <v>0</v>
      </c>
      <c r="Q15" s="80"/>
      <c r="R15" s="80"/>
      <c r="S15" s="89">
        <f t="shared" si="7"/>
        <v>0</v>
      </c>
      <c r="T15" s="80">
        <f t="shared" si="8"/>
        <v>0</v>
      </c>
      <c r="U15" s="114"/>
      <c r="V15" s="114"/>
      <c r="W15" s="114"/>
      <c r="X15" s="6">
        <f t="shared" si="9"/>
        <v>0</v>
      </c>
      <c r="Y15" s="12">
        <f t="shared" si="10"/>
        <v>0</v>
      </c>
      <c r="Z15" s="80"/>
      <c r="AA15" s="80"/>
      <c r="AB15" s="79">
        <f t="shared" si="11"/>
        <v>0</v>
      </c>
      <c r="AC15" s="80">
        <f t="shared" si="12"/>
        <v>0</v>
      </c>
      <c r="AD15" s="12"/>
      <c r="AE15" s="12"/>
      <c r="AF15" s="6">
        <f t="shared" si="13"/>
        <v>0</v>
      </c>
      <c r="AG15" s="12">
        <f t="shared" si="14"/>
        <v>0</v>
      </c>
      <c r="AH15" s="80"/>
      <c r="AI15" s="80"/>
      <c r="AJ15" s="80"/>
      <c r="AL15" s="80">
        <f t="shared" si="15"/>
        <v>0</v>
      </c>
      <c r="AN15" s="64"/>
      <c r="AO15" s="65">
        <f>SUM(H15,L15,P15,T15,Y15,AC15,AG15,AM15)</f>
        <v>0</v>
      </c>
      <c r="AP15" s="65">
        <f>IF(MIN(H15,L15,P15,T15,Y15,AC15,AG15)&lt;1, 0, MAX(0, MIN(5, AO15/7)))</f>
        <v>0</v>
      </c>
      <c r="AQ15" s="64" t="str">
        <f t="shared" si="16"/>
        <v/>
      </c>
      <c r="AR15" s="64" t="str">
        <f>IF(SUM((H15=0)+(L15=0)+(P15=0)+(T15=0)+(Y15=0)+(AC15=0)+(AG15=0))=0, "", "অকৃতকার্য বিষয়: " &amp; SUM((H15=0)+(L15=0)+(P15=0)+(T15=0)+(Y15=0)+(AC15=0)+(AG15=0)))</f>
        <v>অকৃতকার্য বিষয়: 7</v>
      </c>
      <c r="AS15" s="10"/>
      <c r="AT15" s="10">
        <f>IF(MIN(H15,L15,P15,T15,Y15,AC15,AG15)&lt;1, 0, MAX(0, AO15/7))</f>
        <v>0</v>
      </c>
    </row>
    <row r="16" spans="1:46" ht="20.399999999999999" customHeight="1" x14ac:dyDescent="0.35">
      <c r="A16" s="67">
        <v>8</v>
      </c>
      <c r="B16" s="68" t="s">
        <v>7</v>
      </c>
      <c r="E16" s="87">
        <f t="shared" si="0"/>
        <v>0</v>
      </c>
      <c r="G16" s="88">
        <f t="shared" si="1"/>
        <v>0</v>
      </c>
      <c r="H16" s="12">
        <f t="shared" si="2"/>
        <v>0</v>
      </c>
      <c r="K16" s="79">
        <f t="shared" si="3"/>
        <v>0</v>
      </c>
      <c r="L16" s="80">
        <f t="shared" si="4"/>
        <v>0</v>
      </c>
      <c r="M16" s="114"/>
      <c r="N16" s="114"/>
      <c r="O16" s="88">
        <f t="shared" si="5"/>
        <v>0</v>
      </c>
      <c r="P16" s="12">
        <f t="shared" si="6"/>
        <v>0</v>
      </c>
      <c r="Q16" s="80"/>
      <c r="R16" s="80"/>
      <c r="S16" s="89">
        <f t="shared" si="7"/>
        <v>0</v>
      </c>
      <c r="T16" s="80">
        <f t="shared" si="8"/>
        <v>0</v>
      </c>
      <c r="U16" s="114"/>
      <c r="V16" s="114"/>
      <c r="W16" s="114"/>
      <c r="X16" s="6">
        <f t="shared" si="9"/>
        <v>0</v>
      </c>
      <c r="Y16" s="12">
        <f t="shared" si="10"/>
        <v>0</v>
      </c>
      <c r="Z16" s="80"/>
      <c r="AA16" s="80"/>
      <c r="AB16" s="79">
        <f t="shared" si="11"/>
        <v>0</v>
      </c>
      <c r="AC16" s="80">
        <f t="shared" si="12"/>
        <v>0</v>
      </c>
      <c r="AD16" s="12"/>
      <c r="AE16" s="12"/>
      <c r="AF16" s="6">
        <f t="shared" si="13"/>
        <v>0</v>
      </c>
      <c r="AG16" s="12">
        <f t="shared" si="14"/>
        <v>0</v>
      </c>
      <c r="AH16" s="80"/>
      <c r="AI16" s="80"/>
      <c r="AJ16" s="80"/>
      <c r="AL16" s="80">
        <f t="shared" si="15"/>
        <v>0</v>
      </c>
      <c r="AN16" s="64"/>
      <c r="AO16" s="65">
        <f>SUM(H16,L16,P16,T16,Y16,AC16,AG16,AM16)</f>
        <v>0</v>
      </c>
      <c r="AP16" s="65">
        <f>IF(MIN(H16,L16,P16,T16,Y16,AC16,AG16)&lt;1, 0, MAX(0, MIN(5, AO16/7)))</f>
        <v>0</v>
      </c>
      <c r="AQ16" s="64" t="str">
        <f t="shared" si="16"/>
        <v/>
      </c>
      <c r="AR16" s="64" t="str">
        <f>IF(SUM((H16=0)+(L16=0)+(P16=0)+(T16=0)+(Y16=0)+(AC16=0)+(AG16=0))=0, "", "অকৃতকার্য বিষয়: " &amp; SUM((H16=0)+(L16=0)+(P16=0)+(T16=0)+(Y16=0)+(AC16=0)+(AG16=0)))</f>
        <v>অকৃতকার্য বিষয়: 7</v>
      </c>
      <c r="AS16" s="10"/>
      <c r="AT16" s="10">
        <f>IF(MIN(H16,L16,P16,T16,Y16,AC16,AG16)&lt;1, 0, MAX(0, AO16/7))</f>
        <v>0</v>
      </c>
    </row>
    <row r="17" spans="1:46" ht="20.399999999999999" customHeight="1" x14ac:dyDescent="0.35">
      <c r="A17" s="67">
        <v>9</v>
      </c>
      <c r="B17" s="68" t="s">
        <v>8</v>
      </c>
      <c r="E17" s="87">
        <f t="shared" si="0"/>
        <v>0</v>
      </c>
      <c r="G17" s="88">
        <f t="shared" si="1"/>
        <v>0</v>
      </c>
      <c r="H17" s="12">
        <f t="shared" si="2"/>
        <v>0</v>
      </c>
      <c r="K17" s="79">
        <f t="shared" si="3"/>
        <v>0</v>
      </c>
      <c r="L17" s="80">
        <f t="shared" si="4"/>
        <v>0</v>
      </c>
      <c r="M17" s="114"/>
      <c r="N17" s="114"/>
      <c r="O17" s="88">
        <f t="shared" si="5"/>
        <v>0</v>
      </c>
      <c r="P17" s="12">
        <f t="shared" si="6"/>
        <v>0</v>
      </c>
      <c r="Q17" s="80"/>
      <c r="R17" s="80"/>
      <c r="S17" s="89">
        <f t="shared" si="7"/>
        <v>0</v>
      </c>
      <c r="T17" s="80">
        <f t="shared" si="8"/>
        <v>0</v>
      </c>
      <c r="U17" s="114"/>
      <c r="V17" s="114"/>
      <c r="W17" s="114"/>
      <c r="X17" s="6">
        <f t="shared" si="9"/>
        <v>0</v>
      </c>
      <c r="Y17" s="12">
        <f t="shared" si="10"/>
        <v>0</v>
      </c>
      <c r="Z17" s="80"/>
      <c r="AA17" s="80"/>
      <c r="AB17" s="79">
        <f t="shared" si="11"/>
        <v>0</v>
      </c>
      <c r="AC17" s="80">
        <f t="shared" si="12"/>
        <v>0</v>
      </c>
      <c r="AD17" s="12"/>
      <c r="AE17" s="12"/>
      <c r="AF17" s="6">
        <f t="shared" si="13"/>
        <v>0</v>
      </c>
      <c r="AG17" s="12">
        <f t="shared" si="14"/>
        <v>0</v>
      </c>
      <c r="AH17" s="80"/>
      <c r="AI17" s="80"/>
      <c r="AJ17" s="80"/>
      <c r="AL17" s="80">
        <f t="shared" si="15"/>
        <v>0</v>
      </c>
      <c r="AN17" s="64"/>
      <c r="AO17" s="65">
        <f>SUM(H17,L17,P17,T17,Y17,AC17,AG17,AM17)</f>
        <v>0</v>
      </c>
      <c r="AP17" s="65">
        <f>IF(MIN(H17,L17,P17,T17,Y17,AC17,AG17)&lt;1, 0, MAX(0, MIN(5, AO17/7)))</f>
        <v>0</v>
      </c>
      <c r="AQ17" s="64" t="str">
        <f t="shared" si="16"/>
        <v/>
      </c>
      <c r="AR17" s="64" t="str">
        <f>IF(SUM((H17=0)+(L17=0)+(P17=0)+(T17=0)+(Y17=0)+(AC17=0)+(AG17=0))=0, "", "অকৃতকার্য বিষয়: " &amp; SUM((H17=0)+(L17=0)+(P17=0)+(T17=0)+(Y17=0)+(AC17=0)+(AG17=0)))</f>
        <v>অকৃতকার্য বিষয়: 7</v>
      </c>
      <c r="AS17" s="10"/>
      <c r="AT17" s="10">
        <f>IF(MIN(H17,L17,P17,T17,Y17,AC17,AG17)&lt;1, 0, MAX(0, AO17/7))</f>
        <v>0</v>
      </c>
    </row>
    <row r="18" spans="1:46" ht="20.399999999999999" customHeight="1" x14ac:dyDescent="0.35">
      <c r="A18" s="67">
        <v>10</v>
      </c>
      <c r="B18" s="68" t="s">
        <v>9</v>
      </c>
      <c r="E18" s="87">
        <f t="shared" si="0"/>
        <v>0</v>
      </c>
      <c r="G18" s="88">
        <f t="shared" si="1"/>
        <v>0</v>
      </c>
      <c r="H18" s="12">
        <f t="shared" si="2"/>
        <v>0</v>
      </c>
      <c r="K18" s="79">
        <f t="shared" si="3"/>
        <v>0</v>
      </c>
      <c r="L18" s="80">
        <f t="shared" si="4"/>
        <v>0</v>
      </c>
      <c r="M18" s="114"/>
      <c r="N18" s="114"/>
      <c r="O18" s="88">
        <f t="shared" si="5"/>
        <v>0</v>
      </c>
      <c r="P18" s="12">
        <f t="shared" si="6"/>
        <v>0</v>
      </c>
      <c r="Q18" s="80"/>
      <c r="R18" s="80"/>
      <c r="S18" s="89">
        <f t="shared" si="7"/>
        <v>0</v>
      </c>
      <c r="T18" s="80">
        <f t="shared" si="8"/>
        <v>0</v>
      </c>
      <c r="U18" s="114"/>
      <c r="V18" s="114"/>
      <c r="W18" s="114"/>
      <c r="X18" s="6">
        <f t="shared" si="9"/>
        <v>0</v>
      </c>
      <c r="Y18" s="12">
        <f t="shared" si="10"/>
        <v>0</v>
      </c>
      <c r="Z18" s="80"/>
      <c r="AA18" s="80"/>
      <c r="AB18" s="79">
        <f t="shared" si="11"/>
        <v>0</v>
      </c>
      <c r="AC18" s="80">
        <f t="shared" si="12"/>
        <v>0</v>
      </c>
      <c r="AD18" s="12"/>
      <c r="AE18" s="12"/>
      <c r="AF18" s="6">
        <f t="shared" si="13"/>
        <v>0</v>
      </c>
      <c r="AG18" s="12">
        <f t="shared" si="14"/>
        <v>0</v>
      </c>
      <c r="AH18" s="80"/>
      <c r="AI18" s="80"/>
      <c r="AJ18" s="80"/>
      <c r="AL18" s="80">
        <f t="shared" si="15"/>
        <v>0</v>
      </c>
      <c r="AN18" s="64"/>
      <c r="AO18" s="65">
        <f>SUM(H18,L18,P18,T18,Y18,AC18,AG18,AM18)</f>
        <v>0</v>
      </c>
      <c r="AP18" s="65">
        <f>IF(MIN(H18,L18,P18,T18,Y18,AC18,AG18)&lt;1, 0, MAX(0, MIN(5, AO18/7)))</f>
        <v>0</v>
      </c>
      <c r="AQ18" s="64" t="str">
        <f t="shared" si="16"/>
        <v/>
      </c>
      <c r="AR18" s="64" t="str">
        <f>IF(SUM((H18=0)+(L18=0)+(P18=0)+(T18=0)+(Y18=0)+(AC18=0)+(AG18=0))=0, "", "অকৃতকার্য বিষয়: " &amp; SUM((H18=0)+(L18=0)+(P18=0)+(T18=0)+(Y18=0)+(AC18=0)+(AG18=0)))</f>
        <v>অকৃতকার্য বিষয়: 7</v>
      </c>
      <c r="AS18" s="10"/>
      <c r="AT18" s="10">
        <f>IF(MIN(H18,L18,P18,T18,Y18,AC18,AG18)&lt;1, 0, MAX(0, AO18/7))</f>
        <v>0</v>
      </c>
    </row>
    <row r="19" spans="1:46" ht="20.399999999999999" customHeight="1" x14ac:dyDescent="0.35">
      <c r="A19" s="67">
        <v>11</v>
      </c>
      <c r="B19" s="68" t="s">
        <v>10</v>
      </c>
      <c r="E19" s="87">
        <f t="shared" si="0"/>
        <v>0</v>
      </c>
      <c r="G19" s="88">
        <f t="shared" si="1"/>
        <v>0</v>
      </c>
      <c r="H19" s="12">
        <f t="shared" si="2"/>
        <v>0</v>
      </c>
      <c r="K19" s="79">
        <f t="shared" si="3"/>
        <v>0</v>
      </c>
      <c r="L19" s="80">
        <f t="shared" si="4"/>
        <v>0</v>
      </c>
      <c r="M19" s="114"/>
      <c r="N19" s="114"/>
      <c r="O19" s="88">
        <f t="shared" si="5"/>
        <v>0</v>
      </c>
      <c r="P19" s="12">
        <f t="shared" si="6"/>
        <v>0</v>
      </c>
      <c r="Q19" s="80"/>
      <c r="R19" s="80"/>
      <c r="S19" s="89">
        <f t="shared" si="7"/>
        <v>0</v>
      </c>
      <c r="T19" s="80">
        <f t="shared" si="8"/>
        <v>0</v>
      </c>
      <c r="U19" s="114"/>
      <c r="V19" s="114"/>
      <c r="W19" s="114"/>
      <c r="X19" s="6">
        <f t="shared" si="9"/>
        <v>0</v>
      </c>
      <c r="Y19" s="12">
        <f t="shared" si="10"/>
        <v>0</v>
      </c>
      <c r="Z19" s="80"/>
      <c r="AA19" s="80"/>
      <c r="AB19" s="79">
        <f t="shared" si="11"/>
        <v>0</v>
      </c>
      <c r="AC19" s="80">
        <f t="shared" si="12"/>
        <v>0</v>
      </c>
      <c r="AD19" s="12"/>
      <c r="AE19" s="12"/>
      <c r="AF19" s="6">
        <f t="shared" si="13"/>
        <v>0</v>
      </c>
      <c r="AG19" s="12">
        <f t="shared" si="14"/>
        <v>0</v>
      </c>
      <c r="AH19" s="80"/>
      <c r="AI19" s="80"/>
      <c r="AJ19" s="80"/>
      <c r="AL19" s="80">
        <f t="shared" si="15"/>
        <v>0</v>
      </c>
      <c r="AN19" s="64"/>
      <c r="AO19" s="65">
        <f>SUM(H19,L19,P19,T19,Y19,AC19,AG19,AM19)</f>
        <v>0</v>
      </c>
      <c r="AP19" s="65">
        <f>IF(MIN(H19,L19,P19,T19,Y19,AC19,AG19)&lt;1, 0, MAX(0, MIN(5, AO19/7)))</f>
        <v>0</v>
      </c>
      <c r="AQ19" s="64" t="str">
        <f t="shared" si="16"/>
        <v/>
      </c>
      <c r="AR19" s="64" t="str">
        <f>IF(SUM((H19=0)+(L19=0)+(P19=0)+(T19=0)+(Y19=0)+(AC19=0)+(AG19=0))=0, "", "অকৃতকার্য বিষয়: " &amp; SUM((H19=0)+(L19=0)+(P19=0)+(T19=0)+(Y19=0)+(AC19=0)+(AG19=0)))</f>
        <v>অকৃতকার্য বিষয়: 7</v>
      </c>
      <c r="AS19" s="10"/>
      <c r="AT19" s="10">
        <f>IF(MIN(H19,L19,P19,T19,Y19,AC19,AG19)&lt;1, 0, MAX(0, AO19/7))</f>
        <v>0</v>
      </c>
    </row>
    <row r="20" spans="1:46" ht="20.399999999999999" customHeight="1" x14ac:dyDescent="0.35">
      <c r="A20" s="67">
        <v>12</v>
      </c>
      <c r="B20" s="68" t="s">
        <v>11</v>
      </c>
      <c r="E20" s="87">
        <f t="shared" si="0"/>
        <v>0</v>
      </c>
      <c r="G20" s="88">
        <f t="shared" si="1"/>
        <v>0</v>
      </c>
      <c r="H20" s="12">
        <f t="shared" si="2"/>
        <v>0</v>
      </c>
      <c r="K20" s="79">
        <f t="shared" si="3"/>
        <v>0</v>
      </c>
      <c r="L20" s="80">
        <f t="shared" si="4"/>
        <v>0</v>
      </c>
      <c r="M20" s="114"/>
      <c r="N20" s="114"/>
      <c r="O20" s="88">
        <f t="shared" si="5"/>
        <v>0</v>
      </c>
      <c r="P20" s="12">
        <f t="shared" si="6"/>
        <v>0</v>
      </c>
      <c r="Q20" s="80"/>
      <c r="R20" s="80"/>
      <c r="S20" s="89">
        <f t="shared" si="7"/>
        <v>0</v>
      </c>
      <c r="T20" s="80">
        <f t="shared" si="8"/>
        <v>0</v>
      </c>
      <c r="U20" s="114"/>
      <c r="V20" s="114"/>
      <c r="W20" s="114"/>
      <c r="X20" s="6">
        <f t="shared" si="9"/>
        <v>0</v>
      </c>
      <c r="Y20" s="12">
        <f t="shared" si="10"/>
        <v>0</v>
      </c>
      <c r="Z20" s="80"/>
      <c r="AA20" s="80"/>
      <c r="AB20" s="79">
        <f t="shared" si="11"/>
        <v>0</v>
      </c>
      <c r="AC20" s="80">
        <f t="shared" si="12"/>
        <v>0</v>
      </c>
      <c r="AD20" s="12"/>
      <c r="AE20" s="12"/>
      <c r="AF20" s="6">
        <f t="shared" si="13"/>
        <v>0</v>
      </c>
      <c r="AG20" s="12">
        <f t="shared" si="14"/>
        <v>0</v>
      </c>
      <c r="AH20" s="80"/>
      <c r="AI20" s="80"/>
      <c r="AJ20" s="80"/>
      <c r="AL20" s="80">
        <f t="shared" si="15"/>
        <v>0</v>
      </c>
      <c r="AN20" s="64"/>
      <c r="AO20" s="65">
        <f>SUM(H20,L20,P20,T20,Y20,AC20,AG20,AM20)</f>
        <v>0</v>
      </c>
      <c r="AP20" s="65">
        <f>IF(MIN(H20,L20,P20,T20,Y20,AC20,AG20)&lt;1, 0, MAX(0, MIN(5, AO20/7)))</f>
        <v>0</v>
      </c>
      <c r="AQ20" s="64" t="str">
        <f t="shared" si="16"/>
        <v/>
      </c>
      <c r="AR20" s="64" t="str">
        <f>IF(SUM((H20=0)+(L20=0)+(P20=0)+(T20=0)+(Y20=0)+(AC20=0)+(AG20=0))=0, "", "অকৃতকার্য বিষয়: " &amp; SUM((H20=0)+(L20=0)+(P20=0)+(T20=0)+(Y20=0)+(AC20=0)+(AG20=0)))</f>
        <v>অকৃতকার্য বিষয়: 7</v>
      </c>
      <c r="AS20" s="10"/>
      <c r="AT20" s="10">
        <f>IF(MIN(H20,L20,P20,T20,Y20,AC20,AG20)&lt;1, 0, MAX(0, AO20/7))</f>
        <v>0</v>
      </c>
    </row>
    <row r="21" spans="1:46" ht="20.399999999999999" customHeight="1" x14ac:dyDescent="0.35">
      <c r="A21" s="67">
        <v>13</v>
      </c>
      <c r="B21" s="68" t="s">
        <v>12</v>
      </c>
      <c r="E21" s="87">
        <f t="shared" si="0"/>
        <v>0</v>
      </c>
      <c r="G21" s="88">
        <f t="shared" si="1"/>
        <v>0</v>
      </c>
      <c r="H21" s="12">
        <f t="shared" si="2"/>
        <v>0</v>
      </c>
      <c r="K21" s="79">
        <f t="shared" si="3"/>
        <v>0</v>
      </c>
      <c r="L21" s="80">
        <f t="shared" si="4"/>
        <v>0</v>
      </c>
      <c r="M21" s="114"/>
      <c r="N21" s="114"/>
      <c r="O21" s="88">
        <f t="shared" si="5"/>
        <v>0</v>
      </c>
      <c r="P21" s="12">
        <f t="shared" si="6"/>
        <v>0</v>
      </c>
      <c r="Q21" s="80"/>
      <c r="R21" s="80"/>
      <c r="S21" s="89">
        <f t="shared" si="7"/>
        <v>0</v>
      </c>
      <c r="T21" s="80">
        <f t="shared" si="8"/>
        <v>0</v>
      </c>
      <c r="U21" s="114"/>
      <c r="V21" s="114"/>
      <c r="W21" s="114"/>
      <c r="X21" s="6">
        <f t="shared" si="9"/>
        <v>0</v>
      </c>
      <c r="Y21" s="12">
        <f t="shared" si="10"/>
        <v>0</v>
      </c>
      <c r="Z21" s="80"/>
      <c r="AA21" s="80"/>
      <c r="AB21" s="79">
        <f t="shared" si="11"/>
        <v>0</v>
      </c>
      <c r="AC21" s="80">
        <f t="shared" si="12"/>
        <v>0</v>
      </c>
      <c r="AD21" s="12"/>
      <c r="AE21" s="12"/>
      <c r="AF21" s="6">
        <f t="shared" si="13"/>
        <v>0</v>
      </c>
      <c r="AG21" s="12">
        <f t="shared" si="14"/>
        <v>0</v>
      </c>
      <c r="AH21" s="80"/>
      <c r="AI21" s="80"/>
      <c r="AJ21" s="80"/>
      <c r="AL21" s="80">
        <f t="shared" si="15"/>
        <v>0</v>
      </c>
      <c r="AN21" s="64"/>
      <c r="AO21" s="65">
        <f>SUM(H21,L21,P21,T21,Y21,AC21,AG21,AM21)</f>
        <v>0</v>
      </c>
      <c r="AP21" s="65">
        <f>IF(MIN(H21,L21,P21,T21,Y21,AC21,AG21)&lt;1, 0, MAX(0, MIN(5, AO21/7)))</f>
        <v>0</v>
      </c>
      <c r="AQ21" s="64" t="str">
        <f t="shared" si="16"/>
        <v/>
      </c>
      <c r="AR21" s="64" t="str">
        <f>IF(SUM((H21=0)+(L21=0)+(P21=0)+(T21=0)+(Y21=0)+(AC21=0)+(AG21=0))=0, "", "অকৃতকার্য বিষয়: " &amp; SUM((H21=0)+(L21=0)+(P21=0)+(T21=0)+(Y21=0)+(AC21=0)+(AG21=0)))</f>
        <v>অকৃতকার্য বিষয়: 7</v>
      </c>
      <c r="AS21" s="10"/>
      <c r="AT21" s="10">
        <f>IF(MIN(H21,L21,P21,T21,Y21,AC21,AG21)&lt;1, 0, MAX(0, AO21/7))</f>
        <v>0</v>
      </c>
    </row>
    <row r="22" spans="1:46" ht="20.399999999999999" customHeight="1" x14ac:dyDescent="0.35">
      <c r="A22" s="67">
        <v>14</v>
      </c>
      <c r="B22" s="68" t="s">
        <v>13</v>
      </c>
      <c r="E22" s="87">
        <f t="shared" si="0"/>
        <v>0</v>
      </c>
      <c r="G22" s="88">
        <f t="shared" si="1"/>
        <v>0</v>
      </c>
      <c r="H22" s="12">
        <f t="shared" si="2"/>
        <v>0</v>
      </c>
      <c r="K22" s="79">
        <f t="shared" si="3"/>
        <v>0</v>
      </c>
      <c r="L22" s="80">
        <f t="shared" si="4"/>
        <v>0</v>
      </c>
      <c r="M22" s="114"/>
      <c r="N22" s="114"/>
      <c r="O22" s="88">
        <f t="shared" si="5"/>
        <v>0</v>
      </c>
      <c r="P22" s="12">
        <f t="shared" si="6"/>
        <v>0</v>
      </c>
      <c r="Q22" s="80"/>
      <c r="R22" s="80"/>
      <c r="S22" s="89">
        <f t="shared" si="7"/>
        <v>0</v>
      </c>
      <c r="T22" s="80">
        <f t="shared" si="8"/>
        <v>0</v>
      </c>
      <c r="U22" s="114"/>
      <c r="V22" s="114"/>
      <c r="W22" s="114"/>
      <c r="X22" s="6">
        <f t="shared" si="9"/>
        <v>0</v>
      </c>
      <c r="Y22" s="12">
        <f t="shared" si="10"/>
        <v>0</v>
      </c>
      <c r="Z22" s="80"/>
      <c r="AA22" s="80"/>
      <c r="AB22" s="79">
        <f t="shared" si="11"/>
        <v>0</v>
      </c>
      <c r="AC22" s="80">
        <f t="shared" si="12"/>
        <v>0</v>
      </c>
      <c r="AD22" s="12"/>
      <c r="AE22" s="12"/>
      <c r="AF22" s="6">
        <f t="shared" si="13"/>
        <v>0</v>
      </c>
      <c r="AG22" s="12">
        <f t="shared" si="14"/>
        <v>0</v>
      </c>
      <c r="AH22" s="80"/>
      <c r="AI22" s="80"/>
      <c r="AJ22" s="80"/>
      <c r="AL22" s="80">
        <f t="shared" si="15"/>
        <v>0</v>
      </c>
      <c r="AN22" s="64"/>
      <c r="AO22" s="65">
        <f>SUM(H22,L22,P22,T22,Y22,AC22,AG22,AM22)</f>
        <v>0</v>
      </c>
      <c r="AP22" s="65">
        <f>IF(MIN(H22,L22,P22,T22,Y22,AC22,AG22)&lt;1, 0, MAX(0, MIN(5, AO22/7)))</f>
        <v>0</v>
      </c>
      <c r="AQ22" s="64" t="str">
        <f t="shared" si="16"/>
        <v/>
      </c>
      <c r="AR22" s="64" t="str">
        <f>IF(SUM((H22=0)+(L22=0)+(P22=0)+(T22=0)+(Y22=0)+(AC22=0)+(AG22=0))=0, "", "অকৃতকার্য বিষয়: " &amp; SUM((H22=0)+(L22=0)+(P22=0)+(T22=0)+(Y22=0)+(AC22=0)+(AG22=0)))</f>
        <v>অকৃতকার্য বিষয়: 7</v>
      </c>
      <c r="AS22" s="10"/>
      <c r="AT22" s="10">
        <f>IF(MIN(H22,L22,P22,T22,Y22,AC22,AG22)&lt;1, 0, MAX(0, AO22/7))</f>
        <v>0</v>
      </c>
    </row>
    <row r="23" spans="1:46" ht="20.399999999999999" customHeight="1" x14ac:dyDescent="0.35">
      <c r="A23" s="67">
        <v>15</v>
      </c>
      <c r="B23" s="68" t="s">
        <v>14</v>
      </c>
      <c r="E23" s="87">
        <f t="shared" si="0"/>
        <v>0</v>
      </c>
      <c r="G23" s="88">
        <f t="shared" si="1"/>
        <v>0</v>
      </c>
      <c r="H23" s="12">
        <f t="shared" si="2"/>
        <v>0</v>
      </c>
      <c r="K23" s="79">
        <f t="shared" si="3"/>
        <v>0</v>
      </c>
      <c r="L23" s="80">
        <f t="shared" si="4"/>
        <v>0</v>
      </c>
      <c r="M23" s="114"/>
      <c r="N23" s="114"/>
      <c r="O23" s="88">
        <f t="shared" si="5"/>
        <v>0</v>
      </c>
      <c r="P23" s="12">
        <f t="shared" si="6"/>
        <v>0</v>
      </c>
      <c r="Q23" s="80"/>
      <c r="R23" s="80"/>
      <c r="S23" s="89">
        <f t="shared" si="7"/>
        <v>0</v>
      </c>
      <c r="T23" s="80">
        <f t="shared" si="8"/>
        <v>0</v>
      </c>
      <c r="U23" s="114"/>
      <c r="V23" s="114"/>
      <c r="W23" s="114"/>
      <c r="X23" s="6">
        <f t="shared" si="9"/>
        <v>0</v>
      </c>
      <c r="Y23" s="12">
        <f t="shared" si="10"/>
        <v>0</v>
      </c>
      <c r="Z23" s="80"/>
      <c r="AA23" s="80"/>
      <c r="AB23" s="79">
        <f t="shared" si="11"/>
        <v>0</v>
      </c>
      <c r="AC23" s="80">
        <f t="shared" si="12"/>
        <v>0</v>
      </c>
      <c r="AD23" s="12"/>
      <c r="AE23" s="12"/>
      <c r="AF23" s="6">
        <f t="shared" si="13"/>
        <v>0</v>
      </c>
      <c r="AG23" s="12">
        <f t="shared" si="14"/>
        <v>0</v>
      </c>
      <c r="AH23" s="80"/>
      <c r="AI23" s="80"/>
      <c r="AJ23" s="80"/>
      <c r="AL23" s="80">
        <f t="shared" si="15"/>
        <v>0</v>
      </c>
      <c r="AN23" s="64"/>
      <c r="AO23" s="65">
        <f>SUM(H23,L23,P23,T23,Y23,AC23,AG23,AM23)</f>
        <v>0</v>
      </c>
      <c r="AP23" s="65">
        <f>IF(MIN(H23,L23,P23,T23,Y23,AC23,AG23)&lt;1, 0, MAX(0, MIN(5, AO23/7)))</f>
        <v>0</v>
      </c>
      <c r="AQ23" s="64" t="str">
        <f t="shared" si="16"/>
        <v/>
      </c>
      <c r="AR23" s="64" t="str">
        <f>IF(SUM((H23=0)+(L23=0)+(P23=0)+(T23=0)+(Y23=0)+(AC23=0)+(AG23=0))=0, "", "অকৃতকার্য বিষয়: " &amp; SUM((H23=0)+(L23=0)+(P23=0)+(T23=0)+(Y23=0)+(AC23=0)+(AG23=0)))</f>
        <v>অকৃতকার্য বিষয়: 7</v>
      </c>
      <c r="AS23" s="10"/>
      <c r="AT23" s="10">
        <f>IF(MIN(H23,L23,P23,T23,Y23,AC23,AG23)&lt;1, 0, MAX(0, AO23/7))</f>
        <v>0</v>
      </c>
    </row>
    <row r="24" spans="1:46" ht="20.399999999999999" customHeight="1" x14ac:dyDescent="0.35">
      <c r="A24" s="67">
        <v>16</v>
      </c>
      <c r="B24" s="68" t="s">
        <v>15</v>
      </c>
      <c r="E24" s="87">
        <f t="shared" si="0"/>
        <v>0</v>
      </c>
      <c r="G24" s="88">
        <f t="shared" si="1"/>
        <v>0</v>
      </c>
      <c r="H24" s="12">
        <f t="shared" si="2"/>
        <v>0</v>
      </c>
      <c r="K24" s="79">
        <f t="shared" si="3"/>
        <v>0</v>
      </c>
      <c r="L24" s="80">
        <f t="shared" si="4"/>
        <v>0</v>
      </c>
      <c r="M24" s="114"/>
      <c r="N24" s="114"/>
      <c r="O24" s="88">
        <f t="shared" si="5"/>
        <v>0</v>
      </c>
      <c r="P24" s="12">
        <f t="shared" si="6"/>
        <v>0</v>
      </c>
      <c r="Q24" s="80"/>
      <c r="R24" s="80"/>
      <c r="S24" s="89">
        <f t="shared" si="7"/>
        <v>0</v>
      </c>
      <c r="T24" s="80">
        <f t="shared" si="8"/>
        <v>0</v>
      </c>
      <c r="U24" s="114"/>
      <c r="V24" s="114"/>
      <c r="W24" s="114"/>
      <c r="X24" s="6">
        <f t="shared" si="9"/>
        <v>0</v>
      </c>
      <c r="Y24" s="12">
        <f t="shared" si="10"/>
        <v>0</v>
      </c>
      <c r="Z24" s="80"/>
      <c r="AA24" s="80"/>
      <c r="AB24" s="79">
        <f t="shared" si="11"/>
        <v>0</v>
      </c>
      <c r="AC24" s="80">
        <f t="shared" si="12"/>
        <v>0</v>
      </c>
      <c r="AD24" s="12"/>
      <c r="AE24" s="12"/>
      <c r="AF24" s="6">
        <f t="shared" si="13"/>
        <v>0</v>
      </c>
      <c r="AG24" s="12">
        <f t="shared" si="14"/>
        <v>0</v>
      </c>
      <c r="AH24" s="80"/>
      <c r="AI24" s="80"/>
      <c r="AJ24" s="80"/>
      <c r="AL24" s="80">
        <f t="shared" si="15"/>
        <v>0</v>
      </c>
      <c r="AN24" s="64"/>
      <c r="AO24" s="65">
        <f>SUM(H24,L24,P24,T24,Y24,AC24,AG24,AM24)</f>
        <v>0</v>
      </c>
      <c r="AP24" s="65">
        <f>IF(MIN(H24,L24,P24,T24,Y24,AC24,AG24)&lt;1, 0, MAX(0, MIN(5, AO24/7)))</f>
        <v>0</v>
      </c>
      <c r="AQ24" s="64" t="str">
        <f t="shared" si="16"/>
        <v/>
      </c>
      <c r="AR24" s="64" t="str">
        <f>IF(SUM((H24=0)+(L24=0)+(P24=0)+(T24=0)+(Y24=0)+(AC24=0)+(AG24=0))=0, "", "অকৃতকার্য বিষয়: " &amp; SUM((H24=0)+(L24=0)+(P24=0)+(T24=0)+(Y24=0)+(AC24=0)+(AG24=0)))</f>
        <v>অকৃতকার্য বিষয়: 7</v>
      </c>
      <c r="AS24" s="10"/>
      <c r="AT24" s="10">
        <f>IF(MIN(H24,L24,P24,T24,Y24,AC24,AG24)&lt;1, 0, MAX(0, AO24/7))</f>
        <v>0</v>
      </c>
    </row>
    <row r="25" spans="1:46" ht="20.399999999999999" customHeight="1" x14ac:dyDescent="0.35">
      <c r="A25" s="67">
        <v>17</v>
      </c>
      <c r="B25" s="68" t="s">
        <v>16</v>
      </c>
      <c r="E25" s="87">
        <f t="shared" si="0"/>
        <v>0</v>
      </c>
      <c r="G25" s="88">
        <f t="shared" si="1"/>
        <v>0</v>
      </c>
      <c r="H25" s="12">
        <f t="shared" si="2"/>
        <v>0</v>
      </c>
      <c r="K25" s="79">
        <f t="shared" si="3"/>
        <v>0</v>
      </c>
      <c r="L25" s="80">
        <f t="shared" si="4"/>
        <v>0</v>
      </c>
      <c r="M25" s="114"/>
      <c r="N25" s="114"/>
      <c r="O25" s="88">
        <f t="shared" si="5"/>
        <v>0</v>
      </c>
      <c r="P25" s="12">
        <f t="shared" si="6"/>
        <v>0</v>
      </c>
      <c r="Q25" s="80"/>
      <c r="R25" s="80"/>
      <c r="S25" s="89">
        <f t="shared" si="7"/>
        <v>0</v>
      </c>
      <c r="T25" s="80">
        <f t="shared" si="8"/>
        <v>0</v>
      </c>
      <c r="U25" s="114"/>
      <c r="V25" s="114"/>
      <c r="W25" s="114"/>
      <c r="X25" s="6">
        <f t="shared" si="9"/>
        <v>0</v>
      </c>
      <c r="Y25" s="12">
        <f t="shared" si="10"/>
        <v>0</v>
      </c>
      <c r="Z25" s="80"/>
      <c r="AA25" s="80"/>
      <c r="AB25" s="79">
        <f t="shared" si="11"/>
        <v>0</v>
      </c>
      <c r="AC25" s="80">
        <f t="shared" si="12"/>
        <v>0</v>
      </c>
      <c r="AD25" s="12"/>
      <c r="AE25" s="12"/>
      <c r="AF25" s="6">
        <f t="shared" si="13"/>
        <v>0</v>
      </c>
      <c r="AG25" s="12">
        <f t="shared" si="14"/>
        <v>0</v>
      </c>
      <c r="AH25" s="80"/>
      <c r="AI25" s="80"/>
      <c r="AJ25" s="80"/>
      <c r="AL25" s="80">
        <f t="shared" si="15"/>
        <v>0</v>
      </c>
      <c r="AN25" s="64"/>
      <c r="AO25" s="65">
        <f>SUM(H25,L25,P25,T25,Y25,AC25,AG25,AM25)</f>
        <v>0</v>
      </c>
      <c r="AP25" s="65">
        <f>IF(MIN(H25,L25,P25,T25,Y25,AC25,AG25)&lt;1, 0, MAX(0, MIN(5, AO25/7)))</f>
        <v>0</v>
      </c>
      <c r="AQ25" s="64" t="str">
        <f t="shared" si="16"/>
        <v/>
      </c>
      <c r="AR25" s="64" t="str">
        <f>IF(SUM((H25=0)+(L25=0)+(P25=0)+(T25=0)+(Y25=0)+(AC25=0)+(AG25=0))=0, "", "অকৃতকার্য বিষয়: " &amp; SUM((H25=0)+(L25=0)+(P25=0)+(T25=0)+(Y25=0)+(AC25=0)+(AG25=0)))</f>
        <v>অকৃতকার্য বিষয়: 7</v>
      </c>
      <c r="AS25" s="10"/>
      <c r="AT25" s="10">
        <f>IF(MIN(H25,L25,P25,T25,Y25,AC25,AG25)&lt;1, 0, MAX(0, AO25/7))</f>
        <v>0</v>
      </c>
    </row>
    <row r="26" spans="1:46" ht="20.399999999999999" customHeight="1" x14ac:dyDescent="0.35">
      <c r="A26" s="67">
        <v>18</v>
      </c>
      <c r="B26" s="68" t="s">
        <v>17</v>
      </c>
      <c r="E26" s="87">
        <f t="shared" si="0"/>
        <v>0</v>
      </c>
      <c r="G26" s="88">
        <f t="shared" si="1"/>
        <v>0</v>
      </c>
      <c r="H26" s="12">
        <f t="shared" si="2"/>
        <v>0</v>
      </c>
      <c r="K26" s="79">
        <f t="shared" si="3"/>
        <v>0</v>
      </c>
      <c r="L26" s="80">
        <f t="shared" si="4"/>
        <v>0</v>
      </c>
      <c r="M26" s="114"/>
      <c r="N26" s="114"/>
      <c r="O26" s="88">
        <f t="shared" si="5"/>
        <v>0</v>
      </c>
      <c r="P26" s="12">
        <f t="shared" si="6"/>
        <v>0</v>
      </c>
      <c r="Q26" s="80"/>
      <c r="R26" s="80"/>
      <c r="S26" s="89">
        <f t="shared" si="7"/>
        <v>0</v>
      </c>
      <c r="T26" s="80">
        <f t="shared" si="8"/>
        <v>0</v>
      </c>
      <c r="U26" s="114"/>
      <c r="V26" s="114"/>
      <c r="W26" s="114"/>
      <c r="X26" s="6">
        <f t="shared" si="9"/>
        <v>0</v>
      </c>
      <c r="Y26" s="12">
        <f t="shared" si="10"/>
        <v>0</v>
      </c>
      <c r="Z26" s="80"/>
      <c r="AA26" s="80"/>
      <c r="AB26" s="79">
        <f t="shared" si="11"/>
        <v>0</v>
      </c>
      <c r="AC26" s="80">
        <f t="shared" si="12"/>
        <v>0</v>
      </c>
      <c r="AD26" s="12"/>
      <c r="AE26" s="12"/>
      <c r="AF26" s="6">
        <f t="shared" si="13"/>
        <v>0</v>
      </c>
      <c r="AG26" s="12">
        <f t="shared" si="14"/>
        <v>0</v>
      </c>
      <c r="AH26" s="80"/>
      <c r="AI26" s="80"/>
      <c r="AJ26" s="80"/>
      <c r="AL26" s="80">
        <f t="shared" si="15"/>
        <v>0</v>
      </c>
      <c r="AN26" s="64"/>
      <c r="AO26" s="65">
        <f>SUM(H26,L26,P26,T26,Y26,AC26,AG26,AM26)</f>
        <v>0</v>
      </c>
      <c r="AP26" s="65">
        <f>IF(MIN(H26,L26,P26,T26,Y26,AC26,AG26)&lt;1, 0, MAX(0, MIN(5, AO26/7)))</f>
        <v>0</v>
      </c>
      <c r="AQ26" s="64" t="str">
        <f t="shared" si="16"/>
        <v/>
      </c>
      <c r="AR26" s="64" t="str">
        <f>IF(SUM((H26=0)+(L26=0)+(P26=0)+(T26=0)+(Y26=0)+(AC26=0)+(AG26=0))=0, "", "অকৃতকার্য বিষয়: " &amp; SUM((H26=0)+(L26=0)+(P26=0)+(T26=0)+(Y26=0)+(AC26=0)+(AG26=0)))</f>
        <v>অকৃতকার্য বিষয়: 7</v>
      </c>
      <c r="AS26" s="10"/>
      <c r="AT26" s="10">
        <f>IF(MIN(H26,L26,P26,T26,Y26,AC26,AG26)&lt;1, 0, MAX(0, AO26/7))</f>
        <v>0</v>
      </c>
    </row>
    <row r="27" spans="1:46" ht="20.399999999999999" customHeight="1" x14ac:dyDescent="0.35">
      <c r="A27" s="67">
        <v>19</v>
      </c>
      <c r="B27" s="68" t="s">
        <v>9</v>
      </c>
      <c r="E27" s="87">
        <f t="shared" si="0"/>
        <v>0</v>
      </c>
      <c r="G27" s="88">
        <f t="shared" si="1"/>
        <v>0</v>
      </c>
      <c r="H27" s="12">
        <f t="shared" si="2"/>
        <v>0</v>
      </c>
      <c r="K27" s="79">
        <f t="shared" si="3"/>
        <v>0</v>
      </c>
      <c r="L27" s="80">
        <f t="shared" si="4"/>
        <v>0</v>
      </c>
      <c r="M27" s="114"/>
      <c r="N27" s="114"/>
      <c r="O27" s="88">
        <f t="shared" si="5"/>
        <v>0</v>
      </c>
      <c r="P27" s="12">
        <f t="shared" si="6"/>
        <v>0</v>
      </c>
      <c r="Q27" s="80"/>
      <c r="R27" s="80"/>
      <c r="S27" s="89">
        <f t="shared" si="7"/>
        <v>0</v>
      </c>
      <c r="T27" s="80">
        <f t="shared" si="8"/>
        <v>0</v>
      </c>
      <c r="U27" s="114"/>
      <c r="V27" s="114"/>
      <c r="W27" s="114"/>
      <c r="X27" s="6">
        <f t="shared" si="9"/>
        <v>0</v>
      </c>
      <c r="Y27" s="12">
        <f t="shared" si="10"/>
        <v>0</v>
      </c>
      <c r="Z27" s="80"/>
      <c r="AA27" s="80"/>
      <c r="AB27" s="79">
        <f t="shared" si="11"/>
        <v>0</v>
      </c>
      <c r="AC27" s="80">
        <f t="shared" si="12"/>
        <v>0</v>
      </c>
      <c r="AD27" s="12"/>
      <c r="AE27" s="12"/>
      <c r="AF27" s="6">
        <f t="shared" si="13"/>
        <v>0</v>
      </c>
      <c r="AG27" s="12">
        <f t="shared" si="14"/>
        <v>0</v>
      </c>
      <c r="AH27" s="80"/>
      <c r="AI27" s="80"/>
      <c r="AJ27" s="80"/>
      <c r="AL27" s="80">
        <f t="shared" si="15"/>
        <v>0</v>
      </c>
      <c r="AN27" s="64"/>
      <c r="AO27" s="65">
        <f>SUM(H27,L27,P27,T27,Y27,AC27,AG27,AM27)</f>
        <v>0</v>
      </c>
      <c r="AP27" s="65">
        <f>IF(MIN(H27,L27,P27,T27,Y27,AC27,AG27)&lt;1, 0, MAX(0, MIN(5, AO27/7)))</f>
        <v>0</v>
      </c>
      <c r="AQ27" s="64" t="str">
        <f t="shared" si="16"/>
        <v/>
      </c>
      <c r="AR27" s="64" t="str">
        <f>IF(SUM((H27=0)+(L27=0)+(P27=0)+(T27=0)+(Y27=0)+(AC27=0)+(AG27=0))=0, "", "অকৃতকার্য বিষয়: " &amp; SUM((H27=0)+(L27=0)+(P27=0)+(T27=0)+(Y27=0)+(AC27=0)+(AG27=0)))</f>
        <v>অকৃতকার্য বিষয়: 7</v>
      </c>
      <c r="AS27" s="10"/>
      <c r="AT27" s="10">
        <f>IF(MIN(H27,L27,P27,T27,Y27,AC27,AG27)&lt;1, 0, MAX(0, AO27/7))</f>
        <v>0</v>
      </c>
    </row>
    <row r="28" spans="1:46" ht="20.399999999999999" customHeight="1" x14ac:dyDescent="0.35">
      <c r="A28" s="67">
        <v>20</v>
      </c>
      <c r="B28" s="68" t="s">
        <v>18</v>
      </c>
      <c r="E28" s="87">
        <f t="shared" si="0"/>
        <v>0</v>
      </c>
      <c r="G28" s="88">
        <f t="shared" si="1"/>
        <v>0</v>
      </c>
      <c r="H28" s="12">
        <f t="shared" si="2"/>
        <v>0</v>
      </c>
      <c r="K28" s="79">
        <f t="shared" si="3"/>
        <v>0</v>
      </c>
      <c r="L28" s="80">
        <f t="shared" si="4"/>
        <v>0</v>
      </c>
      <c r="M28" s="114"/>
      <c r="N28" s="114"/>
      <c r="O28" s="88">
        <f t="shared" si="5"/>
        <v>0</v>
      </c>
      <c r="P28" s="12">
        <f t="shared" si="6"/>
        <v>0</v>
      </c>
      <c r="Q28" s="80"/>
      <c r="R28" s="80"/>
      <c r="S28" s="89">
        <f t="shared" si="7"/>
        <v>0</v>
      </c>
      <c r="T28" s="80">
        <f t="shared" si="8"/>
        <v>0</v>
      </c>
      <c r="U28" s="114"/>
      <c r="V28" s="114"/>
      <c r="W28" s="114"/>
      <c r="X28" s="6">
        <f t="shared" si="9"/>
        <v>0</v>
      </c>
      <c r="Y28" s="12">
        <f t="shared" si="10"/>
        <v>0</v>
      </c>
      <c r="Z28" s="80"/>
      <c r="AA28" s="80"/>
      <c r="AB28" s="79">
        <f t="shared" si="11"/>
        <v>0</v>
      </c>
      <c r="AC28" s="80">
        <f t="shared" si="12"/>
        <v>0</v>
      </c>
      <c r="AD28" s="12"/>
      <c r="AE28" s="12"/>
      <c r="AF28" s="6">
        <f t="shared" si="13"/>
        <v>0</v>
      </c>
      <c r="AG28" s="12">
        <f t="shared" si="14"/>
        <v>0</v>
      </c>
      <c r="AH28" s="80"/>
      <c r="AI28" s="80"/>
      <c r="AJ28" s="80"/>
      <c r="AL28" s="80">
        <f t="shared" si="15"/>
        <v>0</v>
      </c>
      <c r="AN28" s="64"/>
      <c r="AO28" s="65">
        <f>SUM(H28,L28,P28,T28,Y28,AC28,AG28,AM28)</f>
        <v>0</v>
      </c>
      <c r="AP28" s="65">
        <f>IF(MIN(H28,L28,P28,T28,Y28,AC28,AG28)&lt;1, 0, MAX(0, MIN(5, AO28/7)))</f>
        <v>0</v>
      </c>
      <c r="AQ28" s="64" t="str">
        <f t="shared" si="16"/>
        <v/>
      </c>
      <c r="AR28" s="64" t="str">
        <f>IF(SUM((H28=0)+(L28=0)+(P28=0)+(T28=0)+(Y28=0)+(AC28=0)+(AG28=0))=0, "", "অকৃতকার্য বিষয়: " &amp; SUM((H28=0)+(L28=0)+(P28=0)+(T28=0)+(Y28=0)+(AC28=0)+(AG28=0)))</f>
        <v>অকৃতকার্য বিষয়: 7</v>
      </c>
      <c r="AS28" s="10"/>
      <c r="AT28" s="10">
        <f>IF(MIN(H28,L28,P28,T28,Y28,AC28,AG28)&lt;1, 0, MAX(0, AO28/7))</f>
        <v>0</v>
      </c>
    </row>
    <row r="29" spans="1:46" ht="20.399999999999999" customHeight="1" x14ac:dyDescent="0.35">
      <c r="A29" s="67">
        <v>21</v>
      </c>
      <c r="B29" s="68" t="s">
        <v>19</v>
      </c>
      <c r="E29" s="87">
        <f t="shared" si="0"/>
        <v>0</v>
      </c>
      <c r="G29" s="88">
        <f t="shared" si="1"/>
        <v>0</v>
      </c>
      <c r="H29" s="12">
        <f t="shared" si="2"/>
        <v>0</v>
      </c>
      <c r="K29" s="79">
        <f t="shared" si="3"/>
        <v>0</v>
      </c>
      <c r="L29" s="80">
        <f t="shared" si="4"/>
        <v>0</v>
      </c>
      <c r="M29" s="114"/>
      <c r="N29" s="114"/>
      <c r="O29" s="88">
        <f t="shared" si="5"/>
        <v>0</v>
      </c>
      <c r="P29" s="12">
        <f t="shared" si="6"/>
        <v>0</v>
      </c>
      <c r="Q29" s="80"/>
      <c r="R29" s="80"/>
      <c r="S29" s="89">
        <f t="shared" si="7"/>
        <v>0</v>
      </c>
      <c r="T29" s="80">
        <f t="shared" si="8"/>
        <v>0</v>
      </c>
      <c r="U29" s="114"/>
      <c r="V29" s="114"/>
      <c r="W29" s="114"/>
      <c r="X29" s="6">
        <f t="shared" si="9"/>
        <v>0</v>
      </c>
      <c r="Y29" s="12">
        <f t="shared" si="10"/>
        <v>0</v>
      </c>
      <c r="Z29" s="80"/>
      <c r="AA29" s="80"/>
      <c r="AB29" s="79">
        <f t="shared" si="11"/>
        <v>0</v>
      </c>
      <c r="AC29" s="80">
        <f t="shared" si="12"/>
        <v>0</v>
      </c>
      <c r="AD29" s="12"/>
      <c r="AE29" s="12"/>
      <c r="AF29" s="6">
        <f t="shared" si="13"/>
        <v>0</v>
      </c>
      <c r="AG29" s="12">
        <f t="shared" si="14"/>
        <v>0</v>
      </c>
      <c r="AH29" s="80"/>
      <c r="AI29" s="80"/>
      <c r="AJ29" s="80"/>
      <c r="AL29" s="80">
        <f t="shared" si="15"/>
        <v>0</v>
      </c>
      <c r="AN29" s="64"/>
      <c r="AO29" s="65">
        <f>SUM(H29,L29,P29,T29,Y29,AC29,AG29,AM29)</f>
        <v>0</v>
      </c>
      <c r="AP29" s="65">
        <f>IF(MIN(H29,L29,P29,T29,Y29,AC29,AG29)&lt;1, 0, MAX(0, MIN(5, AO29/7)))</f>
        <v>0</v>
      </c>
      <c r="AQ29" s="64" t="str">
        <f t="shared" si="16"/>
        <v/>
      </c>
      <c r="AR29" s="64" t="str">
        <f>IF(SUM((H29=0)+(L29=0)+(P29=0)+(T29=0)+(Y29=0)+(AC29=0)+(AG29=0))=0, "", "অকৃতকার্য বিষয়: " &amp; SUM((H29=0)+(L29=0)+(P29=0)+(T29=0)+(Y29=0)+(AC29=0)+(AG29=0)))</f>
        <v>অকৃতকার্য বিষয়: 7</v>
      </c>
      <c r="AS29" s="10"/>
      <c r="AT29" s="10">
        <f>IF(MIN(H29,L29,P29,T29,Y29,AC29,AG29)&lt;1, 0, MAX(0, AO29/7))</f>
        <v>0</v>
      </c>
    </row>
    <row r="30" spans="1:46" ht="20.399999999999999" customHeight="1" x14ac:dyDescent="0.35">
      <c r="A30" s="67">
        <v>22</v>
      </c>
      <c r="B30" s="68" t="s">
        <v>20</v>
      </c>
      <c r="E30" s="87">
        <f t="shared" si="0"/>
        <v>0</v>
      </c>
      <c r="G30" s="88">
        <f t="shared" si="1"/>
        <v>0</v>
      </c>
      <c r="H30" s="12">
        <f t="shared" si="2"/>
        <v>0</v>
      </c>
      <c r="K30" s="79">
        <f t="shared" si="3"/>
        <v>0</v>
      </c>
      <c r="L30" s="80">
        <f t="shared" si="4"/>
        <v>0</v>
      </c>
      <c r="M30" s="114"/>
      <c r="N30" s="114"/>
      <c r="O30" s="88">
        <f t="shared" si="5"/>
        <v>0</v>
      </c>
      <c r="P30" s="12">
        <f t="shared" si="6"/>
        <v>0</v>
      </c>
      <c r="Q30" s="80"/>
      <c r="R30" s="80"/>
      <c r="S30" s="89">
        <f t="shared" si="7"/>
        <v>0</v>
      </c>
      <c r="T30" s="80">
        <f t="shared" si="8"/>
        <v>0</v>
      </c>
      <c r="U30" s="114"/>
      <c r="V30" s="114"/>
      <c r="W30" s="114"/>
      <c r="X30" s="6">
        <f t="shared" si="9"/>
        <v>0</v>
      </c>
      <c r="Y30" s="12">
        <f t="shared" si="10"/>
        <v>0</v>
      </c>
      <c r="Z30" s="80"/>
      <c r="AA30" s="80"/>
      <c r="AB30" s="79">
        <f t="shared" si="11"/>
        <v>0</v>
      </c>
      <c r="AC30" s="80">
        <f t="shared" si="12"/>
        <v>0</v>
      </c>
      <c r="AD30" s="12"/>
      <c r="AE30" s="12"/>
      <c r="AF30" s="6">
        <f t="shared" si="13"/>
        <v>0</v>
      </c>
      <c r="AG30" s="12">
        <f t="shared" si="14"/>
        <v>0</v>
      </c>
      <c r="AH30" s="80"/>
      <c r="AI30" s="80"/>
      <c r="AJ30" s="80"/>
      <c r="AL30" s="80">
        <f t="shared" si="15"/>
        <v>0</v>
      </c>
      <c r="AN30" s="64"/>
      <c r="AO30" s="65">
        <f>SUM(H30,L30,P30,T30,Y30,AC30,AG30,AM30)</f>
        <v>0</v>
      </c>
      <c r="AP30" s="65">
        <f>IF(MIN(H30,L30,P30,T30,Y30,AC30,AG30)&lt;1, 0, MAX(0, MIN(5, AO30/7)))</f>
        <v>0</v>
      </c>
      <c r="AQ30" s="64" t="str">
        <f t="shared" si="16"/>
        <v/>
      </c>
      <c r="AR30" s="64" t="str">
        <f>IF(SUM((H30=0)+(L30=0)+(P30=0)+(T30=0)+(Y30=0)+(AC30=0)+(AG30=0))=0, "", "অকৃতকার্য বিষয়: " &amp; SUM((H30=0)+(L30=0)+(P30=0)+(T30=0)+(Y30=0)+(AC30=0)+(AG30=0)))</f>
        <v>অকৃতকার্য বিষয়: 7</v>
      </c>
      <c r="AS30" s="10"/>
      <c r="AT30" s="10">
        <f>IF(MIN(H30,L30,P30,T30,Y30,AC30,AG30)&lt;1, 0, MAX(0, AO30/7))</f>
        <v>0</v>
      </c>
    </row>
    <row r="31" spans="1:46" ht="20.399999999999999" customHeight="1" x14ac:dyDescent="0.35">
      <c r="A31" s="67">
        <v>23</v>
      </c>
      <c r="B31" s="68" t="s">
        <v>21</v>
      </c>
      <c r="E31" s="87">
        <f t="shared" si="0"/>
        <v>0</v>
      </c>
      <c r="G31" s="88">
        <f t="shared" si="1"/>
        <v>0</v>
      </c>
      <c r="H31" s="12">
        <f t="shared" si="2"/>
        <v>0</v>
      </c>
      <c r="K31" s="79">
        <f t="shared" si="3"/>
        <v>0</v>
      </c>
      <c r="L31" s="80">
        <f t="shared" si="4"/>
        <v>0</v>
      </c>
      <c r="M31" s="114"/>
      <c r="N31" s="114"/>
      <c r="O31" s="88">
        <f t="shared" si="5"/>
        <v>0</v>
      </c>
      <c r="P31" s="12">
        <f t="shared" si="6"/>
        <v>0</v>
      </c>
      <c r="Q31" s="80"/>
      <c r="R31" s="80"/>
      <c r="S31" s="89">
        <f t="shared" si="7"/>
        <v>0</v>
      </c>
      <c r="T31" s="80">
        <f t="shared" si="8"/>
        <v>0</v>
      </c>
      <c r="U31" s="114"/>
      <c r="V31" s="114"/>
      <c r="W31" s="114"/>
      <c r="X31" s="6">
        <f t="shared" si="9"/>
        <v>0</v>
      </c>
      <c r="Y31" s="12">
        <f t="shared" si="10"/>
        <v>0</v>
      </c>
      <c r="Z31" s="80"/>
      <c r="AA31" s="80"/>
      <c r="AB31" s="79">
        <f t="shared" si="11"/>
        <v>0</v>
      </c>
      <c r="AC31" s="80">
        <f t="shared" si="12"/>
        <v>0</v>
      </c>
      <c r="AD31" s="12"/>
      <c r="AE31" s="12"/>
      <c r="AF31" s="6">
        <f t="shared" si="13"/>
        <v>0</v>
      </c>
      <c r="AG31" s="12">
        <f t="shared" si="14"/>
        <v>0</v>
      </c>
      <c r="AH31" s="80"/>
      <c r="AI31" s="80"/>
      <c r="AJ31" s="80"/>
      <c r="AL31" s="80">
        <f t="shared" si="15"/>
        <v>0</v>
      </c>
      <c r="AN31" s="64"/>
      <c r="AO31" s="65">
        <f>SUM(H31,L31,P31,T31,Y31,AC31,AG31,AM31)</f>
        <v>0</v>
      </c>
      <c r="AP31" s="65">
        <f>IF(MIN(H31,L31,P31,T31,Y31,AC31,AG31)&lt;1, 0, MAX(0, MIN(5, AO31/7)))</f>
        <v>0</v>
      </c>
      <c r="AQ31" s="64" t="str">
        <f t="shared" si="16"/>
        <v/>
      </c>
      <c r="AR31" s="64" t="str">
        <f>IF(SUM((H31=0)+(L31=0)+(P31=0)+(T31=0)+(Y31=0)+(AC31=0)+(AG31=0))=0, "", "অকৃতকার্য বিষয়: " &amp; SUM((H31=0)+(L31=0)+(P31=0)+(T31=0)+(Y31=0)+(AC31=0)+(AG31=0)))</f>
        <v>অকৃতকার্য বিষয়: 7</v>
      </c>
      <c r="AS31" s="10"/>
      <c r="AT31" s="10">
        <f>IF(MIN(H31,L31,P31,T31,Y31,AC31,AG31)&lt;1, 0, MAX(0, AO31/7))</f>
        <v>0</v>
      </c>
    </row>
    <row r="32" spans="1:46" ht="20.399999999999999" customHeight="1" x14ac:dyDescent="0.35">
      <c r="A32" s="67">
        <v>24</v>
      </c>
      <c r="B32" s="68" t="s">
        <v>22</v>
      </c>
      <c r="E32" s="87">
        <f t="shared" si="0"/>
        <v>0</v>
      </c>
      <c r="G32" s="88">
        <f t="shared" si="1"/>
        <v>0</v>
      </c>
      <c r="H32" s="12">
        <f t="shared" si="2"/>
        <v>0</v>
      </c>
      <c r="K32" s="79">
        <f t="shared" si="3"/>
        <v>0</v>
      </c>
      <c r="L32" s="80">
        <f t="shared" si="4"/>
        <v>0</v>
      </c>
      <c r="M32" s="114"/>
      <c r="N32" s="114"/>
      <c r="O32" s="88">
        <f t="shared" si="5"/>
        <v>0</v>
      </c>
      <c r="P32" s="12">
        <f t="shared" si="6"/>
        <v>0</v>
      </c>
      <c r="Q32" s="80"/>
      <c r="R32" s="80"/>
      <c r="S32" s="89">
        <f t="shared" si="7"/>
        <v>0</v>
      </c>
      <c r="T32" s="80">
        <f t="shared" si="8"/>
        <v>0</v>
      </c>
      <c r="U32" s="114"/>
      <c r="V32" s="114"/>
      <c r="W32" s="114"/>
      <c r="X32" s="6">
        <f t="shared" si="9"/>
        <v>0</v>
      </c>
      <c r="Y32" s="12">
        <f t="shared" si="10"/>
        <v>0</v>
      </c>
      <c r="Z32" s="80"/>
      <c r="AA32" s="80"/>
      <c r="AB32" s="79">
        <f t="shared" si="11"/>
        <v>0</v>
      </c>
      <c r="AC32" s="80">
        <f t="shared" si="12"/>
        <v>0</v>
      </c>
      <c r="AD32" s="12"/>
      <c r="AE32" s="12"/>
      <c r="AF32" s="6">
        <f t="shared" si="13"/>
        <v>0</v>
      </c>
      <c r="AG32" s="12">
        <f t="shared" si="14"/>
        <v>0</v>
      </c>
      <c r="AH32" s="80"/>
      <c r="AI32" s="80"/>
      <c r="AJ32" s="80"/>
      <c r="AL32" s="80">
        <f t="shared" si="15"/>
        <v>0</v>
      </c>
      <c r="AN32" s="64"/>
      <c r="AO32" s="65">
        <f>SUM(H32,L32,P32,T32,Y32,AC32,AG32,AM32)</f>
        <v>0</v>
      </c>
      <c r="AP32" s="65">
        <f>IF(MIN(H32,L32,P32,T32,Y32,AC32,AG32)&lt;1, 0, MAX(0, MIN(5, AO32/7)))</f>
        <v>0</v>
      </c>
      <c r="AQ32" s="64" t="str">
        <f t="shared" si="16"/>
        <v/>
      </c>
      <c r="AR32" s="64" t="str">
        <f>IF(SUM((H32=0)+(L32=0)+(P32=0)+(T32=0)+(Y32=0)+(AC32=0)+(AG32=0))=0, "", "অকৃতকার্য বিষয়: " &amp; SUM((H32=0)+(L32=0)+(P32=0)+(T32=0)+(Y32=0)+(AC32=0)+(AG32=0)))</f>
        <v>অকৃতকার্য বিষয়: 7</v>
      </c>
      <c r="AS32" s="10"/>
      <c r="AT32" s="10">
        <f>IF(MIN(H32,L32,P32,T32,Y32,AC32,AG32)&lt;1, 0, MAX(0, AO32/7))</f>
        <v>0</v>
      </c>
    </row>
    <row r="33" spans="1:46" ht="20.399999999999999" customHeight="1" x14ac:dyDescent="0.35">
      <c r="A33" s="67">
        <v>25</v>
      </c>
      <c r="B33" s="68" t="s">
        <v>23</v>
      </c>
      <c r="E33" s="87">
        <f t="shared" si="0"/>
        <v>0</v>
      </c>
      <c r="G33" s="88">
        <f t="shared" si="1"/>
        <v>0</v>
      </c>
      <c r="H33" s="12">
        <f t="shared" si="2"/>
        <v>0</v>
      </c>
      <c r="K33" s="79">
        <f t="shared" si="3"/>
        <v>0</v>
      </c>
      <c r="L33" s="80">
        <f t="shared" si="4"/>
        <v>0</v>
      </c>
      <c r="M33" s="114"/>
      <c r="N33" s="114"/>
      <c r="O33" s="88">
        <f t="shared" si="5"/>
        <v>0</v>
      </c>
      <c r="P33" s="12">
        <f t="shared" si="6"/>
        <v>0</v>
      </c>
      <c r="Q33" s="80"/>
      <c r="R33" s="80"/>
      <c r="S33" s="89">
        <f t="shared" si="7"/>
        <v>0</v>
      </c>
      <c r="T33" s="80">
        <f t="shared" si="8"/>
        <v>0</v>
      </c>
      <c r="U33" s="114"/>
      <c r="V33" s="114"/>
      <c r="W33" s="114"/>
      <c r="X33" s="6">
        <f t="shared" si="9"/>
        <v>0</v>
      </c>
      <c r="Y33" s="12">
        <f t="shared" si="10"/>
        <v>0</v>
      </c>
      <c r="Z33" s="80"/>
      <c r="AA33" s="80"/>
      <c r="AB33" s="79">
        <f t="shared" si="11"/>
        <v>0</v>
      </c>
      <c r="AC33" s="80">
        <f t="shared" si="12"/>
        <v>0</v>
      </c>
      <c r="AD33" s="12"/>
      <c r="AE33" s="12"/>
      <c r="AF33" s="6">
        <f t="shared" si="13"/>
        <v>0</v>
      </c>
      <c r="AG33" s="12">
        <f t="shared" si="14"/>
        <v>0</v>
      </c>
      <c r="AH33" s="80"/>
      <c r="AI33" s="80"/>
      <c r="AJ33" s="80"/>
      <c r="AL33" s="80">
        <f t="shared" si="15"/>
        <v>0</v>
      </c>
      <c r="AN33" s="64"/>
      <c r="AO33" s="65">
        <f>SUM(H33,L33,P33,T33,Y33,AC33,AG33,AM33)</f>
        <v>0</v>
      </c>
      <c r="AP33" s="65">
        <f>IF(MIN(H33,L33,P33,T33,Y33,AC33,AG33)&lt;1, 0, MAX(0, MIN(5, AO33/7)))</f>
        <v>0</v>
      </c>
      <c r="AQ33" s="64" t="str">
        <f t="shared" si="16"/>
        <v/>
      </c>
      <c r="AR33" s="64" t="str">
        <f>IF(SUM((H33=0)+(L33=0)+(P33=0)+(T33=0)+(Y33=0)+(AC33=0)+(AG33=0))=0, "", "অকৃতকার্য বিষয়: " &amp; SUM((H33=0)+(L33=0)+(P33=0)+(T33=0)+(Y33=0)+(AC33=0)+(AG33=0)))</f>
        <v>অকৃতকার্য বিষয়: 7</v>
      </c>
      <c r="AS33" s="10"/>
      <c r="AT33" s="10">
        <f>IF(MIN(H33,L33,P33,T33,Y33,AC33,AG33)&lt;1, 0, MAX(0, AO33/7))</f>
        <v>0</v>
      </c>
    </row>
    <row r="34" spans="1:46" ht="20.399999999999999" customHeight="1" x14ac:dyDescent="0.35">
      <c r="A34" s="67">
        <v>26</v>
      </c>
      <c r="B34" s="68" t="s">
        <v>24</v>
      </c>
      <c r="E34" s="87">
        <f t="shared" si="0"/>
        <v>0</v>
      </c>
      <c r="G34" s="88">
        <f t="shared" si="1"/>
        <v>0</v>
      </c>
      <c r="H34" s="12">
        <f t="shared" si="2"/>
        <v>0</v>
      </c>
      <c r="K34" s="79">
        <f t="shared" si="3"/>
        <v>0</v>
      </c>
      <c r="L34" s="80">
        <f t="shared" si="4"/>
        <v>0</v>
      </c>
      <c r="M34" s="114"/>
      <c r="N34" s="114"/>
      <c r="O34" s="88">
        <f t="shared" si="5"/>
        <v>0</v>
      </c>
      <c r="P34" s="12">
        <f t="shared" si="6"/>
        <v>0</v>
      </c>
      <c r="Q34" s="80"/>
      <c r="R34" s="80"/>
      <c r="S34" s="89">
        <f t="shared" si="7"/>
        <v>0</v>
      </c>
      <c r="T34" s="80">
        <f t="shared" si="8"/>
        <v>0</v>
      </c>
      <c r="U34" s="114"/>
      <c r="V34" s="114"/>
      <c r="W34" s="114"/>
      <c r="X34" s="6">
        <f t="shared" si="9"/>
        <v>0</v>
      </c>
      <c r="Y34" s="12">
        <f t="shared" si="10"/>
        <v>0</v>
      </c>
      <c r="Z34" s="80"/>
      <c r="AA34" s="80"/>
      <c r="AB34" s="79">
        <f t="shared" si="11"/>
        <v>0</v>
      </c>
      <c r="AC34" s="80">
        <f t="shared" si="12"/>
        <v>0</v>
      </c>
      <c r="AD34" s="12"/>
      <c r="AE34" s="12"/>
      <c r="AF34" s="6">
        <f t="shared" si="13"/>
        <v>0</v>
      </c>
      <c r="AG34" s="12">
        <f t="shared" si="14"/>
        <v>0</v>
      </c>
      <c r="AH34" s="80"/>
      <c r="AI34" s="80"/>
      <c r="AJ34" s="80"/>
      <c r="AL34" s="80">
        <f t="shared" si="15"/>
        <v>0</v>
      </c>
      <c r="AN34" s="64"/>
      <c r="AO34" s="65">
        <f>SUM(H34,L34,P34,T34,Y34,AC34,AG34,AM34)</f>
        <v>0</v>
      </c>
      <c r="AP34" s="65">
        <f>IF(MIN(H34,L34,P34,T34,Y34,AC34,AG34)&lt;1, 0, MAX(0, MIN(5, AO34/7)))</f>
        <v>0</v>
      </c>
      <c r="AQ34" s="64" t="str">
        <f t="shared" si="16"/>
        <v/>
      </c>
      <c r="AR34" s="64" t="str">
        <f>IF(SUM((H34=0)+(L34=0)+(P34=0)+(T34=0)+(Y34=0)+(AC34=0)+(AG34=0))=0, "", "অকৃতকার্য বিষয়: " &amp; SUM((H34=0)+(L34=0)+(P34=0)+(T34=0)+(Y34=0)+(AC34=0)+(AG34=0)))</f>
        <v>অকৃতকার্য বিষয়: 7</v>
      </c>
      <c r="AS34" s="10"/>
      <c r="AT34" s="10">
        <f>IF(MIN(H34,L34,P34,T34,Y34,AC34,AG34)&lt;1, 0, MAX(0, AO34/7))</f>
        <v>0</v>
      </c>
    </row>
    <row r="35" spans="1:46" ht="20.399999999999999" customHeight="1" x14ac:dyDescent="0.35">
      <c r="A35" s="67">
        <v>27</v>
      </c>
      <c r="B35" s="68" t="s">
        <v>25</v>
      </c>
      <c r="E35" s="87">
        <f t="shared" si="0"/>
        <v>0</v>
      </c>
      <c r="G35" s="88">
        <f t="shared" si="1"/>
        <v>0</v>
      </c>
      <c r="H35" s="12">
        <f t="shared" si="2"/>
        <v>0</v>
      </c>
      <c r="K35" s="79">
        <f t="shared" si="3"/>
        <v>0</v>
      </c>
      <c r="L35" s="80">
        <f t="shared" si="4"/>
        <v>0</v>
      </c>
      <c r="M35" s="114"/>
      <c r="N35" s="114"/>
      <c r="O35" s="88">
        <f t="shared" si="5"/>
        <v>0</v>
      </c>
      <c r="P35" s="12">
        <f t="shared" si="6"/>
        <v>0</v>
      </c>
      <c r="Q35" s="80"/>
      <c r="R35" s="80"/>
      <c r="S35" s="89">
        <f t="shared" si="7"/>
        <v>0</v>
      </c>
      <c r="T35" s="80">
        <f t="shared" si="8"/>
        <v>0</v>
      </c>
      <c r="U35" s="114"/>
      <c r="V35" s="114"/>
      <c r="W35" s="114"/>
      <c r="X35" s="6">
        <f t="shared" si="9"/>
        <v>0</v>
      </c>
      <c r="Y35" s="12">
        <f t="shared" si="10"/>
        <v>0</v>
      </c>
      <c r="Z35" s="80"/>
      <c r="AA35" s="80"/>
      <c r="AB35" s="79">
        <f t="shared" si="11"/>
        <v>0</v>
      </c>
      <c r="AC35" s="80">
        <f t="shared" si="12"/>
        <v>0</v>
      </c>
      <c r="AD35" s="12"/>
      <c r="AE35" s="12"/>
      <c r="AF35" s="6">
        <f t="shared" si="13"/>
        <v>0</v>
      </c>
      <c r="AG35" s="12">
        <f t="shared" si="14"/>
        <v>0</v>
      </c>
      <c r="AH35" s="80"/>
      <c r="AI35" s="80"/>
      <c r="AJ35" s="80"/>
      <c r="AL35" s="80">
        <f t="shared" si="15"/>
        <v>0</v>
      </c>
      <c r="AN35" s="64"/>
      <c r="AO35" s="65">
        <f>SUM(H35,L35,P35,T35,Y35,AC35,AG35,AM35)</f>
        <v>0</v>
      </c>
      <c r="AP35" s="65">
        <f>IF(MIN(H35,L35,P35,T35,Y35,AC35,AG35)&lt;1, 0, MAX(0, MIN(5, AO35/7)))</f>
        <v>0</v>
      </c>
      <c r="AQ35" s="64" t="str">
        <f t="shared" si="16"/>
        <v/>
      </c>
      <c r="AR35" s="64" t="str">
        <f>IF(SUM((H35=0)+(L35=0)+(P35=0)+(T35=0)+(Y35=0)+(AC35=0)+(AG35=0))=0, "", "অকৃতকার্য বিষয়: " &amp; SUM((H35=0)+(L35=0)+(P35=0)+(T35=0)+(Y35=0)+(AC35=0)+(AG35=0)))</f>
        <v>অকৃতকার্য বিষয়: 7</v>
      </c>
      <c r="AS35" s="10"/>
      <c r="AT35" s="10">
        <f>IF(MIN(H35,L35,P35,T35,Y35,AC35,AG35)&lt;1, 0, MAX(0, AO35/7))</f>
        <v>0</v>
      </c>
    </row>
    <row r="36" spans="1:46" ht="20.399999999999999" customHeight="1" x14ac:dyDescent="0.35">
      <c r="A36" s="67">
        <v>28</v>
      </c>
      <c r="B36" s="68" t="s">
        <v>26</v>
      </c>
      <c r="E36" s="87">
        <f t="shared" si="0"/>
        <v>0</v>
      </c>
      <c r="G36" s="88">
        <f t="shared" si="1"/>
        <v>0</v>
      </c>
      <c r="H36" s="12">
        <f t="shared" si="2"/>
        <v>0</v>
      </c>
      <c r="K36" s="79">
        <f t="shared" si="3"/>
        <v>0</v>
      </c>
      <c r="L36" s="80">
        <f t="shared" si="4"/>
        <v>0</v>
      </c>
      <c r="M36" s="114"/>
      <c r="N36" s="114"/>
      <c r="O36" s="88">
        <f t="shared" si="5"/>
        <v>0</v>
      </c>
      <c r="P36" s="12">
        <f t="shared" si="6"/>
        <v>0</v>
      </c>
      <c r="Q36" s="80"/>
      <c r="R36" s="80"/>
      <c r="S36" s="89">
        <f t="shared" si="7"/>
        <v>0</v>
      </c>
      <c r="T36" s="80">
        <f t="shared" si="8"/>
        <v>0</v>
      </c>
      <c r="U36" s="114"/>
      <c r="V36" s="114"/>
      <c r="W36" s="114"/>
      <c r="X36" s="6">
        <f t="shared" si="9"/>
        <v>0</v>
      </c>
      <c r="Y36" s="12">
        <f t="shared" si="10"/>
        <v>0</v>
      </c>
      <c r="Z36" s="80"/>
      <c r="AA36" s="80"/>
      <c r="AB36" s="79">
        <f t="shared" si="11"/>
        <v>0</v>
      </c>
      <c r="AC36" s="80">
        <f t="shared" si="12"/>
        <v>0</v>
      </c>
      <c r="AD36" s="12"/>
      <c r="AE36" s="12"/>
      <c r="AF36" s="6">
        <f t="shared" si="13"/>
        <v>0</v>
      </c>
      <c r="AG36" s="12">
        <f t="shared" si="14"/>
        <v>0</v>
      </c>
      <c r="AH36" s="80"/>
      <c r="AI36" s="80"/>
      <c r="AJ36" s="80"/>
      <c r="AL36" s="80">
        <f t="shared" si="15"/>
        <v>0</v>
      </c>
      <c r="AN36" s="64"/>
      <c r="AO36" s="65">
        <f>SUM(H36,L36,P36,T36,Y36,AC36,AG36,AM36)</f>
        <v>0</v>
      </c>
      <c r="AP36" s="65">
        <f>IF(MIN(H36,L36,P36,T36,Y36,AC36,AG36)&lt;1, 0, MAX(0, MIN(5, AO36/7)))</f>
        <v>0</v>
      </c>
      <c r="AQ36" s="64" t="str">
        <f t="shared" si="16"/>
        <v/>
      </c>
      <c r="AR36" s="64" t="str">
        <f>IF(SUM((H36=0)+(L36=0)+(P36=0)+(T36=0)+(Y36=0)+(AC36=0)+(AG36=0))=0, "", "অকৃতকার্য বিষয়: " &amp; SUM((H36=0)+(L36=0)+(P36=0)+(T36=0)+(Y36=0)+(AC36=0)+(AG36=0)))</f>
        <v>অকৃতকার্য বিষয়: 7</v>
      </c>
      <c r="AS36" s="10"/>
      <c r="AT36" s="10">
        <f>IF(MIN(H36,L36,P36,T36,Y36,AC36,AG36)&lt;1, 0, MAX(0, AO36/7))</f>
        <v>0</v>
      </c>
    </row>
    <row r="37" spans="1:46" ht="20.399999999999999" customHeight="1" x14ac:dyDescent="0.35">
      <c r="A37" s="67">
        <v>29</v>
      </c>
      <c r="B37" s="68" t="s">
        <v>27</v>
      </c>
      <c r="E37" s="87">
        <f t="shared" si="0"/>
        <v>0</v>
      </c>
      <c r="G37" s="88">
        <f t="shared" si="1"/>
        <v>0</v>
      </c>
      <c r="H37" s="12">
        <f t="shared" si="2"/>
        <v>0</v>
      </c>
      <c r="K37" s="79">
        <f t="shared" si="3"/>
        <v>0</v>
      </c>
      <c r="L37" s="80">
        <f t="shared" si="4"/>
        <v>0</v>
      </c>
      <c r="M37" s="114"/>
      <c r="N37" s="114"/>
      <c r="O37" s="88">
        <f t="shared" si="5"/>
        <v>0</v>
      </c>
      <c r="P37" s="12">
        <f t="shared" si="6"/>
        <v>0</v>
      </c>
      <c r="Q37" s="80"/>
      <c r="R37" s="80"/>
      <c r="S37" s="89">
        <f t="shared" si="7"/>
        <v>0</v>
      </c>
      <c r="T37" s="80">
        <f t="shared" si="8"/>
        <v>0</v>
      </c>
      <c r="U37" s="114"/>
      <c r="V37" s="114"/>
      <c r="W37" s="114"/>
      <c r="X37" s="6">
        <f t="shared" si="9"/>
        <v>0</v>
      </c>
      <c r="Y37" s="12">
        <f t="shared" si="10"/>
        <v>0</v>
      </c>
      <c r="Z37" s="80"/>
      <c r="AA37" s="80"/>
      <c r="AB37" s="79">
        <f t="shared" si="11"/>
        <v>0</v>
      </c>
      <c r="AC37" s="80">
        <f t="shared" si="12"/>
        <v>0</v>
      </c>
      <c r="AD37" s="12"/>
      <c r="AE37" s="12"/>
      <c r="AF37" s="6">
        <f t="shared" si="13"/>
        <v>0</v>
      </c>
      <c r="AG37" s="12">
        <f t="shared" si="14"/>
        <v>0</v>
      </c>
      <c r="AH37" s="80"/>
      <c r="AI37" s="80"/>
      <c r="AJ37" s="80"/>
      <c r="AL37" s="80">
        <f t="shared" si="15"/>
        <v>0</v>
      </c>
      <c r="AN37" s="64"/>
      <c r="AO37" s="65">
        <f>SUM(H37,L37,P37,T37,Y37,AC37,AG37,AM37)</f>
        <v>0</v>
      </c>
      <c r="AP37" s="65">
        <f>IF(MIN(H37,L37,P37,T37,Y37,AC37,AG37)&lt;1, 0, MAX(0, MIN(5, AO37/7)))</f>
        <v>0</v>
      </c>
      <c r="AQ37" s="64" t="str">
        <f t="shared" si="16"/>
        <v/>
      </c>
      <c r="AR37" s="64" t="str">
        <f>IF(SUM((H37=0)+(L37=0)+(P37=0)+(T37=0)+(Y37=0)+(AC37=0)+(AG37=0))=0, "", "অকৃতকার্য বিষয়: " &amp; SUM((H37=0)+(L37=0)+(P37=0)+(T37=0)+(Y37=0)+(AC37=0)+(AG37=0)))</f>
        <v>অকৃতকার্য বিষয়: 7</v>
      </c>
      <c r="AS37" s="10"/>
      <c r="AT37" s="10">
        <f>IF(MIN(H37,L37,P37,T37,Y37,AC37,AG37)&lt;1, 0, MAX(0, AO37/7))</f>
        <v>0</v>
      </c>
    </row>
    <row r="38" spans="1:46" ht="20.399999999999999" customHeight="1" x14ac:dyDescent="0.35">
      <c r="A38" s="67">
        <v>30</v>
      </c>
      <c r="B38" s="68" t="s">
        <v>28</v>
      </c>
      <c r="E38" s="87">
        <f t="shared" si="0"/>
        <v>0</v>
      </c>
      <c r="G38" s="88">
        <f t="shared" si="1"/>
        <v>0</v>
      </c>
      <c r="H38" s="12">
        <f t="shared" si="2"/>
        <v>0</v>
      </c>
      <c r="K38" s="79">
        <f t="shared" si="3"/>
        <v>0</v>
      </c>
      <c r="L38" s="80">
        <f t="shared" si="4"/>
        <v>0</v>
      </c>
      <c r="M38" s="114"/>
      <c r="N38" s="114"/>
      <c r="O38" s="88">
        <f t="shared" si="5"/>
        <v>0</v>
      </c>
      <c r="P38" s="12">
        <f t="shared" si="6"/>
        <v>0</v>
      </c>
      <c r="Q38" s="80"/>
      <c r="R38" s="80"/>
      <c r="S38" s="89">
        <f t="shared" si="7"/>
        <v>0</v>
      </c>
      <c r="T38" s="80">
        <f t="shared" si="8"/>
        <v>0</v>
      </c>
      <c r="U38" s="114"/>
      <c r="V38" s="114"/>
      <c r="W38" s="114"/>
      <c r="X38" s="6">
        <f t="shared" si="9"/>
        <v>0</v>
      </c>
      <c r="Y38" s="12">
        <f t="shared" si="10"/>
        <v>0</v>
      </c>
      <c r="Z38" s="80"/>
      <c r="AA38" s="80"/>
      <c r="AB38" s="79">
        <f t="shared" si="11"/>
        <v>0</v>
      </c>
      <c r="AC38" s="80">
        <f t="shared" si="12"/>
        <v>0</v>
      </c>
      <c r="AD38" s="12"/>
      <c r="AE38" s="12"/>
      <c r="AF38" s="6">
        <f t="shared" si="13"/>
        <v>0</v>
      </c>
      <c r="AG38" s="12">
        <f t="shared" si="14"/>
        <v>0</v>
      </c>
      <c r="AH38" s="80"/>
      <c r="AI38" s="80"/>
      <c r="AJ38" s="80"/>
      <c r="AL38" s="80">
        <f t="shared" si="15"/>
        <v>0</v>
      </c>
      <c r="AN38" s="64"/>
      <c r="AO38" s="65">
        <f>SUM(H38,L38,P38,T38,Y38,AC38,AG38,AM38)</f>
        <v>0</v>
      </c>
      <c r="AP38" s="65">
        <f>IF(MIN(H38,L38,P38,T38,Y38,AC38,AG38)&lt;1, 0, MAX(0, MIN(5, AO38/7)))</f>
        <v>0</v>
      </c>
      <c r="AQ38" s="64" t="str">
        <f t="shared" si="16"/>
        <v/>
      </c>
      <c r="AR38" s="64" t="str">
        <f>IF(SUM((H38=0)+(L38=0)+(P38=0)+(T38=0)+(Y38=0)+(AC38=0)+(AG38=0))=0, "", "অকৃতকার্য বিষয়: " &amp; SUM((H38=0)+(L38=0)+(P38=0)+(T38=0)+(Y38=0)+(AC38=0)+(AG38=0)))</f>
        <v>অকৃতকার্য বিষয়: 7</v>
      </c>
      <c r="AS38" s="10"/>
      <c r="AT38" s="10">
        <f>IF(MIN(H38,L38,P38,T38,Y38,AC38,AG38)&lt;1, 0, MAX(0, AO38/7))</f>
        <v>0</v>
      </c>
    </row>
    <row r="39" spans="1:46" ht="20.399999999999999" customHeight="1" x14ac:dyDescent="0.35">
      <c r="A39" s="67">
        <v>31</v>
      </c>
      <c r="B39" s="68" t="s">
        <v>29</v>
      </c>
      <c r="E39" s="87">
        <f t="shared" si="0"/>
        <v>0</v>
      </c>
      <c r="G39" s="88">
        <f t="shared" si="1"/>
        <v>0</v>
      </c>
      <c r="H39" s="12">
        <f t="shared" si="2"/>
        <v>0</v>
      </c>
      <c r="K39" s="79">
        <f t="shared" si="3"/>
        <v>0</v>
      </c>
      <c r="L39" s="80">
        <f t="shared" si="4"/>
        <v>0</v>
      </c>
      <c r="M39" s="114"/>
      <c r="N39" s="114"/>
      <c r="O39" s="88">
        <f t="shared" si="5"/>
        <v>0</v>
      </c>
      <c r="P39" s="12">
        <f t="shared" si="6"/>
        <v>0</v>
      </c>
      <c r="Q39" s="80"/>
      <c r="R39" s="80"/>
      <c r="S39" s="89">
        <f t="shared" si="7"/>
        <v>0</v>
      </c>
      <c r="T39" s="80">
        <f t="shared" si="8"/>
        <v>0</v>
      </c>
      <c r="U39" s="114"/>
      <c r="V39" s="114"/>
      <c r="W39" s="114"/>
      <c r="X39" s="6">
        <f t="shared" si="9"/>
        <v>0</v>
      </c>
      <c r="Y39" s="12">
        <f t="shared" si="10"/>
        <v>0</v>
      </c>
      <c r="Z39" s="80"/>
      <c r="AA39" s="80"/>
      <c r="AB39" s="79">
        <f t="shared" si="11"/>
        <v>0</v>
      </c>
      <c r="AC39" s="80">
        <f t="shared" si="12"/>
        <v>0</v>
      </c>
      <c r="AD39" s="12"/>
      <c r="AE39" s="12"/>
      <c r="AF39" s="6">
        <f t="shared" si="13"/>
        <v>0</v>
      </c>
      <c r="AG39" s="12">
        <f t="shared" si="14"/>
        <v>0</v>
      </c>
      <c r="AH39" s="80"/>
      <c r="AI39" s="80"/>
      <c r="AJ39" s="80"/>
      <c r="AL39" s="80">
        <f t="shared" si="15"/>
        <v>0</v>
      </c>
      <c r="AN39" s="64"/>
      <c r="AO39" s="65">
        <f>SUM(H39,L39,P39,T39,Y39,AC39,AG39,AM39)</f>
        <v>0</v>
      </c>
      <c r="AP39" s="65">
        <f>IF(MIN(H39,L39,P39,T39,Y39,AC39,AG39)&lt;1, 0, MAX(0, MIN(5, AO39/7)))</f>
        <v>0</v>
      </c>
      <c r="AQ39" s="64" t="str">
        <f t="shared" si="16"/>
        <v/>
      </c>
      <c r="AR39" s="64" t="str">
        <f>IF(SUM((H39=0)+(L39=0)+(P39=0)+(T39=0)+(Y39=0)+(AC39=0)+(AG39=0))=0, "", "অকৃতকার্য বিষয়: " &amp; SUM((H39=0)+(L39=0)+(P39=0)+(T39=0)+(Y39=0)+(AC39=0)+(AG39=0)))</f>
        <v>অকৃতকার্য বিষয়: 7</v>
      </c>
      <c r="AS39" s="10"/>
      <c r="AT39" s="10">
        <f>IF(MIN(H39,L39,P39,T39,Y39,AC39,AG39)&lt;1, 0, MAX(0, AO39/7))</f>
        <v>0</v>
      </c>
    </row>
    <row r="40" spans="1:46" ht="20.399999999999999" customHeight="1" x14ac:dyDescent="0.35">
      <c r="A40" s="67">
        <v>32</v>
      </c>
      <c r="B40" s="68" t="s">
        <v>30</v>
      </c>
      <c r="E40" s="87">
        <f t="shared" si="0"/>
        <v>0</v>
      </c>
      <c r="G40" s="88">
        <f t="shared" si="1"/>
        <v>0</v>
      </c>
      <c r="H40" s="12">
        <f t="shared" si="2"/>
        <v>0</v>
      </c>
      <c r="K40" s="79">
        <f t="shared" si="3"/>
        <v>0</v>
      </c>
      <c r="L40" s="80">
        <f t="shared" si="4"/>
        <v>0</v>
      </c>
      <c r="M40" s="114"/>
      <c r="N40" s="114"/>
      <c r="O40" s="88">
        <f t="shared" si="5"/>
        <v>0</v>
      </c>
      <c r="P40" s="12">
        <f t="shared" si="6"/>
        <v>0</v>
      </c>
      <c r="Q40" s="80"/>
      <c r="R40" s="80"/>
      <c r="S40" s="89">
        <f t="shared" si="7"/>
        <v>0</v>
      </c>
      <c r="T40" s="80">
        <f t="shared" si="8"/>
        <v>0</v>
      </c>
      <c r="U40" s="114"/>
      <c r="V40" s="114"/>
      <c r="W40" s="114"/>
      <c r="X40" s="6">
        <f t="shared" si="9"/>
        <v>0</v>
      </c>
      <c r="Y40" s="12">
        <f t="shared" si="10"/>
        <v>0</v>
      </c>
      <c r="Z40" s="80"/>
      <c r="AA40" s="80"/>
      <c r="AB40" s="79">
        <f t="shared" si="11"/>
        <v>0</v>
      </c>
      <c r="AC40" s="80">
        <f t="shared" si="12"/>
        <v>0</v>
      </c>
      <c r="AD40" s="12"/>
      <c r="AE40" s="12"/>
      <c r="AF40" s="6">
        <f t="shared" si="13"/>
        <v>0</v>
      </c>
      <c r="AG40" s="12">
        <f t="shared" si="14"/>
        <v>0</v>
      </c>
      <c r="AH40" s="80"/>
      <c r="AI40" s="80"/>
      <c r="AJ40" s="80"/>
      <c r="AL40" s="80">
        <f t="shared" si="15"/>
        <v>0</v>
      </c>
      <c r="AN40" s="64"/>
      <c r="AO40" s="65">
        <f>SUM(H40,L40,P40,T40,Y40,AC40,AG40,AM40)</f>
        <v>0</v>
      </c>
      <c r="AP40" s="65">
        <f>IF(MIN(H40,L40,P40,T40,Y40,AC40,AG40)&lt;1, 0, MAX(0, MIN(5, AO40/7)))</f>
        <v>0</v>
      </c>
      <c r="AQ40" s="64" t="str">
        <f t="shared" si="16"/>
        <v/>
      </c>
      <c r="AR40" s="64" t="str">
        <f>IF(SUM((H40=0)+(L40=0)+(P40=0)+(T40=0)+(Y40=0)+(AC40=0)+(AG40=0))=0, "", "অকৃতকার্য বিষয়: " &amp; SUM((H40=0)+(L40=0)+(P40=0)+(T40=0)+(Y40=0)+(AC40=0)+(AG40=0)))</f>
        <v>অকৃতকার্য বিষয়: 7</v>
      </c>
      <c r="AS40" s="10"/>
      <c r="AT40" s="10">
        <f>IF(MIN(H40,L40,P40,T40,Y40,AC40,AG40)&lt;1, 0, MAX(0, AO40/7))</f>
        <v>0</v>
      </c>
    </row>
    <row r="41" spans="1:46" ht="20.399999999999999" customHeight="1" x14ac:dyDescent="0.35">
      <c r="A41" s="67">
        <v>33</v>
      </c>
      <c r="B41" s="68" t="s">
        <v>31</v>
      </c>
      <c r="E41" s="87">
        <f t="shared" si="0"/>
        <v>0</v>
      </c>
      <c r="G41" s="88">
        <f t="shared" si="1"/>
        <v>0</v>
      </c>
      <c r="H41" s="12">
        <f t="shared" si="2"/>
        <v>0</v>
      </c>
      <c r="K41" s="79">
        <f t="shared" si="3"/>
        <v>0</v>
      </c>
      <c r="L41" s="80">
        <f t="shared" si="4"/>
        <v>0</v>
      </c>
      <c r="M41" s="114"/>
      <c r="N41" s="114"/>
      <c r="O41" s="88">
        <f t="shared" si="5"/>
        <v>0</v>
      </c>
      <c r="P41" s="12">
        <f t="shared" si="6"/>
        <v>0</v>
      </c>
      <c r="Q41" s="80"/>
      <c r="R41" s="80"/>
      <c r="S41" s="89">
        <f t="shared" si="7"/>
        <v>0</v>
      </c>
      <c r="T41" s="80">
        <f t="shared" si="8"/>
        <v>0</v>
      </c>
      <c r="U41" s="114"/>
      <c r="V41" s="114"/>
      <c r="W41" s="114"/>
      <c r="X41" s="6">
        <f t="shared" si="9"/>
        <v>0</v>
      </c>
      <c r="Y41" s="12">
        <f t="shared" si="10"/>
        <v>0</v>
      </c>
      <c r="Z41" s="80"/>
      <c r="AA41" s="80"/>
      <c r="AB41" s="79">
        <f t="shared" si="11"/>
        <v>0</v>
      </c>
      <c r="AC41" s="80">
        <f t="shared" si="12"/>
        <v>0</v>
      </c>
      <c r="AD41" s="12"/>
      <c r="AE41" s="12"/>
      <c r="AF41" s="6">
        <f t="shared" si="13"/>
        <v>0</v>
      </c>
      <c r="AG41" s="12">
        <f t="shared" si="14"/>
        <v>0</v>
      </c>
      <c r="AH41" s="80"/>
      <c r="AI41" s="80"/>
      <c r="AJ41" s="80"/>
      <c r="AL41" s="80">
        <f t="shared" si="15"/>
        <v>0</v>
      </c>
      <c r="AN41" s="64"/>
      <c r="AO41" s="65">
        <f>SUM(H41,L41,P41,T41,Y41,AC41,AG41,AM41)</f>
        <v>0</v>
      </c>
      <c r="AP41" s="65">
        <f>IF(MIN(H41,L41,P41,T41,Y41,AC41,AG41)&lt;1, 0, MAX(0, MIN(5, AO41/7)))</f>
        <v>0</v>
      </c>
      <c r="AQ41" s="64" t="str">
        <f t="shared" si="16"/>
        <v/>
      </c>
      <c r="AR41" s="64" t="str">
        <f>IF(SUM((H41=0)+(L41=0)+(P41=0)+(T41=0)+(Y41=0)+(AC41=0)+(AG41=0))=0, "", "অকৃতকার্য বিষয়: " &amp; SUM((H41=0)+(L41=0)+(P41=0)+(T41=0)+(Y41=0)+(AC41=0)+(AG41=0)))</f>
        <v>অকৃতকার্য বিষয়: 7</v>
      </c>
      <c r="AS41" s="10"/>
      <c r="AT41" s="10">
        <f>IF(MIN(H41,L41,P41,T41,Y41,AC41,AG41)&lt;1, 0, MAX(0, AO41/7))</f>
        <v>0</v>
      </c>
    </row>
    <row r="42" spans="1:46" ht="20.399999999999999" customHeight="1" x14ac:dyDescent="0.35">
      <c r="A42" s="67">
        <v>34</v>
      </c>
      <c r="B42" s="68" t="s">
        <v>32</v>
      </c>
      <c r="E42" s="87">
        <f t="shared" si="0"/>
        <v>0</v>
      </c>
      <c r="G42" s="88">
        <f t="shared" si="1"/>
        <v>0</v>
      </c>
      <c r="H42" s="12">
        <f t="shared" si="2"/>
        <v>0</v>
      </c>
      <c r="K42" s="79">
        <f t="shared" si="3"/>
        <v>0</v>
      </c>
      <c r="L42" s="80">
        <f t="shared" si="4"/>
        <v>0</v>
      </c>
      <c r="M42" s="114"/>
      <c r="N42" s="114"/>
      <c r="O42" s="88">
        <f t="shared" si="5"/>
        <v>0</v>
      </c>
      <c r="P42" s="12">
        <f t="shared" si="6"/>
        <v>0</v>
      </c>
      <c r="Q42" s="80"/>
      <c r="R42" s="80"/>
      <c r="S42" s="89">
        <f t="shared" si="7"/>
        <v>0</v>
      </c>
      <c r="T42" s="80">
        <f t="shared" si="8"/>
        <v>0</v>
      </c>
      <c r="U42" s="114"/>
      <c r="V42" s="114"/>
      <c r="W42" s="114"/>
      <c r="X42" s="6">
        <f t="shared" si="9"/>
        <v>0</v>
      </c>
      <c r="Y42" s="12">
        <f t="shared" si="10"/>
        <v>0</v>
      </c>
      <c r="Z42" s="80"/>
      <c r="AA42" s="80"/>
      <c r="AB42" s="79">
        <f t="shared" si="11"/>
        <v>0</v>
      </c>
      <c r="AC42" s="80">
        <f t="shared" si="12"/>
        <v>0</v>
      </c>
      <c r="AD42" s="12"/>
      <c r="AE42" s="12"/>
      <c r="AF42" s="6">
        <f t="shared" si="13"/>
        <v>0</v>
      </c>
      <c r="AG42" s="12">
        <f t="shared" si="14"/>
        <v>0</v>
      </c>
      <c r="AH42" s="80"/>
      <c r="AI42" s="80"/>
      <c r="AJ42" s="80"/>
      <c r="AL42" s="80">
        <f t="shared" si="15"/>
        <v>0</v>
      </c>
      <c r="AN42" s="64"/>
      <c r="AO42" s="65">
        <f>SUM(H42,L42,P42,T42,Y42,AC42,AG42,AM42)</f>
        <v>0</v>
      </c>
      <c r="AP42" s="65">
        <f>IF(MIN(H42,L42,P42,T42,Y42,AC42,AG42)&lt;1, 0, MAX(0, MIN(5, AO42/7)))</f>
        <v>0</v>
      </c>
      <c r="AQ42" s="64" t="str">
        <f t="shared" si="16"/>
        <v/>
      </c>
      <c r="AR42" s="64" t="str">
        <f>IF(SUM((H42=0)+(L42=0)+(P42=0)+(T42=0)+(Y42=0)+(AC42=0)+(AG42=0))=0, "", "অকৃতকার্য বিষয়: " &amp; SUM((H42=0)+(L42=0)+(P42=0)+(T42=0)+(Y42=0)+(AC42=0)+(AG42=0)))</f>
        <v>অকৃতকার্য বিষয়: 7</v>
      </c>
      <c r="AS42" s="10"/>
      <c r="AT42" s="10">
        <f>IF(MIN(H42,L42,P42,T42,Y42,AC42,AG42)&lt;1, 0, MAX(0, AO42/7))</f>
        <v>0</v>
      </c>
    </row>
    <row r="43" spans="1:46" ht="20.399999999999999" customHeight="1" x14ac:dyDescent="0.35">
      <c r="A43" s="67">
        <v>35</v>
      </c>
      <c r="B43" s="68" t="s">
        <v>33</v>
      </c>
      <c r="E43" s="87">
        <f t="shared" si="0"/>
        <v>0</v>
      </c>
      <c r="G43" s="88">
        <f t="shared" si="1"/>
        <v>0</v>
      </c>
      <c r="H43" s="12">
        <f t="shared" si="2"/>
        <v>0</v>
      </c>
      <c r="K43" s="79">
        <f t="shared" si="3"/>
        <v>0</v>
      </c>
      <c r="L43" s="80">
        <f t="shared" si="4"/>
        <v>0</v>
      </c>
      <c r="M43" s="114"/>
      <c r="N43" s="114"/>
      <c r="O43" s="88">
        <f t="shared" si="5"/>
        <v>0</v>
      </c>
      <c r="P43" s="12">
        <f t="shared" si="6"/>
        <v>0</v>
      </c>
      <c r="Q43" s="80"/>
      <c r="R43" s="80"/>
      <c r="S43" s="89">
        <f t="shared" si="7"/>
        <v>0</v>
      </c>
      <c r="T43" s="80">
        <f t="shared" si="8"/>
        <v>0</v>
      </c>
      <c r="U43" s="114"/>
      <c r="V43" s="114"/>
      <c r="W43" s="114"/>
      <c r="X43" s="6">
        <f t="shared" si="9"/>
        <v>0</v>
      </c>
      <c r="Y43" s="12">
        <f t="shared" si="10"/>
        <v>0</v>
      </c>
      <c r="Z43" s="80"/>
      <c r="AA43" s="80"/>
      <c r="AB43" s="79">
        <f t="shared" si="11"/>
        <v>0</v>
      </c>
      <c r="AC43" s="80">
        <f t="shared" si="12"/>
        <v>0</v>
      </c>
      <c r="AD43" s="12"/>
      <c r="AE43" s="12"/>
      <c r="AF43" s="6">
        <f t="shared" si="13"/>
        <v>0</v>
      </c>
      <c r="AG43" s="12">
        <f t="shared" si="14"/>
        <v>0</v>
      </c>
      <c r="AH43" s="80"/>
      <c r="AI43" s="80"/>
      <c r="AJ43" s="80"/>
      <c r="AL43" s="80">
        <f t="shared" si="15"/>
        <v>0</v>
      </c>
      <c r="AN43" s="64"/>
      <c r="AO43" s="65">
        <f>SUM(H43,L43,P43,T43,Y43,AC43,AG43,AM43)</f>
        <v>0</v>
      </c>
      <c r="AP43" s="65">
        <f>IF(MIN(H43,L43,P43,T43,Y43,AC43,AG43)&lt;1, 0, MAX(0, MIN(5, AO43/7)))</f>
        <v>0</v>
      </c>
      <c r="AQ43" s="64" t="str">
        <f t="shared" si="16"/>
        <v/>
      </c>
      <c r="AR43" s="64" t="str">
        <f>IF(SUM((H43=0)+(L43=0)+(P43=0)+(T43=0)+(Y43=0)+(AC43=0)+(AG43=0))=0, "", "অকৃতকার্য বিষয়: " &amp; SUM((H43=0)+(L43=0)+(P43=0)+(T43=0)+(Y43=0)+(AC43=0)+(AG43=0)))</f>
        <v>অকৃতকার্য বিষয়: 7</v>
      </c>
      <c r="AS43" s="10"/>
      <c r="AT43" s="10">
        <f>IF(MIN(H43,L43,P43,T43,Y43,AC43,AG43)&lt;1, 0, MAX(0, AO43/7))</f>
        <v>0</v>
      </c>
    </row>
    <row r="44" spans="1:46" ht="20.399999999999999" customHeight="1" x14ac:dyDescent="0.35">
      <c r="A44" s="67">
        <v>36</v>
      </c>
      <c r="B44" s="68" t="s">
        <v>34</v>
      </c>
      <c r="E44" s="87">
        <f t="shared" si="0"/>
        <v>0</v>
      </c>
      <c r="G44" s="88">
        <f t="shared" si="1"/>
        <v>0</v>
      </c>
      <c r="H44" s="12">
        <f t="shared" si="2"/>
        <v>0</v>
      </c>
      <c r="K44" s="79">
        <f t="shared" si="3"/>
        <v>0</v>
      </c>
      <c r="L44" s="80">
        <f t="shared" si="4"/>
        <v>0</v>
      </c>
      <c r="M44" s="114"/>
      <c r="N44" s="114"/>
      <c r="O44" s="88">
        <f t="shared" si="5"/>
        <v>0</v>
      </c>
      <c r="P44" s="12">
        <f t="shared" si="6"/>
        <v>0</v>
      </c>
      <c r="Q44" s="80"/>
      <c r="R44" s="80"/>
      <c r="S44" s="89">
        <f t="shared" si="7"/>
        <v>0</v>
      </c>
      <c r="T44" s="80">
        <f t="shared" si="8"/>
        <v>0</v>
      </c>
      <c r="U44" s="114"/>
      <c r="V44" s="114"/>
      <c r="W44" s="114"/>
      <c r="X44" s="6">
        <f t="shared" si="9"/>
        <v>0</v>
      </c>
      <c r="Y44" s="12">
        <f t="shared" si="10"/>
        <v>0</v>
      </c>
      <c r="Z44" s="80"/>
      <c r="AA44" s="80"/>
      <c r="AB44" s="79">
        <f t="shared" si="11"/>
        <v>0</v>
      </c>
      <c r="AC44" s="80">
        <f t="shared" si="12"/>
        <v>0</v>
      </c>
      <c r="AD44" s="12"/>
      <c r="AE44" s="12"/>
      <c r="AF44" s="6">
        <f t="shared" si="13"/>
        <v>0</v>
      </c>
      <c r="AG44" s="12">
        <f t="shared" si="14"/>
        <v>0</v>
      </c>
      <c r="AH44" s="80"/>
      <c r="AI44" s="80"/>
      <c r="AJ44" s="80"/>
      <c r="AL44" s="80">
        <f t="shared" si="15"/>
        <v>0</v>
      </c>
      <c r="AN44" s="64"/>
      <c r="AO44" s="65">
        <f>SUM(H44,L44,P44,T44,Y44,AC44,AG44,AM44)</f>
        <v>0</v>
      </c>
      <c r="AP44" s="65">
        <f>IF(MIN(H44,L44,P44,T44,Y44,AC44,AG44)&lt;1, 0, MAX(0, MIN(5, AO44/7)))</f>
        <v>0</v>
      </c>
      <c r="AQ44" s="64" t="str">
        <f t="shared" si="16"/>
        <v/>
      </c>
      <c r="AR44" s="64" t="str">
        <f>IF(SUM((H44=0)+(L44=0)+(P44=0)+(T44=0)+(Y44=0)+(AC44=0)+(AG44=0))=0, "", "অকৃতকার্য বিষয়: " &amp; SUM((H44=0)+(L44=0)+(P44=0)+(T44=0)+(Y44=0)+(AC44=0)+(AG44=0)))</f>
        <v>অকৃতকার্য বিষয়: 7</v>
      </c>
      <c r="AS44" s="10"/>
      <c r="AT44" s="10">
        <f>IF(MIN(H44,L44,P44,T44,Y44,AC44,AG44)&lt;1, 0, MAX(0, AO44/7))</f>
        <v>0</v>
      </c>
    </row>
    <row r="45" spans="1:46" ht="20.399999999999999" customHeight="1" x14ac:dyDescent="0.35">
      <c r="A45" s="67">
        <v>37</v>
      </c>
      <c r="B45" s="68" t="s">
        <v>35</v>
      </c>
      <c r="E45" s="87">
        <f t="shared" si="0"/>
        <v>0</v>
      </c>
      <c r="G45" s="88">
        <f t="shared" si="1"/>
        <v>0</v>
      </c>
      <c r="H45" s="12">
        <f t="shared" si="2"/>
        <v>0</v>
      </c>
      <c r="K45" s="79">
        <f t="shared" si="3"/>
        <v>0</v>
      </c>
      <c r="L45" s="80">
        <f t="shared" si="4"/>
        <v>0</v>
      </c>
      <c r="M45" s="114"/>
      <c r="N45" s="114"/>
      <c r="O45" s="88">
        <f t="shared" si="5"/>
        <v>0</v>
      </c>
      <c r="P45" s="12">
        <f t="shared" si="6"/>
        <v>0</v>
      </c>
      <c r="Q45" s="80"/>
      <c r="R45" s="80"/>
      <c r="S45" s="89">
        <f t="shared" si="7"/>
        <v>0</v>
      </c>
      <c r="T45" s="80">
        <f t="shared" si="8"/>
        <v>0</v>
      </c>
      <c r="U45" s="114"/>
      <c r="V45" s="114"/>
      <c r="W45" s="114"/>
      <c r="X45" s="6">
        <f t="shared" si="9"/>
        <v>0</v>
      </c>
      <c r="Y45" s="12">
        <f t="shared" si="10"/>
        <v>0</v>
      </c>
      <c r="Z45" s="80"/>
      <c r="AA45" s="80"/>
      <c r="AB45" s="79">
        <f t="shared" si="11"/>
        <v>0</v>
      </c>
      <c r="AC45" s="80">
        <f t="shared" si="12"/>
        <v>0</v>
      </c>
      <c r="AD45" s="12"/>
      <c r="AE45" s="12"/>
      <c r="AF45" s="6">
        <f t="shared" si="13"/>
        <v>0</v>
      </c>
      <c r="AG45" s="12">
        <f t="shared" si="14"/>
        <v>0</v>
      </c>
      <c r="AH45" s="80"/>
      <c r="AI45" s="80"/>
      <c r="AJ45" s="80"/>
      <c r="AL45" s="80">
        <f t="shared" si="15"/>
        <v>0</v>
      </c>
      <c r="AN45" s="64"/>
      <c r="AO45" s="65">
        <f>SUM(H45,L45,P45,T45,Y45,AC45,AG45,AM45)</f>
        <v>0</v>
      </c>
      <c r="AP45" s="65">
        <f>IF(MIN(H45,L45,P45,T45,Y45,AC45,AG45)&lt;1, 0, MAX(0, MIN(5, AO45/7)))</f>
        <v>0</v>
      </c>
      <c r="AQ45" s="64" t="str">
        <f t="shared" si="16"/>
        <v/>
      </c>
      <c r="AR45" s="64" t="str">
        <f>IF(SUM((H45=0)+(L45=0)+(P45=0)+(T45=0)+(Y45=0)+(AC45=0)+(AG45=0))=0, "", "অকৃতকার্য বিষয়: " &amp; SUM((H45=0)+(L45=0)+(P45=0)+(T45=0)+(Y45=0)+(AC45=0)+(AG45=0)))</f>
        <v>অকৃতকার্য বিষয়: 7</v>
      </c>
      <c r="AS45" s="10"/>
      <c r="AT45" s="10">
        <f>IF(MIN(H45,L45,P45,T45,Y45,AC45,AG45)&lt;1, 0, MAX(0, AO45/7))</f>
        <v>0</v>
      </c>
    </row>
    <row r="46" spans="1:46" ht="20.399999999999999" customHeight="1" x14ac:dyDescent="0.35">
      <c r="A46" s="67">
        <v>38</v>
      </c>
      <c r="B46" s="68"/>
      <c r="E46" s="87">
        <f t="shared" si="0"/>
        <v>0</v>
      </c>
      <c r="G46" s="88">
        <f t="shared" si="1"/>
        <v>0</v>
      </c>
      <c r="H46" s="12">
        <f t="shared" si="2"/>
        <v>0</v>
      </c>
      <c r="K46" s="79">
        <f t="shared" si="3"/>
        <v>0</v>
      </c>
      <c r="L46" s="80">
        <f t="shared" si="4"/>
        <v>0</v>
      </c>
      <c r="M46" s="114"/>
      <c r="N46" s="114"/>
      <c r="O46" s="88">
        <f t="shared" si="5"/>
        <v>0</v>
      </c>
      <c r="P46" s="12">
        <f t="shared" si="6"/>
        <v>0</v>
      </c>
      <c r="Q46" s="80"/>
      <c r="R46" s="80"/>
      <c r="S46" s="89">
        <f t="shared" si="7"/>
        <v>0</v>
      </c>
      <c r="T46" s="80">
        <f t="shared" si="8"/>
        <v>0</v>
      </c>
      <c r="U46" s="114"/>
      <c r="V46" s="114"/>
      <c r="W46" s="114"/>
      <c r="X46" s="6">
        <f t="shared" si="9"/>
        <v>0</v>
      </c>
      <c r="Y46" s="12">
        <f t="shared" si="10"/>
        <v>0</v>
      </c>
      <c r="Z46" s="80"/>
      <c r="AA46" s="80"/>
      <c r="AB46" s="79">
        <f t="shared" si="11"/>
        <v>0</v>
      </c>
      <c r="AC46" s="80">
        <f t="shared" si="12"/>
        <v>0</v>
      </c>
      <c r="AD46" s="12"/>
      <c r="AE46" s="12"/>
      <c r="AF46" s="6">
        <f t="shared" si="13"/>
        <v>0</v>
      </c>
      <c r="AG46" s="12">
        <f t="shared" si="14"/>
        <v>0</v>
      </c>
      <c r="AH46" s="80"/>
      <c r="AI46" s="80"/>
      <c r="AJ46" s="80"/>
      <c r="AL46" s="80">
        <f t="shared" si="15"/>
        <v>0</v>
      </c>
      <c r="AN46" s="64"/>
      <c r="AO46" s="65">
        <f>SUM(H46,L46,P46,T46,Y46,AC46,AG46,AM46)</f>
        <v>0</v>
      </c>
      <c r="AP46" s="65">
        <f>IF(MIN(H46,L46,P46,T46,Y46,AC46,AG46)&lt;1, 0, MAX(0, MIN(5, AO46/7)))</f>
        <v>0</v>
      </c>
      <c r="AQ46" s="64" t="str">
        <f t="shared" si="16"/>
        <v/>
      </c>
      <c r="AR46" s="64" t="str">
        <f>IF(SUM((H46=0)+(L46=0)+(P46=0)+(T46=0)+(Y46=0)+(AC46=0)+(AG46=0))=0, "", "অকৃতকার্য বিষয়: " &amp; SUM((H46=0)+(L46=0)+(P46=0)+(T46=0)+(Y46=0)+(AC46=0)+(AG46=0)))</f>
        <v>অকৃতকার্য বিষয়: 7</v>
      </c>
      <c r="AS46" s="10"/>
      <c r="AT46" s="10">
        <f>IF(MIN(H46,L46,P46,T46,Y46,AC46,AG46)&lt;1, 0, MAX(0, AO46/7))</f>
        <v>0</v>
      </c>
    </row>
    <row r="47" spans="1:46" ht="20.399999999999999" customHeight="1" x14ac:dyDescent="0.35">
      <c r="A47" s="67">
        <v>39</v>
      </c>
      <c r="B47" s="68" t="s">
        <v>36</v>
      </c>
      <c r="E47" s="87">
        <f t="shared" si="0"/>
        <v>0</v>
      </c>
      <c r="G47" s="88">
        <f t="shared" si="1"/>
        <v>0</v>
      </c>
      <c r="H47" s="12">
        <f t="shared" si="2"/>
        <v>0</v>
      </c>
      <c r="K47" s="79">
        <f t="shared" si="3"/>
        <v>0</v>
      </c>
      <c r="L47" s="80">
        <f t="shared" si="4"/>
        <v>0</v>
      </c>
      <c r="M47" s="114"/>
      <c r="N47" s="114"/>
      <c r="O47" s="88">
        <f t="shared" si="5"/>
        <v>0</v>
      </c>
      <c r="P47" s="12">
        <f t="shared" si="6"/>
        <v>0</v>
      </c>
      <c r="Q47" s="80"/>
      <c r="R47" s="80"/>
      <c r="S47" s="89">
        <f t="shared" si="7"/>
        <v>0</v>
      </c>
      <c r="T47" s="80">
        <f t="shared" si="8"/>
        <v>0</v>
      </c>
      <c r="U47" s="114"/>
      <c r="V47" s="114"/>
      <c r="W47" s="114"/>
      <c r="X47" s="6">
        <f t="shared" si="9"/>
        <v>0</v>
      </c>
      <c r="Y47" s="12">
        <f t="shared" si="10"/>
        <v>0</v>
      </c>
      <c r="Z47" s="80"/>
      <c r="AA47" s="80"/>
      <c r="AB47" s="79">
        <f t="shared" si="11"/>
        <v>0</v>
      </c>
      <c r="AC47" s="80">
        <f t="shared" si="12"/>
        <v>0</v>
      </c>
      <c r="AD47" s="12"/>
      <c r="AE47" s="12"/>
      <c r="AF47" s="6">
        <f t="shared" si="13"/>
        <v>0</v>
      </c>
      <c r="AG47" s="12">
        <f t="shared" si="14"/>
        <v>0</v>
      </c>
      <c r="AH47" s="80"/>
      <c r="AI47" s="80"/>
      <c r="AJ47" s="80"/>
      <c r="AL47" s="80">
        <f t="shared" si="15"/>
        <v>0</v>
      </c>
      <c r="AN47" s="64"/>
      <c r="AO47" s="65">
        <f>SUM(H47,L47,P47,T47,Y47,AC47,AG47,AM47)</f>
        <v>0</v>
      </c>
      <c r="AP47" s="65">
        <f>IF(MIN(H47,L47,P47,T47,Y47,AC47,AG47)&lt;1, 0, MAX(0, MIN(5, AO47/7)))</f>
        <v>0</v>
      </c>
      <c r="AQ47" s="64" t="str">
        <f t="shared" si="16"/>
        <v/>
      </c>
      <c r="AR47" s="64" t="str">
        <f>IF(SUM((H47=0)+(L47=0)+(P47=0)+(T47=0)+(Y47=0)+(AC47=0)+(AG47=0))=0, "", "অকৃতকার্য বিষয়: " &amp; SUM((H47=0)+(L47=0)+(P47=0)+(T47=0)+(Y47=0)+(AC47=0)+(AG47=0)))</f>
        <v>অকৃতকার্য বিষয়: 7</v>
      </c>
      <c r="AS47" s="10"/>
      <c r="AT47" s="10">
        <f>IF(MIN(H47,L47,P47,T47,Y47,AC47,AG47)&lt;1, 0, MAX(0, AO47/7))</f>
        <v>0</v>
      </c>
    </row>
    <row r="48" spans="1:46" ht="20.399999999999999" customHeight="1" x14ac:dyDescent="0.35">
      <c r="A48" s="67">
        <v>40</v>
      </c>
      <c r="B48" s="68" t="s">
        <v>37</v>
      </c>
      <c r="E48" s="87">
        <f t="shared" si="0"/>
        <v>0</v>
      </c>
      <c r="G48" s="88">
        <f t="shared" si="1"/>
        <v>0</v>
      </c>
      <c r="H48" s="12">
        <f t="shared" si="2"/>
        <v>0</v>
      </c>
      <c r="K48" s="79">
        <f t="shared" si="3"/>
        <v>0</v>
      </c>
      <c r="L48" s="80">
        <f t="shared" si="4"/>
        <v>0</v>
      </c>
      <c r="M48" s="114"/>
      <c r="N48" s="114"/>
      <c r="O48" s="88">
        <f t="shared" si="5"/>
        <v>0</v>
      </c>
      <c r="P48" s="12">
        <f t="shared" si="6"/>
        <v>0</v>
      </c>
      <c r="Q48" s="80"/>
      <c r="R48" s="80"/>
      <c r="S48" s="89">
        <f t="shared" si="7"/>
        <v>0</v>
      </c>
      <c r="T48" s="80">
        <f t="shared" si="8"/>
        <v>0</v>
      </c>
      <c r="U48" s="114"/>
      <c r="V48" s="114"/>
      <c r="W48" s="114"/>
      <c r="X48" s="6">
        <f t="shared" si="9"/>
        <v>0</v>
      </c>
      <c r="Y48" s="12">
        <f t="shared" si="10"/>
        <v>0</v>
      </c>
      <c r="Z48" s="80"/>
      <c r="AA48" s="80"/>
      <c r="AB48" s="79">
        <f t="shared" si="11"/>
        <v>0</v>
      </c>
      <c r="AC48" s="80">
        <f t="shared" si="12"/>
        <v>0</v>
      </c>
      <c r="AD48" s="12"/>
      <c r="AE48" s="12"/>
      <c r="AF48" s="6">
        <f t="shared" si="13"/>
        <v>0</v>
      </c>
      <c r="AG48" s="12">
        <f t="shared" si="14"/>
        <v>0</v>
      </c>
      <c r="AH48" s="80"/>
      <c r="AI48" s="80"/>
      <c r="AJ48" s="80"/>
      <c r="AL48" s="80">
        <f t="shared" si="15"/>
        <v>0</v>
      </c>
      <c r="AN48" s="64"/>
      <c r="AO48" s="65">
        <f>SUM(H48,L48,P48,T48,Y48,AC48,AG48,AM48)</f>
        <v>0</v>
      </c>
      <c r="AP48" s="65">
        <f>IF(MIN(H48,L48,P48,T48,Y48,AC48,AG48)&lt;1, 0, MAX(0, MIN(5, AO48/7)))</f>
        <v>0</v>
      </c>
      <c r="AQ48" s="64">
        <v>2</v>
      </c>
      <c r="AR48" s="64" t="str">
        <f>IF(SUM((H48=0)+(L48=0)+(P48=0)+(T48=0)+(Y48=0)+(AC48=0)+(AG48=0))=0, "", "অকৃতকার্য বিষয়: " &amp; SUM((H48=0)+(L48=0)+(P48=0)+(T48=0)+(Y48=0)+(AC48=0)+(AG48=0)))</f>
        <v>অকৃতকার্য বিষয়: 7</v>
      </c>
      <c r="AS48" s="10"/>
      <c r="AT48" s="10">
        <f>IF(MIN(H48,L48,P48,T48,Y48,AC48,AG48)&lt;1, 0, MAX(0, AO48/7))</f>
        <v>0</v>
      </c>
    </row>
    <row r="49" spans="1:46" ht="19.2" x14ac:dyDescent="0.45">
      <c r="A49" s="67">
        <v>41</v>
      </c>
      <c r="B49" s="71" t="s">
        <v>38</v>
      </c>
      <c r="E49" s="87">
        <f t="shared" si="0"/>
        <v>0</v>
      </c>
      <c r="G49" s="88">
        <f t="shared" si="1"/>
        <v>0</v>
      </c>
      <c r="H49" s="12">
        <f t="shared" si="2"/>
        <v>0</v>
      </c>
      <c r="K49" s="79">
        <f t="shared" si="3"/>
        <v>0</v>
      </c>
      <c r="L49" s="80">
        <f t="shared" si="4"/>
        <v>0</v>
      </c>
      <c r="M49" s="114"/>
      <c r="N49" s="114"/>
      <c r="O49" s="88">
        <f t="shared" si="5"/>
        <v>0</v>
      </c>
      <c r="P49" s="12">
        <f t="shared" si="6"/>
        <v>0</v>
      </c>
      <c r="Q49" s="80"/>
      <c r="R49" s="80"/>
      <c r="S49" s="89">
        <f t="shared" si="7"/>
        <v>0</v>
      </c>
      <c r="T49" s="80">
        <f t="shared" si="8"/>
        <v>0</v>
      </c>
      <c r="U49" s="114"/>
      <c r="V49" s="114"/>
      <c r="W49" s="114"/>
      <c r="X49" s="6">
        <f t="shared" si="9"/>
        <v>0</v>
      </c>
      <c r="Y49" s="12">
        <f t="shared" si="10"/>
        <v>0</v>
      </c>
      <c r="Z49" s="80"/>
      <c r="AA49" s="80"/>
      <c r="AB49" s="79">
        <f t="shared" si="11"/>
        <v>0</v>
      </c>
      <c r="AC49" s="80">
        <f t="shared" si="12"/>
        <v>0</v>
      </c>
      <c r="AD49" s="12"/>
      <c r="AE49" s="12"/>
      <c r="AF49" s="6">
        <f t="shared" si="13"/>
        <v>0</v>
      </c>
      <c r="AG49" s="12">
        <f t="shared" si="14"/>
        <v>0</v>
      </c>
      <c r="AH49" s="80"/>
      <c r="AI49" s="80"/>
      <c r="AJ49" s="80"/>
      <c r="AL49" s="80">
        <f t="shared" si="15"/>
        <v>0</v>
      </c>
      <c r="AN49" s="64"/>
      <c r="AO49" s="65">
        <f>SUM(H49,L49,P49,T49,Y49,AC49,AG49,AM49)</f>
        <v>0</v>
      </c>
      <c r="AP49" s="65">
        <f>IF(MIN(H49,L49,P49,T49,Y49,AC49,AG49)&lt;1, 0, MAX(0, MIN(5, AO49/7)))</f>
        <v>0</v>
      </c>
      <c r="AQ49" s="64" t="str">
        <f t="shared" si="16"/>
        <v/>
      </c>
      <c r="AR49" s="64" t="str">
        <f>IF(SUM((H49=0)+(L49=0)+(P49=0)+(T49=0)+(Y49=0)+(AC49=0)+(AG49=0))=0, "", "অকৃতকার্য বিষয়: " &amp; SUM((H49=0)+(L49=0)+(P49=0)+(T49=0)+(Y49=0)+(AC49=0)+(AG49=0)))</f>
        <v>অকৃতকার্য বিষয়: 7</v>
      </c>
      <c r="AS49" s="10"/>
      <c r="AT49" s="10">
        <f>IF(MIN(H49,L49,P49,T49,Y49,AC49,AG49)&lt;1, 0, MAX(0, AO49/7))</f>
        <v>0</v>
      </c>
    </row>
    <row r="50" spans="1:46" ht="15" customHeight="1" x14ac:dyDescent="0.35">
      <c r="A50" s="67">
        <v>42</v>
      </c>
      <c r="B50" s="72"/>
      <c r="E50" s="87">
        <f t="shared" si="0"/>
        <v>0</v>
      </c>
      <c r="G50" s="88">
        <f t="shared" si="1"/>
        <v>0</v>
      </c>
      <c r="H50" s="12">
        <f t="shared" si="2"/>
        <v>0</v>
      </c>
      <c r="K50" s="79">
        <f t="shared" si="3"/>
        <v>0</v>
      </c>
      <c r="L50" s="80">
        <f t="shared" si="4"/>
        <v>0</v>
      </c>
      <c r="M50" s="114"/>
      <c r="N50" s="114"/>
      <c r="O50" s="88">
        <f t="shared" si="5"/>
        <v>0</v>
      </c>
      <c r="P50" s="12">
        <f t="shared" si="6"/>
        <v>0</v>
      </c>
      <c r="Q50" s="80"/>
      <c r="R50" s="80"/>
      <c r="S50" s="89">
        <f t="shared" si="7"/>
        <v>0</v>
      </c>
      <c r="T50" s="80">
        <f t="shared" si="8"/>
        <v>0</v>
      </c>
      <c r="U50" s="114"/>
      <c r="V50" s="114"/>
      <c r="W50" s="114"/>
      <c r="X50" s="6">
        <f t="shared" si="9"/>
        <v>0</v>
      </c>
      <c r="Y50" s="12">
        <f t="shared" si="10"/>
        <v>0</v>
      </c>
      <c r="Z50" s="80"/>
      <c r="AA50" s="80"/>
      <c r="AB50" s="79">
        <f t="shared" si="11"/>
        <v>0</v>
      </c>
      <c r="AC50" s="80">
        <f t="shared" si="12"/>
        <v>0</v>
      </c>
      <c r="AD50" s="12"/>
      <c r="AE50" s="12"/>
      <c r="AF50" s="6">
        <f t="shared" si="13"/>
        <v>0</v>
      </c>
      <c r="AG50" s="12">
        <f t="shared" si="14"/>
        <v>0</v>
      </c>
      <c r="AH50" s="80"/>
      <c r="AI50" s="80"/>
      <c r="AJ50" s="80"/>
      <c r="AL50" s="80">
        <f t="shared" si="15"/>
        <v>0</v>
      </c>
      <c r="AN50" s="64"/>
      <c r="AO50" s="65">
        <f>SUM(H50,L50,P50,T50,Y50,AC50,AG50,AM50)</f>
        <v>0</v>
      </c>
      <c r="AP50" s="65">
        <f>IF(MIN(H50,L50,P50,T50,Y50,AC50,AG50)&lt;1, 0, MAX(0, MIN(5, AO50/7)))</f>
        <v>0</v>
      </c>
      <c r="AQ50" s="64" t="str">
        <f t="shared" si="16"/>
        <v/>
      </c>
      <c r="AR50" s="64" t="str">
        <f>IF(SUM((H50=0)+(L50=0)+(P50=0)+(T50=0)+(Y50=0)+(AC50=0)+(AG50=0))=0, "", "অকৃতকার্য বিষয়: " &amp; SUM((H50=0)+(L50=0)+(P50=0)+(T50=0)+(Y50=0)+(AC50=0)+(AG50=0)))</f>
        <v>অকৃতকার্য বিষয়: 7</v>
      </c>
      <c r="AS50" s="10"/>
      <c r="AT50" s="10">
        <f>IF(MIN(H50,L50,P50,T50,Y50,AC50,AG50)&lt;1, 0, MAX(0, AO50/7))</f>
        <v>0</v>
      </c>
    </row>
    <row r="51" spans="1:46" ht="15" customHeight="1" x14ac:dyDescent="0.35">
      <c r="A51" s="67">
        <v>43</v>
      </c>
      <c r="B51" s="72"/>
      <c r="E51" s="87">
        <f t="shared" si="0"/>
        <v>0</v>
      </c>
      <c r="G51" s="88">
        <f t="shared" si="1"/>
        <v>0</v>
      </c>
      <c r="H51" s="12">
        <f t="shared" si="2"/>
        <v>0</v>
      </c>
      <c r="K51" s="79">
        <f t="shared" si="3"/>
        <v>0</v>
      </c>
      <c r="L51" s="80">
        <f t="shared" si="4"/>
        <v>0</v>
      </c>
      <c r="M51" s="114"/>
      <c r="N51" s="114"/>
      <c r="O51" s="88">
        <f t="shared" si="5"/>
        <v>0</v>
      </c>
      <c r="P51" s="12">
        <f t="shared" si="6"/>
        <v>0</v>
      </c>
      <c r="Q51" s="80"/>
      <c r="R51" s="80"/>
      <c r="S51" s="89">
        <f t="shared" si="7"/>
        <v>0</v>
      </c>
      <c r="T51" s="80">
        <f t="shared" si="8"/>
        <v>0</v>
      </c>
      <c r="U51" s="114"/>
      <c r="V51" s="114"/>
      <c r="W51" s="114"/>
      <c r="X51" s="6">
        <f t="shared" si="9"/>
        <v>0</v>
      </c>
      <c r="Y51" s="12">
        <f t="shared" si="10"/>
        <v>0</v>
      </c>
      <c r="Z51" s="80"/>
      <c r="AA51" s="80"/>
      <c r="AB51" s="79">
        <f t="shared" si="11"/>
        <v>0</v>
      </c>
      <c r="AC51" s="80">
        <f t="shared" si="12"/>
        <v>0</v>
      </c>
      <c r="AD51" s="12"/>
      <c r="AE51" s="12"/>
      <c r="AF51" s="6">
        <f t="shared" si="13"/>
        <v>0</v>
      </c>
      <c r="AG51" s="12">
        <f t="shared" si="14"/>
        <v>0</v>
      </c>
      <c r="AH51" s="80"/>
      <c r="AI51" s="80"/>
      <c r="AJ51" s="80"/>
      <c r="AL51" s="80">
        <f t="shared" si="15"/>
        <v>0</v>
      </c>
      <c r="AN51" s="64"/>
      <c r="AO51" s="65">
        <f>SUM(H51,L51,P51,T51,Y51,AC51,AG51,AM51)</f>
        <v>0</v>
      </c>
      <c r="AP51" s="65">
        <f>IF(MIN(H51,L51,P51,T51,Y51,AC51,AG51)&lt;1, 0, MAX(0, MIN(5, AO51/7)))</f>
        <v>0</v>
      </c>
      <c r="AQ51" s="64" t="str">
        <f t="shared" si="16"/>
        <v/>
      </c>
      <c r="AR51" s="64" t="str">
        <f>IF(SUM((H51=0)+(L51=0)+(P51=0)+(T51=0)+(Y51=0)+(AC51=0)+(AG51=0))=0, "", "অকৃতকার্য বিষয়: " &amp; SUM((H51=0)+(L51=0)+(P51=0)+(T51=0)+(Y51=0)+(AC51=0)+(AG51=0)))</f>
        <v>অকৃতকার্য বিষয়: 7</v>
      </c>
      <c r="AS51" s="10"/>
      <c r="AT51" s="10">
        <f>IF(MIN(H51,L51,P51,T51,Y51,AC51,AG51)&lt;1, 0, MAX(0, AO51/7))</f>
        <v>0</v>
      </c>
    </row>
    <row r="52" spans="1:46" ht="15" customHeight="1" x14ac:dyDescent="0.35">
      <c r="A52" s="67">
        <v>44</v>
      </c>
      <c r="B52" s="72"/>
      <c r="E52" s="87">
        <f t="shared" si="0"/>
        <v>0</v>
      </c>
      <c r="G52" s="88">
        <f t="shared" si="1"/>
        <v>0</v>
      </c>
      <c r="H52" s="12">
        <f t="shared" si="2"/>
        <v>0</v>
      </c>
      <c r="K52" s="79">
        <f t="shared" si="3"/>
        <v>0</v>
      </c>
      <c r="L52" s="80">
        <f t="shared" si="4"/>
        <v>0</v>
      </c>
      <c r="M52" s="114"/>
      <c r="N52" s="114"/>
      <c r="O52" s="88">
        <f t="shared" si="5"/>
        <v>0</v>
      </c>
      <c r="P52" s="12">
        <f t="shared" si="6"/>
        <v>0</v>
      </c>
      <c r="Q52" s="80"/>
      <c r="R52" s="80"/>
      <c r="S52" s="89">
        <f t="shared" si="7"/>
        <v>0</v>
      </c>
      <c r="T52" s="80">
        <f t="shared" si="8"/>
        <v>0</v>
      </c>
      <c r="U52" s="114"/>
      <c r="V52" s="114"/>
      <c r="W52" s="114"/>
      <c r="X52" s="6">
        <f t="shared" si="9"/>
        <v>0</v>
      </c>
      <c r="Y52" s="12">
        <f t="shared" si="10"/>
        <v>0</v>
      </c>
      <c r="Z52" s="80"/>
      <c r="AA52" s="80"/>
      <c r="AB52" s="79">
        <f t="shared" si="11"/>
        <v>0</v>
      </c>
      <c r="AC52" s="80">
        <f t="shared" si="12"/>
        <v>0</v>
      </c>
      <c r="AD52" s="12"/>
      <c r="AE52" s="12"/>
      <c r="AF52" s="6">
        <f t="shared" si="13"/>
        <v>0</v>
      </c>
      <c r="AG52" s="12">
        <f t="shared" si="14"/>
        <v>0</v>
      </c>
      <c r="AH52" s="80"/>
      <c r="AI52" s="80"/>
      <c r="AJ52" s="80"/>
      <c r="AL52" s="80">
        <f t="shared" si="15"/>
        <v>0</v>
      </c>
      <c r="AN52" s="64"/>
      <c r="AO52" s="65">
        <f>SUM(H52,L52,P52,T52,Y52,AC52,AG52,AM52)</f>
        <v>0</v>
      </c>
      <c r="AP52" s="65">
        <f>IF(MIN(H52,L52,P52,T52,Y52,AC52,AG52)&lt;1, 0, MAX(0, MIN(5, AO52/7)))</f>
        <v>0</v>
      </c>
      <c r="AQ52" s="64" t="str">
        <f t="shared" si="16"/>
        <v/>
      </c>
      <c r="AR52" s="64" t="str">
        <f>IF(SUM((H52=0)+(L52=0)+(P52=0)+(T52=0)+(Y52=0)+(AC52=0)+(AG52=0))=0, "", "অকৃতকার্য বিষয়: " &amp; SUM((H52=0)+(L52=0)+(P52=0)+(T52=0)+(Y52=0)+(AC52=0)+(AG52=0)))</f>
        <v>অকৃতকার্য বিষয়: 7</v>
      </c>
      <c r="AS52" s="10"/>
      <c r="AT52" s="10">
        <f>IF(MIN(H52,L52,P52,T52,Y52,AC52,AG52)&lt;1, 0, MAX(0, AO52/7))</f>
        <v>0</v>
      </c>
    </row>
    <row r="53" spans="1:46" ht="15" customHeight="1" x14ac:dyDescent="0.35">
      <c r="A53" s="67">
        <v>45</v>
      </c>
      <c r="B53" s="72"/>
      <c r="E53" s="87">
        <f t="shared" si="0"/>
        <v>0</v>
      </c>
      <c r="G53" s="88">
        <f t="shared" si="1"/>
        <v>0</v>
      </c>
      <c r="H53" s="12">
        <f t="shared" si="2"/>
        <v>0</v>
      </c>
      <c r="K53" s="79">
        <f t="shared" si="3"/>
        <v>0</v>
      </c>
      <c r="L53" s="80">
        <f t="shared" si="4"/>
        <v>0</v>
      </c>
      <c r="M53" s="114"/>
      <c r="N53" s="114"/>
      <c r="O53" s="88">
        <f t="shared" si="5"/>
        <v>0</v>
      </c>
      <c r="P53" s="12">
        <f t="shared" si="6"/>
        <v>0</v>
      </c>
      <c r="Q53" s="80"/>
      <c r="R53" s="80"/>
      <c r="S53" s="89">
        <f t="shared" si="7"/>
        <v>0</v>
      </c>
      <c r="T53" s="80">
        <f t="shared" si="8"/>
        <v>0</v>
      </c>
      <c r="U53" s="114"/>
      <c r="V53" s="114"/>
      <c r="W53" s="114"/>
      <c r="X53" s="6">
        <f t="shared" si="9"/>
        <v>0</v>
      </c>
      <c r="Y53" s="12">
        <f t="shared" si="10"/>
        <v>0</v>
      </c>
      <c r="Z53" s="80"/>
      <c r="AA53" s="80"/>
      <c r="AB53" s="79">
        <f t="shared" si="11"/>
        <v>0</v>
      </c>
      <c r="AC53" s="80">
        <f t="shared" si="12"/>
        <v>0</v>
      </c>
      <c r="AD53" s="12"/>
      <c r="AE53" s="12"/>
      <c r="AF53" s="6">
        <f t="shared" si="13"/>
        <v>0</v>
      </c>
      <c r="AG53" s="12">
        <f t="shared" si="14"/>
        <v>0</v>
      </c>
      <c r="AH53" s="80"/>
      <c r="AI53" s="80"/>
      <c r="AJ53" s="80"/>
      <c r="AL53" s="80">
        <f t="shared" si="15"/>
        <v>0</v>
      </c>
      <c r="AN53" s="64"/>
      <c r="AO53" s="65">
        <f>SUM(H53,L53,P53,T53,Y53,AC53,AG53,AM53)</f>
        <v>0</v>
      </c>
      <c r="AP53" s="65">
        <f>IF(MIN(H53,L53,P53,T53,Y53,AC53,AG53)&lt;1, 0, MAX(0, MIN(5, AO53/7)))</f>
        <v>0</v>
      </c>
      <c r="AQ53" s="64" t="str">
        <f t="shared" si="16"/>
        <v/>
      </c>
      <c r="AR53" s="64" t="str">
        <f>IF(SUM((H53=0)+(L53=0)+(P53=0)+(T53=0)+(Y53=0)+(AC53=0)+(AG53=0))=0, "", "অকৃতকার্য বিষয়: " &amp; SUM((H53=0)+(L53=0)+(P53=0)+(T53=0)+(Y53=0)+(AC53=0)+(AG53=0)))</f>
        <v>অকৃতকার্য বিষয়: 7</v>
      </c>
      <c r="AS53" s="10"/>
      <c r="AT53" s="10">
        <f>IF(MIN(H53,L53,P53,T53,Y53,AC53,AG53)&lt;1, 0, MAX(0, AO53/7))</f>
        <v>0</v>
      </c>
    </row>
    <row r="54" spans="1:46" ht="15" customHeight="1" x14ac:dyDescent="0.35">
      <c r="A54" s="67">
        <v>46</v>
      </c>
      <c r="B54" s="72"/>
      <c r="E54" s="87">
        <f t="shared" si="0"/>
        <v>0</v>
      </c>
      <c r="G54" s="88">
        <f t="shared" si="1"/>
        <v>0</v>
      </c>
      <c r="H54" s="12">
        <f t="shared" si="2"/>
        <v>0</v>
      </c>
      <c r="K54" s="79">
        <f t="shared" si="3"/>
        <v>0</v>
      </c>
      <c r="L54" s="80">
        <f t="shared" si="4"/>
        <v>0</v>
      </c>
      <c r="M54" s="114"/>
      <c r="N54" s="114"/>
      <c r="O54" s="88">
        <f t="shared" si="5"/>
        <v>0</v>
      </c>
      <c r="P54" s="12">
        <f t="shared" si="6"/>
        <v>0</v>
      </c>
      <c r="Q54" s="80"/>
      <c r="R54" s="80"/>
      <c r="S54" s="89">
        <f t="shared" si="7"/>
        <v>0</v>
      </c>
      <c r="T54" s="80">
        <f t="shared" si="8"/>
        <v>0</v>
      </c>
      <c r="U54" s="114"/>
      <c r="V54" s="114"/>
      <c r="W54" s="114"/>
      <c r="X54" s="6">
        <f t="shared" si="9"/>
        <v>0</v>
      </c>
      <c r="Y54" s="12">
        <f t="shared" si="10"/>
        <v>0</v>
      </c>
      <c r="Z54" s="80"/>
      <c r="AA54" s="80"/>
      <c r="AB54" s="79">
        <f t="shared" si="11"/>
        <v>0</v>
      </c>
      <c r="AC54" s="80">
        <f t="shared" si="12"/>
        <v>0</v>
      </c>
      <c r="AD54" s="12"/>
      <c r="AE54" s="12"/>
      <c r="AF54" s="6">
        <f t="shared" si="13"/>
        <v>0</v>
      </c>
      <c r="AG54" s="12">
        <f t="shared" si="14"/>
        <v>0</v>
      </c>
      <c r="AH54" s="80"/>
      <c r="AI54" s="80"/>
      <c r="AJ54" s="80"/>
      <c r="AL54" s="80">
        <f t="shared" si="15"/>
        <v>0</v>
      </c>
      <c r="AN54" s="64"/>
      <c r="AO54" s="65">
        <f>SUM(H54,L54,P54,T54,Y54,AC54,AG54,AM54)</f>
        <v>0</v>
      </c>
      <c r="AP54" s="65">
        <f>IF(MIN(H54,L54,P54,T54,Y54,AC54,AG54)&lt;1, 0, MAX(0, MIN(5, AO54/7)))</f>
        <v>0</v>
      </c>
      <c r="AQ54" s="64" t="str">
        <f t="shared" si="16"/>
        <v/>
      </c>
      <c r="AR54" s="64" t="str">
        <f>IF(SUM((H54=0)+(L54=0)+(P54=0)+(T54=0)+(Y54=0)+(AC54=0)+(AG54=0))=0, "", "অকৃতকার্য বিষয়: " &amp; SUM((H54=0)+(L54=0)+(P54=0)+(T54=0)+(Y54=0)+(AC54=0)+(AG54=0)))</f>
        <v>অকৃতকার্য বিষয়: 7</v>
      </c>
      <c r="AS54" s="10"/>
      <c r="AT54" s="10">
        <f>IF(MIN(H54,L54,P54,T54,Y54,AC54,AG54)&lt;1, 0, MAX(0, AO54/7))</f>
        <v>0</v>
      </c>
    </row>
    <row r="55" spans="1:46" ht="15" customHeight="1" x14ac:dyDescent="0.35">
      <c r="A55" s="67">
        <v>47</v>
      </c>
      <c r="B55" s="72"/>
      <c r="E55" s="87">
        <f t="shared" si="0"/>
        <v>0</v>
      </c>
      <c r="G55" s="88">
        <f t="shared" si="1"/>
        <v>0</v>
      </c>
      <c r="H55" s="12">
        <f t="shared" si="2"/>
        <v>0</v>
      </c>
      <c r="K55" s="79">
        <f t="shared" si="3"/>
        <v>0</v>
      </c>
      <c r="L55" s="80">
        <f t="shared" si="4"/>
        <v>0</v>
      </c>
      <c r="M55" s="114"/>
      <c r="N55" s="114"/>
      <c r="O55" s="88">
        <f t="shared" si="5"/>
        <v>0</v>
      </c>
      <c r="P55" s="12">
        <f t="shared" si="6"/>
        <v>0</v>
      </c>
      <c r="Q55" s="80"/>
      <c r="R55" s="80"/>
      <c r="S55" s="89">
        <f t="shared" si="7"/>
        <v>0</v>
      </c>
      <c r="T55" s="80">
        <f t="shared" si="8"/>
        <v>0</v>
      </c>
      <c r="U55" s="114"/>
      <c r="V55" s="114"/>
      <c r="W55" s="114"/>
      <c r="X55" s="6">
        <f t="shared" si="9"/>
        <v>0</v>
      </c>
      <c r="Y55" s="12">
        <f t="shared" si="10"/>
        <v>0</v>
      </c>
      <c r="Z55" s="80"/>
      <c r="AA55" s="80"/>
      <c r="AB55" s="79">
        <f t="shared" si="11"/>
        <v>0</v>
      </c>
      <c r="AC55" s="80">
        <f t="shared" si="12"/>
        <v>0</v>
      </c>
      <c r="AD55" s="12"/>
      <c r="AE55" s="12"/>
      <c r="AF55" s="6">
        <f t="shared" si="13"/>
        <v>0</v>
      </c>
      <c r="AG55" s="12">
        <f t="shared" si="14"/>
        <v>0</v>
      </c>
      <c r="AH55" s="80"/>
      <c r="AI55" s="80"/>
      <c r="AJ55" s="80"/>
      <c r="AL55" s="80">
        <f t="shared" si="15"/>
        <v>0</v>
      </c>
      <c r="AN55" s="64"/>
      <c r="AO55" s="65">
        <f>SUM(H55,L55,P55,T55,Y55,AC55,AG55,AM55)</f>
        <v>0</v>
      </c>
      <c r="AP55" s="65">
        <f>IF(MIN(H55,L55,P55,T55,Y55,AC55,AG55)&lt;1, 0, MAX(0, MIN(5, AO55/7)))</f>
        <v>0</v>
      </c>
      <c r="AQ55" s="64" t="str">
        <f t="shared" si="16"/>
        <v/>
      </c>
      <c r="AR55" s="64" t="str">
        <f>IF(SUM((H55=0)+(L55=0)+(P55=0)+(T55=0)+(Y55=0)+(AC55=0)+(AG55=0))=0, "", "অকৃতকার্য বিষয়: " &amp; SUM((H55=0)+(L55=0)+(P55=0)+(T55=0)+(Y55=0)+(AC55=0)+(AG55=0)))</f>
        <v>অকৃতকার্য বিষয়: 7</v>
      </c>
      <c r="AS55" s="10"/>
      <c r="AT55" s="10">
        <f>IF(MIN(H55,L55,P55,T55,Y55,AC55,AG55)&lt;1, 0, MAX(0, AO55/7))</f>
        <v>0</v>
      </c>
    </row>
    <row r="56" spans="1:46" ht="15" customHeight="1" x14ac:dyDescent="0.35">
      <c r="A56" s="67">
        <v>48</v>
      </c>
      <c r="B56" s="72"/>
      <c r="E56" s="87">
        <f t="shared" si="0"/>
        <v>0</v>
      </c>
      <c r="G56" s="88">
        <f t="shared" si="1"/>
        <v>0</v>
      </c>
      <c r="H56" s="12">
        <f t="shared" si="2"/>
        <v>0</v>
      </c>
      <c r="K56" s="79">
        <f t="shared" si="3"/>
        <v>0</v>
      </c>
      <c r="L56" s="80">
        <f t="shared" si="4"/>
        <v>0</v>
      </c>
      <c r="M56" s="114"/>
      <c r="N56" s="114"/>
      <c r="O56" s="88">
        <f t="shared" si="5"/>
        <v>0</v>
      </c>
      <c r="P56" s="12">
        <f t="shared" si="6"/>
        <v>0</v>
      </c>
      <c r="Q56" s="80"/>
      <c r="R56" s="80"/>
      <c r="S56" s="89">
        <f t="shared" si="7"/>
        <v>0</v>
      </c>
      <c r="T56" s="80">
        <f t="shared" si="8"/>
        <v>0</v>
      </c>
      <c r="U56" s="114"/>
      <c r="V56" s="114"/>
      <c r="W56" s="114"/>
      <c r="X56" s="6">
        <f t="shared" si="9"/>
        <v>0</v>
      </c>
      <c r="Y56" s="12">
        <f t="shared" si="10"/>
        <v>0</v>
      </c>
      <c r="Z56" s="80"/>
      <c r="AA56" s="80"/>
      <c r="AB56" s="79">
        <f t="shared" si="11"/>
        <v>0</v>
      </c>
      <c r="AC56" s="80">
        <f t="shared" si="12"/>
        <v>0</v>
      </c>
      <c r="AD56" s="12"/>
      <c r="AE56" s="12"/>
      <c r="AF56" s="6">
        <f t="shared" si="13"/>
        <v>0</v>
      </c>
      <c r="AG56" s="12">
        <f t="shared" si="14"/>
        <v>0</v>
      </c>
      <c r="AH56" s="80"/>
      <c r="AI56" s="80"/>
      <c r="AJ56" s="80"/>
      <c r="AL56" s="80">
        <f t="shared" si="15"/>
        <v>0</v>
      </c>
      <c r="AN56" s="64"/>
      <c r="AO56" s="65">
        <f>SUM(H56,L56,P56,T56,Y56,AC56,AG56,AM56)</f>
        <v>0</v>
      </c>
      <c r="AP56" s="65">
        <f>IF(MIN(H56,L56,P56,T56,Y56,AC56,AG56)&lt;1, 0, MAX(0, MIN(5, AO56/7)))</f>
        <v>0</v>
      </c>
      <c r="AQ56" s="64" t="str">
        <f t="shared" si="16"/>
        <v/>
      </c>
      <c r="AR56" s="64" t="str">
        <f>IF(SUM((H56=0)+(L56=0)+(P56=0)+(T56=0)+(Y56=0)+(AC56=0)+(AG56=0))=0, "", "অকৃতকার্য বিষয়: " &amp; SUM((H56=0)+(L56=0)+(P56=0)+(T56=0)+(Y56=0)+(AC56=0)+(AG56=0)))</f>
        <v>অকৃতকার্য বিষয়: 7</v>
      </c>
      <c r="AS56" s="10"/>
      <c r="AT56" s="10">
        <f>IF(MIN(H56,L56,P56,T56,Y56,AC56,AG56)&lt;1, 0, MAX(0, AO56/7))</f>
        <v>0</v>
      </c>
    </row>
    <row r="57" spans="1:46" ht="15" customHeight="1" x14ac:dyDescent="0.35">
      <c r="A57" s="67">
        <v>49</v>
      </c>
      <c r="B57" s="72"/>
      <c r="E57" s="87">
        <f t="shared" si="0"/>
        <v>0</v>
      </c>
      <c r="G57" s="88">
        <f t="shared" si="1"/>
        <v>0</v>
      </c>
      <c r="H57" s="12">
        <f t="shared" si="2"/>
        <v>0</v>
      </c>
      <c r="K57" s="79">
        <f t="shared" si="3"/>
        <v>0</v>
      </c>
      <c r="L57" s="80">
        <f t="shared" si="4"/>
        <v>0</v>
      </c>
      <c r="M57" s="114"/>
      <c r="N57" s="114"/>
      <c r="O57" s="88">
        <f t="shared" si="5"/>
        <v>0</v>
      </c>
      <c r="P57" s="12">
        <f t="shared" si="6"/>
        <v>0</v>
      </c>
      <c r="Q57" s="80"/>
      <c r="R57" s="80"/>
      <c r="S57" s="89">
        <f t="shared" si="7"/>
        <v>0</v>
      </c>
      <c r="T57" s="80">
        <f t="shared" si="8"/>
        <v>0</v>
      </c>
      <c r="U57" s="114"/>
      <c r="V57" s="114"/>
      <c r="W57" s="114"/>
      <c r="X57" s="6">
        <f t="shared" si="9"/>
        <v>0</v>
      </c>
      <c r="Y57" s="12">
        <f t="shared" si="10"/>
        <v>0</v>
      </c>
      <c r="Z57" s="80"/>
      <c r="AA57" s="80"/>
      <c r="AB57" s="79">
        <f t="shared" si="11"/>
        <v>0</v>
      </c>
      <c r="AC57" s="80">
        <f t="shared" si="12"/>
        <v>0</v>
      </c>
      <c r="AD57" s="12"/>
      <c r="AE57" s="12"/>
      <c r="AF57" s="6">
        <f t="shared" si="13"/>
        <v>0</v>
      </c>
      <c r="AG57" s="12">
        <f t="shared" si="14"/>
        <v>0</v>
      </c>
      <c r="AH57" s="80"/>
      <c r="AI57" s="80"/>
      <c r="AJ57" s="80"/>
      <c r="AL57" s="80">
        <f t="shared" si="15"/>
        <v>0</v>
      </c>
      <c r="AN57" s="64"/>
      <c r="AO57" s="65">
        <f>SUM(H57,L57,P57,T57,Y57,AC57,AG57,AM57)</f>
        <v>0</v>
      </c>
      <c r="AP57" s="65">
        <f>IF(MIN(H57,L57,P57,T57,Y57,AC57,AG57)&lt;1, 0, MAX(0, MIN(5, AO57/7)))</f>
        <v>0</v>
      </c>
      <c r="AQ57" s="64" t="str">
        <f t="shared" si="16"/>
        <v/>
      </c>
      <c r="AR57" s="64" t="str">
        <f>IF(SUM((H57=0)+(L57=0)+(P57=0)+(T57=0)+(Y57=0)+(AC57=0)+(AG57=0))=0, "", "অকৃতকার্য বিষয়: " &amp; SUM((H57=0)+(L57=0)+(P57=0)+(T57=0)+(Y57=0)+(AC57=0)+(AG57=0)))</f>
        <v>অকৃতকার্য বিষয়: 7</v>
      </c>
      <c r="AS57" s="10"/>
      <c r="AT57" s="10">
        <f>IF(MIN(H57,L57,P57,T57,Y57,AC57,AG57)&lt;1, 0, MAX(0, AO57/7))</f>
        <v>0</v>
      </c>
    </row>
    <row r="58" spans="1:46" ht="15" customHeight="1" x14ac:dyDescent="0.35">
      <c r="A58" s="67">
        <v>50</v>
      </c>
      <c r="B58" s="72"/>
      <c r="E58" s="87">
        <f t="shared" si="0"/>
        <v>0</v>
      </c>
      <c r="G58" s="88">
        <f t="shared" si="1"/>
        <v>0</v>
      </c>
      <c r="H58" s="12">
        <f t="shared" si="2"/>
        <v>0</v>
      </c>
      <c r="K58" s="79">
        <f t="shared" si="3"/>
        <v>0</v>
      </c>
      <c r="L58" s="80">
        <f t="shared" si="4"/>
        <v>0</v>
      </c>
      <c r="M58" s="114"/>
      <c r="N58" s="114"/>
      <c r="O58" s="88">
        <f t="shared" si="5"/>
        <v>0</v>
      </c>
      <c r="P58" s="12">
        <f t="shared" si="6"/>
        <v>0</v>
      </c>
      <c r="Q58" s="80"/>
      <c r="R58" s="80"/>
      <c r="S58" s="89">
        <f t="shared" si="7"/>
        <v>0</v>
      </c>
      <c r="T58" s="80">
        <f t="shared" si="8"/>
        <v>0</v>
      </c>
      <c r="U58" s="114"/>
      <c r="V58" s="114"/>
      <c r="W58" s="114"/>
      <c r="X58" s="6">
        <f t="shared" si="9"/>
        <v>0</v>
      </c>
      <c r="Y58" s="12">
        <f t="shared" si="10"/>
        <v>0</v>
      </c>
      <c r="Z58" s="80"/>
      <c r="AA58" s="80"/>
      <c r="AB58" s="79">
        <f t="shared" si="11"/>
        <v>0</v>
      </c>
      <c r="AC58" s="80">
        <f t="shared" si="12"/>
        <v>0</v>
      </c>
      <c r="AD58" s="12"/>
      <c r="AE58" s="12"/>
      <c r="AF58" s="6">
        <f t="shared" si="13"/>
        <v>0</v>
      </c>
      <c r="AG58" s="12">
        <f t="shared" si="14"/>
        <v>0</v>
      </c>
      <c r="AH58" s="80"/>
      <c r="AI58" s="80"/>
      <c r="AJ58" s="80"/>
      <c r="AL58" s="80">
        <f t="shared" si="15"/>
        <v>0</v>
      </c>
      <c r="AN58" s="64"/>
      <c r="AO58" s="65">
        <f>SUM(H58,L58,P58,T58,Y58,AC58,AG58,AM58)</f>
        <v>0</v>
      </c>
      <c r="AP58" s="65">
        <f>IF(MIN(H58,L58,P58,T58,Y58,AC58,AG58)&lt;1, 0, MAX(0, MIN(5, AO58/7)))</f>
        <v>0</v>
      </c>
      <c r="AQ58" s="64" t="str">
        <f t="shared" si="16"/>
        <v/>
      </c>
      <c r="AR58" s="64" t="str">
        <f>IF(SUM((H58=0)+(L58=0)+(P58=0)+(T58=0)+(Y58=0)+(AC58=0)+(AG58=0))=0, "", "অকৃতকার্য বিষয়: " &amp; SUM((H58=0)+(L58=0)+(P58=0)+(T58=0)+(Y58=0)+(AC58=0)+(AG58=0)))</f>
        <v>অকৃতকার্য বিষয়: 7</v>
      </c>
      <c r="AS58" s="10"/>
      <c r="AT58" s="10">
        <f>IF(MIN(H58,L58,P58,T58,Y58,AC58,AG58)&lt;1, 0, MAX(0, AO58/7))</f>
        <v>0</v>
      </c>
    </row>
    <row r="59" spans="1:46" ht="15" customHeight="1" x14ac:dyDescent="0.35">
      <c r="A59" s="67">
        <v>51</v>
      </c>
      <c r="B59" s="72"/>
      <c r="E59" s="87">
        <f t="shared" si="0"/>
        <v>0</v>
      </c>
      <c r="G59" s="88">
        <f t="shared" si="1"/>
        <v>0</v>
      </c>
      <c r="H59" s="12">
        <f t="shared" si="2"/>
        <v>0</v>
      </c>
      <c r="K59" s="79">
        <f t="shared" si="3"/>
        <v>0</v>
      </c>
      <c r="L59" s="80">
        <f t="shared" si="4"/>
        <v>0</v>
      </c>
      <c r="M59" s="114"/>
      <c r="N59" s="114"/>
      <c r="O59" s="88">
        <f t="shared" si="5"/>
        <v>0</v>
      </c>
      <c r="P59" s="12">
        <f t="shared" si="6"/>
        <v>0</v>
      </c>
      <c r="Q59" s="80"/>
      <c r="R59" s="80"/>
      <c r="S59" s="89">
        <f t="shared" si="7"/>
        <v>0</v>
      </c>
      <c r="T59" s="80">
        <f t="shared" si="8"/>
        <v>0</v>
      </c>
      <c r="U59" s="114"/>
      <c r="V59" s="114"/>
      <c r="W59" s="114"/>
      <c r="X59" s="6">
        <f t="shared" si="9"/>
        <v>0</v>
      </c>
      <c r="Y59" s="12">
        <f t="shared" si="10"/>
        <v>0</v>
      </c>
      <c r="Z59" s="80"/>
      <c r="AA59" s="80"/>
      <c r="AB59" s="79">
        <f t="shared" si="11"/>
        <v>0</v>
      </c>
      <c r="AC59" s="80">
        <f t="shared" si="12"/>
        <v>0</v>
      </c>
      <c r="AD59" s="12"/>
      <c r="AE59" s="12"/>
      <c r="AF59" s="6">
        <f t="shared" si="13"/>
        <v>0</v>
      </c>
      <c r="AG59" s="12">
        <f t="shared" si="14"/>
        <v>0</v>
      </c>
      <c r="AH59" s="80"/>
      <c r="AI59" s="80"/>
      <c r="AJ59" s="80"/>
      <c r="AL59" s="80">
        <f t="shared" si="15"/>
        <v>0</v>
      </c>
      <c r="AN59" s="64"/>
      <c r="AO59" s="65">
        <f>SUM(H59,L59,P59,T59,Y59,AC59,AG59,AM59)</f>
        <v>0</v>
      </c>
      <c r="AP59" s="65">
        <f>IF(MIN(H59,L59,P59,T59,Y59,AC59,AG59)&lt;1, 0, MAX(0, MIN(5, AO59/7)))</f>
        <v>0</v>
      </c>
      <c r="AQ59" s="64" t="str">
        <f t="shared" si="16"/>
        <v/>
      </c>
      <c r="AR59" s="64" t="str">
        <f>IF(SUM((H59=0)+(L59=0)+(P59=0)+(T59=0)+(Y59=0)+(AC59=0)+(AG59=0))=0, "", "অকৃতকার্য বিষয়: " &amp; SUM((H59=0)+(L59=0)+(P59=0)+(T59=0)+(Y59=0)+(AC59=0)+(AG59=0)))</f>
        <v>অকৃতকার্য বিষয়: 7</v>
      </c>
      <c r="AS59" s="10"/>
      <c r="AT59" s="10">
        <f>IF(MIN(H59,L59,P59,T59,Y59,AC59,AG59)&lt;1, 0, MAX(0, AO59/7))</f>
        <v>0</v>
      </c>
    </row>
    <row r="60" spans="1:46" ht="15" customHeight="1" x14ac:dyDescent="0.35">
      <c r="A60" s="67">
        <v>52</v>
      </c>
      <c r="B60" s="72"/>
      <c r="E60" s="87">
        <f t="shared" si="0"/>
        <v>0</v>
      </c>
      <c r="G60" s="88">
        <f t="shared" si="1"/>
        <v>0</v>
      </c>
      <c r="H60" s="12">
        <f t="shared" si="2"/>
        <v>0</v>
      </c>
      <c r="K60" s="79">
        <f t="shared" si="3"/>
        <v>0</v>
      </c>
      <c r="L60" s="80">
        <f t="shared" si="4"/>
        <v>0</v>
      </c>
      <c r="M60" s="114"/>
      <c r="N60" s="114"/>
      <c r="O60" s="88">
        <f t="shared" si="5"/>
        <v>0</v>
      </c>
      <c r="P60" s="12">
        <f t="shared" si="6"/>
        <v>0</v>
      </c>
      <c r="Q60" s="80"/>
      <c r="R60" s="80"/>
      <c r="S60" s="89">
        <f t="shared" si="7"/>
        <v>0</v>
      </c>
      <c r="T60" s="80">
        <f t="shared" si="8"/>
        <v>0</v>
      </c>
      <c r="U60" s="114"/>
      <c r="V60" s="114"/>
      <c r="W60" s="114"/>
      <c r="X60" s="6">
        <f t="shared" si="9"/>
        <v>0</v>
      </c>
      <c r="Y60" s="12">
        <f t="shared" si="10"/>
        <v>0</v>
      </c>
      <c r="Z60" s="80"/>
      <c r="AA60" s="80"/>
      <c r="AB60" s="79">
        <f t="shared" si="11"/>
        <v>0</v>
      </c>
      <c r="AC60" s="80">
        <f t="shared" si="12"/>
        <v>0</v>
      </c>
      <c r="AD60" s="12"/>
      <c r="AE60" s="12"/>
      <c r="AF60" s="6">
        <f t="shared" si="13"/>
        <v>0</v>
      </c>
      <c r="AG60" s="12">
        <f t="shared" si="14"/>
        <v>0</v>
      </c>
      <c r="AH60" s="80"/>
      <c r="AI60" s="80"/>
      <c r="AJ60" s="80"/>
      <c r="AL60" s="80">
        <f t="shared" si="15"/>
        <v>0</v>
      </c>
      <c r="AN60" s="64"/>
      <c r="AO60" s="65">
        <f>SUM(H60,L60,P60,T60,Y60,AC60,AG60,AM60)</f>
        <v>0</v>
      </c>
      <c r="AP60" s="65">
        <f>IF(MIN(H60,L60,P60,T60,Y60,AC60,AG60)&lt;1, 0, MAX(0, MIN(5, AO60/7)))</f>
        <v>0</v>
      </c>
      <c r="AQ60" s="64" t="str">
        <f t="shared" si="16"/>
        <v/>
      </c>
      <c r="AR60" s="64" t="str">
        <f>IF(SUM((H60=0)+(L60=0)+(P60=0)+(T60=0)+(Y60=0)+(AC60=0)+(AG60=0))=0, "", "অকৃতকার্য বিষয়: " &amp; SUM((H60=0)+(L60=0)+(P60=0)+(T60=0)+(Y60=0)+(AC60=0)+(AG60=0)))</f>
        <v>অকৃতকার্য বিষয়: 7</v>
      </c>
      <c r="AS60" s="10"/>
      <c r="AT60" s="10">
        <f>IF(MIN(H60,L60,P60,T60,Y60,AC60,AG60)&lt;1, 0, MAX(0, AO60/7))</f>
        <v>0</v>
      </c>
    </row>
    <row r="61" spans="1:46" ht="15" customHeight="1" x14ac:dyDescent="0.35">
      <c r="A61" s="67">
        <v>53</v>
      </c>
      <c r="B61" s="72"/>
      <c r="E61" s="87">
        <f t="shared" si="0"/>
        <v>0</v>
      </c>
      <c r="G61" s="88">
        <f t="shared" si="1"/>
        <v>0</v>
      </c>
      <c r="H61" s="12">
        <f t="shared" si="2"/>
        <v>0</v>
      </c>
      <c r="K61" s="79">
        <f t="shared" si="3"/>
        <v>0</v>
      </c>
      <c r="L61" s="80">
        <f t="shared" si="4"/>
        <v>0</v>
      </c>
      <c r="M61" s="114"/>
      <c r="N61" s="114"/>
      <c r="O61" s="88">
        <f t="shared" si="5"/>
        <v>0</v>
      </c>
      <c r="P61" s="12">
        <f t="shared" si="6"/>
        <v>0</v>
      </c>
      <c r="Q61" s="80"/>
      <c r="R61" s="80"/>
      <c r="S61" s="89">
        <f t="shared" si="7"/>
        <v>0</v>
      </c>
      <c r="T61" s="80">
        <f t="shared" si="8"/>
        <v>0</v>
      </c>
      <c r="U61" s="114"/>
      <c r="V61" s="114"/>
      <c r="W61" s="114"/>
      <c r="X61" s="6">
        <f t="shared" si="9"/>
        <v>0</v>
      </c>
      <c r="Y61" s="12">
        <f t="shared" si="10"/>
        <v>0</v>
      </c>
      <c r="Z61" s="80"/>
      <c r="AA61" s="80"/>
      <c r="AB61" s="79">
        <f t="shared" si="11"/>
        <v>0</v>
      </c>
      <c r="AC61" s="80">
        <f t="shared" si="12"/>
        <v>0</v>
      </c>
      <c r="AD61" s="12"/>
      <c r="AE61" s="12"/>
      <c r="AF61" s="6">
        <f t="shared" si="13"/>
        <v>0</v>
      </c>
      <c r="AG61" s="12">
        <f t="shared" si="14"/>
        <v>0</v>
      </c>
      <c r="AH61" s="80"/>
      <c r="AI61" s="80"/>
      <c r="AJ61" s="80"/>
      <c r="AL61" s="80">
        <f t="shared" si="15"/>
        <v>0</v>
      </c>
      <c r="AN61" s="64"/>
      <c r="AO61" s="65">
        <f>SUM(H61,L61,P61,T61,Y61,AC61,AG61,AM61)</f>
        <v>0</v>
      </c>
      <c r="AP61" s="65">
        <f>IF(MIN(H61,L61,P61,T61,Y61,AC61,AG61)&lt;1, 0, MAX(0, MIN(5, AO61/7)))</f>
        <v>0</v>
      </c>
      <c r="AQ61" s="64" t="str">
        <f t="shared" si="16"/>
        <v/>
      </c>
      <c r="AR61" s="64" t="str">
        <f>IF(SUM((H61=0)+(L61=0)+(P61=0)+(T61=0)+(Y61=0)+(AC61=0)+(AG61=0))=0, "", "অকৃতকার্য বিষয়: " &amp; SUM((H61=0)+(L61=0)+(P61=0)+(T61=0)+(Y61=0)+(AC61=0)+(AG61=0)))</f>
        <v>অকৃতকার্য বিষয়: 7</v>
      </c>
      <c r="AS61" s="10"/>
      <c r="AT61" s="10">
        <f>IF(MIN(H61,L61,P61,T61,Y61,AC61,AG61)&lt;1, 0, MAX(0, AO61/7))</f>
        <v>0</v>
      </c>
    </row>
    <row r="62" spans="1:46" ht="15" customHeight="1" x14ac:dyDescent="0.35">
      <c r="A62" s="67">
        <v>54</v>
      </c>
      <c r="B62" s="72"/>
      <c r="E62" s="87">
        <f t="shared" si="0"/>
        <v>0</v>
      </c>
      <c r="G62" s="88">
        <f t="shared" si="1"/>
        <v>0</v>
      </c>
      <c r="H62" s="12">
        <f t="shared" si="2"/>
        <v>0</v>
      </c>
      <c r="K62" s="79">
        <f t="shared" si="3"/>
        <v>0</v>
      </c>
      <c r="L62" s="80">
        <f t="shared" si="4"/>
        <v>0</v>
      </c>
      <c r="M62" s="114"/>
      <c r="N62" s="114"/>
      <c r="O62" s="88">
        <f t="shared" si="5"/>
        <v>0</v>
      </c>
      <c r="P62" s="12">
        <f t="shared" si="6"/>
        <v>0</v>
      </c>
      <c r="Q62" s="80"/>
      <c r="R62" s="80"/>
      <c r="S62" s="89">
        <f t="shared" si="7"/>
        <v>0</v>
      </c>
      <c r="T62" s="80">
        <f t="shared" si="8"/>
        <v>0</v>
      </c>
      <c r="U62" s="114"/>
      <c r="V62" s="114"/>
      <c r="W62" s="114"/>
      <c r="X62" s="6">
        <f t="shared" si="9"/>
        <v>0</v>
      </c>
      <c r="Y62" s="12">
        <f t="shared" si="10"/>
        <v>0</v>
      </c>
      <c r="Z62" s="80"/>
      <c r="AA62" s="80"/>
      <c r="AB62" s="79">
        <f t="shared" si="11"/>
        <v>0</v>
      </c>
      <c r="AC62" s="80">
        <f t="shared" si="12"/>
        <v>0</v>
      </c>
      <c r="AD62" s="12"/>
      <c r="AE62" s="12"/>
      <c r="AF62" s="6">
        <f t="shared" si="13"/>
        <v>0</v>
      </c>
      <c r="AG62" s="12">
        <f t="shared" si="14"/>
        <v>0</v>
      </c>
      <c r="AH62" s="80"/>
      <c r="AI62" s="80"/>
      <c r="AJ62" s="80"/>
      <c r="AL62" s="80">
        <f t="shared" si="15"/>
        <v>0</v>
      </c>
      <c r="AN62" s="64"/>
      <c r="AO62" s="65">
        <f>SUM(H62,L62,P62,T62,Y62,AC62,AG62,AM62)</f>
        <v>0</v>
      </c>
      <c r="AP62" s="65">
        <f>IF(MIN(H62,L62,P62,T62,Y62,AC62,AG62)&lt;1, 0, MAX(0, MIN(5, AO62/7)))</f>
        <v>0</v>
      </c>
      <c r="AQ62" s="64" t="str">
        <f t="shared" si="16"/>
        <v/>
      </c>
      <c r="AR62" s="64" t="str">
        <f>IF(SUM((H62=0)+(L62=0)+(P62=0)+(T62=0)+(Y62=0)+(AC62=0)+(AG62=0))=0, "", "অকৃতকার্য বিষয়: " &amp; SUM((H62=0)+(L62=0)+(P62=0)+(T62=0)+(Y62=0)+(AC62=0)+(AG62=0)))</f>
        <v>অকৃতকার্য বিষয়: 7</v>
      </c>
      <c r="AS62" s="10"/>
      <c r="AT62" s="10">
        <f>IF(MIN(H62,L62,P62,T62,Y62,AC62,AG62)&lt;1, 0, MAX(0, AO62/7))</f>
        <v>0</v>
      </c>
    </row>
    <row r="63" spans="1:46" ht="15" customHeight="1" x14ac:dyDescent="0.35">
      <c r="A63" s="67">
        <v>55</v>
      </c>
      <c r="B63" s="72"/>
      <c r="E63" s="87">
        <f t="shared" si="0"/>
        <v>0</v>
      </c>
      <c r="G63" s="88">
        <f t="shared" si="1"/>
        <v>0</v>
      </c>
      <c r="H63" s="12">
        <f t="shared" si="2"/>
        <v>0</v>
      </c>
      <c r="K63" s="79">
        <f t="shared" si="3"/>
        <v>0</v>
      </c>
      <c r="L63" s="80">
        <f t="shared" si="4"/>
        <v>0</v>
      </c>
      <c r="M63" s="114"/>
      <c r="N63" s="114"/>
      <c r="O63" s="88">
        <f t="shared" si="5"/>
        <v>0</v>
      </c>
      <c r="P63" s="12">
        <f t="shared" si="6"/>
        <v>0</v>
      </c>
      <c r="Q63" s="80"/>
      <c r="R63" s="80"/>
      <c r="S63" s="89">
        <f t="shared" si="7"/>
        <v>0</v>
      </c>
      <c r="T63" s="80">
        <f t="shared" si="8"/>
        <v>0</v>
      </c>
      <c r="U63" s="114"/>
      <c r="V63" s="114"/>
      <c r="W63" s="114"/>
      <c r="X63" s="6">
        <f t="shared" si="9"/>
        <v>0</v>
      </c>
      <c r="Y63" s="12">
        <f t="shared" si="10"/>
        <v>0</v>
      </c>
      <c r="Z63" s="80"/>
      <c r="AA63" s="80"/>
      <c r="AB63" s="79">
        <f t="shared" si="11"/>
        <v>0</v>
      </c>
      <c r="AC63" s="80">
        <f t="shared" si="12"/>
        <v>0</v>
      </c>
      <c r="AD63" s="12"/>
      <c r="AE63" s="12"/>
      <c r="AF63" s="6">
        <f t="shared" si="13"/>
        <v>0</v>
      </c>
      <c r="AG63" s="12">
        <f t="shared" si="14"/>
        <v>0</v>
      </c>
      <c r="AH63" s="80"/>
      <c r="AI63" s="80"/>
      <c r="AJ63" s="80"/>
      <c r="AL63" s="80">
        <f t="shared" si="15"/>
        <v>0</v>
      </c>
      <c r="AN63" s="64"/>
      <c r="AO63" s="65">
        <f>SUM(H63,L63,P63,T63,Y63,AC63,AG63,AM63)</f>
        <v>0</v>
      </c>
      <c r="AP63" s="65">
        <f>IF(MIN(H63,L63,P63,T63,Y63,AC63,AG63)&lt;1, 0, MAX(0, MIN(5, AO63/7)))</f>
        <v>0</v>
      </c>
      <c r="AQ63" s="64" t="str">
        <f t="shared" si="16"/>
        <v/>
      </c>
      <c r="AR63" s="64" t="str">
        <f>IF(SUM((H63=0)+(L63=0)+(P63=0)+(T63=0)+(Y63=0)+(AC63=0)+(AG63=0))=0, "", "অকৃতকার্য বিষয়: " &amp; SUM((H63=0)+(L63=0)+(P63=0)+(T63=0)+(Y63=0)+(AC63=0)+(AG63=0)))</f>
        <v>অকৃতকার্য বিষয়: 7</v>
      </c>
      <c r="AS63" s="10"/>
      <c r="AT63" s="10">
        <f>IF(MIN(H63,L63,P63,T63,Y63,AC63,AG63)&lt;1, 0, MAX(0, AO63/7))</f>
        <v>0</v>
      </c>
    </row>
    <row r="64" spans="1:46" s="93" customFormat="1" ht="15" customHeight="1" x14ac:dyDescent="0.35">
      <c r="A64" s="67">
        <v>56</v>
      </c>
      <c r="B64" s="72"/>
      <c r="C64" s="69"/>
      <c r="D64" s="69"/>
      <c r="E64" s="90">
        <f t="shared" si="0"/>
        <v>0</v>
      </c>
      <c r="F64" s="70"/>
      <c r="G64" s="91">
        <f t="shared" si="1"/>
        <v>0</v>
      </c>
      <c r="H64" s="65">
        <f t="shared" si="2"/>
        <v>0</v>
      </c>
      <c r="I64" s="70"/>
      <c r="J64" s="70"/>
      <c r="K64" s="64">
        <f t="shared" si="3"/>
        <v>0</v>
      </c>
      <c r="L64" s="65">
        <f t="shared" si="4"/>
        <v>0</v>
      </c>
      <c r="M64" s="115"/>
      <c r="N64" s="115"/>
      <c r="O64" s="88">
        <f t="shared" si="5"/>
        <v>0</v>
      </c>
      <c r="P64" s="12">
        <f t="shared" si="6"/>
        <v>0</v>
      </c>
      <c r="Q64" s="66"/>
      <c r="R64" s="66"/>
      <c r="S64" s="92">
        <f t="shared" si="7"/>
        <v>0</v>
      </c>
      <c r="T64" s="65">
        <f t="shared" si="8"/>
        <v>0</v>
      </c>
      <c r="U64" s="115"/>
      <c r="V64" s="115"/>
      <c r="W64" s="115"/>
      <c r="X64" s="64">
        <f t="shared" si="9"/>
        <v>0</v>
      </c>
      <c r="Y64" s="65">
        <f t="shared" si="10"/>
        <v>0</v>
      </c>
      <c r="Z64" s="70"/>
      <c r="AA64" s="70"/>
      <c r="AB64" s="64">
        <f t="shared" si="11"/>
        <v>0</v>
      </c>
      <c r="AC64" s="65">
        <f t="shared" si="12"/>
        <v>0</v>
      </c>
      <c r="AD64" s="66"/>
      <c r="AE64" s="66"/>
      <c r="AF64" s="64">
        <f t="shared" si="13"/>
        <v>0</v>
      </c>
      <c r="AG64" s="65">
        <f t="shared" si="14"/>
        <v>0</v>
      </c>
      <c r="AH64" s="66"/>
      <c r="AI64" s="66"/>
      <c r="AJ64" s="66"/>
      <c r="AK64" s="70"/>
      <c r="AL64" s="65">
        <f t="shared" si="15"/>
        <v>0</v>
      </c>
      <c r="AM64" s="66"/>
      <c r="AN64" s="70"/>
      <c r="AO64" s="65">
        <f t="shared" ref="AO64:AO83" si="17">SUM(H64,L64,P64,T64,Y64,AC64,AG64,AM64)</f>
        <v>0</v>
      </c>
      <c r="AP64" s="65">
        <f t="shared" ref="AP64:AP83" si="18">IF(MIN(H64,L64,P64,T64,Y64,AC64,AG64)&lt;1, 0, MAX(0, MIN(5, AO64/7)))</f>
        <v>0</v>
      </c>
      <c r="AQ64" s="64" t="str">
        <f t="shared" si="16"/>
        <v/>
      </c>
      <c r="AR64" s="64" t="str">
        <f t="shared" ref="AR64:AR83" si="19">IF(SUM((H64=0)+(L64=0)+(P64=0)+(T64=0)+(Y64=0)+(AC64=0)+(AG64=0))=0, "", "অকৃতকার্য বিষয়: " &amp; SUM((H64=0)+(L64=0)+(P64=0)+(T64=0)+(Y64=0)+(AC64=0)+(AG64=0)))</f>
        <v>অকৃতকার্য বিষয়: 7</v>
      </c>
      <c r="AT64" s="94">
        <f t="shared" ref="AT64:AT83" si="20">IF(MIN(H64,L64,P64,T64,Y64,AC64,AG64)&lt;1, 0, MAX(0, AO64/7))</f>
        <v>0</v>
      </c>
    </row>
    <row r="65" spans="1:46" s="93" customFormat="1" ht="15" customHeight="1" x14ac:dyDescent="0.35">
      <c r="A65" s="67">
        <v>57</v>
      </c>
      <c r="B65" s="72"/>
      <c r="C65" s="69"/>
      <c r="D65" s="69"/>
      <c r="E65" s="90">
        <f t="shared" si="0"/>
        <v>0</v>
      </c>
      <c r="F65" s="70"/>
      <c r="G65" s="91">
        <f t="shared" si="1"/>
        <v>0</v>
      </c>
      <c r="H65" s="65">
        <f t="shared" si="2"/>
        <v>0</v>
      </c>
      <c r="I65" s="70"/>
      <c r="J65" s="70"/>
      <c r="K65" s="64">
        <f t="shared" si="3"/>
        <v>0</v>
      </c>
      <c r="L65" s="65">
        <f t="shared" si="4"/>
        <v>0</v>
      </c>
      <c r="M65" s="115"/>
      <c r="N65" s="115"/>
      <c r="O65" s="88">
        <f t="shared" si="5"/>
        <v>0</v>
      </c>
      <c r="P65" s="12">
        <f t="shared" si="6"/>
        <v>0</v>
      </c>
      <c r="Q65" s="66"/>
      <c r="R65" s="66"/>
      <c r="S65" s="92">
        <f t="shared" si="7"/>
        <v>0</v>
      </c>
      <c r="T65" s="65">
        <f t="shared" si="8"/>
        <v>0</v>
      </c>
      <c r="U65" s="115"/>
      <c r="V65" s="115"/>
      <c r="W65" s="115"/>
      <c r="X65" s="64">
        <f t="shared" si="9"/>
        <v>0</v>
      </c>
      <c r="Y65" s="65">
        <f t="shared" si="10"/>
        <v>0</v>
      </c>
      <c r="Z65" s="70"/>
      <c r="AA65" s="70"/>
      <c r="AB65" s="64">
        <f t="shared" si="11"/>
        <v>0</v>
      </c>
      <c r="AC65" s="65">
        <f t="shared" si="12"/>
        <v>0</v>
      </c>
      <c r="AD65" s="66"/>
      <c r="AE65" s="66"/>
      <c r="AF65" s="64">
        <f t="shared" si="13"/>
        <v>0</v>
      </c>
      <c r="AG65" s="65">
        <f t="shared" si="14"/>
        <v>0</v>
      </c>
      <c r="AH65" s="66"/>
      <c r="AI65" s="66"/>
      <c r="AJ65" s="66"/>
      <c r="AK65" s="70"/>
      <c r="AL65" s="65">
        <f t="shared" si="15"/>
        <v>0</v>
      </c>
      <c r="AM65" s="66"/>
      <c r="AN65" s="70"/>
      <c r="AO65" s="65">
        <f t="shared" si="17"/>
        <v>0</v>
      </c>
      <c r="AP65" s="65">
        <f t="shared" si="18"/>
        <v>0</v>
      </c>
      <c r="AQ65" s="64" t="str">
        <f t="shared" si="16"/>
        <v/>
      </c>
      <c r="AR65" s="64" t="str">
        <f t="shared" si="19"/>
        <v>অকৃতকার্য বিষয়: 7</v>
      </c>
      <c r="AT65" s="94">
        <f t="shared" si="20"/>
        <v>0</v>
      </c>
    </row>
    <row r="66" spans="1:46" s="93" customFormat="1" x14ac:dyDescent="0.35">
      <c r="A66" s="67">
        <v>58</v>
      </c>
      <c r="B66" s="72"/>
      <c r="C66" s="69"/>
      <c r="D66" s="69"/>
      <c r="E66" s="90">
        <f t="shared" si="0"/>
        <v>0</v>
      </c>
      <c r="F66" s="70"/>
      <c r="G66" s="91">
        <f t="shared" si="1"/>
        <v>0</v>
      </c>
      <c r="H66" s="65">
        <f t="shared" si="2"/>
        <v>0</v>
      </c>
      <c r="I66" s="70"/>
      <c r="J66" s="70"/>
      <c r="K66" s="64">
        <f t="shared" si="3"/>
        <v>0</v>
      </c>
      <c r="L66" s="65">
        <f t="shared" si="4"/>
        <v>0</v>
      </c>
      <c r="M66" s="115"/>
      <c r="N66" s="115"/>
      <c r="O66" s="88">
        <f t="shared" si="5"/>
        <v>0</v>
      </c>
      <c r="P66" s="12">
        <f t="shared" si="6"/>
        <v>0</v>
      </c>
      <c r="Q66" s="66"/>
      <c r="R66" s="66"/>
      <c r="S66" s="92">
        <f t="shared" si="7"/>
        <v>0</v>
      </c>
      <c r="T66" s="65">
        <f t="shared" si="8"/>
        <v>0</v>
      </c>
      <c r="U66" s="115"/>
      <c r="V66" s="115"/>
      <c r="W66" s="115"/>
      <c r="X66" s="64">
        <f t="shared" si="9"/>
        <v>0</v>
      </c>
      <c r="Y66" s="65">
        <f t="shared" si="10"/>
        <v>0</v>
      </c>
      <c r="Z66" s="70"/>
      <c r="AA66" s="70"/>
      <c r="AB66" s="64">
        <f t="shared" si="11"/>
        <v>0</v>
      </c>
      <c r="AC66" s="65">
        <f t="shared" si="12"/>
        <v>0</v>
      </c>
      <c r="AD66" s="66"/>
      <c r="AE66" s="66"/>
      <c r="AF66" s="64">
        <f t="shared" si="13"/>
        <v>0</v>
      </c>
      <c r="AG66" s="65">
        <f t="shared" si="14"/>
        <v>0</v>
      </c>
      <c r="AH66" s="66"/>
      <c r="AI66" s="66"/>
      <c r="AJ66" s="66"/>
      <c r="AK66" s="70"/>
      <c r="AL66" s="65">
        <f t="shared" si="15"/>
        <v>0</v>
      </c>
      <c r="AM66" s="66"/>
      <c r="AN66" s="70"/>
      <c r="AO66" s="65">
        <f t="shared" si="17"/>
        <v>0</v>
      </c>
      <c r="AP66" s="65">
        <f t="shared" si="18"/>
        <v>0</v>
      </c>
      <c r="AQ66" s="64" t="str">
        <f t="shared" si="16"/>
        <v/>
      </c>
      <c r="AR66" s="64" t="str">
        <f t="shared" si="19"/>
        <v>অকৃতকার্য বিষয়: 7</v>
      </c>
      <c r="AT66" s="94">
        <f t="shared" si="20"/>
        <v>0</v>
      </c>
    </row>
    <row r="67" spans="1:46" s="93" customFormat="1" x14ac:dyDescent="0.35">
      <c r="A67" s="67">
        <v>59</v>
      </c>
      <c r="B67" s="72"/>
      <c r="C67" s="69"/>
      <c r="D67" s="69"/>
      <c r="E67" s="90">
        <f t="shared" si="0"/>
        <v>0</v>
      </c>
      <c r="F67" s="70"/>
      <c r="G67" s="91">
        <f t="shared" si="1"/>
        <v>0</v>
      </c>
      <c r="H67" s="65">
        <f t="shared" si="2"/>
        <v>0</v>
      </c>
      <c r="I67" s="70"/>
      <c r="J67" s="70"/>
      <c r="K67" s="64">
        <f t="shared" si="3"/>
        <v>0</v>
      </c>
      <c r="L67" s="65">
        <f t="shared" si="4"/>
        <v>0</v>
      </c>
      <c r="M67" s="115"/>
      <c r="N67" s="115"/>
      <c r="O67" s="88">
        <f t="shared" si="5"/>
        <v>0</v>
      </c>
      <c r="P67" s="12">
        <f t="shared" si="6"/>
        <v>0</v>
      </c>
      <c r="Q67" s="66"/>
      <c r="R67" s="66"/>
      <c r="S67" s="92">
        <f t="shared" si="7"/>
        <v>0</v>
      </c>
      <c r="T67" s="65">
        <f t="shared" si="8"/>
        <v>0</v>
      </c>
      <c r="U67" s="115"/>
      <c r="V67" s="115"/>
      <c r="W67" s="115"/>
      <c r="X67" s="64">
        <f t="shared" si="9"/>
        <v>0</v>
      </c>
      <c r="Y67" s="65">
        <f t="shared" si="10"/>
        <v>0</v>
      </c>
      <c r="Z67" s="70"/>
      <c r="AA67" s="70"/>
      <c r="AB67" s="64">
        <f t="shared" si="11"/>
        <v>0</v>
      </c>
      <c r="AC67" s="65">
        <f t="shared" si="12"/>
        <v>0</v>
      </c>
      <c r="AD67" s="66"/>
      <c r="AE67" s="66"/>
      <c r="AF67" s="64">
        <f t="shared" si="13"/>
        <v>0</v>
      </c>
      <c r="AG67" s="65">
        <f t="shared" si="14"/>
        <v>0</v>
      </c>
      <c r="AH67" s="66"/>
      <c r="AI67" s="66"/>
      <c r="AJ67" s="66"/>
      <c r="AK67" s="70"/>
      <c r="AL67" s="65">
        <f t="shared" si="15"/>
        <v>0</v>
      </c>
      <c r="AM67" s="66"/>
      <c r="AN67" s="70"/>
      <c r="AO67" s="65">
        <f t="shared" si="17"/>
        <v>0</v>
      </c>
      <c r="AP67" s="65">
        <f t="shared" si="18"/>
        <v>0</v>
      </c>
      <c r="AQ67" s="64" t="str">
        <f t="shared" si="16"/>
        <v/>
      </c>
      <c r="AR67" s="64" t="str">
        <f t="shared" si="19"/>
        <v>অকৃতকার্য বিষয়: 7</v>
      </c>
      <c r="AT67" s="94">
        <f t="shared" si="20"/>
        <v>0</v>
      </c>
    </row>
    <row r="68" spans="1:46" s="93" customFormat="1" x14ac:dyDescent="0.35">
      <c r="A68" s="67">
        <v>60</v>
      </c>
      <c r="B68" s="72"/>
      <c r="C68" s="69"/>
      <c r="D68" s="69"/>
      <c r="E68" s="90">
        <f t="shared" si="0"/>
        <v>0</v>
      </c>
      <c r="F68" s="70"/>
      <c r="G68" s="91">
        <f t="shared" si="1"/>
        <v>0</v>
      </c>
      <c r="H68" s="65">
        <f t="shared" si="2"/>
        <v>0</v>
      </c>
      <c r="I68" s="70"/>
      <c r="J68" s="70"/>
      <c r="K68" s="64">
        <f t="shared" si="3"/>
        <v>0</v>
      </c>
      <c r="L68" s="65">
        <f t="shared" si="4"/>
        <v>0</v>
      </c>
      <c r="M68" s="115"/>
      <c r="N68" s="115"/>
      <c r="O68" s="88">
        <f t="shared" si="5"/>
        <v>0</v>
      </c>
      <c r="P68" s="12">
        <f t="shared" si="6"/>
        <v>0</v>
      </c>
      <c r="Q68" s="66"/>
      <c r="R68" s="66"/>
      <c r="S68" s="92">
        <f t="shared" si="7"/>
        <v>0</v>
      </c>
      <c r="T68" s="65">
        <f t="shared" si="8"/>
        <v>0</v>
      </c>
      <c r="U68" s="115"/>
      <c r="V68" s="115"/>
      <c r="W68" s="115"/>
      <c r="X68" s="64">
        <f t="shared" si="9"/>
        <v>0</v>
      </c>
      <c r="Y68" s="65">
        <f t="shared" si="10"/>
        <v>0</v>
      </c>
      <c r="Z68" s="70"/>
      <c r="AA68" s="70"/>
      <c r="AB68" s="64">
        <f t="shared" si="11"/>
        <v>0</v>
      </c>
      <c r="AC68" s="65">
        <f t="shared" si="12"/>
        <v>0</v>
      </c>
      <c r="AD68" s="66"/>
      <c r="AE68" s="66"/>
      <c r="AF68" s="64">
        <f t="shared" si="13"/>
        <v>0</v>
      </c>
      <c r="AG68" s="65">
        <f t="shared" si="14"/>
        <v>0</v>
      </c>
      <c r="AH68" s="66"/>
      <c r="AI68" s="66"/>
      <c r="AJ68" s="66"/>
      <c r="AK68" s="70"/>
      <c r="AL68" s="65">
        <f t="shared" si="15"/>
        <v>0</v>
      </c>
      <c r="AM68" s="66"/>
      <c r="AN68" s="70"/>
      <c r="AO68" s="65">
        <f t="shared" si="17"/>
        <v>0</v>
      </c>
      <c r="AP68" s="65">
        <f t="shared" si="18"/>
        <v>0</v>
      </c>
      <c r="AQ68" s="64" t="str">
        <f t="shared" si="16"/>
        <v/>
      </c>
      <c r="AR68" s="64" t="str">
        <f t="shared" si="19"/>
        <v>অকৃতকার্য বিষয়: 7</v>
      </c>
      <c r="AT68" s="94">
        <f t="shared" si="20"/>
        <v>0</v>
      </c>
    </row>
    <row r="69" spans="1:46" s="93" customFormat="1" x14ac:dyDescent="0.35">
      <c r="A69" s="67">
        <v>61</v>
      </c>
      <c r="B69" s="72"/>
      <c r="C69" s="69"/>
      <c r="D69" s="69"/>
      <c r="E69" s="90">
        <f t="shared" si="0"/>
        <v>0</v>
      </c>
      <c r="F69" s="70"/>
      <c r="G69" s="91">
        <f t="shared" si="1"/>
        <v>0</v>
      </c>
      <c r="H69" s="65">
        <f t="shared" si="2"/>
        <v>0</v>
      </c>
      <c r="I69" s="70"/>
      <c r="J69" s="70"/>
      <c r="K69" s="64">
        <f t="shared" si="3"/>
        <v>0</v>
      </c>
      <c r="L69" s="65">
        <f t="shared" si="4"/>
        <v>0</v>
      </c>
      <c r="M69" s="115"/>
      <c r="N69" s="115"/>
      <c r="O69" s="88">
        <f t="shared" si="5"/>
        <v>0</v>
      </c>
      <c r="P69" s="12">
        <f t="shared" si="6"/>
        <v>0</v>
      </c>
      <c r="Q69" s="66"/>
      <c r="R69" s="66"/>
      <c r="S69" s="92">
        <f t="shared" si="7"/>
        <v>0</v>
      </c>
      <c r="T69" s="65">
        <f t="shared" si="8"/>
        <v>0</v>
      </c>
      <c r="U69" s="115"/>
      <c r="V69" s="115"/>
      <c r="W69" s="115"/>
      <c r="X69" s="64">
        <f t="shared" si="9"/>
        <v>0</v>
      </c>
      <c r="Y69" s="65">
        <f t="shared" si="10"/>
        <v>0</v>
      </c>
      <c r="Z69" s="70"/>
      <c r="AA69" s="70"/>
      <c r="AB69" s="64">
        <f t="shared" si="11"/>
        <v>0</v>
      </c>
      <c r="AC69" s="65">
        <f t="shared" si="12"/>
        <v>0</v>
      </c>
      <c r="AD69" s="66"/>
      <c r="AE69" s="66"/>
      <c r="AF69" s="64">
        <f t="shared" si="13"/>
        <v>0</v>
      </c>
      <c r="AG69" s="65">
        <f t="shared" si="14"/>
        <v>0</v>
      </c>
      <c r="AH69" s="66"/>
      <c r="AI69" s="66"/>
      <c r="AJ69" s="66"/>
      <c r="AK69" s="70"/>
      <c r="AL69" s="65">
        <f t="shared" si="15"/>
        <v>0</v>
      </c>
      <c r="AM69" s="66"/>
      <c r="AN69" s="70"/>
      <c r="AO69" s="65">
        <f t="shared" si="17"/>
        <v>0</v>
      </c>
      <c r="AP69" s="65">
        <f t="shared" si="18"/>
        <v>0</v>
      </c>
      <c r="AQ69" s="64" t="str">
        <f t="shared" si="16"/>
        <v/>
      </c>
      <c r="AR69" s="64" t="str">
        <f t="shared" si="19"/>
        <v>অকৃতকার্য বিষয়: 7</v>
      </c>
      <c r="AT69" s="94">
        <f t="shared" si="20"/>
        <v>0</v>
      </c>
    </row>
    <row r="70" spans="1:46" s="93" customFormat="1" x14ac:dyDescent="0.35">
      <c r="A70" s="67">
        <v>62</v>
      </c>
      <c r="B70" s="72"/>
      <c r="C70" s="69"/>
      <c r="D70" s="69"/>
      <c r="E70" s="90">
        <f t="shared" si="0"/>
        <v>0</v>
      </c>
      <c r="F70" s="70"/>
      <c r="G70" s="91">
        <f t="shared" si="1"/>
        <v>0</v>
      </c>
      <c r="H70" s="65">
        <f t="shared" si="2"/>
        <v>0</v>
      </c>
      <c r="I70" s="70"/>
      <c r="J70" s="70"/>
      <c r="K70" s="64">
        <f t="shared" si="3"/>
        <v>0</v>
      </c>
      <c r="L70" s="65">
        <f t="shared" si="4"/>
        <v>0</v>
      </c>
      <c r="M70" s="115"/>
      <c r="N70" s="115"/>
      <c r="O70" s="88">
        <f t="shared" si="5"/>
        <v>0</v>
      </c>
      <c r="P70" s="12">
        <f t="shared" si="6"/>
        <v>0</v>
      </c>
      <c r="Q70" s="66"/>
      <c r="R70" s="66"/>
      <c r="S70" s="92">
        <f t="shared" si="7"/>
        <v>0</v>
      </c>
      <c r="T70" s="65">
        <f t="shared" si="8"/>
        <v>0</v>
      </c>
      <c r="U70" s="115"/>
      <c r="V70" s="115"/>
      <c r="W70" s="115"/>
      <c r="X70" s="64">
        <f t="shared" si="9"/>
        <v>0</v>
      </c>
      <c r="Y70" s="65">
        <f t="shared" si="10"/>
        <v>0</v>
      </c>
      <c r="Z70" s="70"/>
      <c r="AA70" s="70"/>
      <c r="AB70" s="64">
        <f t="shared" si="11"/>
        <v>0</v>
      </c>
      <c r="AC70" s="65">
        <f t="shared" si="12"/>
        <v>0</v>
      </c>
      <c r="AD70" s="66"/>
      <c r="AE70" s="66"/>
      <c r="AF70" s="64">
        <f t="shared" si="13"/>
        <v>0</v>
      </c>
      <c r="AG70" s="65">
        <f t="shared" si="14"/>
        <v>0</v>
      </c>
      <c r="AH70" s="66"/>
      <c r="AI70" s="66"/>
      <c r="AJ70" s="66"/>
      <c r="AK70" s="70"/>
      <c r="AL70" s="65">
        <f t="shared" si="15"/>
        <v>0</v>
      </c>
      <c r="AM70" s="66"/>
      <c r="AN70" s="70"/>
      <c r="AO70" s="65">
        <f t="shared" si="17"/>
        <v>0</v>
      </c>
      <c r="AP70" s="65">
        <f t="shared" si="18"/>
        <v>0</v>
      </c>
      <c r="AQ70" s="64" t="str">
        <f t="shared" si="16"/>
        <v/>
      </c>
      <c r="AR70" s="64" t="str">
        <f t="shared" si="19"/>
        <v>অকৃতকার্য বিষয়: 7</v>
      </c>
      <c r="AT70" s="94">
        <f t="shared" si="20"/>
        <v>0</v>
      </c>
    </row>
    <row r="71" spans="1:46" s="93" customFormat="1" x14ac:dyDescent="0.35">
      <c r="A71" s="67">
        <v>63</v>
      </c>
      <c r="B71" s="72"/>
      <c r="C71" s="69"/>
      <c r="D71" s="69"/>
      <c r="E71" s="90">
        <f t="shared" si="0"/>
        <v>0</v>
      </c>
      <c r="F71" s="70"/>
      <c r="G71" s="91">
        <f t="shared" si="1"/>
        <v>0</v>
      </c>
      <c r="H71" s="65">
        <f t="shared" si="2"/>
        <v>0</v>
      </c>
      <c r="I71" s="70"/>
      <c r="J71" s="70"/>
      <c r="K71" s="64">
        <f t="shared" si="3"/>
        <v>0</v>
      </c>
      <c r="L71" s="65">
        <f t="shared" si="4"/>
        <v>0</v>
      </c>
      <c r="M71" s="115"/>
      <c r="N71" s="115"/>
      <c r="O71" s="88">
        <f t="shared" si="5"/>
        <v>0</v>
      </c>
      <c r="P71" s="12">
        <f t="shared" si="6"/>
        <v>0</v>
      </c>
      <c r="Q71" s="66"/>
      <c r="R71" s="66"/>
      <c r="S71" s="92">
        <f t="shared" si="7"/>
        <v>0</v>
      </c>
      <c r="T71" s="65">
        <f t="shared" si="8"/>
        <v>0</v>
      </c>
      <c r="U71" s="115"/>
      <c r="V71" s="115"/>
      <c r="W71" s="115"/>
      <c r="X71" s="64">
        <f t="shared" si="9"/>
        <v>0</v>
      </c>
      <c r="Y71" s="65">
        <f t="shared" si="10"/>
        <v>0</v>
      </c>
      <c r="Z71" s="70"/>
      <c r="AA71" s="70"/>
      <c r="AB71" s="64">
        <f t="shared" si="11"/>
        <v>0</v>
      </c>
      <c r="AC71" s="65">
        <f t="shared" si="12"/>
        <v>0</v>
      </c>
      <c r="AD71" s="66"/>
      <c r="AE71" s="66"/>
      <c r="AF71" s="64">
        <f t="shared" si="13"/>
        <v>0</v>
      </c>
      <c r="AG71" s="65">
        <f t="shared" si="14"/>
        <v>0</v>
      </c>
      <c r="AH71" s="66"/>
      <c r="AI71" s="66"/>
      <c r="AJ71" s="66"/>
      <c r="AK71" s="70"/>
      <c r="AL71" s="65">
        <f t="shared" si="15"/>
        <v>0</v>
      </c>
      <c r="AM71" s="66"/>
      <c r="AN71" s="70"/>
      <c r="AO71" s="65">
        <f t="shared" si="17"/>
        <v>0</v>
      </c>
      <c r="AP71" s="65">
        <f t="shared" si="18"/>
        <v>0</v>
      </c>
      <c r="AQ71" s="64" t="str">
        <f t="shared" si="16"/>
        <v/>
      </c>
      <c r="AR71" s="64" t="str">
        <f t="shared" si="19"/>
        <v>অকৃতকার্য বিষয়: 7</v>
      </c>
      <c r="AT71" s="94">
        <f t="shared" si="20"/>
        <v>0</v>
      </c>
    </row>
    <row r="72" spans="1:46" s="93" customFormat="1" x14ac:dyDescent="0.35">
      <c r="A72" s="67">
        <v>64</v>
      </c>
      <c r="B72" s="72"/>
      <c r="C72" s="69"/>
      <c r="D72" s="69"/>
      <c r="E72" s="90">
        <f t="shared" si="0"/>
        <v>0</v>
      </c>
      <c r="F72" s="70"/>
      <c r="G72" s="91">
        <f t="shared" si="1"/>
        <v>0</v>
      </c>
      <c r="H72" s="65">
        <f t="shared" si="2"/>
        <v>0</v>
      </c>
      <c r="I72" s="70"/>
      <c r="J72" s="70"/>
      <c r="K72" s="64">
        <f t="shared" si="3"/>
        <v>0</v>
      </c>
      <c r="L72" s="65">
        <f t="shared" si="4"/>
        <v>0</v>
      </c>
      <c r="M72" s="115"/>
      <c r="N72" s="115"/>
      <c r="O72" s="88">
        <f t="shared" si="5"/>
        <v>0</v>
      </c>
      <c r="P72" s="12">
        <f t="shared" si="6"/>
        <v>0</v>
      </c>
      <c r="Q72" s="66"/>
      <c r="R72" s="66"/>
      <c r="S72" s="92">
        <f t="shared" si="7"/>
        <v>0</v>
      </c>
      <c r="T72" s="65">
        <f t="shared" si="8"/>
        <v>0</v>
      </c>
      <c r="U72" s="115"/>
      <c r="V72" s="115"/>
      <c r="W72" s="115"/>
      <c r="X72" s="64">
        <f t="shared" si="9"/>
        <v>0</v>
      </c>
      <c r="Y72" s="65">
        <f t="shared" si="10"/>
        <v>0</v>
      </c>
      <c r="Z72" s="70"/>
      <c r="AA72" s="70"/>
      <c r="AB72" s="64">
        <f t="shared" si="11"/>
        <v>0</v>
      </c>
      <c r="AC72" s="65">
        <f t="shared" si="12"/>
        <v>0</v>
      </c>
      <c r="AD72" s="66"/>
      <c r="AE72" s="66"/>
      <c r="AF72" s="64">
        <f t="shared" si="13"/>
        <v>0</v>
      </c>
      <c r="AG72" s="65">
        <f t="shared" si="14"/>
        <v>0</v>
      </c>
      <c r="AH72" s="66"/>
      <c r="AI72" s="66"/>
      <c r="AJ72" s="66"/>
      <c r="AK72" s="70"/>
      <c r="AL72" s="65">
        <f t="shared" si="15"/>
        <v>0</v>
      </c>
      <c r="AM72" s="66"/>
      <c r="AN72" s="70"/>
      <c r="AO72" s="65">
        <f t="shared" si="17"/>
        <v>0</v>
      </c>
      <c r="AP72" s="65">
        <f t="shared" si="18"/>
        <v>0</v>
      </c>
      <c r="AQ72" s="64" t="str">
        <f t="shared" si="16"/>
        <v/>
      </c>
      <c r="AR72" s="64" t="str">
        <f t="shared" si="19"/>
        <v>অকৃতকার্য বিষয়: 7</v>
      </c>
      <c r="AT72" s="94">
        <f t="shared" si="20"/>
        <v>0</v>
      </c>
    </row>
    <row r="73" spans="1:46" s="93" customFormat="1" x14ac:dyDescent="0.35">
      <c r="A73" s="67">
        <v>65</v>
      </c>
      <c r="B73" s="72"/>
      <c r="C73" s="69"/>
      <c r="D73" s="69"/>
      <c r="E73" s="90">
        <f t="shared" ref="E73:E83" si="21">C73+D73</f>
        <v>0</v>
      </c>
      <c r="F73" s="70"/>
      <c r="G73" s="91">
        <f t="shared" ref="G73:G83" si="22">SUM(E73,F73)</f>
        <v>0</v>
      </c>
      <c r="H73" s="65">
        <f t="shared" ref="H73:H83" si="23">IF(G73&lt;50,0,IF(G73&lt;60,1,IF(G73&lt;75,2,IF(G73&lt;90,3,IF(G73&lt;105,3.5,IF(G73&lt;120,4,5))))))</f>
        <v>0</v>
      </c>
      <c r="I73" s="70"/>
      <c r="J73" s="70"/>
      <c r="K73" s="64">
        <f t="shared" ref="K73:K83" si="24">I73+J73</f>
        <v>0</v>
      </c>
      <c r="L73" s="65">
        <f t="shared" ref="L73:L83" si="25">IF(K73&lt;50,0,IF(K73&lt;60,1,IF(K73&lt;75,2,IF(K73&lt;90,3,IF(K73&lt;105,3.5,IF(K73&lt;120,4,5))))))</f>
        <v>0</v>
      </c>
      <c r="M73" s="115"/>
      <c r="N73" s="115"/>
      <c r="O73" s="88">
        <f t="shared" ref="O73:O83" si="26">M73+N73</f>
        <v>0</v>
      </c>
      <c r="P73" s="12">
        <f t="shared" ref="P73:P83" si="27">IF(O73&lt;33,0,IF(O73&lt;40,1,IF(O73&lt;50,2,IF(O73&lt;60,3,IF(O73&lt;70,3.5,IF(O73&lt;80,4,5))))))</f>
        <v>0</v>
      </c>
      <c r="Q73" s="66"/>
      <c r="R73" s="66"/>
      <c r="S73" s="92">
        <f t="shared" ref="S73:S83" si="28">SUM(Q73,R73)</f>
        <v>0</v>
      </c>
      <c r="T73" s="65">
        <f t="shared" ref="T73:T83" si="29">IF(S73&lt;33,0,IF(S73&lt;40,1,IF(S73&lt;50,2,IF(S73&lt;60,3,IF(S73&lt;70,3.5,IF(S73&lt;80,4,5))))))</f>
        <v>0</v>
      </c>
      <c r="U73" s="115"/>
      <c r="V73" s="115"/>
      <c r="W73" s="115"/>
      <c r="X73" s="64">
        <f t="shared" ref="X73:X83" si="30">SUM(W73,V73,U73)</f>
        <v>0</v>
      </c>
      <c r="Y73" s="65">
        <f t="shared" ref="Y73:Y83" si="31">(IF(X73&gt;=40, 2.5, IF(X73&gt;=35, 2, IF(X73&gt;=30, 1.75, IF(X73&gt;=25, 1.5, IF(X73&gt;=20, 1, IF(X73&gt;=16.5, 0.5, 0)))))))*2</f>
        <v>0</v>
      </c>
      <c r="Z73" s="70"/>
      <c r="AA73" s="70"/>
      <c r="AB73" s="64">
        <f t="shared" ref="AB73:AB83" si="32">SUM(Z73,AA73)</f>
        <v>0</v>
      </c>
      <c r="AC73" s="65">
        <f t="shared" ref="AC73:AC83" si="33">IF(AB73&lt;33,0,IF(AB73&lt;40,1,IF(AB73&lt;50,2,IF(AB73&lt;60,3,IF(AB73&lt;70,3.5,IF(AB73&lt;80,4,5))))))</f>
        <v>0</v>
      </c>
      <c r="AD73" s="66"/>
      <c r="AE73" s="66"/>
      <c r="AF73" s="64">
        <f t="shared" ref="AF73:AF83" si="34">SUM(AD73,AE73)</f>
        <v>0</v>
      </c>
      <c r="AG73" s="65">
        <f t="shared" ref="AG73:AG83" si="35">IF(AF73&lt;33,0,IF(AF73&lt;40,1,IF(AF73&lt;50,2,IF(AF73&lt;60,3,IF(AF73&lt;70,3.5,IF(AF73&lt;80,4,5))))))</f>
        <v>0</v>
      </c>
      <c r="AH73" s="66"/>
      <c r="AI73" s="66"/>
      <c r="AJ73" s="66"/>
      <c r="AK73" s="70"/>
      <c r="AL73" s="65">
        <f t="shared" ref="AL73:AL83" si="36">(IF(AK73&gt;=40, 2.5, IF(AK73&gt;=35, 2, IF(AK73&gt;=30, 1.75, IF(AK73&gt;=25, 1.5, IF(AK73&gt;=20, 1, IF(AK73&gt;=16.5, 0.5, 0)))))))*2</f>
        <v>0</v>
      </c>
      <c r="AM73" s="66"/>
      <c r="AN73" s="70"/>
      <c r="AO73" s="65">
        <f t="shared" si="17"/>
        <v>0</v>
      </c>
      <c r="AP73" s="65">
        <f t="shared" si="18"/>
        <v>0</v>
      </c>
      <c r="AQ73" s="64" t="str">
        <f t="shared" ref="AQ73:AQ83" si="37">IF(AR73&lt;&gt;"", "", RANK(AT73, $AT$9:$AT$63, 0))</f>
        <v/>
      </c>
      <c r="AR73" s="64" t="str">
        <f t="shared" si="19"/>
        <v>অকৃতকার্য বিষয়: 7</v>
      </c>
      <c r="AT73" s="94">
        <f t="shared" si="20"/>
        <v>0</v>
      </c>
    </row>
    <row r="74" spans="1:46" s="93" customFormat="1" x14ac:dyDescent="0.35">
      <c r="A74" s="67">
        <v>66</v>
      </c>
      <c r="B74" s="72"/>
      <c r="C74" s="69"/>
      <c r="D74" s="69"/>
      <c r="E74" s="90">
        <f t="shared" si="21"/>
        <v>0</v>
      </c>
      <c r="F74" s="70"/>
      <c r="G74" s="91">
        <f t="shared" si="22"/>
        <v>0</v>
      </c>
      <c r="H74" s="65">
        <f t="shared" si="23"/>
        <v>0</v>
      </c>
      <c r="I74" s="70"/>
      <c r="J74" s="70"/>
      <c r="K74" s="64">
        <f t="shared" si="24"/>
        <v>0</v>
      </c>
      <c r="L74" s="65">
        <f t="shared" si="25"/>
        <v>0</v>
      </c>
      <c r="M74" s="115"/>
      <c r="N74" s="115"/>
      <c r="O74" s="88">
        <f t="shared" si="26"/>
        <v>0</v>
      </c>
      <c r="P74" s="12">
        <f t="shared" si="27"/>
        <v>0</v>
      </c>
      <c r="Q74" s="66"/>
      <c r="R74" s="66"/>
      <c r="S74" s="92">
        <f t="shared" si="28"/>
        <v>0</v>
      </c>
      <c r="T74" s="65">
        <f t="shared" si="29"/>
        <v>0</v>
      </c>
      <c r="U74" s="115"/>
      <c r="V74" s="115"/>
      <c r="W74" s="115"/>
      <c r="X74" s="64">
        <f t="shared" si="30"/>
        <v>0</v>
      </c>
      <c r="Y74" s="65">
        <f t="shared" si="31"/>
        <v>0</v>
      </c>
      <c r="Z74" s="70"/>
      <c r="AA74" s="70"/>
      <c r="AB74" s="64">
        <f t="shared" si="32"/>
        <v>0</v>
      </c>
      <c r="AC74" s="65">
        <f t="shared" si="33"/>
        <v>0</v>
      </c>
      <c r="AD74" s="66"/>
      <c r="AE74" s="66"/>
      <c r="AF74" s="64">
        <f t="shared" si="34"/>
        <v>0</v>
      </c>
      <c r="AG74" s="65">
        <f t="shared" si="35"/>
        <v>0</v>
      </c>
      <c r="AH74" s="66"/>
      <c r="AI74" s="66"/>
      <c r="AJ74" s="66"/>
      <c r="AK74" s="70"/>
      <c r="AL74" s="65">
        <f t="shared" si="36"/>
        <v>0</v>
      </c>
      <c r="AM74" s="66"/>
      <c r="AN74" s="70"/>
      <c r="AO74" s="65">
        <f t="shared" si="17"/>
        <v>0</v>
      </c>
      <c r="AP74" s="65">
        <f t="shared" si="18"/>
        <v>0</v>
      </c>
      <c r="AQ74" s="64" t="str">
        <f t="shared" si="37"/>
        <v/>
      </c>
      <c r="AR74" s="64" t="str">
        <f t="shared" si="19"/>
        <v>অকৃতকার্য বিষয়: 7</v>
      </c>
      <c r="AT74" s="94">
        <f t="shared" si="20"/>
        <v>0</v>
      </c>
    </row>
    <row r="75" spans="1:46" s="93" customFormat="1" x14ac:dyDescent="0.35">
      <c r="A75" s="67">
        <v>67</v>
      </c>
      <c r="B75" s="72"/>
      <c r="C75" s="69"/>
      <c r="D75" s="69"/>
      <c r="E75" s="90">
        <f t="shared" si="21"/>
        <v>0</v>
      </c>
      <c r="F75" s="70"/>
      <c r="G75" s="91">
        <f t="shared" si="22"/>
        <v>0</v>
      </c>
      <c r="H75" s="65">
        <f t="shared" si="23"/>
        <v>0</v>
      </c>
      <c r="I75" s="70"/>
      <c r="J75" s="70"/>
      <c r="K75" s="64">
        <f t="shared" si="24"/>
        <v>0</v>
      </c>
      <c r="L75" s="65">
        <f t="shared" si="25"/>
        <v>0</v>
      </c>
      <c r="M75" s="115"/>
      <c r="N75" s="115"/>
      <c r="O75" s="88">
        <f t="shared" si="26"/>
        <v>0</v>
      </c>
      <c r="P75" s="12">
        <f t="shared" si="27"/>
        <v>0</v>
      </c>
      <c r="Q75" s="66"/>
      <c r="R75" s="66"/>
      <c r="S75" s="92">
        <f t="shared" si="28"/>
        <v>0</v>
      </c>
      <c r="T75" s="65">
        <f t="shared" si="29"/>
        <v>0</v>
      </c>
      <c r="U75" s="115"/>
      <c r="V75" s="115"/>
      <c r="W75" s="115"/>
      <c r="X75" s="64">
        <f t="shared" si="30"/>
        <v>0</v>
      </c>
      <c r="Y75" s="65">
        <f t="shared" si="31"/>
        <v>0</v>
      </c>
      <c r="Z75" s="70"/>
      <c r="AA75" s="70"/>
      <c r="AB75" s="64">
        <f t="shared" si="32"/>
        <v>0</v>
      </c>
      <c r="AC75" s="65">
        <f t="shared" si="33"/>
        <v>0</v>
      </c>
      <c r="AD75" s="66"/>
      <c r="AE75" s="66"/>
      <c r="AF75" s="64">
        <f t="shared" si="34"/>
        <v>0</v>
      </c>
      <c r="AG75" s="65">
        <f t="shared" si="35"/>
        <v>0</v>
      </c>
      <c r="AH75" s="66"/>
      <c r="AI75" s="66"/>
      <c r="AJ75" s="66"/>
      <c r="AK75" s="70"/>
      <c r="AL75" s="65">
        <f t="shared" si="36"/>
        <v>0</v>
      </c>
      <c r="AM75" s="66"/>
      <c r="AN75" s="70"/>
      <c r="AO75" s="65">
        <f t="shared" si="17"/>
        <v>0</v>
      </c>
      <c r="AP75" s="65">
        <f t="shared" si="18"/>
        <v>0</v>
      </c>
      <c r="AQ75" s="64" t="str">
        <f t="shared" si="37"/>
        <v/>
      </c>
      <c r="AR75" s="64" t="str">
        <f t="shared" si="19"/>
        <v>অকৃতকার্য বিষয়: 7</v>
      </c>
      <c r="AT75" s="94">
        <f t="shared" si="20"/>
        <v>0</v>
      </c>
    </row>
    <row r="76" spans="1:46" s="93" customFormat="1" x14ac:dyDescent="0.35">
      <c r="A76" s="67">
        <v>68</v>
      </c>
      <c r="B76" s="72"/>
      <c r="C76" s="69"/>
      <c r="D76" s="69"/>
      <c r="E76" s="90">
        <f t="shared" si="21"/>
        <v>0</v>
      </c>
      <c r="F76" s="70"/>
      <c r="G76" s="91">
        <f t="shared" si="22"/>
        <v>0</v>
      </c>
      <c r="H76" s="65">
        <f t="shared" si="23"/>
        <v>0</v>
      </c>
      <c r="I76" s="70"/>
      <c r="J76" s="70"/>
      <c r="K76" s="64">
        <f t="shared" si="24"/>
        <v>0</v>
      </c>
      <c r="L76" s="65">
        <f t="shared" si="25"/>
        <v>0</v>
      </c>
      <c r="M76" s="115"/>
      <c r="N76" s="115"/>
      <c r="O76" s="88">
        <f t="shared" si="26"/>
        <v>0</v>
      </c>
      <c r="P76" s="12">
        <f t="shared" si="27"/>
        <v>0</v>
      </c>
      <c r="Q76" s="66"/>
      <c r="R76" s="66"/>
      <c r="S76" s="92">
        <f t="shared" si="28"/>
        <v>0</v>
      </c>
      <c r="T76" s="65">
        <f t="shared" si="29"/>
        <v>0</v>
      </c>
      <c r="U76" s="115"/>
      <c r="V76" s="115"/>
      <c r="W76" s="115"/>
      <c r="X76" s="64">
        <f t="shared" si="30"/>
        <v>0</v>
      </c>
      <c r="Y76" s="65">
        <f t="shared" si="31"/>
        <v>0</v>
      </c>
      <c r="Z76" s="70"/>
      <c r="AA76" s="70"/>
      <c r="AB76" s="64">
        <f t="shared" si="32"/>
        <v>0</v>
      </c>
      <c r="AC76" s="65">
        <f t="shared" si="33"/>
        <v>0</v>
      </c>
      <c r="AD76" s="66"/>
      <c r="AE76" s="66"/>
      <c r="AF76" s="64">
        <f t="shared" si="34"/>
        <v>0</v>
      </c>
      <c r="AG76" s="65">
        <f t="shared" si="35"/>
        <v>0</v>
      </c>
      <c r="AH76" s="66"/>
      <c r="AI76" s="66"/>
      <c r="AJ76" s="66"/>
      <c r="AK76" s="70"/>
      <c r="AL76" s="65">
        <f t="shared" si="36"/>
        <v>0</v>
      </c>
      <c r="AM76" s="66"/>
      <c r="AN76" s="70"/>
      <c r="AO76" s="65">
        <f t="shared" si="17"/>
        <v>0</v>
      </c>
      <c r="AP76" s="65">
        <f t="shared" si="18"/>
        <v>0</v>
      </c>
      <c r="AQ76" s="64" t="str">
        <f t="shared" si="37"/>
        <v/>
      </c>
      <c r="AR76" s="64" t="str">
        <f t="shared" si="19"/>
        <v>অকৃতকার্য বিষয়: 7</v>
      </c>
      <c r="AT76" s="94">
        <f t="shared" si="20"/>
        <v>0</v>
      </c>
    </row>
    <row r="77" spans="1:46" s="93" customFormat="1" x14ac:dyDescent="0.35">
      <c r="A77" s="67">
        <v>69</v>
      </c>
      <c r="B77" s="72"/>
      <c r="C77" s="69"/>
      <c r="D77" s="69"/>
      <c r="E77" s="90">
        <f t="shared" si="21"/>
        <v>0</v>
      </c>
      <c r="F77" s="70"/>
      <c r="G77" s="91">
        <f t="shared" si="22"/>
        <v>0</v>
      </c>
      <c r="H77" s="65">
        <f t="shared" si="23"/>
        <v>0</v>
      </c>
      <c r="I77" s="70"/>
      <c r="J77" s="70"/>
      <c r="K77" s="64">
        <f t="shared" si="24"/>
        <v>0</v>
      </c>
      <c r="L77" s="65">
        <f t="shared" si="25"/>
        <v>0</v>
      </c>
      <c r="M77" s="115"/>
      <c r="N77" s="115"/>
      <c r="O77" s="88">
        <f t="shared" si="26"/>
        <v>0</v>
      </c>
      <c r="P77" s="12">
        <f t="shared" si="27"/>
        <v>0</v>
      </c>
      <c r="Q77" s="66"/>
      <c r="R77" s="66"/>
      <c r="S77" s="92">
        <f t="shared" si="28"/>
        <v>0</v>
      </c>
      <c r="T77" s="65">
        <f t="shared" si="29"/>
        <v>0</v>
      </c>
      <c r="U77" s="115"/>
      <c r="V77" s="115"/>
      <c r="W77" s="115"/>
      <c r="X77" s="64">
        <f t="shared" si="30"/>
        <v>0</v>
      </c>
      <c r="Y77" s="65">
        <f t="shared" si="31"/>
        <v>0</v>
      </c>
      <c r="Z77" s="70"/>
      <c r="AA77" s="70"/>
      <c r="AB77" s="64">
        <f t="shared" si="32"/>
        <v>0</v>
      </c>
      <c r="AC77" s="65">
        <f t="shared" si="33"/>
        <v>0</v>
      </c>
      <c r="AD77" s="66"/>
      <c r="AE77" s="66"/>
      <c r="AF77" s="64">
        <f t="shared" si="34"/>
        <v>0</v>
      </c>
      <c r="AG77" s="65">
        <f t="shared" si="35"/>
        <v>0</v>
      </c>
      <c r="AH77" s="66"/>
      <c r="AI77" s="66"/>
      <c r="AJ77" s="66"/>
      <c r="AK77" s="70"/>
      <c r="AL77" s="65">
        <f t="shared" si="36"/>
        <v>0</v>
      </c>
      <c r="AM77" s="66"/>
      <c r="AN77" s="70"/>
      <c r="AO77" s="65">
        <f t="shared" si="17"/>
        <v>0</v>
      </c>
      <c r="AP77" s="65">
        <f t="shared" si="18"/>
        <v>0</v>
      </c>
      <c r="AQ77" s="64" t="str">
        <f t="shared" si="37"/>
        <v/>
      </c>
      <c r="AR77" s="64" t="str">
        <f t="shared" si="19"/>
        <v>অকৃতকার্য বিষয়: 7</v>
      </c>
      <c r="AT77" s="94">
        <f t="shared" si="20"/>
        <v>0</v>
      </c>
    </row>
    <row r="78" spans="1:46" s="93" customFormat="1" x14ac:dyDescent="0.35">
      <c r="A78" s="67">
        <v>70</v>
      </c>
      <c r="B78" s="72"/>
      <c r="C78" s="69"/>
      <c r="D78" s="69"/>
      <c r="E78" s="90">
        <f t="shared" si="21"/>
        <v>0</v>
      </c>
      <c r="F78" s="70"/>
      <c r="G78" s="91">
        <f t="shared" si="22"/>
        <v>0</v>
      </c>
      <c r="H78" s="65">
        <f t="shared" si="23"/>
        <v>0</v>
      </c>
      <c r="I78" s="70"/>
      <c r="J78" s="70"/>
      <c r="K78" s="64">
        <f t="shared" si="24"/>
        <v>0</v>
      </c>
      <c r="L78" s="65">
        <f t="shared" si="25"/>
        <v>0</v>
      </c>
      <c r="M78" s="115"/>
      <c r="N78" s="115"/>
      <c r="O78" s="88">
        <f t="shared" si="26"/>
        <v>0</v>
      </c>
      <c r="P78" s="12">
        <f t="shared" si="27"/>
        <v>0</v>
      </c>
      <c r="Q78" s="66"/>
      <c r="R78" s="66"/>
      <c r="S78" s="92">
        <f t="shared" si="28"/>
        <v>0</v>
      </c>
      <c r="T78" s="65">
        <f t="shared" si="29"/>
        <v>0</v>
      </c>
      <c r="U78" s="115"/>
      <c r="V78" s="115"/>
      <c r="W78" s="115"/>
      <c r="X78" s="64">
        <f t="shared" si="30"/>
        <v>0</v>
      </c>
      <c r="Y78" s="65">
        <f t="shared" si="31"/>
        <v>0</v>
      </c>
      <c r="Z78" s="70"/>
      <c r="AA78" s="70"/>
      <c r="AB78" s="64">
        <f t="shared" si="32"/>
        <v>0</v>
      </c>
      <c r="AC78" s="65">
        <f t="shared" si="33"/>
        <v>0</v>
      </c>
      <c r="AD78" s="66"/>
      <c r="AE78" s="66"/>
      <c r="AF78" s="64">
        <f t="shared" si="34"/>
        <v>0</v>
      </c>
      <c r="AG78" s="65">
        <f t="shared" si="35"/>
        <v>0</v>
      </c>
      <c r="AH78" s="66"/>
      <c r="AI78" s="66"/>
      <c r="AJ78" s="66"/>
      <c r="AK78" s="70"/>
      <c r="AL78" s="65">
        <f t="shared" si="36"/>
        <v>0</v>
      </c>
      <c r="AM78" s="66"/>
      <c r="AN78" s="70"/>
      <c r="AO78" s="65">
        <f t="shared" si="17"/>
        <v>0</v>
      </c>
      <c r="AP78" s="65">
        <f t="shared" si="18"/>
        <v>0</v>
      </c>
      <c r="AQ78" s="64" t="str">
        <f t="shared" si="37"/>
        <v/>
      </c>
      <c r="AR78" s="64" t="str">
        <f t="shared" si="19"/>
        <v>অকৃতকার্য বিষয়: 7</v>
      </c>
      <c r="AT78" s="94">
        <f t="shared" si="20"/>
        <v>0</v>
      </c>
    </row>
    <row r="79" spans="1:46" s="93" customFormat="1" x14ac:dyDescent="0.35">
      <c r="A79" s="67">
        <v>71</v>
      </c>
      <c r="B79" s="72"/>
      <c r="C79" s="69"/>
      <c r="D79" s="69"/>
      <c r="E79" s="90">
        <f t="shared" si="21"/>
        <v>0</v>
      </c>
      <c r="F79" s="70"/>
      <c r="G79" s="91">
        <f t="shared" si="22"/>
        <v>0</v>
      </c>
      <c r="H79" s="65">
        <f t="shared" si="23"/>
        <v>0</v>
      </c>
      <c r="I79" s="70"/>
      <c r="J79" s="70"/>
      <c r="K79" s="64">
        <f t="shared" si="24"/>
        <v>0</v>
      </c>
      <c r="L79" s="65">
        <f t="shared" si="25"/>
        <v>0</v>
      </c>
      <c r="M79" s="115"/>
      <c r="N79" s="115"/>
      <c r="O79" s="88">
        <f t="shared" si="26"/>
        <v>0</v>
      </c>
      <c r="P79" s="12">
        <f t="shared" si="27"/>
        <v>0</v>
      </c>
      <c r="Q79" s="66"/>
      <c r="R79" s="66"/>
      <c r="S79" s="92">
        <f t="shared" si="28"/>
        <v>0</v>
      </c>
      <c r="T79" s="65">
        <f t="shared" si="29"/>
        <v>0</v>
      </c>
      <c r="U79" s="115"/>
      <c r="V79" s="115"/>
      <c r="W79" s="115"/>
      <c r="X79" s="64">
        <f t="shared" si="30"/>
        <v>0</v>
      </c>
      <c r="Y79" s="65">
        <f t="shared" si="31"/>
        <v>0</v>
      </c>
      <c r="Z79" s="70"/>
      <c r="AA79" s="70"/>
      <c r="AB79" s="64">
        <f t="shared" si="32"/>
        <v>0</v>
      </c>
      <c r="AC79" s="65">
        <f t="shared" si="33"/>
        <v>0</v>
      </c>
      <c r="AD79" s="66"/>
      <c r="AE79" s="66"/>
      <c r="AF79" s="64">
        <f t="shared" si="34"/>
        <v>0</v>
      </c>
      <c r="AG79" s="65">
        <f t="shared" si="35"/>
        <v>0</v>
      </c>
      <c r="AH79" s="66"/>
      <c r="AI79" s="66"/>
      <c r="AJ79" s="66"/>
      <c r="AK79" s="70"/>
      <c r="AL79" s="65">
        <f t="shared" si="36"/>
        <v>0</v>
      </c>
      <c r="AM79" s="66"/>
      <c r="AN79" s="70"/>
      <c r="AO79" s="65">
        <f t="shared" si="17"/>
        <v>0</v>
      </c>
      <c r="AP79" s="65">
        <f t="shared" si="18"/>
        <v>0</v>
      </c>
      <c r="AQ79" s="64" t="str">
        <f t="shared" si="37"/>
        <v/>
      </c>
      <c r="AR79" s="64" t="str">
        <f t="shared" si="19"/>
        <v>অকৃতকার্য বিষয়: 7</v>
      </c>
      <c r="AT79" s="94">
        <f t="shared" si="20"/>
        <v>0</v>
      </c>
    </row>
    <row r="80" spans="1:46" s="93" customFormat="1" x14ac:dyDescent="0.35">
      <c r="A80" s="67">
        <v>72</v>
      </c>
      <c r="B80" s="72"/>
      <c r="C80" s="69"/>
      <c r="D80" s="69"/>
      <c r="E80" s="90">
        <f t="shared" si="21"/>
        <v>0</v>
      </c>
      <c r="F80" s="70"/>
      <c r="G80" s="91">
        <f t="shared" si="22"/>
        <v>0</v>
      </c>
      <c r="H80" s="65">
        <f t="shared" si="23"/>
        <v>0</v>
      </c>
      <c r="I80" s="70"/>
      <c r="J80" s="70"/>
      <c r="K80" s="64">
        <f t="shared" si="24"/>
        <v>0</v>
      </c>
      <c r="L80" s="65">
        <f t="shared" si="25"/>
        <v>0</v>
      </c>
      <c r="M80" s="115"/>
      <c r="N80" s="115"/>
      <c r="O80" s="88">
        <f t="shared" si="26"/>
        <v>0</v>
      </c>
      <c r="P80" s="12">
        <f t="shared" si="27"/>
        <v>0</v>
      </c>
      <c r="Q80" s="66"/>
      <c r="R80" s="66"/>
      <c r="S80" s="92">
        <f t="shared" si="28"/>
        <v>0</v>
      </c>
      <c r="T80" s="65">
        <f t="shared" si="29"/>
        <v>0</v>
      </c>
      <c r="U80" s="115"/>
      <c r="V80" s="115"/>
      <c r="W80" s="115"/>
      <c r="X80" s="64">
        <f t="shared" si="30"/>
        <v>0</v>
      </c>
      <c r="Y80" s="65">
        <f t="shared" si="31"/>
        <v>0</v>
      </c>
      <c r="Z80" s="70"/>
      <c r="AA80" s="70"/>
      <c r="AB80" s="64">
        <f t="shared" si="32"/>
        <v>0</v>
      </c>
      <c r="AC80" s="65">
        <f t="shared" si="33"/>
        <v>0</v>
      </c>
      <c r="AD80" s="66"/>
      <c r="AE80" s="66"/>
      <c r="AF80" s="64">
        <f t="shared" si="34"/>
        <v>0</v>
      </c>
      <c r="AG80" s="65">
        <f t="shared" si="35"/>
        <v>0</v>
      </c>
      <c r="AH80" s="66"/>
      <c r="AI80" s="66"/>
      <c r="AJ80" s="66"/>
      <c r="AK80" s="70"/>
      <c r="AL80" s="65">
        <f t="shared" si="36"/>
        <v>0</v>
      </c>
      <c r="AM80" s="66"/>
      <c r="AN80" s="70"/>
      <c r="AO80" s="65">
        <f t="shared" si="17"/>
        <v>0</v>
      </c>
      <c r="AP80" s="65">
        <f t="shared" si="18"/>
        <v>0</v>
      </c>
      <c r="AQ80" s="64" t="str">
        <f t="shared" si="37"/>
        <v/>
      </c>
      <c r="AR80" s="64" t="str">
        <f t="shared" si="19"/>
        <v>অকৃতকার্য বিষয়: 7</v>
      </c>
      <c r="AT80" s="94">
        <f t="shared" si="20"/>
        <v>0</v>
      </c>
    </row>
    <row r="81" spans="1:46" s="93" customFormat="1" x14ac:dyDescent="0.35">
      <c r="A81" s="67">
        <v>73</v>
      </c>
      <c r="B81" s="72"/>
      <c r="C81" s="69"/>
      <c r="D81" s="69"/>
      <c r="E81" s="90">
        <f t="shared" si="21"/>
        <v>0</v>
      </c>
      <c r="F81" s="70"/>
      <c r="G81" s="91">
        <f t="shared" si="22"/>
        <v>0</v>
      </c>
      <c r="H81" s="65">
        <f t="shared" si="23"/>
        <v>0</v>
      </c>
      <c r="I81" s="70"/>
      <c r="J81" s="70"/>
      <c r="K81" s="64">
        <f t="shared" si="24"/>
        <v>0</v>
      </c>
      <c r="L81" s="65">
        <f t="shared" si="25"/>
        <v>0</v>
      </c>
      <c r="M81" s="115"/>
      <c r="N81" s="115"/>
      <c r="O81" s="88">
        <f t="shared" si="26"/>
        <v>0</v>
      </c>
      <c r="P81" s="12">
        <f t="shared" si="27"/>
        <v>0</v>
      </c>
      <c r="Q81" s="66"/>
      <c r="R81" s="66"/>
      <c r="S81" s="92">
        <f t="shared" si="28"/>
        <v>0</v>
      </c>
      <c r="T81" s="65">
        <f t="shared" si="29"/>
        <v>0</v>
      </c>
      <c r="U81" s="115"/>
      <c r="V81" s="115"/>
      <c r="W81" s="115"/>
      <c r="X81" s="64">
        <f t="shared" si="30"/>
        <v>0</v>
      </c>
      <c r="Y81" s="65">
        <f t="shared" si="31"/>
        <v>0</v>
      </c>
      <c r="Z81" s="70"/>
      <c r="AA81" s="70"/>
      <c r="AB81" s="64">
        <f t="shared" si="32"/>
        <v>0</v>
      </c>
      <c r="AC81" s="65">
        <f t="shared" si="33"/>
        <v>0</v>
      </c>
      <c r="AD81" s="66"/>
      <c r="AE81" s="66"/>
      <c r="AF81" s="64">
        <f t="shared" si="34"/>
        <v>0</v>
      </c>
      <c r="AG81" s="65">
        <f t="shared" si="35"/>
        <v>0</v>
      </c>
      <c r="AH81" s="66"/>
      <c r="AI81" s="66"/>
      <c r="AJ81" s="66"/>
      <c r="AK81" s="70"/>
      <c r="AL81" s="65">
        <f t="shared" si="36"/>
        <v>0</v>
      </c>
      <c r="AM81" s="66"/>
      <c r="AN81" s="70"/>
      <c r="AO81" s="65">
        <f t="shared" si="17"/>
        <v>0</v>
      </c>
      <c r="AP81" s="65">
        <f t="shared" si="18"/>
        <v>0</v>
      </c>
      <c r="AQ81" s="64" t="str">
        <f t="shared" si="37"/>
        <v/>
      </c>
      <c r="AR81" s="64" t="str">
        <f t="shared" si="19"/>
        <v>অকৃতকার্য বিষয়: 7</v>
      </c>
      <c r="AT81" s="94">
        <f t="shared" si="20"/>
        <v>0</v>
      </c>
    </row>
    <row r="82" spans="1:46" s="93" customFormat="1" x14ac:dyDescent="0.35">
      <c r="A82" s="67">
        <v>74</v>
      </c>
      <c r="B82" s="72"/>
      <c r="C82" s="69"/>
      <c r="D82" s="69"/>
      <c r="E82" s="90">
        <f t="shared" si="21"/>
        <v>0</v>
      </c>
      <c r="F82" s="70"/>
      <c r="G82" s="91">
        <f t="shared" si="22"/>
        <v>0</v>
      </c>
      <c r="H82" s="65">
        <f t="shared" si="23"/>
        <v>0</v>
      </c>
      <c r="I82" s="70"/>
      <c r="J82" s="70"/>
      <c r="K82" s="64">
        <f t="shared" si="24"/>
        <v>0</v>
      </c>
      <c r="L82" s="65">
        <f t="shared" si="25"/>
        <v>0</v>
      </c>
      <c r="M82" s="115"/>
      <c r="N82" s="115"/>
      <c r="O82" s="88">
        <f t="shared" si="26"/>
        <v>0</v>
      </c>
      <c r="P82" s="12">
        <f t="shared" si="27"/>
        <v>0</v>
      </c>
      <c r="Q82" s="66"/>
      <c r="R82" s="66"/>
      <c r="S82" s="92">
        <f t="shared" si="28"/>
        <v>0</v>
      </c>
      <c r="T82" s="65">
        <f t="shared" si="29"/>
        <v>0</v>
      </c>
      <c r="U82" s="115"/>
      <c r="V82" s="115"/>
      <c r="W82" s="115"/>
      <c r="X82" s="64">
        <f t="shared" si="30"/>
        <v>0</v>
      </c>
      <c r="Y82" s="65">
        <f t="shared" si="31"/>
        <v>0</v>
      </c>
      <c r="Z82" s="70"/>
      <c r="AA82" s="70"/>
      <c r="AB82" s="64">
        <f t="shared" si="32"/>
        <v>0</v>
      </c>
      <c r="AC82" s="65">
        <f t="shared" si="33"/>
        <v>0</v>
      </c>
      <c r="AD82" s="66"/>
      <c r="AE82" s="66"/>
      <c r="AF82" s="64">
        <f t="shared" si="34"/>
        <v>0</v>
      </c>
      <c r="AG82" s="65">
        <f t="shared" si="35"/>
        <v>0</v>
      </c>
      <c r="AH82" s="66"/>
      <c r="AI82" s="66"/>
      <c r="AJ82" s="66"/>
      <c r="AK82" s="70"/>
      <c r="AL82" s="65">
        <f t="shared" si="36"/>
        <v>0</v>
      </c>
      <c r="AM82" s="66"/>
      <c r="AN82" s="70"/>
      <c r="AO82" s="65">
        <f t="shared" si="17"/>
        <v>0</v>
      </c>
      <c r="AP82" s="65">
        <f t="shared" si="18"/>
        <v>0</v>
      </c>
      <c r="AQ82" s="64" t="str">
        <f t="shared" si="37"/>
        <v/>
      </c>
      <c r="AR82" s="64" t="str">
        <f t="shared" si="19"/>
        <v>অকৃতকার্য বিষয়: 7</v>
      </c>
      <c r="AT82" s="94">
        <f t="shared" si="20"/>
        <v>0</v>
      </c>
    </row>
    <row r="83" spans="1:46" s="93" customFormat="1" x14ac:dyDescent="0.35">
      <c r="A83" s="67">
        <v>75</v>
      </c>
      <c r="B83" s="72"/>
      <c r="C83" s="69"/>
      <c r="D83" s="69"/>
      <c r="E83" s="90">
        <f t="shared" si="21"/>
        <v>0</v>
      </c>
      <c r="F83" s="70"/>
      <c r="G83" s="91">
        <f t="shared" si="22"/>
        <v>0</v>
      </c>
      <c r="H83" s="65">
        <f t="shared" si="23"/>
        <v>0</v>
      </c>
      <c r="I83" s="70"/>
      <c r="J83" s="70"/>
      <c r="K83" s="64">
        <f t="shared" si="24"/>
        <v>0</v>
      </c>
      <c r="L83" s="65">
        <f t="shared" si="25"/>
        <v>0</v>
      </c>
      <c r="M83" s="115"/>
      <c r="N83" s="115"/>
      <c r="O83" s="88">
        <f t="shared" si="26"/>
        <v>0</v>
      </c>
      <c r="P83" s="12">
        <f t="shared" si="27"/>
        <v>0</v>
      </c>
      <c r="Q83" s="66"/>
      <c r="R83" s="66"/>
      <c r="S83" s="92">
        <f t="shared" si="28"/>
        <v>0</v>
      </c>
      <c r="T83" s="65">
        <f t="shared" si="29"/>
        <v>0</v>
      </c>
      <c r="U83" s="115"/>
      <c r="V83" s="115"/>
      <c r="W83" s="115"/>
      <c r="X83" s="64">
        <f t="shared" si="30"/>
        <v>0</v>
      </c>
      <c r="Y83" s="65">
        <f t="shared" si="31"/>
        <v>0</v>
      </c>
      <c r="Z83" s="70"/>
      <c r="AA83" s="70"/>
      <c r="AB83" s="64">
        <f t="shared" si="32"/>
        <v>0</v>
      </c>
      <c r="AC83" s="65">
        <f t="shared" si="33"/>
        <v>0</v>
      </c>
      <c r="AD83" s="66"/>
      <c r="AE83" s="66"/>
      <c r="AF83" s="64">
        <f t="shared" si="34"/>
        <v>0</v>
      </c>
      <c r="AG83" s="65">
        <f t="shared" si="35"/>
        <v>0</v>
      </c>
      <c r="AH83" s="66"/>
      <c r="AI83" s="66"/>
      <c r="AJ83" s="66"/>
      <c r="AK83" s="70"/>
      <c r="AL83" s="65">
        <f t="shared" si="36"/>
        <v>0</v>
      </c>
      <c r="AM83" s="66"/>
      <c r="AN83" s="70"/>
      <c r="AO83" s="65">
        <f t="shared" si="17"/>
        <v>0</v>
      </c>
      <c r="AP83" s="65">
        <f t="shared" si="18"/>
        <v>0</v>
      </c>
      <c r="AQ83" s="64" t="str">
        <f t="shared" si="37"/>
        <v/>
      </c>
      <c r="AR83" s="64" t="str">
        <f t="shared" si="19"/>
        <v>অকৃতকার্য বিষয়: 7</v>
      </c>
      <c r="AT83" s="94">
        <f t="shared" si="20"/>
        <v>0</v>
      </c>
    </row>
  </sheetData>
  <customSheetViews>
    <customSheetView guid="{70228472-3771-45E1-82EC-305072329A9B}">
      <pane ySplit="5" topLeftCell="A49" activePane="bottomLeft" state="frozen"/>
      <selection pane="bottomLeft" sqref="A1:AA66"/>
      <pageMargins left="0.7" right="0.7" top="0.75" bottom="0.75" header="0.3" footer="0.3"/>
    </customSheetView>
  </customSheetViews>
  <mergeCells count="12">
    <mergeCell ref="A8:B8"/>
    <mergeCell ref="A2:AR2"/>
    <mergeCell ref="A1:AR1"/>
    <mergeCell ref="A4:AR4"/>
    <mergeCell ref="A3:AR3"/>
    <mergeCell ref="C5:E5"/>
    <mergeCell ref="M5:O5"/>
    <mergeCell ref="Q5:S5"/>
    <mergeCell ref="U5:X5"/>
    <mergeCell ref="Z5:AB5"/>
    <mergeCell ref="AD5:AF5"/>
    <mergeCell ref="AH5:AK5"/>
  </mergeCells>
  <phoneticPr fontId="1" type="noConversion"/>
  <printOptions horizontalCentered="1"/>
  <pageMargins left="0.19685039370078741" right="0.19685039370078741" top="0.19685039370078741" bottom="0.19685039370078741" header="0" footer="0"/>
  <pageSetup paperSize="9"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F75-0EB3-4305-B0F1-3B06BCF2004B}">
  <sheetPr>
    <pageSetUpPr fitToPage="1"/>
  </sheetPr>
  <dimension ref="A1:N26"/>
  <sheetViews>
    <sheetView workbookViewId="0">
      <selection activeCell="C10" sqref="C10"/>
    </sheetView>
  </sheetViews>
  <sheetFormatPr defaultRowHeight="19.2" x14ac:dyDescent="0.45"/>
  <cols>
    <col min="1" max="1" width="11.77734375" style="16" customWidth="1"/>
    <col min="2" max="2" width="15" style="16" bestFit="1" customWidth="1"/>
    <col min="3" max="7" width="11.77734375" style="16" customWidth="1"/>
    <col min="8" max="9" width="11.77734375" style="26" customWidth="1"/>
    <col min="10" max="11" width="11.77734375" style="16" customWidth="1"/>
    <col min="12" max="12" width="12.33203125" style="16" bestFit="1" customWidth="1"/>
    <col min="13" max="16384" width="8.88671875" style="16"/>
  </cols>
  <sheetData>
    <row r="1" spans="1:14" ht="24.6" x14ac:dyDescent="0.55000000000000004">
      <c r="A1" s="40" t="s">
        <v>122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15"/>
    </row>
    <row r="2" spans="1:14" x14ac:dyDescent="0.45">
      <c r="A2" s="39" t="s">
        <v>64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15"/>
    </row>
    <row r="3" spans="1:14" x14ac:dyDescent="0.45">
      <c r="A3" s="39" t="s">
        <v>75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15"/>
    </row>
    <row r="4" spans="1:14" x14ac:dyDescent="0.45">
      <c r="A4" s="41" t="s">
        <v>66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15"/>
    </row>
    <row r="5" spans="1:14" x14ac:dyDescent="0.45">
      <c r="A5" s="24" t="s">
        <v>70</v>
      </c>
      <c r="B5" s="111">
        <v>1</v>
      </c>
      <c r="C5" s="112"/>
      <c r="D5" s="112"/>
      <c r="E5" s="112"/>
      <c r="F5" s="112"/>
      <c r="G5" s="112"/>
      <c r="H5" s="113"/>
      <c r="I5" s="24" t="s">
        <v>71</v>
      </c>
      <c r="J5" s="46" t="str">
        <f>IFERROR(VLOOKUP(B5, Datasheet!A9:AR63, 2, FALSE), "Not found")</f>
        <v>সুমাইয়া খাতুন</v>
      </c>
      <c r="K5" s="46"/>
      <c r="L5" s="46"/>
      <c r="M5" s="46"/>
    </row>
    <row r="6" spans="1:14" x14ac:dyDescent="0.45">
      <c r="B6" s="17"/>
      <c r="C6" s="17"/>
      <c r="D6" s="17"/>
      <c r="E6" s="17"/>
      <c r="F6" s="17"/>
      <c r="G6" s="17"/>
      <c r="J6" s="17"/>
      <c r="K6" s="17"/>
      <c r="L6" s="17"/>
      <c r="M6" s="17"/>
    </row>
    <row r="7" spans="1:14" x14ac:dyDescent="0.45">
      <c r="A7" s="98" t="s">
        <v>76</v>
      </c>
      <c r="B7" s="98" t="s">
        <v>72</v>
      </c>
      <c r="C7" s="95" t="s">
        <v>73</v>
      </c>
      <c r="D7" s="96"/>
      <c r="E7" s="96"/>
      <c r="F7" s="97"/>
      <c r="G7" s="98" t="s">
        <v>81</v>
      </c>
      <c r="H7" s="98" t="s">
        <v>74</v>
      </c>
      <c r="I7" s="98" t="s">
        <v>77</v>
      </c>
      <c r="J7" s="98" t="s">
        <v>97</v>
      </c>
      <c r="K7" s="98" t="s">
        <v>80</v>
      </c>
      <c r="L7" s="98" t="s">
        <v>78</v>
      </c>
      <c r="M7" s="24" t="s">
        <v>79</v>
      </c>
    </row>
    <row r="8" spans="1:14" x14ac:dyDescent="0.45">
      <c r="A8" s="99"/>
      <c r="B8" s="99"/>
      <c r="C8" s="24" t="s">
        <v>133</v>
      </c>
      <c r="D8" s="24" t="s">
        <v>131</v>
      </c>
      <c r="E8" s="24" t="s">
        <v>132</v>
      </c>
      <c r="F8" s="24" t="s">
        <v>135</v>
      </c>
      <c r="G8" s="99"/>
      <c r="H8" s="99"/>
      <c r="I8" s="99"/>
      <c r="J8" s="99"/>
      <c r="K8" s="99"/>
      <c r="L8" s="99"/>
      <c r="M8" s="24" t="s">
        <v>79</v>
      </c>
    </row>
    <row r="9" spans="1:14" x14ac:dyDescent="0.45">
      <c r="A9" s="19">
        <v>101</v>
      </c>
      <c r="B9" s="18" t="s">
        <v>88</v>
      </c>
      <c r="C9" s="22">
        <f>IFERROR(VLOOKUP($B$5, Datasheet!$A$9:$AR$83, 3, FALSE), "Not found")</f>
        <v>2</v>
      </c>
      <c r="D9" s="22">
        <f>IFERROR(VLOOKUP($B$5, Datasheet!$A$9:$AR$83, 4, FALSE), "Not found")</f>
        <v>3</v>
      </c>
      <c r="E9" s="24" t="s">
        <v>134</v>
      </c>
      <c r="F9" s="22">
        <f>IFERROR(VLOOKUP($B$5, Datasheet!$A$9:$AR$83, 5, FALSE), "Not found")</f>
        <v>5</v>
      </c>
      <c r="G9" s="19">
        <v>100</v>
      </c>
      <c r="H9" s="105">
        <f>IFERROR(VLOOKUP($B$5, Datasheet!$A$9:$AR$83, 8, FALSE), "Not found")</f>
        <v>0</v>
      </c>
      <c r="I9" s="48" t="str">
        <f>IF(OR(H9="",NOT(ISNUMBER(H9))),"",
IF(H9&lt;1,"Fail",
IF(H9&lt;2,"D",
IF(H9&lt;3,"C",
IF(H9&lt;3.5,"B",
IF(H9&lt;5,"A-",
"A+"))))))</f>
        <v>Fail</v>
      </c>
      <c r="J9" s="105">
        <f>IFERROR(VLOOKUP($B$5, Datasheet!$A$9:$AR$83, 25, FALSE), "Not found")</f>
        <v>5</v>
      </c>
      <c r="K9" s="48" t="str">
        <f>IF(OR(J9="",NOT(ISNUMBER(J9))),"",
IF(J9&lt;1,"Fail",
IF(J9&lt;2,"D",
IF(J9&lt;3,"C",
IF(J9&lt;3.5,"B",
IF(J9&lt;4,"A-",
IF(J9&lt;5,"A","A+")))))))</f>
        <v>A+</v>
      </c>
      <c r="L9" s="48">
        <f>IFERROR(VLOOKUP($B$5, Datasheet!$A$9:$AR$83, 26, FALSE), "Not found")</f>
        <v>0</v>
      </c>
      <c r="M9" s="107">
        <f>IFERROR(VLOOKUP($B$5, Datasheet!$A$9:$AR$83, 27, FALSE), "Not found")</f>
        <v>0</v>
      </c>
    </row>
    <row r="10" spans="1:14" x14ac:dyDescent="0.45">
      <c r="A10" s="19">
        <v>102</v>
      </c>
      <c r="B10" s="18" t="s">
        <v>40</v>
      </c>
      <c r="C10" s="24" t="s">
        <v>134</v>
      </c>
      <c r="D10" s="22">
        <f>IFERROR(VLOOKUP($B$5, Datasheet!$A$9:$AR$83, 6, FALSE), "Not found")</f>
        <v>5</v>
      </c>
      <c r="E10" s="24" t="s">
        <v>134</v>
      </c>
      <c r="F10" s="22">
        <f>IFERROR(VLOOKUP($B$5, Datasheet!$A$9:$AR$83, 6, FALSE), "Not found")</f>
        <v>5</v>
      </c>
      <c r="G10" s="19">
        <v>50</v>
      </c>
      <c r="H10" s="106"/>
      <c r="I10" s="50"/>
      <c r="J10" s="110"/>
      <c r="K10" s="49"/>
      <c r="L10" s="49"/>
      <c r="M10" s="108"/>
    </row>
    <row r="11" spans="1:14" x14ac:dyDescent="0.45">
      <c r="A11" s="19">
        <v>107</v>
      </c>
      <c r="B11" s="18" t="s">
        <v>43</v>
      </c>
      <c r="C11" s="24" t="s">
        <v>134</v>
      </c>
      <c r="D11" s="22">
        <f>IFERROR(VLOOKUP($B$5, Datasheet!$A$9:$AR$83, 9, FALSE), "Not found")</f>
        <v>8</v>
      </c>
      <c r="E11" s="24" t="s">
        <v>134</v>
      </c>
      <c r="F11" s="22">
        <f>IFERROR(VLOOKUP($B$5, Datasheet!$A$9:$AR$83, 9, FALSE), "Not found")</f>
        <v>8</v>
      </c>
      <c r="G11" s="19">
        <v>100</v>
      </c>
      <c r="H11" s="48">
        <f>IFERROR(VLOOKUP($B$5, Datasheet!$A$9:$AR$83, 10, FALSE), "Not found")</f>
        <v>9</v>
      </c>
      <c r="I11" s="48" t="str">
        <f>IF(OR(H11="",NOT(ISNUMBER(H11))),"",
IF(H11&lt;1,"Fail",
IF(H11&lt;2,"D",
IF(H11&lt;3,"C",
IF(H11&lt;3.5,"B",
IF(H11&lt;5,"A-",
"A+"))))))</f>
        <v>A+</v>
      </c>
      <c r="J11" s="110"/>
      <c r="K11" s="49"/>
      <c r="L11" s="49"/>
      <c r="M11" s="108"/>
    </row>
    <row r="12" spans="1:14" x14ac:dyDescent="0.45">
      <c r="A12" s="19">
        <v>108</v>
      </c>
      <c r="B12" s="18" t="s">
        <v>44</v>
      </c>
      <c r="C12" s="24" t="s">
        <v>134</v>
      </c>
      <c r="D12" s="22">
        <f>IFERROR(VLOOKUP($B$5, Datasheet!$A$9:$AR$83, 10, FALSE), "Not found")</f>
        <v>9</v>
      </c>
      <c r="E12" s="24" t="s">
        <v>134</v>
      </c>
      <c r="F12" s="22">
        <f>IFERROR(VLOOKUP($B$5, Datasheet!$A$9:$AR$83, 10, FALSE), "Not found")</f>
        <v>9</v>
      </c>
      <c r="G12" s="19">
        <v>50</v>
      </c>
      <c r="H12" s="50"/>
      <c r="I12" s="50"/>
      <c r="J12" s="110"/>
      <c r="K12" s="49"/>
      <c r="L12" s="49"/>
      <c r="M12" s="108"/>
    </row>
    <row r="13" spans="1:14" x14ac:dyDescent="0.45">
      <c r="A13" s="20">
        <v>109</v>
      </c>
      <c r="B13" s="18" t="s">
        <v>47</v>
      </c>
      <c r="C13" s="22">
        <f>IFERROR(VLOOKUP($B$5, Datasheet!$A$9:$AR$83, 13, FALSE), "Not found")</f>
        <v>11</v>
      </c>
      <c r="D13" s="22">
        <f>IFERROR(VLOOKUP($B$5, Datasheet!$A$9:$AR$83, 14, FALSE), "Not found")</f>
        <v>12</v>
      </c>
      <c r="E13" s="24" t="s">
        <v>134</v>
      </c>
      <c r="F13" s="22">
        <f>IFERROR(VLOOKUP($B$5, Datasheet!$A$9:$AR$83, 15, FALSE), "Not found")</f>
        <v>23</v>
      </c>
      <c r="G13" s="19">
        <v>100</v>
      </c>
      <c r="H13" s="22">
        <f>IFERROR(VLOOKUP($B$5, Datasheet!$A$9:$AR$83, 12, FALSE), "Not found")</f>
        <v>0</v>
      </c>
      <c r="I13" s="22" t="str">
        <f t="shared" ref="I13:I18" si="0">IF(OR(H13="",NOT(ISNUMBER(H13))),"",
IF(H13&lt;1,"Fail",
IF(H13&lt;2,"D",
IF(H13&lt;3,"C",
IF(H13&lt;3.5,"B",
IF(H13&lt;5,"A-",
"A+"))))))</f>
        <v>Fail</v>
      </c>
      <c r="J13" s="110"/>
      <c r="K13" s="49"/>
      <c r="L13" s="49"/>
      <c r="M13" s="108"/>
    </row>
    <row r="14" spans="1:14" x14ac:dyDescent="0.45">
      <c r="A14" s="20">
        <v>111</v>
      </c>
      <c r="B14" s="18" t="s">
        <v>89</v>
      </c>
      <c r="C14" s="22">
        <f>IFERROR(VLOOKUP($B$5, Datasheet!$A$9:$AR$83, 17, FALSE), "Not found")</f>
        <v>15</v>
      </c>
      <c r="D14" s="22">
        <f>IFERROR(VLOOKUP($B$5, Datasheet!$A$9:$AR$83, 18, FALSE), "Not found")</f>
        <v>16</v>
      </c>
      <c r="E14" s="24" t="s">
        <v>134</v>
      </c>
      <c r="F14" s="22">
        <f>IFERROR(VLOOKUP($B$5, Datasheet!$A$9:$AR$83, 19, FALSE), "Not found")</f>
        <v>31</v>
      </c>
      <c r="G14" s="19">
        <v>100</v>
      </c>
      <c r="H14" s="22">
        <f>IFERROR(VLOOKUP($B$5, Datasheet!$A$9:$AR$83, 14, FALSE), "Not found")</f>
        <v>12</v>
      </c>
      <c r="I14" s="22" t="str">
        <f t="shared" si="0"/>
        <v>A+</v>
      </c>
      <c r="J14" s="110"/>
      <c r="K14" s="49"/>
      <c r="L14" s="49"/>
      <c r="M14" s="108"/>
    </row>
    <row r="15" spans="1:14" x14ac:dyDescent="0.45">
      <c r="A15" s="20">
        <v>154</v>
      </c>
      <c r="B15" s="18" t="s">
        <v>51</v>
      </c>
      <c r="C15" s="22">
        <f>IFERROR(VLOOKUP($B$5, Datasheet!$A$9:$AR$83, 15, FALSE), "Not found")</f>
        <v>23</v>
      </c>
      <c r="D15" s="22"/>
      <c r="E15" s="104"/>
      <c r="F15" s="22"/>
      <c r="G15" s="19">
        <v>50</v>
      </c>
      <c r="H15" s="22">
        <f>IFERROR(VLOOKUP($B$5, Datasheet!$A$9:$AR$83, 16, FALSE), "Not found")</f>
        <v>0</v>
      </c>
      <c r="I15" s="22" t="str">
        <f t="shared" si="0"/>
        <v>Fail</v>
      </c>
      <c r="J15" s="110"/>
      <c r="K15" s="49"/>
      <c r="L15" s="49"/>
      <c r="M15" s="108"/>
    </row>
    <row r="16" spans="1:14" x14ac:dyDescent="0.45">
      <c r="A16" s="20">
        <v>127</v>
      </c>
      <c r="B16" s="18" t="s">
        <v>53</v>
      </c>
      <c r="C16" s="22">
        <f>IFERROR(VLOOKUP($B$5, Datasheet!$A$9:$AR$83, 17, FALSE), "Not found")</f>
        <v>15</v>
      </c>
      <c r="D16" s="22"/>
      <c r="E16" s="24" t="s">
        <v>134</v>
      </c>
      <c r="F16" s="22"/>
      <c r="G16" s="19">
        <v>100</v>
      </c>
      <c r="H16" s="22">
        <f>IFERROR(VLOOKUP($B$5, Datasheet!$A$9:$AR$83, 18, FALSE), "Not found")</f>
        <v>16</v>
      </c>
      <c r="I16" s="22" t="str">
        <f t="shared" si="0"/>
        <v>A+</v>
      </c>
      <c r="J16" s="110"/>
      <c r="K16" s="49"/>
      <c r="L16" s="49"/>
      <c r="M16" s="108"/>
    </row>
    <row r="17" spans="1:13" x14ac:dyDescent="0.45">
      <c r="A17" s="20">
        <v>150</v>
      </c>
      <c r="B17" s="18" t="s">
        <v>90</v>
      </c>
      <c r="C17" s="22">
        <f>IFERROR(VLOOKUP($B$5, Datasheet!$A$9:$AR$83, 19, FALSE), "Not found")</f>
        <v>31</v>
      </c>
      <c r="D17" s="22"/>
      <c r="E17" s="24" t="s">
        <v>134</v>
      </c>
      <c r="F17" s="22"/>
      <c r="G17" s="19">
        <v>100</v>
      </c>
      <c r="H17" s="22">
        <f>IFERROR(VLOOKUP($B$5, Datasheet!$A$9:$AR$83, 20, FALSE), "Not found")</f>
        <v>0</v>
      </c>
      <c r="I17" s="22" t="str">
        <f t="shared" si="0"/>
        <v>Fail</v>
      </c>
      <c r="J17" s="110"/>
      <c r="K17" s="49"/>
      <c r="L17" s="49"/>
      <c r="M17" s="108"/>
    </row>
    <row r="18" spans="1:13" x14ac:dyDescent="0.45">
      <c r="A18" s="20">
        <v>134</v>
      </c>
      <c r="B18" s="18" t="s">
        <v>82</v>
      </c>
      <c r="C18" s="22">
        <f>IFERROR(VLOOKUP($B$5, Datasheet!$A$9:$AR$83, 21, FALSE), "Not found")</f>
        <v>19</v>
      </c>
      <c r="D18" s="22"/>
      <c r="E18" s="104"/>
      <c r="F18" s="22"/>
      <c r="G18" s="19">
        <v>50</v>
      </c>
      <c r="H18" s="22">
        <f>IFERROR((VLOOKUP($B$5, Datasheet!$A$9:$AR$83, 22, FALSE)), "Not found")</f>
        <v>20</v>
      </c>
      <c r="I18" s="22" t="str">
        <f t="shared" si="0"/>
        <v>A+</v>
      </c>
      <c r="J18" s="106"/>
      <c r="K18" s="50"/>
      <c r="L18" s="50"/>
      <c r="M18" s="109"/>
    </row>
    <row r="19" spans="1:13" s="21" customFormat="1" x14ac:dyDescent="0.45">
      <c r="A19" s="47" t="s">
        <v>83</v>
      </c>
      <c r="B19" s="47"/>
      <c r="C19" s="23">
        <f>SUM(C9:C18)</f>
        <v>116</v>
      </c>
      <c r="D19" s="23"/>
      <c r="E19" s="23"/>
      <c r="F19" s="23"/>
      <c r="G19" s="25">
        <f>SUM(G9:G18)</f>
        <v>800</v>
      </c>
      <c r="H19" s="24">
        <f>SUM(H9:H18)</f>
        <v>57</v>
      </c>
      <c r="I19" s="28"/>
      <c r="J19" s="43"/>
      <c r="K19" s="44"/>
      <c r="L19" s="44"/>
      <c r="M19" s="45"/>
    </row>
    <row r="20" spans="1:13" ht="28.2" customHeight="1" x14ac:dyDescent="0.45">
      <c r="A20" s="16" t="s">
        <v>87</v>
      </c>
    </row>
    <row r="21" spans="1:13" ht="8.4" customHeight="1" x14ac:dyDescent="0.45"/>
    <row r="22" spans="1:13" x14ac:dyDescent="0.45">
      <c r="B22" s="42" t="s">
        <v>85</v>
      </c>
      <c r="C22" s="42"/>
      <c r="D22" s="17"/>
      <c r="E22" s="17"/>
      <c r="F22" s="17"/>
      <c r="K22" s="42"/>
      <c r="L22" s="42"/>
      <c r="M22" s="42"/>
    </row>
    <row r="23" spans="1:13" x14ac:dyDescent="0.45">
      <c r="B23" s="42" t="s">
        <v>84</v>
      </c>
      <c r="C23" s="42"/>
      <c r="D23" s="17"/>
      <c r="E23" s="17"/>
      <c r="F23" s="17"/>
      <c r="K23" s="42" t="s">
        <v>86</v>
      </c>
      <c r="L23" s="42"/>
      <c r="M23" s="42"/>
    </row>
    <row r="24" spans="1:13" x14ac:dyDescent="0.45">
      <c r="B24" s="42" t="s">
        <v>63</v>
      </c>
      <c r="C24" s="42"/>
      <c r="D24" s="17"/>
      <c r="E24" s="17"/>
      <c r="F24" s="17"/>
      <c r="K24" s="42" t="s">
        <v>63</v>
      </c>
      <c r="L24" s="42"/>
      <c r="M24" s="42"/>
    </row>
    <row r="25" spans="1:13" ht="10.199999999999999" customHeight="1" x14ac:dyDescent="0.45">
      <c r="G25" s="101"/>
      <c r="H25" s="102"/>
    </row>
    <row r="26" spans="1:13" x14ac:dyDescent="0.45">
      <c r="F26" s="100" t="s">
        <v>96</v>
      </c>
      <c r="G26" s="100"/>
      <c r="H26" s="100"/>
      <c r="I26" s="100"/>
      <c r="L26" s="31"/>
    </row>
  </sheetData>
  <mergeCells count="32">
    <mergeCell ref="F26:I26"/>
    <mergeCell ref="I7:I8"/>
    <mergeCell ref="J7:J8"/>
    <mergeCell ref="K7:K8"/>
    <mergeCell ref="L7:L8"/>
    <mergeCell ref="G7:G8"/>
    <mergeCell ref="C7:F7"/>
    <mergeCell ref="A7:A8"/>
    <mergeCell ref="B7:B8"/>
    <mergeCell ref="H7:H8"/>
    <mergeCell ref="H9:H10"/>
    <mergeCell ref="I9:I10"/>
    <mergeCell ref="K24:M24"/>
    <mergeCell ref="K23:M23"/>
    <mergeCell ref="H11:H12"/>
    <mergeCell ref="I11:I12"/>
    <mergeCell ref="K22:M22"/>
    <mergeCell ref="B24:C24"/>
    <mergeCell ref="B22:C22"/>
    <mergeCell ref="B23:C23"/>
    <mergeCell ref="A1:M1"/>
    <mergeCell ref="A2:M2"/>
    <mergeCell ref="A3:M3"/>
    <mergeCell ref="A4:M4"/>
    <mergeCell ref="J19:M19"/>
    <mergeCell ref="B5:H5"/>
    <mergeCell ref="J5:M5"/>
    <mergeCell ref="J9:J18"/>
    <mergeCell ref="K9:K18"/>
    <mergeCell ref="A19:B19"/>
    <mergeCell ref="M9:M18"/>
    <mergeCell ref="L9:L18"/>
  </mergeCells>
  <printOptions horizontalCentered="1"/>
  <pageMargins left="0.31496062992125984" right="0.31496062992125984" top="0.31496062992125984" bottom="0.31496062992125984" header="0" footer="0"/>
  <pageSetup paperSize="9" scale="63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93F1-4A73-4C39-BA73-DB5BB7FE9B71}">
  <sheetPr>
    <pageSetUpPr fitToPage="1"/>
  </sheetPr>
  <dimension ref="A1:T34"/>
  <sheetViews>
    <sheetView workbookViewId="0">
      <selection activeCell="M7" sqref="M7"/>
    </sheetView>
  </sheetViews>
  <sheetFormatPr defaultRowHeight="15" x14ac:dyDescent="0.35"/>
  <cols>
    <col min="1" max="1" width="18.21875" style="4" customWidth="1"/>
    <col min="2" max="2" width="5.77734375" style="4" customWidth="1"/>
    <col min="3" max="7" width="8.88671875" style="4"/>
    <col min="8" max="8" width="13.33203125" style="4" customWidth="1"/>
    <col min="9" max="9" width="14.109375" style="4" customWidth="1"/>
    <col min="10" max="16" width="8.88671875" style="4"/>
    <col min="17" max="17" width="10.77734375" style="4" bestFit="1" customWidth="1"/>
    <col min="18" max="16384" width="8.88671875" style="4"/>
  </cols>
  <sheetData>
    <row r="1" spans="1:20" ht="24.6" x14ac:dyDescent="0.55000000000000004">
      <c r="A1" s="40" t="s">
        <v>122</v>
      </c>
      <c r="B1" s="40"/>
      <c r="C1" s="40"/>
      <c r="D1" s="40"/>
      <c r="E1" s="40"/>
      <c r="F1" s="40"/>
      <c r="G1" s="40"/>
      <c r="H1" s="40"/>
      <c r="I1" s="40"/>
      <c r="J1" s="40"/>
    </row>
    <row r="2" spans="1:20" ht="19.2" x14ac:dyDescent="0.45">
      <c r="A2" s="39" t="s">
        <v>64</v>
      </c>
      <c r="B2" s="39"/>
      <c r="C2" s="39"/>
      <c r="D2" s="39"/>
      <c r="E2" s="39"/>
      <c r="F2" s="39"/>
      <c r="G2" s="39"/>
      <c r="H2" s="39"/>
      <c r="I2" s="39"/>
      <c r="J2" s="39"/>
    </row>
    <row r="3" spans="1:20" ht="19.2" x14ac:dyDescent="0.45">
      <c r="A3" s="39" t="s">
        <v>91</v>
      </c>
      <c r="B3" s="39"/>
      <c r="C3" s="39"/>
      <c r="D3" s="39"/>
      <c r="E3" s="39"/>
      <c r="F3" s="39"/>
      <c r="G3" s="39"/>
      <c r="H3" s="39"/>
      <c r="I3" s="39"/>
      <c r="J3" s="39"/>
    </row>
    <row r="4" spans="1:20" ht="19.2" x14ac:dyDescent="0.45">
      <c r="A4" s="39" t="s">
        <v>66</v>
      </c>
      <c r="B4" s="39"/>
      <c r="C4" s="39"/>
      <c r="D4" s="39"/>
      <c r="E4" s="39"/>
      <c r="F4" s="39"/>
      <c r="G4" s="39"/>
      <c r="H4" s="39"/>
      <c r="I4" s="39"/>
      <c r="J4" s="39"/>
      <c r="R4" s="4" t="s">
        <v>116</v>
      </c>
      <c r="S4" s="4" t="e" vm="1">
        <f>J6</f>
        <v>#VALUE!</v>
      </c>
    </row>
    <row r="5" spans="1:20" ht="16.8" customHeight="1" x14ac:dyDescent="0.35">
      <c r="R5" s="4" t="s">
        <v>117</v>
      </c>
      <c r="S5" s="34" t="e" vm="1">
        <f>SUM(J6:J13)-S6</f>
        <v>#VALUE!</v>
      </c>
    </row>
    <row r="6" spans="1:20" ht="15" customHeight="1" x14ac:dyDescent="0.35">
      <c r="A6" s="54" t="s">
        <v>95</v>
      </c>
      <c r="B6" s="54"/>
      <c r="C6" s="55" t="e" cm="1" vm="2">
        <f t="array" ref="C6">_xlfn.TEXTJOIN(", ", TRUE, _xlfn._xlws.FILTER(Datasheet!A9:A49, Datasheet!AR9:AR49=""))</f>
        <v>#VALUE!</v>
      </c>
      <c r="D6" s="55"/>
      <c r="E6" s="55"/>
      <c r="F6" s="55"/>
      <c r="G6" s="55"/>
      <c r="H6" s="55"/>
      <c r="I6" s="55"/>
      <c r="J6" s="53" t="e" vm="1">
        <f>IF(C6="", 0, LEN(C6) - LEN(SUBSTITUTE(C6, ",", "")) + 1)</f>
        <v>#VALUE!</v>
      </c>
      <c r="R6" s="4" t="s">
        <v>118</v>
      </c>
      <c r="S6" s="34">
        <v>4</v>
      </c>
    </row>
    <row r="7" spans="1:20" ht="15" customHeight="1" x14ac:dyDescent="0.35">
      <c r="A7" s="54"/>
      <c r="B7" s="54"/>
      <c r="C7" s="55"/>
      <c r="D7" s="55"/>
      <c r="E7" s="55"/>
      <c r="F7" s="55"/>
      <c r="G7" s="55"/>
      <c r="H7" s="55"/>
      <c r="I7" s="55"/>
      <c r="J7" s="53"/>
    </row>
    <row r="8" spans="1:20" ht="15" customHeight="1" x14ac:dyDescent="0.35">
      <c r="A8" s="54" t="s">
        <v>92</v>
      </c>
      <c r="B8" s="54"/>
      <c r="C8" s="53" t="e" cm="1" vm="2">
        <f t="array" ref="C8">_xlfn.TEXTJOIN(", ", TRUE, _xlfn._xlws.FILTER(Datasheet!A9:A49,
  ( (Datasheet!H9:H49=0) +
    (Datasheet!L9:L49=0) +
    (Datasheet!P9:P49=0) +
    (Datasheet!T9:T49=0) +
    (Datasheet!Y9:Y49=0) +
    (Datasheet!AC9:AC49=0) +
    (Datasheet!AG9:AG49=0) ) = 1
))</f>
        <v>#VALUE!</v>
      </c>
      <c r="D8" s="53"/>
      <c r="E8" s="53"/>
      <c r="F8" s="53"/>
      <c r="G8" s="53"/>
      <c r="H8" s="53"/>
      <c r="I8" s="53"/>
      <c r="J8" s="53" t="e" vm="1">
        <f>IF(C8="", 0, LEN(C8) - LEN(SUBSTITUTE(C8, ",", "")) + 1)</f>
        <v>#VALUE!</v>
      </c>
    </row>
    <row r="9" spans="1:20" ht="15" customHeight="1" x14ac:dyDescent="0.35">
      <c r="A9" s="54"/>
      <c r="B9" s="54"/>
      <c r="C9" s="53"/>
      <c r="D9" s="53"/>
      <c r="E9" s="53"/>
      <c r="F9" s="53"/>
      <c r="G9" s="53"/>
      <c r="H9" s="53"/>
      <c r="I9" s="53"/>
      <c r="J9" s="53"/>
    </row>
    <row r="10" spans="1:20" ht="15" customHeight="1" x14ac:dyDescent="0.35">
      <c r="A10" s="54" t="s">
        <v>93</v>
      </c>
      <c r="B10" s="54"/>
      <c r="C10" s="53" t="e" cm="1" vm="2">
        <f t="array" ref="C10">_xlfn.TEXTJOIN(", ", TRUE, _xlfn._xlws.FILTER(Datasheet!A9:A49,
  ( (Datasheet!H9:H49=0) +
    (Datasheet!L9:L49=0) +
    (Datasheet!P9:P49=0) +
    (Datasheet!T9:T49=0) +
    (Datasheet!Y9:Y49=0) +
    (Datasheet!AC9:AC49=0) +
    (Datasheet!AG9:AG49=0) ) = 2
))</f>
        <v>#VALUE!</v>
      </c>
      <c r="D10" s="53"/>
      <c r="E10" s="53"/>
      <c r="F10" s="53"/>
      <c r="G10" s="53"/>
      <c r="H10" s="53"/>
      <c r="I10" s="53"/>
      <c r="J10" s="53" t="e" vm="1">
        <f>IF(C10="", 0, LEN(C10) - LEN(SUBSTITUTE(C10, ",", "")) + 1)</f>
        <v>#VALUE!</v>
      </c>
      <c r="Q10" s="4" t="s">
        <v>99</v>
      </c>
      <c r="R10" s="4" t="s">
        <v>115</v>
      </c>
      <c r="S10" s="4" t="s">
        <v>119</v>
      </c>
    </row>
    <row r="11" spans="1:20" ht="15" customHeight="1" x14ac:dyDescent="0.35">
      <c r="A11" s="54"/>
      <c r="B11" s="54"/>
      <c r="C11" s="53"/>
      <c r="D11" s="53"/>
      <c r="E11" s="53"/>
      <c r="F11" s="53"/>
      <c r="G11" s="53"/>
      <c r="H11" s="53"/>
      <c r="I11" s="53"/>
      <c r="J11" s="53"/>
      <c r="Q11" s="4" t="s">
        <v>110</v>
      </c>
      <c r="R11" s="33" t="e" vm="1">
        <f t="shared" ref="R11:R17" si="0">SUM($J$6:$J$13)-S11-4</f>
        <v>#VALUE!</v>
      </c>
      <c r="S11" s="32">
        <f>COUNTIF(Datasheet!$H$8:'Datasheet'!$H$49,0)-4</f>
        <v>37</v>
      </c>
      <c r="T11" s="33" t="e" vm="1">
        <f t="shared" ref="T11:T17" si="1">S11+R11</f>
        <v>#VALUE!</v>
      </c>
    </row>
    <row r="12" spans="1:20" ht="15" customHeight="1" x14ac:dyDescent="0.35">
      <c r="A12" s="51" t="s">
        <v>94</v>
      </c>
      <c r="B12" s="51"/>
      <c r="C12" s="52" t="str" cm="1">
        <f t="array" ref="C12">_xlfn.TEXTJOIN(", ", TRUE, _xlfn._xlws.FILTER(Datasheet!A9:A49,
  ( (Datasheet!H9:H49=0) +
    (Datasheet!L9:L49=0) +
    (Datasheet!P9:P49=0) +
    (Datasheet!T9:T49=0) +
    (Datasheet!Y9:Y49=0) +
    (Datasheet!AC9:AC49=0) +
    (Datasheet!AG9:AG49=0) ) &gt; 2
))</f>
        <v>1, 2, 3, 4, 5, 6, 7, 8, 9, 10, 11, 12, 13, 14, 15, 16, 17, 18, 19, 20, 21, 22, 23, 24, 25, 26, 27, 28, 29, 30, 31, 32, 33, 34, 35, 36, 37, 38, 39, 40, 41</v>
      </c>
      <c r="D12" s="52"/>
      <c r="E12" s="52"/>
      <c r="F12" s="52"/>
      <c r="G12" s="52"/>
      <c r="H12" s="52"/>
      <c r="I12" s="52"/>
      <c r="J12" s="53">
        <f>IF(C12="", 0, LEN(C12) - LEN(SUBSTITUTE(C12, ",", "")) + 1)</f>
        <v>41</v>
      </c>
      <c r="Q12" s="4" t="s">
        <v>111</v>
      </c>
      <c r="R12" s="33" t="e" vm="1">
        <f t="shared" si="0"/>
        <v>#VALUE!</v>
      </c>
      <c r="S12" s="32">
        <f>COUNTIF(Datasheet!$L$8:'Datasheet'!$L$49,0)-4</f>
        <v>37</v>
      </c>
      <c r="T12" s="33" t="e" vm="1">
        <f t="shared" si="1"/>
        <v>#VALUE!</v>
      </c>
    </row>
    <row r="13" spans="1:20" ht="15" customHeight="1" x14ac:dyDescent="0.35">
      <c r="A13" s="51"/>
      <c r="B13" s="51"/>
      <c r="C13" s="52"/>
      <c r="D13" s="52"/>
      <c r="E13" s="52"/>
      <c r="F13" s="52"/>
      <c r="G13" s="52"/>
      <c r="H13" s="52"/>
      <c r="I13" s="52"/>
      <c r="J13" s="53"/>
      <c r="Q13" s="4" t="s">
        <v>47</v>
      </c>
      <c r="R13" s="33" t="e" vm="1">
        <f t="shared" si="0"/>
        <v>#VALUE!</v>
      </c>
      <c r="S13" s="32">
        <f>COUNTIF(Datasheet!$P$8:'Datasheet'!$P$49,0)-4</f>
        <v>37</v>
      </c>
      <c r="T13" s="33" t="e" vm="1">
        <f t="shared" si="1"/>
        <v>#VALUE!</v>
      </c>
    </row>
    <row r="14" spans="1:20" ht="15" customHeight="1" x14ac:dyDescent="0.35">
      <c r="A14" s="29"/>
      <c r="B14" s="29"/>
      <c r="C14" s="29"/>
      <c r="D14" s="29"/>
      <c r="E14" s="29"/>
      <c r="F14" s="29"/>
      <c r="G14" s="29"/>
      <c r="H14" s="29"/>
      <c r="I14" s="29"/>
      <c r="J14" s="30"/>
      <c r="P14" s="4" t="s">
        <v>98</v>
      </c>
      <c r="Q14" s="4" t="s">
        <v>112</v>
      </c>
      <c r="R14" s="33" t="e" vm="1">
        <f t="shared" si="0"/>
        <v>#VALUE!</v>
      </c>
      <c r="S14" s="32">
        <f>COUNTIF(Datasheet!$T$8:'Datasheet'!$T$49,0)-4</f>
        <v>37</v>
      </c>
      <c r="T14" s="33" t="e" vm="1">
        <f t="shared" si="1"/>
        <v>#VALUE!</v>
      </c>
    </row>
    <row r="15" spans="1:20" ht="15" customHeight="1" x14ac:dyDescent="0.35">
      <c r="A15" s="29"/>
      <c r="B15" s="29"/>
      <c r="C15" s="29"/>
      <c r="D15" s="29"/>
      <c r="E15" s="29"/>
      <c r="F15" s="29"/>
      <c r="G15" s="29"/>
      <c r="H15" s="29"/>
      <c r="I15" s="29"/>
      <c r="J15" s="30"/>
      <c r="Q15" s="4" t="s">
        <v>113</v>
      </c>
      <c r="R15" s="33" t="e" vm="1">
        <f t="shared" si="0"/>
        <v>#VALUE!</v>
      </c>
      <c r="S15" s="32">
        <f>COUNTIF(Datasheet!$Y$8:'Datasheet'!$Y$49,0)-4</f>
        <v>36</v>
      </c>
      <c r="T15" s="33" t="e" vm="1">
        <f t="shared" si="1"/>
        <v>#VALUE!</v>
      </c>
    </row>
    <row r="16" spans="1:20" ht="15" customHeight="1" x14ac:dyDescent="0.35">
      <c r="A16" s="29"/>
      <c r="B16" s="29"/>
      <c r="C16" s="29"/>
      <c r="D16" s="29"/>
      <c r="E16" s="29"/>
      <c r="F16" s="29"/>
      <c r="G16" s="29"/>
      <c r="H16" s="29"/>
      <c r="I16" s="29"/>
      <c r="J16" s="30"/>
      <c r="Q16" s="4" t="s">
        <v>53</v>
      </c>
      <c r="R16" s="33" t="e" vm="1">
        <f t="shared" si="0"/>
        <v>#VALUE!</v>
      </c>
      <c r="S16" s="32">
        <f>COUNTIF(Datasheet!$AC$8:'Datasheet'!$AC$49,0)-4</f>
        <v>37</v>
      </c>
      <c r="T16" s="33" t="e" vm="1">
        <f t="shared" si="1"/>
        <v>#VALUE!</v>
      </c>
    </row>
    <row r="17" spans="1:20" x14ac:dyDescent="0.35">
      <c r="Q17" s="4" t="s">
        <v>114</v>
      </c>
      <c r="R17" s="33" t="e" vm="1">
        <f t="shared" si="0"/>
        <v>#VALUE!</v>
      </c>
      <c r="S17" s="32">
        <f>COUNTIF(Datasheet!$AG$8:'Datasheet'!$AG$49,0)-4</f>
        <v>37</v>
      </c>
      <c r="T17" s="33" t="e" vm="1">
        <f t="shared" si="1"/>
        <v>#VALUE!</v>
      </c>
    </row>
    <row r="27" spans="1:20" s="35" customFormat="1" ht="22.2" x14ac:dyDescent="0.5">
      <c r="A27" s="36" t="s">
        <v>107</v>
      </c>
      <c r="B27" s="57" t="s">
        <v>108</v>
      </c>
      <c r="C27" s="57"/>
      <c r="D27" s="57"/>
      <c r="E27" s="57"/>
      <c r="F27" s="37" t="s">
        <v>109</v>
      </c>
      <c r="G27" s="37" t="s">
        <v>77</v>
      </c>
      <c r="H27" s="37" t="s">
        <v>120</v>
      </c>
      <c r="I27" s="37" t="s">
        <v>68</v>
      </c>
      <c r="J27" s="37" t="s">
        <v>59</v>
      </c>
    </row>
    <row r="28" spans="1:20" s="35" customFormat="1" ht="22.2" x14ac:dyDescent="0.5">
      <c r="A28" s="38">
        <v>1</v>
      </c>
      <c r="B28" s="56" t="str">
        <f>IFERROR(INDEX(Datasheet!$B$9:$B$63, MATCH(1, Datasheet!$AQ$9:$AQ$63, 0)), "Not found")</f>
        <v>Not found</v>
      </c>
      <c r="C28" s="56"/>
      <c r="D28" s="56"/>
      <c r="E28" s="56"/>
      <c r="F28" s="37" t="str">
        <f>IFERROR(INDEX(Datasheet!$AP$9:$AP$63, MATCH(1, Datasheet!$AQ$9:$AQ$63, 0)), "Not found")</f>
        <v>Not found</v>
      </c>
      <c r="G28" s="37" t="str">
        <f>IF(OR(F28="",NOT(ISNUMBER(F28))),"",
IF(F28&lt;1,"Fail",
IF(F28&lt;2,"D",
IF(F28&lt;3,"C",
IF(F28&lt;3.5,"B",
IF(F28&lt;4,"A-",
IF(F28&lt;5,"A","A+")))))))</f>
        <v/>
      </c>
      <c r="H28" s="37" t="str">
        <f>IFERROR(INDEX(Datasheet!$AN$9:$AN$63, MATCH(1, Datasheet!$AQ$9:$AQ$63, 0)), "Not found")</f>
        <v>Not found</v>
      </c>
      <c r="I28" s="37" t="str">
        <f>IFERROR(INDEX(Datasheet!$A$9:$A$63, MATCH(1, Datasheet!$AQ$9:$AQ$63, 0)), "Not found")</f>
        <v>Not found</v>
      </c>
      <c r="J28" s="37" t="s">
        <v>100</v>
      </c>
    </row>
    <row r="29" spans="1:20" s="35" customFormat="1" ht="22.2" x14ac:dyDescent="0.5">
      <c r="A29" s="38">
        <v>2</v>
      </c>
      <c r="B29" s="56" t="str">
        <f>IFERROR(INDEX(Datasheet!$B$9:$B$63, MATCH(2, Datasheet!$AQ$9:$AQ$63, 0)), "Not found")</f>
        <v>সোহেলী জান্নাত</v>
      </c>
      <c r="C29" s="56"/>
      <c r="D29" s="56"/>
      <c r="E29" s="56"/>
      <c r="F29" s="37">
        <f>IFERROR(INDEX(Datasheet!$AP$9:$AP$63, MATCH(2, Datasheet!$AQ$9:$AQ$63, 0)), "Not found")</f>
        <v>0</v>
      </c>
      <c r="G29" s="37" t="str">
        <f t="shared" ref="G29:G34" si="2">IF(OR(F29="",NOT(ISNUMBER(F29))),"",
IF(F29&lt;1,"Fail",
IF(F29&lt;2,"D",
IF(F29&lt;3,"C",
IF(F29&lt;3.5,"B",
IF(F29&lt;4,"A-",
IF(F29&lt;5,"A","A+")))))))</f>
        <v>Fail</v>
      </c>
      <c r="H29" s="37">
        <f>IFERROR(INDEX(Datasheet!$AN$9:$AN$63, MATCH(2, Datasheet!$AQ$9:$AQ$63, 0)), "Not found")</f>
        <v>0</v>
      </c>
      <c r="I29" s="37">
        <f>IFERROR(INDEX(Datasheet!$A$9:$A$63, MATCH(2, Datasheet!$AQ$9:$AQ$63, 0)), "Not found")</f>
        <v>40</v>
      </c>
      <c r="J29" s="37" t="s">
        <v>101</v>
      </c>
    </row>
    <row r="30" spans="1:20" s="35" customFormat="1" ht="22.2" x14ac:dyDescent="0.5">
      <c r="A30" s="38">
        <v>3</v>
      </c>
      <c r="B30" s="56" t="str">
        <f>IFERROR(INDEX(Datasheet!$B$9:$B$63, MATCH(3, Datasheet!$AQ$9:$AQ$63, 0)), "Not found")</f>
        <v>Not found</v>
      </c>
      <c r="C30" s="56"/>
      <c r="D30" s="56"/>
      <c r="E30" s="56"/>
      <c r="F30" s="37" t="str">
        <f>IFERROR(INDEX(Datasheet!$AP$9:$AP$63, MATCH(3, Datasheet!$AQ$9:$AQ$63, 0)), "Not found")</f>
        <v>Not found</v>
      </c>
      <c r="G30" s="37" t="str">
        <f t="shared" si="2"/>
        <v/>
      </c>
      <c r="H30" s="37" t="str">
        <f>IFERROR(INDEX(Datasheet!$AN$9:$AN$63, MATCH(3, Datasheet!$AQ$9:$AQ$63, 0)), "Not found")</f>
        <v>Not found</v>
      </c>
      <c r="I30" s="37" t="str">
        <f>IFERROR(INDEX(Datasheet!$A$9:$A$63, MATCH(3, Datasheet!$AQ$9:$AQ$63, 0)), "Not found")</f>
        <v>Not found</v>
      </c>
      <c r="J30" s="37" t="s">
        <v>102</v>
      </c>
    </row>
    <row r="31" spans="1:20" s="35" customFormat="1" ht="22.2" x14ac:dyDescent="0.5">
      <c r="A31" s="38">
        <v>4</v>
      </c>
      <c r="B31" s="56" t="str">
        <f>IFERROR(INDEX(Datasheet!$B$9:$B$63, MATCH(4, Datasheet!$AQ$9:$AQ$63, 0)), "Not found")</f>
        <v>Not found</v>
      </c>
      <c r="C31" s="56"/>
      <c r="D31" s="56"/>
      <c r="E31" s="56"/>
      <c r="F31" s="37" t="str">
        <f>IFERROR(INDEX(Datasheet!$AP$9:$AP$63, MATCH(4, Datasheet!$AQ$9:$AQ$63, 0)), "Not found")</f>
        <v>Not found</v>
      </c>
      <c r="G31" s="37" t="str">
        <f t="shared" si="2"/>
        <v/>
      </c>
      <c r="H31" s="37" t="str">
        <f>IFERROR(INDEX(Datasheet!$AN$9:$AN$63, MATCH(4, Datasheet!$AQ$9:$AQ$63, 0)), "Not found")</f>
        <v>Not found</v>
      </c>
      <c r="I31" s="37" t="str">
        <f>IFERROR(INDEX(Datasheet!$A$9:$A$63, MATCH(4, Datasheet!$AQ$9:$AQ$63, 0)), "Not found")</f>
        <v>Not found</v>
      </c>
      <c r="J31" s="37" t="s">
        <v>103</v>
      </c>
    </row>
    <row r="32" spans="1:20" s="35" customFormat="1" ht="22.2" x14ac:dyDescent="0.5">
      <c r="A32" s="38">
        <v>5</v>
      </c>
      <c r="B32" s="56" t="str">
        <f>IFERROR(INDEX(Datasheet!$B$9:$B$63, MATCH(5, Datasheet!$AQ$9:$AQ$63, 0)), "Not found")</f>
        <v>Not found</v>
      </c>
      <c r="C32" s="56"/>
      <c r="D32" s="56"/>
      <c r="E32" s="56"/>
      <c r="F32" s="37" t="str">
        <f>IFERROR(INDEX(Datasheet!$AP$9:$AP$63, MATCH(5, Datasheet!$AQ$9:$AQ$63, 0)), "Not found")</f>
        <v>Not found</v>
      </c>
      <c r="G32" s="37" t="str">
        <f t="shared" si="2"/>
        <v/>
      </c>
      <c r="H32" s="37" t="str">
        <f>IFERROR(INDEX(Datasheet!$AN$9:$AN$63, MATCH(5, Datasheet!$AQ$9:$AQ$63, 0)), "Not found")</f>
        <v>Not found</v>
      </c>
      <c r="I32" s="37" t="str">
        <f>IFERROR(INDEX(Datasheet!$A$9:$A$63, MATCH(5, Datasheet!$AQ$9:$AQ$63, 0)), "Not found")</f>
        <v>Not found</v>
      </c>
      <c r="J32" s="37" t="s">
        <v>104</v>
      </c>
    </row>
    <row r="33" spans="1:10" s="35" customFormat="1" ht="22.2" x14ac:dyDescent="0.5">
      <c r="A33" s="38">
        <v>6</v>
      </c>
      <c r="B33" s="56" t="str">
        <f>IFERROR(INDEX(Datasheet!$B$9:$B$63, MATCH(6, Datasheet!$AQ$9:$AQ$63, 0)), "Not found")</f>
        <v>Not found</v>
      </c>
      <c r="C33" s="56"/>
      <c r="D33" s="56"/>
      <c r="E33" s="56"/>
      <c r="F33" s="37" t="str">
        <f>IFERROR(INDEX(Datasheet!$AP$9:$AP$63, MATCH(6, Datasheet!$AQ$9:$AQ$63, 0)), "Not found")</f>
        <v>Not found</v>
      </c>
      <c r="G33" s="37" t="str">
        <f t="shared" si="2"/>
        <v/>
      </c>
      <c r="H33" s="37" t="str">
        <f>IFERROR(INDEX(Datasheet!$AN$9:$AN$63, MATCH(6, Datasheet!$AQ$9:$AQ$63, 0)), "Not found")</f>
        <v>Not found</v>
      </c>
      <c r="I33" s="37" t="str">
        <f>IFERROR(INDEX(Datasheet!$A$9:$A$63, MATCH(6, Datasheet!$AQ$9:$AQ$63, 0)), "Not found")</f>
        <v>Not found</v>
      </c>
      <c r="J33" s="37" t="s">
        <v>105</v>
      </c>
    </row>
    <row r="34" spans="1:10" s="35" customFormat="1" ht="22.2" x14ac:dyDescent="0.5">
      <c r="A34" s="38">
        <v>7</v>
      </c>
      <c r="B34" s="56" t="str">
        <f>IFERROR(INDEX(Datasheet!$B$9:$B$63, MATCH(7, Datasheet!$AQ$9:$AQ$63, 0)), "Not found")</f>
        <v>Not found</v>
      </c>
      <c r="C34" s="56"/>
      <c r="D34" s="56"/>
      <c r="E34" s="56"/>
      <c r="F34" s="37" t="str">
        <f>IFERROR(INDEX(Datasheet!$AP$9:$AP$63, MATCH(7, Datasheet!$AQ$9:$AQ$63, 0)), "Not found")</f>
        <v>Not found</v>
      </c>
      <c r="G34" s="37" t="str">
        <f t="shared" si="2"/>
        <v/>
      </c>
      <c r="H34" s="37" t="str">
        <f>IFERROR(INDEX(Datasheet!$AN$9:$AN$63, MATCH(7, Datasheet!$AQ$9:$AQ$63, 0)), "Not found")</f>
        <v>Not found</v>
      </c>
      <c r="I34" s="37" t="str">
        <f>IFERROR(INDEX(Datasheet!$A$9:$A$63, MATCH(7, Datasheet!$AQ$9:$AQ$63, 0)), "Not found")</f>
        <v>Not found</v>
      </c>
      <c r="J34" s="37" t="s">
        <v>106</v>
      </c>
    </row>
  </sheetData>
  <mergeCells count="24">
    <mergeCell ref="B33:E33"/>
    <mergeCell ref="B34:E34"/>
    <mergeCell ref="B27:E27"/>
    <mergeCell ref="B28:E28"/>
    <mergeCell ref="B29:E29"/>
    <mergeCell ref="B30:E30"/>
    <mergeCell ref="B31:E31"/>
    <mergeCell ref="B32:E32"/>
    <mergeCell ref="A1:J1"/>
    <mergeCell ref="A2:J2"/>
    <mergeCell ref="A3:J3"/>
    <mergeCell ref="A4:J4"/>
    <mergeCell ref="C6:I7"/>
    <mergeCell ref="J6:J7"/>
    <mergeCell ref="A6:B7"/>
    <mergeCell ref="A12:B13"/>
    <mergeCell ref="C12:I13"/>
    <mergeCell ref="J12:J13"/>
    <mergeCell ref="A8:B9"/>
    <mergeCell ref="C8:I9"/>
    <mergeCell ref="J8:J9"/>
    <mergeCell ref="C10:I11"/>
    <mergeCell ref="A10:B11"/>
    <mergeCell ref="J10:J11"/>
  </mergeCells>
  <pageMargins left="0.7" right="0.7" top="0.75" bottom="0.75" header="0.3" footer="0.3"/>
  <pageSetup paperSize="9" scale="84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Datasheet</vt:lpstr>
      <vt:lpstr>Progress_report</vt:lpstr>
      <vt:lpstr>Top_sheet</vt:lpstr>
      <vt:lpstr>Datasheet!Print_Area</vt:lpstr>
      <vt:lpstr>Progress_report!Print_Area</vt:lpstr>
      <vt:lpstr>Top_sheet!Print_Area</vt:lpstr>
      <vt:lpstr>Datasheet!Print_Titles</vt:lpstr>
      <vt:lpstr>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>Ferdous</cp:lastModifiedBy>
  <cp:lastPrinted>2025-07-31T14:23:31Z</cp:lastPrinted>
  <dcterms:created xsi:type="dcterms:W3CDTF">2025-07-13T15:50:31Z</dcterms:created>
  <dcterms:modified xsi:type="dcterms:W3CDTF">2025-08-01T03:16:48Z</dcterms:modified>
</cp:coreProperties>
</file>