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d.docs.live.net/75741b9beec437fd/Documents/"/>
    </mc:Choice>
  </mc:AlternateContent>
  <xr:revisionPtr revIDLastSave="531" documentId="13_ncr:40009_{E6B9482F-5764-6D4B-BF29-0E525502D79D}" xr6:coauthVersionLast="47" xr6:coauthVersionMax="47" xr10:uidLastSave="{6593DD67-4DC1-344B-B0CC-6DD5169569FC}"/>
  <bookViews>
    <workbookView xWindow="0" yWindow="0" windowWidth="28800" windowHeight="18000" activeTab="5" xr2:uid="{00000000-000D-0000-FFFF-FFFF00000000}"/>
  </bookViews>
  <sheets>
    <sheet name="task_2" sheetId="1" r:id="rId1"/>
    <sheet name="summary" sheetId="2" r:id="rId2"/>
    <sheet name="ticket viewer" sheetId="3" r:id="rId3"/>
    <sheet name="pivot_table" sheetId="4" r:id="rId4"/>
    <sheet name="pivot_chart" sheetId="5" r:id="rId5"/>
    <sheet name="Sheet1" sheetId="6" r:id="rId6"/>
  </sheets>
  <definedNames>
    <definedName name="Slicer_Breached_SLA">#N/A</definedName>
    <definedName name="Slicer_Department">#N/A</definedName>
    <definedName name="Slicer_Priority">#N/A</definedName>
    <definedName name="Slicer_Source">#N/A</definedName>
    <definedName name="Slicer_Type">#N/A</definedName>
  </definedNames>
  <calcPr calcId="191029"/>
  <pivotCaches>
    <pivotCache cacheId="17" r:id="rId7"/>
    <pivotCache cacheId="16"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1" l="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2" i="1"/>
  <c r="W2" i="1" s="1"/>
  <c r="B4" i="3" s="1" a="1"/>
  <c r="B4" i="3" s="1"/>
  <c r="A59" i="2" a="1"/>
  <c r="A59" i="2" s="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G22" i="2" a="1"/>
  <c r="G22" i="2" s="1"/>
  <c r="J22" i="2" s="1"/>
  <c r="P3" i="2" a="1"/>
  <c r="P3" i="2" s="1"/>
  <c r="Q3" i="2" s="1"/>
  <c r="A22" i="2" a="1"/>
  <c r="A22" i="2" s="1"/>
  <c r="D22" i="2" s="1"/>
  <c r="M13" i="2" a="1"/>
  <c r="M13" i="2" s="1"/>
  <c r="N13" i="2" s="1"/>
  <c r="I12" i="2" a="1"/>
  <c r="I12" i="2" s="1"/>
  <c r="J12" i="2" s="1"/>
  <c r="E12" i="2"/>
  <c r="A12" i="2" a="1"/>
  <c r="A12" i="2" s="1"/>
  <c r="B12" i="2" s="1"/>
  <c r="M3" i="2" a="1"/>
  <c r="M3" i="2" s="1"/>
  <c r="N3" i="2" s="1"/>
  <c r="J5" i="2"/>
  <c r="J6" i="2"/>
  <c r="I3" i="2" a="1"/>
  <c r="I3" i="2" s="1"/>
  <c r="J3" i="2" s="1"/>
  <c r="E3" i="2" a="1"/>
  <c r="E3" i="2" s="1"/>
  <c r="F3" i="2" s="1"/>
  <c r="A3" i="2" a="1"/>
  <c r="A3" i="2" s="1"/>
  <c r="B3" i="2" s="1"/>
  <c r="Q11" i="2" l="1"/>
  <c r="Q27" i="2"/>
  <c r="Q19" i="2"/>
  <c r="Q29" i="2"/>
  <c r="Q21" i="2"/>
  <c r="Q13" i="2"/>
  <c r="Q5" i="2"/>
  <c r="B23" i="2"/>
  <c r="D27" i="2"/>
  <c r="E25" i="2"/>
  <c r="H47" i="2"/>
  <c r="H39" i="2"/>
  <c r="H31" i="2"/>
  <c r="H23" i="2"/>
  <c r="I45" i="2"/>
  <c r="I37" i="2"/>
  <c r="I29" i="2"/>
  <c r="J51" i="2"/>
  <c r="J43" i="2"/>
  <c r="J35" i="2"/>
  <c r="J27" i="2"/>
  <c r="K49" i="2"/>
  <c r="K41" i="2"/>
  <c r="K33" i="2"/>
  <c r="K25" i="2"/>
  <c r="Q28" i="2"/>
  <c r="Q20" i="2"/>
  <c r="Q12" i="2"/>
  <c r="Q4" i="2"/>
  <c r="C22" i="2"/>
  <c r="D26" i="2"/>
  <c r="E24" i="2"/>
  <c r="H46" i="2"/>
  <c r="H38" i="2"/>
  <c r="H30" i="2"/>
  <c r="I22" i="2"/>
  <c r="I44" i="2"/>
  <c r="I36" i="2"/>
  <c r="I28" i="2"/>
  <c r="J50" i="2"/>
  <c r="J42" i="2"/>
  <c r="J34" i="2"/>
  <c r="J26" i="2"/>
  <c r="K48" i="2"/>
  <c r="K40" i="2"/>
  <c r="K32" i="2"/>
  <c r="K24" i="2"/>
  <c r="C27" i="2"/>
  <c r="D25" i="2"/>
  <c r="E23" i="2"/>
  <c r="H45" i="2"/>
  <c r="H37" i="2"/>
  <c r="H29" i="2"/>
  <c r="I51" i="2"/>
  <c r="I43" i="2"/>
  <c r="I35" i="2"/>
  <c r="I27" i="2"/>
  <c r="J49" i="2"/>
  <c r="J41" i="2"/>
  <c r="J33" i="2"/>
  <c r="J25" i="2"/>
  <c r="K47" i="2"/>
  <c r="K39" i="2"/>
  <c r="K31" i="2"/>
  <c r="K23" i="2"/>
  <c r="Q26" i="2"/>
  <c r="Q18" i="2"/>
  <c r="Q10" i="2"/>
  <c r="B22" i="2"/>
  <c r="C26" i="2"/>
  <c r="D24" i="2"/>
  <c r="H22" i="2"/>
  <c r="H44" i="2"/>
  <c r="H36" i="2"/>
  <c r="H28" i="2"/>
  <c r="I50" i="2"/>
  <c r="I42" i="2"/>
  <c r="I34" i="2"/>
  <c r="I26" i="2"/>
  <c r="J48" i="2"/>
  <c r="J40" i="2"/>
  <c r="J32" i="2"/>
  <c r="J24" i="2"/>
  <c r="K46" i="2"/>
  <c r="K38" i="2"/>
  <c r="K30" i="2"/>
  <c r="Q25" i="2"/>
  <c r="Q17" i="2"/>
  <c r="Q9" i="2"/>
  <c r="B27" i="2"/>
  <c r="C25" i="2"/>
  <c r="D23" i="2"/>
  <c r="H51" i="2"/>
  <c r="H43" i="2"/>
  <c r="H35" i="2"/>
  <c r="H27" i="2"/>
  <c r="I49" i="2"/>
  <c r="I41" i="2"/>
  <c r="I33" i="2"/>
  <c r="I25" i="2"/>
  <c r="J47" i="2"/>
  <c r="J39" i="2"/>
  <c r="J31" i="2"/>
  <c r="J23" i="2"/>
  <c r="K45" i="2"/>
  <c r="K37" i="2"/>
  <c r="K29" i="2"/>
  <c r="Q32" i="2"/>
  <c r="Q24" i="2"/>
  <c r="Q16" i="2"/>
  <c r="Q8" i="2"/>
  <c r="B26" i="2"/>
  <c r="C24" i="2"/>
  <c r="E22" i="2"/>
  <c r="H50" i="2"/>
  <c r="H42" i="2"/>
  <c r="H34" i="2"/>
  <c r="H26" i="2"/>
  <c r="I48" i="2"/>
  <c r="I40" i="2"/>
  <c r="I32" i="2"/>
  <c r="I24" i="2"/>
  <c r="J46" i="2"/>
  <c r="J38" i="2"/>
  <c r="J30" i="2"/>
  <c r="K22" i="2"/>
  <c r="K44" i="2"/>
  <c r="K36" i="2"/>
  <c r="K28" i="2"/>
  <c r="Q31" i="2"/>
  <c r="Q23" i="2"/>
  <c r="Q15" i="2"/>
  <c r="Q7" i="2"/>
  <c r="B25" i="2"/>
  <c r="C23" i="2"/>
  <c r="E27" i="2"/>
  <c r="H49" i="2"/>
  <c r="H41" i="2"/>
  <c r="H33" i="2"/>
  <c r="H25" i="2"/>
  <c r="I47" i="2"/>
  <c r="I39" i="2"/>
  <c r="I31" i="2"/>
  <c r="I23" i="2"/>
  <c r="J45" i="2"/>
  <c r="J37" i="2"/>
  <c r="J29" i="2"/>
  <c r="K51" i="2"/>
  <c r="K43" i="2"/>
  <c r="K35" i="2"/>
  <c r="K27" i="2"/>
  <c r="Q30" i="2"/>
  <c r="Q22" i="2"/>
  <c r="Q14" i="2"/>
  <c r="Q6" i="2"/>
  <c r="B24" i="2"/>
  <c r="E26" i="2"/>
  <c r="H48" i="2"/>
  <c r="H40" i="2"/>
  <c r="H32" i="2"/>
  <c r="H24" i="2"/>
  <c r="I46" i="2"/>
  <c r="I38" i="2"/>
  <c r="I30" i="2"/>
  <c r="J44" i="2"/>
  <c r="J36" i="2"/>
  <c r="J28" i="2"/>
  <c r="K50" i="2"/>
  <c r="K42" i="2"/>
  <c r="K34" i="2"/>
  <c r="K26" i="2"/>
  <c r="N18" i="2"/>
  <c r="N17" i="2"/>
  <c r="J14" i="2"/>
  <c r="N16" i="2"/>
  <c r="N15" i="2"/>
  <c r="N14" i="2"/>
  <c r="J15" i="2"/>
  <c r="J13" i="2"/>
  <c r="N6" i="2"/>
  <c r="N5" i="2"/>
  <c r="N4" i="2"/>
  <c r="B14" i="2"/>
  <c r="B13" i="2"/>
  <c r="F4" i="2"/>
  <c r="B8" i="2"/>
  <c r="B7" i="2"/>
  <c r="B6" i="2"/>
  <c r="B5" i="2"/>
  <c r="F6" i="2"/>
  <c r="B4" i="2"/>
  <c r="F5" i="2"/>
  <c r="J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<sst xmlns="http://schemas.openxmlformats.org/spreadsheetml/2006/main" count="2617" uniqueCount="327">
  <si>
    <t>Ticket Number</t>
  </si>
  <si>
    <t>Date Created</t>
  </si>
  <si>
    <t>Subject</t>
  </si>
  <si>
    <t>From</t>
  </si>
  <si>
    <t>From Email</t>
  </si>
  <si>
    <t>Priority</t>
  </si>
  <si>
    <t>Department</t>
  </si>
  <si>
    <t>Type</t>
  </si>
  <si>
    <t>Source</t>
  </si>
  <si>
    <t>Current Status</t>
  </si>
  <si>
    <t>Last Updated</t>
  </si>
  <si>
    <t>Due Date</t>
  </si>
  <si>
    <t>Overdue</t>
  </si>
  <si>
    <t>Answered</t>
  </si>
  <si>
    <t>Agent Assigned</t>
  </si>
  <si>
    <t>Team Assigned</t>
  </si>
  <si>
    <t>Thread Count</t>
  </si>
  <si>
    <t>Attachment Count</t>
  </si>
  <si>
    <t>Category</t>
  </si>
  <si>
    <t>Issue Origin</t>
  </si>
  <si>
    <t>Select Ticket Status Update</t>
  </si>
  <si>
    <t>Error Displaying in Different Module</t>
  </si>
  <si>
    <t>Jasper John</t>
  </si>
  <si>
    <t>jasper.john@gmail.com</t>
  </si>
  <si>
    <t>Emergency</t>
  </si>
  <si>
    <t>SAP JDE Support Department</t>
  </si>
  <si>
    <t>Incident / Problem</t>
  </si>
  <si>
    <t>Web</t>
  </si>
  <si>
    <t>Closed</t>
  </si>
  <si>
    <t>Jared Smith</t>
  </si>
  <si>
    <t>SAP Support Team</t>
  </si>
  <si>
    <t>PROD</t>
  </si>
  <si>
    <t>PRODUCTION</t>
  </si>
  <si>
    <t>New Ticket</t>
  </si>
  <si>
    <t>Approval Workflow Error</t>
  </si>
  <si>
    <t>Erick White</t>
  </si>
  <si>
    <t>ewhite@yahoo.com</t>
  </si>
  <si>
    <t>Resolved</t>
  </si>
  <si>
    <t>Mark Jikkins</t>
  </si>
  <si>
    <t>JDE Support Team</t>
  </si>
  <si>
    <t>Public IP Trusted Certificate Authority Error</t>
  </si>
  <si>
    <t>Tomi Yamamoto</t>
  </si>
  <si>
    <t>tyamamoto@gmail.com</t>
  </si>
  <si>
    <t>Internal Technical Department</t>
  </si>
  <si>
    <t>Network Team</t>
  </si>
  <si>
    <t xml:space="preserve">JDE Slowdown </t>
  </si>
  <si>
    <t>Riza Richardson</t>
  </si>
  <si>
    <t>rrichardson@mailinator.com</t>
  </si>
  <si>
    <t>Close Ticket</t>
  </si>
  <si>
    <t>JDE Slow Down</t>
  </si>
  <si>
    <t>ERROR 504 GATEWAY TIMEOUT AGAIN</t>
  </si>
  <si>
    <t>Aurora Miller</t>
  </si>
  <si>
    <t>aurora.miller@outlook.com</t>
  </si>
  <si>
    <t xml:space="preserve">11/25/2020 8:34PM LOGIN ISSUE </t>
  </si>
  <si>
    <t xml:space="preserve">Open </t>
  </si>
  <si>
    <t xml:space="preserve">11/25/2020 1:41PM LOGIN ISSUE </t>
  </si>
  <si>
    <t xml:space="preserve">11/26/2020 9:10PM LOGIN ISSUE </t>
  </si>
  <si>
    <t>12/01/2020 12:00PM "bea.jolt" login error</t>
  </si>
  <si>
    <t>12/03/2020 7:45-7:55 Slow Performance</t>
  </si>
  <si>
    <t>HR Technical Analyzer in TEST</t>
  </si>
  <si>
    <t>Kian Rogers</t>
  </si>
  <si>
    <t>krogers@mailinator.com</t>
  </si>
  <si>
    <t>Request</t>
  </si>
  <si>
    <t>NON-PROD</t>
  </si>
  <si>
    <t>TEST</t>
  </si>
  <si>
    <t>Open VPN Authenticator App Setup</t>
  </si>
  <si>
    <t>Kenex Willows</t>
  </si>
  <si>
    <t>kwillows@yahoo.com</t>
  </si>
  <si>
    <t>LOGIN ISSUE</t>
  </si>
  <si>
    <t>Stellar Murad</t>
  </si>
  <si>
    <t>Can't Access PROD Instance</t>
  </si>
  <si>
    <t>Absence Duration</t>
  </si>
  <si>
    <t>Requesting a Server for Deployment</t>
  </si>
  <si>
    <t>Jane Wilberts</t>
  </si>
  <si>
    <t>jwilberts@mailinator.com</t>
  </si>
  <si>
    <t>Email</t>
  </si>
  <si>
    <t>DEVELOPMENT</t>
  </si>
  <si>
    <t>Port Issue After Patching Activity (23-AUG-20)</t>
  </si>
  <si>
    <t>ERROR 504 GATEWAY TIMEOUT</t>
  </si>
  <si>
    <t>Marvin Peters</t>
  </si>
  <si>
    <t>mpeters@outlook.com</t>
  </si>
  <si>
    <t>ERROR FOR WINSCP APPLICATION</t>
  </si>
  <si>
    <t>Laptop Repair</t>
  </si>
  <si>
    <t>Monique Smiths</t>
  </si>
  <si>
    <t>msmiths@yahoo.com</t>
  </si>
  <si>
    <t>Phone</t>
  </si>
  <si>
    <t>NON-PROD,NON-PROD</t>
  </si>
  <si>
    <t>DEVELOPMENT,DEVELOPMENT</t>
  </si>
  <si>
    <t>Create Accounting Warning Error Messages</t>
  </si>
  <si>
    <t>Kimberly Jones</t>
  </si>
  <si>
    <t>kjones@outlook.com</t>
  </si>
  <si>
    <t>High</t>
  </si>
  <si>
    <t>Open</t>
  </si>
  <si>
    <t>Chedft_2018 Error Generating</t>
  </si>
  <si>
    <t>Error Uploading Template in Report Definition</t>
  </si>
  <si>
    <t>Applying Withholding Tax</t>
  </si>
  <si>
    <t>Self Service - Legislative Information</t>
  </si>
  <si>
    <t>Troy Daniels</t>
  </si>
  <si>
    <t>troy.daniels@outlook.com</t>
  </si>
  <si>
    <t>SPMS - Approver's Page</t>
  </si>
  <si>
    <t>UP Los Ba√±os not included in PMP</t>
  </si>
  <si>
    <t xml:space="preserve">Slow Performance </t>
  </si>
  <si>
    <t>Java loads but won't launch applet</t>
  </si>
  <si>
    <t>End date element entries for 300 Employees</t>
  </si>
  <si>
    <t>Melody Thompson</t>
  </si>
  <si>
    <t>mthompson@yahoo.com</t>
  </si>
  <si>
    <t>Slowdown in JDE Prod</t>
  </si>
  <si>
    <t>Errors in ODSM</t>
  </si>
  <si>
    <t>12/01/2020 11:58AM ODSM Login Issue</t>
  </si>
  <si>
    <t xml:space="preserve">12/03/2020 11:37AM ODSM Issue </t>
  </si>
  <si>
    <t>Create Accounting - Accounting Class Error</t>
  </si>
  <si>
    <t>APP-SQLAP-10000 in Payables Module</t>
  </si>
  <si>
    <t>VPN Setup</t>
  </si>
  <si>
    <t>Help Desk Team</t>
  </si>
  <si>
    <t>Cannot Generate report after DB Downgrade</t>
  </si>
  <si>
    <t>Web ADI Issue</t>
  </si>
  <si>
    <t>Error still occured in BEE Spreadsheet page</t>
  </si>
  <si>
    <t>Oracle Web ADI: Fatal Error</t>
  </si>
  <si>
    <t>Error page in BEE spreadsheet Interface</t>
  </si>
  <si>
    <t>URL Attachment - Authority to Fill</t>
  </si>
  <si>
    <t>Cannot access JDE-SIT in MAC</t>
  </si>
  <si>
    <t>Normal</t>
  </si>
  <si>
    <t>Employee Legislative Information - Mismatch</t>
  </si>
  <si>
    <t>Cannot open attachment in JDE SIT</t>
  </si>
  <si>
    <t>STUCK PR and PPMP Approval</t>
  </si>
  <si>
    <t>How to run SQL package</t>
  </si>
  <si>
    <t>Satya Prakash</t>
  </si>
  <si>
    <t>Display footer on generated report.</t>
  </si>
  <si>
    <t>Deferred PO Transactions</t>
  </si>
  <si>
    <t>BEE Spreadsheet Issue</t>
  </si>
  <si>
    <t>How to prevent our API to SQL injection</t>
  </si>
  <si>
    <t xml:space="preserve">JDE Payables UPMin Attachment </t>
  </si>
  <si>
    <t>Optimize the created Query.</t>
  </si>
  <si>
    <t>Creation of User for Integration Broker permission</t>
  </si>
  <si>
    <t>Appraisal Issue</t>
  </si>
  <si>
    <t>Past due balance posted in Student Center</t>
  </si>
  <si>
    <t>How to whitelist domain name in SAP API</t>
  </si>
  <si>
    <t>Creation of Separate nodes</t>
  </si>
  <si>
    <t>Post Issue - SAP Slow Performance</t>
  </si>
  <si>
    <t>Loading upon saving Expression on Query Manager</t>
  </si>
  <si>
    <t xml:space="preserve">Integration Broker Issue </t>
  </si>
  <si>
    <t xml:space="preserve">Java Web Start Implementation </t>
  </si>
  <si>
    <t>Raya Musk</t>
  </si>
  <si>
    <t>Cloudflare blocked uploading xml</t>
  </si>
  <si>
    <t>Unable to Attach Update XML file in Data Def</t>
  </si>
  <si>
    <t>RetroPay Report not displaying in PDF</t>
  </si>
  <si>
    <t>1900 emails from JDE workflow notif mailer 2/22/21</t>
  </si>
  <si>
    <t>Other</t>
  </si>
  <si>
    <t>DV Approval Error</t>
  </si>
  <si>
    <t>Expression output on Query Manager,</t>
  </si>
  <si>
    <t>Tablespace Issue</t>
  </si>
  <si>
    <t>John Brown</t>
  </si>
  <si>
    <t>jbrown@outlook.com</t>
  </si>
  <si>
    <t>Cannot Terminate Employment</t>
  </si>
  <si>
    <t>Special Leave Issues</t>
  </si>
  <si>
    <t>Locked Out OpenVPN Account</t>
  </si>
  <si>
    <t>Cherie Mercurie</t>
  </si>
  <si>
    <t>cmercurie@outlook.com</t>
  </si>
  <si>
    <t>AWS Team</t>
  </si>
  <si>
    <t>[Test Only]:::SAP Reset Password</t>
  </si>
  <si>
    <t>[Test Only]:::[SAP]Page not available</t>
  </si>
  <si>
    <t>How to override set-up in created element</t>
  </si>
  <si>
    <t>Test Ticket</t>
  </si>
  <si>
    <t>Extraction of Data on ODSM.</t>
  </si>
  <si>
    <t>Post Issue - SAP LOGIN ISSUES ENCOUNTERED</t>
  </si>
  <si>
    <t>Bladimir Macdonald</t>
  </si>
  <si>
    <t>bmacdonald@outlook.com</t>
  </si>
  <si>
    <t>Post Issue - SAP SLOW PERFORMANCE ISSUE</t>
  </si>
  <si>
    <t>Person Analyzer</t>
  </si>
  <si>
    <t xml:space="preserve">Configuration related to web browser to open Java </t>
  </si>
  <si>
    <t>issues in UP General Payroll Scholars Report</t>
  </si>
  <si>
    <t>Tuition Calculation Issue</t>
  </si>
  <si>
    <t>[SAP] Page is not available</t>
  </si>
  <si>
    <t>Person Analyzer for 132939</t>
  </si>
  <si>
    <t>OpenVPN error</t>
  </si>
  <si>
    <t>Slow performance of SAP/SAP too long to load</t>
  </si>
  <si>
    <t>Cashier officer can't use search in SAP (UPCEB)</t>
  </si>
  <si>
    <t>Error appeared Maintain Schedule of Classes module</t>
  </si>
  <si>
    <t>Received email notifs on 01-FEB-2021</t>
  </si>
  <si>
    <t>Revising the Contact Information</t>
  </si>
  <si>
    <t>Closing Payables Accounting Period Issue</t>
  </si>
  <si>
    <t>Request for VPN Account</t>
  </si>
  <si>
    <t>Cheena Carols</t>
  </si>
  <si>
    <t>cheena.carols@mailinator.com</t>
  </si>
  <si>
    <t>Integration Broker Issue (TEST)</t>
  </si>
  <si>
    <t xml:space="preserve">Change Password </t>
  </si>
  <si>
    <t>Contact Details Update (Landing Page)</t>
  </si>
  <si>
    <t>Demo Units for Pullout</t>
  </si>
  <si>
    <t>Paul Smith</t>
  </si>
  <si>
    <t>paul.smith@mailinator.com</t>
  </si>
  <si>
    <t>license is not yet activated / reflected in fortic</t>
  </si>
  <si>
    <t>Grace Evans</t>
  </si>
  <si>
    <t>gevans@mailinator.com</t>
  </si>
  <si>
    <t>Error on My ReqJDEition Table</t>
  </si>
  <si>
    <t>Error on ODSM.</t>
  </si>
  <si>
    <t>Error upon sending notification.</t>
  </si>
  <si>
    <t>Deletion of NID data in Add/Update a Person Module</t>
  </si>
  <si>
    <t>Personalization on Shopping Cart buttons</t>
  </si>
  <si>
    <t>New VPN account</t>
  </si>
  <si>
    <t>ISO copying problem</t>
  </si>
  <si>
    <t>Laptop has been experiencing more crashes</t>
  </si>
  <si>
    <t>Willard Smith</t>
  </si>
  <si>
    <t>willard.smith@mailinator.com</t>
  </si>
  <si>
    <t>ITDC Servers not accessible</t>
  </si>
  <si>
    <t>Windows Error</t>
  </si>
  <si>
    <t>Jovan Brown</t>
  </si>
  <si>
    <t>jovan_brown@mailinator.com</t>
  </si>
  <si>
    <t>OPEN VPN ACCOUNT LOCKED</t>
  </si>
  <si>
    <t xml:space="preserve">Request to update the Privacy Policy Link </t>
  </si>
  <si>
    <t>[ODSM] cannot extract LDIF file</t>
  </si>
  <si>
    <t>OS Installation for DOT Client</t>
  </si>
  <si>
    <t>Pradeep Sharma</t>
  </si>
  <si>
    <t>pradeep.sharma@outlook.com</t>
  </si>
  <si>
    <t>Customized SQL script in report - Internet Details</t>
  </si>
  <si>
    <t>Slow performance and defective dell battery</t>
  </si>
  <si>
    <t>Rex Farris</t>
  </si>
  <si>
    <t>rfarris@yahoo.com</t>
  </si>
  <si>
    <t>VPN password reset</t>
  </si>
  <si>
    <t>communication error with SQL client(HRIS system)</t>
  </si>
  <si>
    <t>Journal Import Error</t>
  </si>
  <si>
    <t>100% usage Disk (Windows 10)</t>
  </si>
  <si>
    <t>Belle Garner</t>
  </si>
  <si>
    <t>belle.garner@mailinator.com</t>
  </si>
  <si>
    <t>JDE Prod - Web Components Status (10 Apr 2019)</t>
  </si>
  <si>
    <t>JDE Downtime (Post Issue Ticket)</t>
  </si>
  <si>
    <t>Vic Vincent</t>
  </si>
  <si>
    <t>vic.vincent@yahoo.com</t>
  </si>
  <si>
    <t>OPENVPN Account</t>
  </si>
  <si>
    <t>Request Status 'No Manager'</t>
  </si>
  <si>
    <t>Laptop running slow</t>
  </si>
  <si>
    <t>test</t>
  </si>
  <si>
    <t>Tasks and Targets Editing (SPMS)</t>
  </si>
  <si>
    <t>laptop memory upgrade</t>
  </si>
  <si>
    <t>Defective hardisk</t>
  </si>
  <si>
    <t>Microsoft Office Installation and Firmware update</t>
  </si>
  <si>
    <t xml:space="preserve">Google Drive not working </t>
  </si>
  <si>
    <t>Atom Short</t>
  </si>
  <si>
    <t>atom.short@gmail.com</t>
  </si>
  <si>
    <t>Desktop Service</t>
  </si>
  <si>
    <t>Old System unit parts and unused laptops (beacon a</t>
  </si>
  <si>
    <t>No Success when Generating Reports</t>
  </si>
  <si>
    <t>Unique Value for Transaction Flexfield Issue</t>
  </si>
  <si>
    <t>Sophos Firewall Support</t>
  </si>
  <si>
    <t>Charles Thomas</t>
  </si>
  <si>
    <t>charles.thomas@outlook.com</t>
  </si>
  <si>
    <t>HR Technical Analyzer Output</t>
  </si>
  <si>
    <t>Dell SoppotAssist has detected a failing component</t>
  </si>
  <si>
    <t>Paul Rivers</t>
  </si>
  <si>
    <t>privers@mailinator.com</t>
  </si>
  <si>
    <t xml:space="preserve">HP Printer not working </t>
  </si>
  <si>
    <t>Leave Management - Leave Balance Issue</t>
  </si>
  <si>
    <t>Open UDP ports 161 and 162</t>
  </si>
  <si>
    <t>Salesforce Team</t>
  </si>
  <si>
    <t>Approval - Personal Information (Basic Details)</t>
  </si>
  <si>
    <t>New VPN Account</t>
  </si>
  <si>
    <t>Error in log-in</t>
  </si>
  <si>
    <t>Secure Connection Failed page - TEST Instance</t>
  </si>
  <si>
    <t>Open Ports fro FTP data connection</t>
  </si>
  <si>
    <t>VPN accounts creation</t>
  </si>
  <si>
    <t>Request additional storage</t>
  </si>
  <si>
    <t>Open IP ports</t>
  </si>
  <si>
    <t>VPN accounts</t>
  </si>
  <si>
    <t>Request to restart again the SAP Dev Server</t>
  </si>
  <si>
    <t>Disable "Sickness" and "Other"</t>
  </si>
  <si>
    <t>Personalization of iProcurement icons/button</t>
  </si>
  <si>
    <t>Reah Junes</t>
  </si>
  <si>
    <t>rjunes@yahoo.com</t>
  </si>
  <si>
    <t>Error Page</t>
  </si>
  <si>
    <t>Slow performance laptop</t>
  </si>
  <si>
    <t>Rue Whitaker</t>
  </si>
  <si>
    <t>rue.whitaker@yahoo.com</t>
  </si>
  <si>
    <t>Error in Grade Roster</t>
  </si>
  <si>
    <t>Replace actual emails in JDE test isntance</t>
  </si>
  <si>
    <t>Iphone support</t>
  </si>
  <si>
    <t>test using list</t>
  </si>
  <si>
    <t>assdasd testing</t>
  </si>
  <si>
    <t>PROD,PROD</t>
  </si>
  <si>
    <t>testing not working</t>
  </si>
  <si>
    <t>testing ticketing not appearing</t>
  </si>
  <si>
    <t>cannot see category in ticketing</t>
  </si>
  <si>
    <t>Jose Satary</t>
  </si>
  <si>
    <t>PRODUCTION,PRODUCTION</t>
  </si>
  <si>
    <t>Separate Remittance Advices Setup</t>
  </si>
  <si>
    <t>Low</t>
  </si>
  <si>
    <t>Error adding new tables on Audit Trail</t>
  </si>
  <si>
    <t>Set Timeout in Oracle Workflow</t>
  </si>
  <si>
    <t>Vacation Leave Rule</t>
  </si>
  <si>
    <t xml:space="preserve">Exclude Public Holidays from Absence Duration </t>
  </si>
  <si>
    <t xml:space="preserve">Submission of Leave </t>
  </si>
  <si>
    <t>Assistance for iProcurement Page Personalization</t>
  </si>
  <si>
    <t>Clear Cache Browser Concern</t>
  </si>
  <si>
    <t xml:space="preserve">Instance Connection Details </t>
  </si>
  <si>
    <t>Vacation Leave Issue</t>
  </si>
  <si>
    <t>View Leave Balance Error Page</t>
  </si>
  <si>
    <t>Procedure or Document about Refreshing DB</t>
  </si>
  <si>
    <t>SPMS Report</t>
  </si>
  <si>
    <t>Training Process Name</t>
  </si>
  <si>
    <t>Application of Leave Error</t>
  </si>
  <si>
    <t>9.2 Dev DB backup, then restore to 9.2 Test</t>
  </si>
  <si>
    <t>Apply Patch</t>
  </si>
  <si>
    <t>Error upon saving template</t>
  </si>
  <si>
    <t>TEST,TEST</t>
  </si>
  <si>
    <t>Run SQR file in CS 9.2</t>
  </si>
  <si>
    <t>Total Tickets Per Team</t>
  </si>
  <si>
    <t>Teams</t>
  </si>
  <si>
    <t>Tickets per team</t>
  </si>
  <si>
    <t>Total Tickets Per Priority</t>
  </si>
  <si>
    <t>Total Tickets Per Type</t>
  </si>
  <si>
    <t>Total Tickets Per Source</t>
  </si>
  <si>
    <t>Total  Tickets</t>
  </si>
  <si>
    <t>Ticket Status</t>
  </si>
  <si>
    <t>Total Open/Answered Tickets</t>
  </si>
  <si>
    <t>Ticket Categories</t>
  </si>
  <si>
    <t>Names</t>
  </si>
  <si>
    <t>Tickets assigned</t>
  </si>
  <si>
    <t>Assigned_Priority</t>
  </si>
  <si>
    <t>From_Priority</t>
  </si>
  <si>
    <t>Tickets created</t>
  </si>
  <si>
    <t>SLA Due Date</t>
  </si>
  <si>
    <t>Breached SLA</t>
  </si>
  <si>
    <r>
      <t>Enter Ticket Number in C</t>
    </r>
    <r>
      <rPr>
        <b/>
        <sz val="12"/>
        <color theme="1"/>
        <rFont val="Calibri"/>
        <family val="2"/>
        <scheme val="minor"/>
      </rPr>
      <t>1</t>
    </r>
    <r>
      <rPr>
        <sz val="12"/>
        <color theme="1"/>
        <rFont val="Calibri"/>
        <family val="2"/>
        <scheme val="minor"/>
      </rPr>
      <t xml:space="preserve"> to populate view </t>
    </r>
  </si>
  <si>
    <t>Row Labels</t>
  </si>
  <si>
    <t>Grand Total</t>
  </si>
  <si>
    <t>Count of Team Assigned</t>
  </si>
  <si>
    <t>Count of Priority</t>
  </si>
  <si>
    <t>Count of Current Status</t>
  </si>
  <si>
    <t>Sum of Tickets per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</si>
</sst>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6"/>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16" fillId="0" borderId="0" xfId="0" applyFont="1"/>
    <xf numFmtId="0" fontId="18" fillId="0" borderId="0" xfId="0" applyFont="1"/>
    <xf numFmtId="0" fontId="19" fillId="0" borderId="0" xfId="0" applyFont="1"/>
    <xf numFmtId="0" fontId="20" fillId="0" borderId="0" xfId="0" applyFont="1"/>
    <xf numFmtId="0" fontId="0" fillId="0" borderId="0" xfId="0" pivotButton="1"/>
    <xf numFmtId="0" fontId="0" fillId="0" borderId="0" xfId="0" applyAlignment="1">
      <alignment horizontal="left"/>
    </xf>
    <xf numFmtId="0" fontId="18" fillId="0" borderId="0" xfId="0" applyFont="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[task_2.xlsx]pivot_chart!PivotTable3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pivot_chart!$B$2</c:f>
              <c:strCache>
                <c:ptCount val="1"/>
                <c:pt idx="0">
                  <c:v>Total</c:v>
                </c:pt>
              </c:strCache>
            </c:strRef>
          </c:tx>
          <c:spPr>
            <a:solidFill>
              <a:schemeClr val="accent1"/>
            </a:solidFill>
            <a:ln>
              <a:noFill/>
            </a:ln>
            <a:effectLst/>
          </c:spPr>
          <c:invertIfNegative val="0"/>
          <c:cat>
            <c:strRef>
              <c:f>pivot_chart!$A$3:$A$6</c:f>
              <c:strCache>
                <c:ptCount val="3"/>
                <c:pt idx="0">
                  <c:v>Closed</c:v>
                </c:pt>
                <c:pt idx="1">
                  <c:v>Open</c:v>
                </c:pt>
                <c:pt idx="2">
                  <c:v>Resolved</c:v>
                </c:pt>
              </c:strCache>
            </c:strRef>
          </c:cat>
          <c:val>
            <c:numRef>
              <c:f>pivot_chart!$B$3:$B$6</c:f>
              <c:numCache>
                <c:formatCode>General</c:formatCode>
                <c:ptCount val="3"/>
                <c:pt idx="0">
                  <c:v>122</c:v>
                </c:pt>
                <c:pt idx="1">
                  <c:v>61</c:v>
                </c:pt>
                <c:pt idx="2">
                  <c:v>11</c:v>
                </c:pt>
              </c:numCache>
            </c:numRef>
          </c:val>
          <c:extLst>
            <c:ext xmlns:c16="http://schemas.microsoft.com/office/drawing/2014/chart" uri="{C3380CC4-5D6E-409C-BE32-E72D297353CC}">
              <c16:uniqueId val="{00000000-E7EF-6947-ACD5-642E88A2BB1F}"/>
            </c:ext>
          </c:extLst>
        </c:ser>
        <c:dLbls>
          <c:showLegendKey val="0"/>
          <c:showVal val="0"/>
          <c:showCatName val="0"/>
          <c:showSerName val="0"/>
          <c:showPercent val="0"/>
          <c:showBubbleSize val="0"/>
        </c:dLbls>
        <c:gapWidth val="219"/>
        <c:overlap val="-27"/>
        <c:axId val="1739802735"/>
        <c:axId val="687522320"/>
      </c:barChart>
      <c:catAx>
        <c:axId val="173980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522320"/>
        <c:crosses val="autoZero"/>
        <c:auto val="1"/>
        <c:lblAlgn val="ctr"/>
        <c:lblOffset val="100"/>
        <c:noMultiLvlLbl val="0"/>
      </c:catAx>
      <c:valAx>
        <c:axId val="68752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80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82550</xdr:colOff>
      <xdr:row>14</xdr:row>
      <xdr:rowOff>57150</xdr:rowOff>
    </xdr:from>
    <xdr:to>
      <xdr:col>11</xdr:col>
      <xdr:colOff>527050</xdr:colOff>
      <xdr:row>27</xdr:row>
      <xdr:rowOff>158750</xdr:rowOff>
    </xdr:to>
    <xdr:graphicFrame macro="">
      <xdr:nvGraphicFramePr>
        <xdr:cNvPr id="2" name="Chart 1">
          <a:extLst>
            <a:ext uri="{FF2B5EF4-FFF2-40B4-BE49-F238E27FC236}">
              <a16:creationId xmlns:a16="http://schemas.microsoft.com/office/drawing/2014/main" id="{BA45DB80-4A5F-41E5-FC13-19BDC99031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76200</xdr:colOff>
      <xdr:row>0</xdr:row>
      <xdr:rowOff>0</xdr:rowOff>
    </xdr:from>
    <xdr:to>
      <xdr:col>6</xdr:col>
      <xdr:colOff>254000</xdr:colOff>
      <xdr:row>12</xdr:row>
      <xdr:rowOff>180972</xdr:rowOff>
    </xdr:to>
    <mc:AlternateContent xmlns:mc="http://schemas.openxmlformats.org/markup-compatibility/2006" xmlns:a14="http://schemas.microsoft.com/office/drawing/2010/main">
      <mc:Choice Requires="a14">
        <xdr:graphicFrame macro="">
          <xdr:nvGraphicFramePr>
            <xdr:cNvPr id="3" name="Priority">
              <a:extLst>
                <a:ext uri="{FF2B5EF4-FFF2-40B4-BE49-F238E27FC236}">
                  <a16:creationId xmlns:a16="http://schemas.microsoft.com/office/drawing/2014/main" id="{C382FF36-BE14-F93A-C3F8-8C1F15853CD7}"/>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4267200" y="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647700</xdr:colOff>
      <xdr:row>0</xdr:row>
      <xdr:rowOff>0</xdr:rowOff>
    </xdr:from>
    <xdr:to>
      <xdr:col>9</xdr:col>
      <xdr:colOff>0</xdr:colOff>
      <xdr:row>12</xdr:row>
      <xdr:rowOff>180972</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482E1FD3-457F-ABA1-3F78-03C46DFCBD3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489700" y="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38100</xdr:colOff>
      <xdr:row>0</xdr:row>
      <xdr:rowOff>0</xdr:rowOff>
    </xdr:from>
    <xdr:to>
      <xdr:col>11</xdr:col>
      <xdr:colOff>215900</xdr:colOff>
      <xdr:row>12</xdr:row>
      <xdr:rowOff>180972</xdr:rowOff>
    </xdr:to>
    <mc:AlternateContent xmlns:mc="http://schemas.openxmlformats.org/markup-compatibility/2006" xmlns:a14="http://schemas.microsoft.com/office/drawing/2010/main">
      <mc:Choice Requires="a14">
        <xdr:graphicFrame macro="">
          <xdr:nvGraphicFramePr>
            <xdr:cNvPr id="5" name="Type">
              <a:extLst>
                <a:ext uri="{FF2B5EF4-FFF2-40B4-BE49-F238E27FC236}">
                  <a16:creationId xmlns:a16="http://schemas.microsoft.com/office/drawing/2014/main" id="{03EC5881-363E-DB0F-1A6B-AEDB26D32EA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8356600" y="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406400</xdr:colOff>
      <xdr:row>0</xdr:row>
      <xdr:rowOff>0</xdr:rowOff>
    </xdr:from>
    <xdr:to>
      <xdr:col>13</xdr:col>
      <xdr:colOff>584200</xdr:colOff>
      <xdr:row>12</xdr:row>
      <xdr:rowOff>180972</xdr:rowOff>
    </xdr:to>
    <mc:AlternateContent xmlns:mc="http://schemas.openxmlformats.org/markup-compatibility/2006" xmlns:a14="http://schemas.microsoft.com/office/drawing/2010/main">
      <mc:Choice Requires="a14">
        <xdr:graphicFrame macro="">
          <xdr:nvGraphicFramePr>
            <xdr:cNvPr id="6" name="Source">
              <a:extLst>
                <a:ext uri="{FF2B5EF4-FFF2-40B4-BE49-F238E27FC236}">
                  <a16:creationId xmlns:a16="http://schemas.microsoft.com/office/drawing/2014/main" id="{3F2F22CB-3EE5-FC2B-F02A-559BAA8AA68B}"/>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10375900" y="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190500</xdr:colOff>
      <xdr:row>2</xdr:row>
      <xdr:rowOff>139700</xdr:rowOff>
    </xdr:from>
    <xdr:to>
      <xdr:col>18</xdr:col>
      <xdr:colOff>368300</xdr:colOff>
      <xdr:row>15</xdr:row>
      <xdr:rowOff>117472</xdr:rowOff>
    </xdr:to>
    <mc:AlternateContent xmlns:mc="http://schemas.openxmlformats.org/markup-compatibility/2006" xmlns:a14="http://schemas.microsoft.com/office/drawing/2010/main">
      <mc:Choice Requires="a14">
        <xdr:graphicFrame macro="">
          <xdr:nvGraphicFramePr>
            <xdr:cNvPr id="7" name="Breached SLA">
              <a:extLst>
                <a:ext uri="{FF2B5EF4-FFF2-40B4-BE49-F238E27FC236}">
                  <a16:creationId xmlns:a16="http://schemas.microsoft.com/office/drawing/2014/main" id="{2010EB27-2865-A62E-9692-A9218518C257}"/>
                </a:ext>
              </a:extLst>
            </xdr:cNvPr>
            <xdr:cNvGraphicFramePr/>
          </xdr:nvGraphicFramePr>
          <xdr:xfrm>
            <a:off x="0" y="0"/>
            <a:ext cx="0" cy="0"/>
          </xdr:xfrm>
          <a:graphic>
            <a:graphicData uri="http://schemas.microsoft.com/office/drawing/2010/slicer">
              <sle:slicer xmlns:sle="http://schemas.microsoft.com/office/drawing/2010/slicer" name="Breached SLA"/>
            </a:graphicData>
          </a:graphic>
        </xdr:graphicFrame>
      </mc:Choice>
      <mc:Fallback xmlns="">
        <xdr:sp macro="" textlink="">
          <xdr:nvSpPr>
            <xdr:cNvPr id="0" name=""/>
            <xdr:cNvSpPr>
              <a:spLocks noTextEdit="1"/>
            </xdr:cNvSpPr>
          </xdr:nvSpPr>
          <xdr:spPr>
            <a:xfrm>
              <a:off x="14287500" y="546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inna Uwagba" refreshedDate="45161.356413541667" createdVersion="8" refreshedVersion="8" minRefreshableVersion="3" recordCount="194" xr:uid="{A9C462C0-B293-C349-A0C9-61638797665F}">
  <cacheSource type="worksheet">
    <worksheetSource ref="A1:W195" sheet="task_2"/>
  </cacheSource>
  <cacheFields count="25">
    <cacheField name="Ticket Number" numFmtId="0">
      <sharedItems containsSemiMixedTypes="0" containsString="0" containsNumber="1" containsInteger="1" minValue="111119" maxValue="111660"/>
    </cacheField>
    <cacheField name="Date Created" numFmtId="22">
      <sharedItems containsSemiMixedTypes="0" containsNonDate="0" containsDate="1" containsString="0" minDate="2019-02-04T10:56:00" maxDate="2021-04-08T08:40:00" count="194">
        <d v="2021-03-12T09:57:00"/>
        <d v="2021-03-10T16:21:00"/>
        <d v="2021-02-22T12:08:00"/>
        <d v="2021-02-15T11:41:00"/>
        <d v="2021-01-22T10:58:00"/>
        <d v="2020-08-20T09:36:00"/>
        <d v="2020-12-10T09:35:00"/>
        <d v="2020-12-10T09:37:00"/>
        <d v="2020-12-10T09:49:00"/>
        <d v="2020-12-10T09:59:00"/>
        <d v="2020-12-10T10:04:00"/>
        <d v="2020-12-18T10:17:00"/>
        <d v="2020-12-23T15:17:00"/>
        <d v="2020-11-25T15:51:00"/>
        <d v="2020-11-10T10:49:00"/>
        <d v="2020-10-08T17:29:00"/>
        <d v="2020-09-28T14:53:00"/>
        <d v="2020-08-23T11:39:00"/>
        <d v="2020-08-15T12:41:00"/>
        <d v="2020-08-07T13:44:00"/>
        <d v="2020-07-01T09:12:00"/>
        <d v="2020-07-30T13:27:00"/>
        <d v="2021-03-11T10:41:00"/>
        <d v="2021-03-23T16:39:00"/>
        <d v="2020-12-04T09:35:00"/>
        <d v="2020-09-09T13:27:00"/>
        <d v="2021-01-10T21:35:00"/>
        <d v="2021-01-22T13:59:00"/>
        <d v="2021-01-28T17:07:00"/>
        <d v="2020-11-10T10:16:00"/>
        <d v="2020-12-29T12:37:00"/>
        <d v="2020-12-01T09:47:00"/>
        <d v="2020-12-29T12:22:00"/>
        <d v="2020-12-10T09:52:00"/>
        <d v="2020-12-10T10:15:00"/>
        <d v="2020-09-23T18:02:00"/>
        <d v="2020-10-21T15:16:00"/>
        <d v="2020-10-19T10:00:00"/>
        <d v="2020-10-05T13:03:00"/>
        <d v="2020-08-23T14:23:00"/>
        <d v="2020-08-27T10:53:00"/>
        <d v="2020-07-21T13:39:00"/>
        <d v="2020-07-13T11:03:00"/>
        <d v="2020-06-18T15:35:00"/>
        <d v="2021-03-31T10:32:00"/>
        <d v="2021-02-24T08:31:00"/>
        <d v="2021-04-08T08:40:00"/>
        <d v="2020-11-19T12:18:00"/>
        <d v="2021-04-07T13:16:00"/>
        <d v="2021-04-05T16:22:00"/>
        <d v="2020-05-05T02:18:00"/>
        <d v="2021-03-24T15:13:00"/>
        <d v="2021-03-18T14:18:00"/>
        <d v="2021-03-05T12:34:00"/>
        <d v="2021-03-29T16:18:00"/>
        <d v="2021-04-06T15:28:00"/>
        <d v="2021-03-17T13:35:00"/>
        <d v="2021-01-28T18:31:00"/>
        <d v="2021-03-18T14:23:00"/>
        <d v="2021-03-18T14:16:00"/>
        <d v="2021-03-24T16:54:00"/>
        <d v="2021-03-17T16:24:00"/>
        <d v="2021-03-17T16:37:00"/>
        <d v="2021-02-15T16:55:00"/>
        <d v="2020-11-16T16:05:00"/>
        <d v="2021-03-26T10:23:00"/>
        <d v="2021-02-22T15:16:00"/>
        <d v="2020-12-22T10:34:00"/>
        <d v="2021-03-11T10:44:00"/>
        <d v="2020-07-07T13:27:00"/>
        <d v="2021-03-25T19:06:00"/>
        <d v="2021-03-24T17:54:00"/>
        <d v="2020-07-24T13:16:00"/>
        <d v="2021-03-16T10:02:00"/>
        <d v="2021-03-23T11:16:00"/>
        <d v="2021-03-22T18:33:00"/>
        <d v="2021-03-22T18:25:00"/>
        <d v="2021-03-19T08:52:00"/>
        <d v="2021-03-16T16:26:00"/>
        <d v="2021-01-28T10:39:00"/>
        <d v="2021-03-04T13:13:00"/>
        <d v="2021-03-04T13:15:00"/>
        <d v="2021-03-03T15:44:00"/>
        <d v="2021-03-11T11:54:00"/>
        <d v="2021-02-17T15:32:00"/>
        <d v="2021-02-24T11:34:00"/>
        <d v="2021-03-05T15:49:00"/>
        <d v="2021-03-05T10:49:00"/>
        <d v="2021-02-22T16:55:00"/>
        <d v="2021-02-10T10:53:00"/>
        <d v="2021-02-15T13:47:00"/>
        <d v="2021-02-15T13:53:00"/>
        <d v="2021-02-15T14:02:00"/>
        <d v="2021-02-03T14:11:00"/>
        <d v="2021-02-08T16:34:00"/>
        <d v="2021-02-12T19:25:00"/>
        <d v="2021-02-19T15:07:00"/>
        <d v="2021-02-15T15:57:00"/>
        <d v="2021-02-15T17:07:00"/>
        <d v="2021-01-19T23:31:00"/>
        <d v="2021-01-28T16:57:00"/>
        <d v="2020-11-08T20:24:00"/>
        <d v="2020-11-23T09:33:00"/>
        <d v="2020-10-05T14:56:00"/>
        <d v="2021-01-29T11:37:00"/>
        <d v="2020-12-18T14:21:00"/>
        <d v="2020-11-18T20:22:00"/>
        <d v="2021-01-25T17:07:00"/>
        <d v="2021-01-15T07:37:00"/>
        <d v="2021-01-22T10:14:00"/>
        <d v="2021-01-21T08:49:00"/>
        <d v="2020-11-18T20:59:00"/>
        <d v="2020-11-20T16:01:00"/>
        <d v="2020-12-23T13:47:00"/>
        <d v="2020-12-22T15:05:00"/>
        <d v="2020-12-14T18:52:00"/>
        <d v="2020-12-01T15:29:00"/>
        <d v="2020-10-09T15:34:00"/>
        <d v="2020-12-01T11:55:00"/>
        <d v="2020-11-25T06:59:00"/>
        <d v="2020-11-09T14:20:00"/>
        <d v="2020-11-05T16:09:00"/>
        <d v="2020-10-26T12:29:00"/>
        <d v="2020-06-01T19:39:00"/>
        <d v="2020-12-02T18:51:00"/>
        <d v="2019-04-10T14:47:00"/>
        <d v="2020-12-01T11:51:00"/>
        <d v="2020-11-19T09:35:00"/>
        <d v="2020-08-10T10:17:00"/>
        <d v="2020-11-09T15:04:00"/>
        <d v="2020-10-26T11:43:00"/>
        <d v="2020-11-10T22:14:00"/>
        <d v="2020-08-12T22:10:00"/>
        <d v="2020-10-28T09:34:00"/>
        <d v="2020-07-09T15:52:00"/>
        <d v="2020-10-20T14:34:00"/>
        <d v="2020-10-19T13:56:00"/>
        <d v="2020-10-05T09:36:00"/>
        <d v="2020-09-28T13:36:00"/>
        <d v="2020-09-24T10:11:00"/>
        <d v="2020-08-14T10:00:00"/>
        <d v="2020-10-06T11:31:00"/>
        <d v="2020-09-28T14:26:00"/>
        <d v="2020-09-30T12:18:00"/>
        <d v="2020-09-30T12:16:00"/>
        <d v="2020-09-30T11:38:00"/>
        <d v="2020-09-14T13:14:00"/>
        <d v="2020-07-21T16:48:00"/>
        <d v="2020-09-02T14:13:00"/>
        <d v="2020-07-20T16:19:00"/>
        <d v="2020-08-27T07:29:00"/>
        <d v="2020-09-04T09:18:00"/>
        <d v="2020-08-23T12:03:00"/>
        <d v="2020-08-25T11:01:00"/>
        <d v="2020-08-20T12:39:00"/>
        <d v="2020-08-19T12:14:00"/>
        <d v="2020-08-18T08:26:00"/>
        <d v="2020-08-17T07:44:00"/>
        <d v="2020-08-14T18:27:00"/>
        <d v="2020-08-14T12:35:00"/>
        <d v="2020-06-03T14:14:00"/>
        <d v="2020-05-27T14:15:00"/>
        <d v="2020-03-06T12:34:00"/>
        <d v="2020-07-14T18:38:00"/>
        <d v="2020-07-16T18:22:00"/>
        <d v="2020-07-02T08:41:00"/>
        <d v="2020-07-01T16:39:00"/>
        <d v="2020-07-07T14:33:00"/>
        <d v="2020-07-09T12:40:00"/>
        <d v="2020-07-09T12:18:00"/>
        <d v="2020-07-09T12:12:00"/>
        <d v="2020-07-09T12:09:00"/>
        <d v="2020-07-09T12:06:00"/>
        <d v="2020-04-17T18:29:00"/>
        <d v="2020-03-02T16:06:00"/>
        <d v="2019-02-04T10:56:00"/>
        <d v="2020-10-27T08:23:00"/>
        <d v="2020-10-09T11:57:00"/>
        <d v="2020-08-11T09:53:00"/>
        <d v="2020-09-30T22:44:00"/>
        <d v="2020-03-11T18:17:00"/>
        <d v="2020-12-10T10:42:00"/>
        <d v="2021-01-12T16:26:00"/>
        <d v="2020-09-28T10:43:00"/>
        <d v="2021-01-06T15:26:00"/>
        <d v="2020-06-16T09:27:00"/>
        <d v="2020-12-11T15:46:00"/>
        <d v="2020-10-22T15:55:00"/>
        <d v="2020-10-19T18:30:00"/>
        <d v="2020-10-09T15:19:00"/>
        <d v="2020-07-27T14:44:00"/>
        <d v="2020-07-17T10:47:00"/>
        <d v="2020-07-09T12:28:00"/>
        <d v="2020-04-17T19:20:00"/>
      </sharedItems>
      <fieldGroup par="24" base="1">
        <rangePr groupBy="months" startDate="2019-02-04T10:56:00" endDate="2021-04-08T08:40:00"/>
        <groupItems count="14">
          <s v="&lt;04/02/2019"/>
          <s v="Jan"/>
          <s v="Feb"/>
          <s v="Mar"/>
          <s v="Apr"/>
          <s v="May"/>
          <s v="Jun"/>
          <s v="Jul"/>
          <s v="Aug"/>
          <s v="Sep"/>
          <s v="Oct"/>
          <s v="Nov"/>
          <s v="Dec"/>
          <s v="&gt;08/04/2021"/>
        </groupItems>
      </fieldGroup>
    </cacheField>
    <cacheField name="Subject" numFmtId="0">
      <sharedItems/>
    </cacheField>
    <cacheField name="From" numFmtId="0">
      <sharedItems/>
    </cacheField>
    <cacheField name="From Email" numFmtId="0">
      <sharedItems/>
    </cacheField>
    <cacheField name="Priority" numFmtId="0">
      <sharedItems count="4">
        <s v="Emergency"/>
        <s v="High"/>
        <s v="Normal"/>
        <s v="Low"/>
      </sharedItems>
    </cacheField>
    <cacheField name="Department" numFmtId="0">
      <sharedItems count="2">
        <s v="SAP JDE Support Department"/>
        <s v="Internal Technical Department"/>
      </sharedItems>
    </cacheField>
    <cacheField name="Type" numFmtId="0">
      <sharedItems count="2">
        <s v="Incident / Problem"/>
        <s v="Request"/>
      </sharedItems>
    </cacheField>
    <cacheField name="Source" numFmtId="0">
      <sharedItems count="4">
        <s v="Web"/>
        <s v="Email"/>
        <s v="Phone"/>
        <s v="Other"/>
      </sharedItems>
    </cacheField>
    <cacheField name="Current Status" numFmtId="0">
      <sharedItems count="3">
        <s v="Closed"/>
        <s v="Resolved"/>
        <s v="Open"/>
      </sharedItems>
    </cacheField>
    <cacheField name="Last Updated" numFmtId="22">
      <sharedItems containsSemiMixedTypes="0" containsNonDate="0" containsDate="1" containsString="0" minDate="2020-04-17T18:29:00" maxDate="2021-04-12T09:15:00"/>
    </cacheField>
    <cacheField name="Due Date" numFmtId="22">
      <sharedItems containsSemiMixedTypes="0" containsNonDate="0" containsDate="1" containsString="0" minDate="2019-04-15T14:47:00" maxDate="2023-10-07T20:40:00"/>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ount="6">
        <s v="SAP Support Team"/>
        <s v="JDE Support Team"/>
        <s v="Network Team"/>
        <s v="Help Desk Team"/>
        <s v="AWS Team"/>
        <s v="Salesforce Team"/>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acheField>
    <cacheField name="Issue Origin" numFmtId="0">
      <sharedItems/>
    </cacheField>
    <cacheField name="Select Ticket Status Update" numFmtId="0">
      <sharedItems/>
    </cacheField>
    <cacheField name="SLA Due Date" numFmtId="22">
      <sharedItems containsDate="1" containsMixedTypes="1" minDate="2019-02-13T00:00:00" maxDate="2021-04-16T00:00:00"/>
    </cacheField>
    <cacheField name="Breached SLA" numFmtId="0">
      <sharedItems count="2">
        <s v="No"/>
        <s v="Yes"/>
      </sharedItems>
    </cacheField>
    <cacheField name="Quarters" numFmtId="0" databaseField="0">
      <fieldGroup base="1">
        <rangePr groupBy="quarters" startDate="2019-02-04T10:56:00" endDate="2021-04-08T08:40:00"/>
        <groupItems count="6">
          <s v="&lt;04/02/2019"/>
          <s v="Qtr1"/>
          <s v="Qtr2"/>
          <s v="Qtr3"/>
          <s v="Qtr4"/>
          <s v="&gt;08/04/2021"/>
        </groupItems>
      </fieldGroup>
    </cacheField>
    <cacheField name="Years" numFmtId="0" databaseField="0">
      <fieldGroup base="1">
        <rangePr groupBy="years" startDate="2019-02-04T10:56:00" endDate="2021-04-08T08:40:00"/>
        <groupItems count="5">
          <s v="&lt;04/02/2019"/>
          <s v="2019"/>
          <s v="2020"/>
          <s v="2021"/>
          <s v="&gt;08/04/2021"/>
        </groupItems>
      </fieldGroup>
    </cacheField>
  </cacheFields>
  <extLst>
    <ext xmlns:x14="http://schemas.microsoft.com/office/spreadsheetml/2009/9/main" uri="{725AE2AE-9491-48be-B2B4-4EB974FC3084}">
      <x14:pivotCacheDefinition pivotCacheId="21394201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inna Uwagba" refreshedDate="45194.634448263889" createdVersion="8" refreshedVersion="8" minRefreshableVersion="3" recordCount="6" xr:uid="{8609606C-AC4C-414C-AAD6-EFA60ACC8657}">
  <cacheSource type="worksheet">
    <worksheetSource ref="A2:B8" sheet="summary"/>
  </cacheSource>
  <cacheFields count="2">
    <cacheField name="Teams" numFmtId="0">
      <sharedItems count="6">
        <s v="SAP Support Team"/>
        <s v="JDE Support Team"/>
        <s v="Network Team"/>
        <s v="Help Desk Team"/>
        <s v="AWS Team"/>
        <s v="Salesforce Team"/>
      </sharedItems>
    </cacheField>
    <cacheField name="Tickets per team" numFmtId="0">
      <sharedItems containsSemiMixedTypes="0" containsString="0" containsNumber="1" containsInteger="1" minValue="5" maxValue="77" count="6">
        <n v="57"/>
        <n v="77"/>
        <n v="21"/>
        <n v="26"/>
        <n v="5"/>
        <n v="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n v="111636"/>
    <x v="0"/>
    <s v="Error Displaying in Different Module"/>
    <s v="Jasper John"/>
    <s v="jasper.john@gmail.com"/>
    <x v="0"/>
    <x v="0"/>
    <x v="0"/>
    <x v="0"/>
    <x v="0"/>
    <d v="2021-03-24T17:19:00"/>
    <d v="2021-03-12T13:57:00"/>
    <n v="0"/>
    <n v="1"/>
    <s v="Jared Smith"/>
    <x v="0"/>
    <n v="16"/>
    <n v="2"/>
    <s v="PROD"/>
    <s v="PRODUCTION"/>
    <s v="New Ticket"/>
    <d v="2021-03-12T13:57:00"/>
    <x v="0"/>
  </r>
  <r>
    <n v="111632"/>
    <x v="1"/>
    <s v="Approval Workflow Error"/>
    <s v="Erick White"/>
    <s v="ewhite@yahoo.com"/>
    <x v="0"/>
    <x v="0"/>
    <x v="0"/>
    <x v="0"/>
    <x v="1"/>
    <d v="2021-03-18T17:16:00"/>
    <d v="2021-03-15T16:21:00"/>
    <n v="1"/>
    <n v="1"/>
    <s v="Mark Jikkins"/>
    <x v="1"/>
    <n v="28"/>
    <n v="6"/>
    <s v="PROD"/>
    <s v="PRODUCTION"/>
    <s v="New Ticket"/>
    <d v="2021-03-10T20:21:00"/>
    <x v="0"/>
  </r>
  <r>
    <n v="111621"/>
    <x v="2"/>
    <s v="Public IP Trusted Certificate Authority Error"/>
    <s v="Tomi Yamamoto"/>
    <s v="tyamamoto@gmail.com"/>
    <x v="0"/>
    <x v="1"/>
    <x v="0"/>
    <x v="0"/>
    <x v="0"/>
    <d v="2021-03-05T14:40:00"/>
    <d v="2021-02-23T00:08:00"/>
    <n v="0"/>
    <n v="1"/>
    <s v="Jared Smith"/>
    <x v="2"/>
    <n v="5"/>
    <n v="1"/>
    <s v="PROD"/>
    <s v="PRODUCTION"/>
    <s v="New Ticket"/>
    <d v="2021-02-22T16:08:00"/>
    <x v="0"/>
  </r>
  <r>
    <n v="111608"/>
    <x v="3"/>
    <s v="JDE Slowdown "/>
    <s v="Riza Richardson"/>
    <s v="rrichardson@mailinator.com"/>
    <x v="0"/>
    <x v="0"/>
    <x v="0"/>
    <x v="0"/>
    <x v="0"/>
    <d v="2021-02-24T17:40:00"/>
    <d v="2021-02-15T23:41:00"/>
    <n v="0"/>
    <n v="1"/>
    <s v="Jared Smith"/>
    <x v="1"/>
    <n v="12"/>
    <n v="1"/>
    <s v="PROD"/>
    <s v="PRODUCTION"/>
    <s v="Close Ticket"/>
    <d v="2021-02-15T15:41:00"/>
    <x v="0"/>
  </r>
  <r>
    <n v="111596"/>
    <x v="4"/>
    <s v="JDE Slow Down"/>
    <s v="Riza Richardson"/>
    <s v="rrichardson@mailinator.com"/>
    <x v="0"/>
    <x v="0"/>
    <x v="0"/>
    <x v="0"/>
    <x v="0"/>
    <d v="2021-01-29T17:19:00"/>
    <d v="2021-01-22T22:58:00"/>
    <n v="0"/>
    <n v="1"/>
    <s v="Jared Smith"/>
    <x v="1"/>
    <n v="7"/>
    <n v="1"/>
    <s v="PROD"/>
    <s v="PRODUCTION"/>
    <s v="Close Ticket"/>
    <d v="2021-01-22T14:58:00"/>
    <x v="0"/>
  </r>
  <r>
    <n v="111491"/>
    <x v="5"/>
    <s v="ERROR 504 GATEWAY TIMEOUT AGAIN"/>
    <s v="Aurora Miller"/>
    <s v="aurora.miller@outlook.com"/>
    <x v="0"/>
    <x v="0"/>
    <x v="0"/>
    <x v="0"/>
    <x v="0"/>
    <d v="2021-01-15T16:37:00"/>
    <d v="2020-08-20T21:36:00"/>
    <n v="0"/>
    <n v="1"/>
    <s v="Jared Smith"/>
    <x v="0"/>
    <n v="11"/>
    <n v="1"/>
    <s v="PROD"/>
    <s v="PRODUCTION"/>
    <s v="Close Ticket"/>
    <d v="2020-08-20T13:36:00"/>
    <x v="0"/>
  </r>
  <r>
    <n v="111571"/>
    <x v="6"/>
    <s v="11/25/2020 8:34PM LOGIN ISSUE "/>
    <s v="Aurora Miller"/>
    <s v="aurora.miller@outlook.com"/>
    <x v="0"/>
    <x v="0"/>
    <x v="0"/>
    <x v="0"/>
    <x v="0"/>
    <d v="2021-01-04T17:49:00"/>
    <d v="2020-12-10T21:35:00"/>
    <n v="0"/>
    <n v="1"/>
    <s v="Jared Smith"/>
    <x v="0"/>
    <n v="5"/>
    <n v="4"/>
    <s v="PROD"/>
    <s v="PRODUCTION"/>
    <s v="Open "/>
    <d v="2020-12-10T13:35:00"/>
    <x v="0"/>
  </r>
  <r>
    <n v="111572"/>
    <x v="7"/>
    <s v="11/25/2020 1:41PM LOGIN ISSUE "/>
    <s v="Aurora Miller"/>
    <s v="aurora.miller@outlook.com"/>
    <x v="0"/>
    <x v="0"/>
    <x v="0"/>
    <x v="0"/>
    <x v="0"/>
    <d v="2021-01-04T17:48:00"/>
    <d v="2020-12-10T21:37:00"/>
    <n v="0"/>
    <n v="1"/>
    <s v="Jared Smith"/>
    <x v="0"/>
    <n v="5"/>
    <n v="1"/>
    <s v="PROD"/>
    <s v="PRODUCTION"/>
    <s v="Open "/>
    <d v="2020-12-10T13:37:00"/>
    <x v="0"/>
  </r>
  <r>
    <n v="111573"/>
    <x v="8"/>
    <s v="11/26/2020 9:10PM LOGIN ISSUE "/>
    <s v="Aurora Miller"/>
    <s v="aurora.miller@outlook.com"/>
    <x v="0"/>
    <x v="0"/>
    <x v="0"/>
    <x v="0"/>
    <x v="0"/>
    <d v="2021-01-04T17:47:00"/>
    <d v="2020-12-10T21:49:00"/>
    <n v="0"/>
    <n v="1"/>
    <s v="Jared Smith"/>
    <x v="0"/>
    <n v="5"/>
    <n v="1"/>
    <s v="PROD"/>
    <s v="PRODUCTION"/>
    <s v="Open "/>
    <d v="2020-12-10T13:49:00"/>
    <x v="0"/>
  </r>
  <r>
    <n v="111575"/>
    <x v="9"/>
    <s v="12/01/2020 12:00PM &quot;bea.jolt&quot; login error"/>
    <s v="Aurora Miller"/>
    <s v="aurora.miller@outlook.com"/>
    <x v="0"/>
    <x v="0"/>
    <x v="0"/>
    <x v="0"/>
    <x v="0"/>
    <d v="2021-01-04T17:45:00"/>
    <d v="2020-12-10T21:59:00"/>
    <n v="0"/>
    <n v="1"/>
    <s v="Jared Smith"/>
    <x v="0"/>
    <n v="5"/>
    <n v="1"/>
    <s v="PROD"/>
    <s v="PRODUCTION"/>
    <s v="Open "/>
    <d v="2020-12-10T13:59:00"/>
    <x v="0"/>
  </r>
  <r>
    <n v="111576"/>
    <x v="10"/>
    <s v="12/03/2020 7:45-7:55 Slow Performance"/>
    <s v="Aurora Miller"/>
    <s v="aurora.miller@outlook.com"/>
    <x v="0"/>
    <x v="0"/>
    <x v="0"/>
    <x v="0"/>
    <x v="0"/>
    <d v="2021-01-04T17:44:00"/>
    <d v="2020-12-10T22:04:00"/>
    <n v="0"/>
    <n v="1"/>
    <s v="Jared Smith"/>
    <x v="0"/>
    <n v="5"/>
    <n v="1"/>
    <s v="PROD"/>
    <s v="PRODUCTION"/>
    <s v="Open "/>
    <d v="2020-12-10T14:04:00"/>
    <x v="0"/>
  </r>
  <r>
    <n v="111581"/>
    <x v="11"/>
    <s v="HR Technical Analyzer in TEST"/>
    <s v="Kian Rogers"/>
    <s v="krogers@mailinator.com"/>
    <x v="0"/>
    <x v="0"/>
    <x v="1"/>
    <x v="0"/>
    <x v="0"/>
    <d v="2021-01-04T12:02:00"/>
    <d v="2020-12-18T22:17:00"/>
    <n v="0"/>
    <n v="1"/>
    <s v="Jared Smith"/>
    <x v="1"/>
    <n v="9"/>
    <n v="2"/>
    <s v="NON-PROD"/>
    <s v="TEST"/>
    <s v="Close Ticket"/>
    <s v="No SLA for Request"/>
    <x v="1"/>
  </r>
  <r>
    <n v="111586"/>
    <x v="12"/>
    <s v="Open VPN Authenticator App Setup"/>
    <s v="Kenex Willows"/>
    <s v="kwillows@yahoo.com"/>
    <x v="0"/>
    <x v="0"/>
    <x v="1"/>
    <x v="0"/>
    <x v="0"/>
    <d v="2020-12-28T17:37:00"/>
    <d v="2020-12-24T03:17:00"/>
    <n v="0"/>
    <n v="1"/>
    <s v="Jared Smith"/>
    <x v="1"/>
    <n v="7"/>
    <n v="0"/>
    <s v="PROD"/>
    <s v="PRODUCTION"/>
    <s v="Close Ticket"/>
    <s v="No SLA for Request"/>
    <x v="1"/>
  </r>
  <r>
    <n v="111564"/>
    <x v="13"/>
    <s v="LOGIN ISSUE"/>
    <s v="Aurora Miller"/>
    <s v="aurora.miller@outlook.com"/>
    <x v="0"/>
    <x v="0"/>
    <x v="0"/>
    <x v="0"/>
    <x v="0"/>
    <d v="2020-12-10T17:15:00"/>
    <d v="2020-11-26T03:51:00"/>
    <n v="0"/>
    <n v="1"/>
    <s v="Stellar Murad"/>
    <x v="0"/>
    <n v="5"/>
    <n v="1"/>
    <s v="PROD"/>
    <s v="PRODUCTION"/>
    <s v="New Ticket"/>
    <d v="2020-11-25T19:51:00"/>
    <x v="0"/>
  </r>
  <r>
    <n v="111550"/>
    <x v="14"/>
    <s v="Can't Access PROD Instance"/>
    <s v="Riza Richardson"/>
    <s v="rrichardson@mailinator.com"/>
    <x v="0"/>
    <x v="0"/>
    <x v="0"/>
    <x v="0"/>
    <x v="0"/>
    <d v="2020-11-16T14:59:00"/>
    <d v="2020-11-10T22:49:00"/>
    <n v="0"/>
    <n v="1"/>
    <s v="Jared Smith"/>
    <x v="1"/>
    <n v="8"/>
    <n v="1"/>
    <s v="PROD"/>
    <s v="PRODUCTION"/>
    <s v="Close Ticket"/>
    <d v="2020-11-10T14:49:00"/>
    <x v="0"/>
  </r>
  <r>
    <n v="111530"/>
    <x v="15"/>
    <s v="Absence Duration"/>
    <s v="Kian Rogers"/>
    <s v="krogers@mailinator.com"/>
    <x v="0"/>
    <x v="0"/>
    <x v="1"/>
    <x v="0"/>
    <x v="0"/>
    <d v="2020-10-16T13:55:00"/>
    <d v="2020-10-09T05:29:00"/>
    <n v="0"/>
    <n v="1"/>
    <s v="Jared Smith"/>
    <x v="1"/>
    <n v="13"/>
    <n v="1"/>
    <s v="NON-PROD"/>
    <s v="TEST"/>
    <s v="Close Ticket"/>
    <s v="No SLA for Request"/>
    <x v="1"/>
  </r>
  <r>
    <n v="111511"/>
    <x v="16"/>
    <s v="Requesting a Server for Deployment"/>
    <s v="Jane Wilberts"/>
    <s v="jwilberts@mailinator.com"/>
    <x v="0"/>
    <x v="1"/>
    <x v="1"/>
    <x v="1"/>
    <x v="0"/>
    <d v="2020-10-07T13:57:00"/>
    <d v="2020-09-28T18:53:00"/>
    <n v="0"/>
    <n v="1"/>
    <s v="Jared Smith"/>
    <x v="2"/>
    <n v="5"/>
    <n v="0"/>
    <s v="PROD"/>
    <s v="DEVELOPMENT"/>
    <s v="New Ticket"/>
    <s v="No SLA for Request"/>
    <x v="1"/>
  </r>
  <r>
    <n v="111493"/>
    <x v="17"/>
    <s v="Port Issue After Patching Activity (23-AUG-20)"/>
    <s v="Kenex Willows"/>
    <s v="kwillows@yahoo.com"/>
    <x v="0"/>
    <x v="0"/>
    <x v="0"/>
    <x v="0"/>
    <x v="0"/>
    <d v="2020-08-28T17:08:00"/>
    <d v="2020-08-23T23:39:00"/>
    <n v="0"/>
    <n v="1"/>
    <s v="Jared Smith"/>
    <x v="1"/>
    <n v="12"/>
    <n v="3"/>
    <s v="PROD"/>
    <s v="PRODUCTION"/>
    <s v="New Ticket"/>
    <d v="2020-08-23T15:39:00"/>
    <x v="0"/>
  </r>
  <r>
    <n v="111487"/>
    <x v="18"/>
    <s v="ERROR 504 GATEWAY TIMEOUT"/>
    <s v="Marvin Peters"/>
    <s v="mpeters@outlook.com"/>
    <x v="0"/>
    <x v="0"/>
    <x v="0"/>
    <x v="0"/>
    <x v="0"/>
    <d v="2020-08-24T18:15:00"/>
    <d v="2020-08-16T00:41:00"/>
    <n v="0"/>
    <n v="1"/>
    <s v="Jared Smith"/>
    <x v="0"/>
    <n v="8"/>
    <n v="1"/>
    <s v="PROD"/>
    <s v="PRODUCTION"/>
    <s v="New Ticket"/>
    <d v="2020-08-15T16:41:00"/>
    <x v="0"/>
  </r>
  <r>
    <n v="111479"/>
    <x v="19"/>
    <s v="ERROR FOR WINSCP APPLICATION"/>
    <s v="Tomi Yamamoto"/>
    <s v="tyamamoto@gmail.com"/>
    <x v="0"/>
    <x v="1"/>
    <x v="0"/>
    <x v="0"/>
    <x v="0"/>
    <d v="2020-08-18T17:09:00"/>
    <d v="2020-08-08T01:44:00"/>
    <n v="0"/>
    <n v="1"/>
    <s v="Jared Smith"/>
    <x v="2"/>
    <n v="4"/>
    <n v="1"/>
    <s v="PROD"/>
    <s v="DEVELOPMENT"/>
    <s v="New Ticket"/>
    <d v="2020-08-07T17:44:00"/>
    <x v="0"/>
  </r>
  <r>
    <n v="111451"/>
    <x v="20"/>
    <s v="Laptop Repair"/>
    <s v="Monique Smiths"/>
    <s v="msmiths@yahoo.com"/>
    <x v="0"/>
    <x v="1"/>
    <x v="0"/>
    <x v="2"/>
    <x v="0"/>
    <d v="2020-07-09T15:16:00"/>
    <d v="2020-07-02T17:00:00"/>
    <n v="0"/>
    <n v="1"/>
    <s v="Jared Smith"/>
    <x v="2"/>
    <n v="4"/>
    <n v="0"/>
    <s v="NON-PROD,NON-PROD"/>
    <s v="DEVELOPMENT,DEVELOPMENT"/>
    <s v="New Ticket"/>
    <d v="2020-07-01T13:12:00"/>
    <x v="0"/>
  </r>
  <r>
    <n v="111478"/>
    <x v="21"/>
    <s v="Create Accounting Warning Error Messages"/>
    <s v="Kimberly Jones"/>
    <s v="kjones@outlook.com"/>
    <x v="1"/>
    <x v="0"/>
    <x v="0"/>
    <x v="0"/>
    <x v="2"/>
    <d v="2021-04-08T15:18:00"/>
    <d v="2020-07-30T19:27:00"/>
    <n v="1"/>
    <n v="1"/>
    <s v="Mark Jikkins"/>
    <x v="1"/>
    <n v="132"/>
    <n v="25"/>
    <s v="PROD"/>
    <s v="PRODUCTION"/>
    <s v="New Ticket"/>
    <d v="2020-08-04T00:00:00"/>
    <x v="0"/>
  </r>
  <r>
    <n v="111633"/>
    <x v="22"/>
    <s v="Chedft_2018 Error Generating"/>
    <s v="Jasper John"/>
    <s v="jasper.john@gmail.com"/>
    <x v="1"/>
    <x v="0"/>
    <x v="0"/>
    <x v="0"/>
    <x v="1"/>
    <d v="2021-04-07T15:05:00"/>
    <d v="2021-03-16T10:41:00"/>
    <n v="1"/>
    <n v="0"/>
    <s v="Mark Jikkins"/>
    <x v="0"/>
    <n v="32"/>
    <n v="8"/>
    <s v="PROD"/>
    <s v="PRODUCTION"/>
    <s v="New Ticket"/>
    <d v="2021-03-16T00:00:00"/>
    <x v="0"/>
  </r>
  <r>
    <n v="111649"/>
    <x v="23"/>
    <s v="Error Uploading Template in Report Definition"/>
    <s v="Jasper John"/>
    <s v="jasper.john@gmail.com"/>
    <x v="1"/>
    <x v="0"/>
    <x v="0"/>
    <x v="0"/>
    <x v="2"/>
    <d v="2021-04-05T08:50:00"/>
    <d v="2023-09-22T04:39:00"/>
    <n v="0"/>
    <n v="1"/>
    <s v="Mark Jikkins"/>
    <x v="0"/>
    <n v="6"/>
    <n v="2"/>
    <s v="PROD"/>
    <s v="PRODUCTION"/>
    <s v="New Ticket"/>
    <d v="2021-03-26T00:00:00"/>
    <x v="0"/>
  </r>
  <r>
    <n v="111570"/>
    <x v="24"/>
    <s v="Applying Withholding Tax"/>
    <s v="Kimberly Jones"/>
    <s v="kjones@outlook.com"/>
    <x v="1"/>
    <x v="0"/>
    <x v="0"/>
    <x v="0"/>
    <x v="1"/>
    <d v="2021-03-31T11:52:00"/>
    <d v="2020-12-04T15:35:00"/>
    <n v="1"/>
    <n v="1"/>
    <s v="Mark Jikkins"/>
    <x v="1"/>
    <n v="38"/>
    <n v="5"/>
    <s v="PROD"/>
    <s v="PRODUCTION"/>
    <s v="New Ticket"/>
    <d v="2020-12-09T00:00:00"/>
    <x v="0"/>
  </r>
  <r>
    <n v="111501"/>
    <x v="25"/>
    <s v="Self Service - Legislative Information"/>
    <s v="Troy Daniels"/>
    <s v="troy.daniels@outlook.com"/>
    <x v="1"/>
    <x v="0"/>
    <x v="0"/>
    <x v="0"/>
    <x v="0"/>
    <d v="2021-03-15T18:56:00"/>
    <d v="2020-09-12T13:27:00"/>
    <n v="0"/>
    <n v="1"/>
    <s v="Jared Smith"/>
    <x v="1"/>
    <n v="59"/>
    <n v="8"/>
    <s v="PROD"/>
    <s v="PRODUCTION"/>
    <s v="New Ticket"/>
    <d v="2020-09-14T00:00:00"/>
    <x v="0"/>
  </r>
  <r>
    <n v="111590"/>
    <x v="26"/>
    <s v="SPMS - Approver's Page"/>
    <s v="Jane Wilberts"/>
    <s v="jwilberts@mailinator.com"/>
    <x v="1"/>
    <x v="0"/>
    <x v="0"/>
    <x v="0"/>
    <x v="0"/>
    <d v="2021-02-08T17:02:00"/>
    <d v="2021-01-11T03:35:00"/>
    <n v="0"/>
    <n v="1"/>
    <s v="Jared Smith"/>
    <x v="1"/>
    <n v="13"/>
    <n v="4"/>
    <s v="PROD"/>
    <s v="PRODUCTION"/>
    <s v="New Ticket"/>
    <d v="2021-01-13T00:00:00"/>
    <x v="0"/>
  </r>
  <r>
    <n v="111597"/>
    <x v="27"/>
    <s v="UP Los Ba√±os not included in PMP"/>
    <s v="Jane Wilberts"/>
    <s v="jwilberts@mailinator.com"/>
    <x v="1"/>
    <x v="0"/>
    <x v="0"/>
    <x v="0"/>
    <x v="0"/>
    <d v="2021-02-05T17:31:00"/>
    <d v="2021-01-22T19:59:00"/>
    <n v="0"/>
    <n v="1"/>
    <s v="Jared Smith"/>
    <x v="1"/>
    <n v="14"/>
    <n v="5"/>
    <s v="PROD"/>
    <s v="PRODUCTION"/>
    <s v="New Ticket"/>
    <d v="2021-01-27T00:00:00"/>
    <x v="0"/>
  </r>
  <r>
    <n v="111601"/>
    <x v="28"/>
    <s v="Slow Performance "/>
    <s v="Aurora Miller"/>
    <s v="aurora.miller@outlook.com"/>
    <x v="1"/>
    <x v="0"/>
    <x v="0"/>
    <x v="0"/>
    <x v="0"/>
    <d v="2021-01-29T17:14:00"/>
    <d v="2021-01-28T23:07:00"/>
    <n v="0"/>
    <n v="1"/>
    <s v="Jared Smith"/>
    <x v="0"/>
    <n v="6"/>
    <n v="2"/>
    <s v="PROD"/>
    <s v="PRODUCTION"/>
    <s v="Close Ticket"/>
    <d v="2021-02-02T00:00:00"/>
    <x v="1"/>
  </r>
  <r>
    <n v="111549"/>
    <x v="29"/>
    <s v="Java loads but won't launch applet"/>
    <s v="Kenex Willows"/>
    <s v="kwillows@yahoo.com"/>
    <x v="1"/>
    <x v="0"/>
    <x v="0"/>
    <x v="0"/>
    <x v="0"/>
    <d v="2021-01-22T18:08:00"/>
    <d v="2020-11-10T22:16:00"/>
    <n v="0"/>
    <n v="1"/>
    <s v="Jared Smith"/>
    <x v="1"/>
    <n v="19"/>
    <n v="11"/>
    <s v="PROD"/>
    <s v="PRODUCTION"/>
    <s v="Close Ticket"/>
    <d v="2020-11-13T00:00:00"/>
    <x v="0"/>
  </r>
  <r>
    <n v="111588"/>
    <x v="30"/>
    <s v="End date element entries for 300 Employees"/>
    <s v="Melody Thompson"/>
    <s v="mthompson@yahoo.com"/>
    <x v="1"/>
    <x v="0"/>
    <x v="1"/>
    <x v="0"/>
    <x v="0"/>
    <d v="2021-01-19T17:38:00"/>
    <d v="2020-12-30T00:37:00"/>
    <n v="0"/>
    <n v="1"/>
    <s v="Jared Smith"/>
    <x v="1"/>
    <n v="10"/>
    <n v="1"/>
    <s v="NON-PROD"/>
    <s v="TEST"/>
    <s v="New Ticket"/>
    <s v="No SLA for Request"/>
    <x v="1"/>
  </r>
  <r>
    <n v="111565"/>
    <x v="31"/>
    <s v="Slowdown in JDE Prod"/>
    <s v="Melody Thompson"/>
    <s v="mthompson@yahoo.com"/>
    <x v="1"/>
    <x v="0"/>
    <x v="0"/>
    <x v="0"/>
    <x v="0"/>
    <d v="2021-01-19T17:31:00"/>
    <d v="2020-12-01T21:47:00"/>
    <n v="0"/>
    <n v="1"/>
    <s v="Jared Smith"/>
    <x v="1"/>
    <n v="14"/>
    <n v="2"/>
    <s v="PROD"/>
    <s v="PRODUCTION"/>
    <s v="New Ticket"/>
    <d v="2020-12-04T00:00:00"/>
    <x v="0"/>
  </r>
  <r>
    <n v="111587"/>
    <x v="32"/>
    <s v="Errors in ODSM"/>
    <s v="Jasper John"/>
    <s v="jasper.john@gmail.com"/>
    <x v="1"/>
    <x v="0"/>
    <x v="0"/>
    <x v="0"/>
    <x v="0"/>
    <d v="2021-01-13T17:04:00"/>
    <d v="2020-12-30T00:22:00"/>
    <n v="0"/>
    <n v="1"/>
    <s v="Jared Smith"/>
    <x v="0"/>
    <n v="7"/>
    <n v="2"/>
    <s v="NON-PROD"/>
    <s v="PRODUCTION"/>
    <s v="New Ticket"/>
    <d v="2021-01-01T00:00:00"/>
    <x v="0"/>
  </r>
  <r>
    <n v="111574"/>
    <x v="33"/>
    <s v="12/01/2020 11:58AM ODSM Login Issue"/>
    <s v="Aurora Miller"/>
    <s v="aurora.miller@outlook.com"/>
    <x v="1"/>
    <x v="0"/>
    <x v="0"/>
    <x v="0"/>
    <x v="0"/>
    <d v="2021-01-04T17:46:00"/>
    <d v="2020-12-10T21:52:00"/>
    <n v="0"/>
    <n v="1"/>
    <s v="Jared Smith"/>
    <x v="0"/>
    <n v="5"/>
    <n v="1"/>
    <s v="PROD"/>
    <s v="PRODUCTION"/>
    <s v="Open "/>
    <d v="2020-12-15T00:00:00"/>
    <x v="0"/>
  </r>
  <r>
    <n v="111577"/>
    <x v="34"/>
    <s v="12/03/2020 11:37AM ODSM Issue "/>
    <s v="Aurora Miller"/>
    <s v="aurora.miller@outlook.com"/>
    <x v="1"/>
    <x v="0"/>
    <x v="0"/>
    <x v="0"/>
    <x v="0"/>
    <d v="2021-01-04T17:42:00"/>
    <d v="2020-12-10T22:15:00"/>
    <n v="0"/>
    <n v="1"/>
    <s v="Jared Smith"/>
    <x v="0"/>
    <n v="5"/>
    <n v="1"/>
    <s v="PROD"/>
    <s v="PRODUCTION"/>
    <s v="Open "/>
    <d v="2020-12-15T00:00:00"/>
    <x v="0"/>
  </r>
  <r>
    <n v="111506"/>
    <x v="35"/>
    <s v="Create Accounting - Accounting Class Error"/>
    <s v="Kimberly Jones"/>
    <s v="kjones@outlook.com"/>
    <x v="1"/>
    <x v="0"/>
    <x v="0"/>
    <x v="0"/>
    <x v="2"/>
    <d v="2020-12-09T12:30:00"/>
    <d v="2020-09-24T00:02:00"/>
    <n v="1"/>
    <n v="0"/>
    <s v="Mark Jikkins"/>
    <x v="1"/>
    <n v="31"/>
    <n v="3"/>
    <s v="PROD"/>
    <s v="PRODUCTION"/>
    <s v="New Ticket"/>
    <d v="2020-09-28T00:00:00"/>
    <x v="0"/>
  </r>
  <r>
    <n v="111539"/>
    <x v="36"/>
    <s v="APP-SQLAP-10000 in Payables Module"/>
    <s v="Kenex Willows"/>
    <s v="kwillows@yahoo.com"/>
    <x v="1"/>
    <x v="0"/>
    <x v="1"/>
    <x v="0"/>
    <x v="0"/>
    <d v="2020-12-03T08:00:00"/>
    <d v="2020-10-22T03:16:00"/>
    <n v="0"/>
    <n v="1"/>
    <s v="Jared Smith"/>
    <x v="1"/>
    <n v="7"/>
    <n v="0"/>
    <s v="NON-PROD"/>
    <s v="TEST"/>
    <s v="Close Ticket"/>
    <s v="No SLA for Request"/>
    <x v="1"/>
  </r>
  <r>
    <n v="111535"/>
    <x v="37"/>
    <s v="VPN Setup"/>
    <s v="Tomi Yamamoto"/>
    <s v="tyamamoto@gmail.com"/>
    <x v="1"/>
    <x v="1"/>
    <x v="1"/>
    <x v="0"/>
    <x v="0"/>
    <d v="2020-11-17T12:22:00"/>
    <d v="2020-10-19T22:00:00"/>
    <n v="0"/>
    <n v="1"/>
    <s v="Jared Smith"/>
    <x v="3"/>
    <n v="4"/>
    <n v="0"/>
    <s v="PROD"/>
    <s v="DEVELOPMENT"/>
    <s v="New Ticket"/>
    <s v="No SLA for Request"/>
    <x v="1"/>
  </r>
  <r>
    <n v="111517"/>
    <x v="38"/>
    <s v="Cannot Generate report after DB Downgrade"/>
    <s v="Aurora Miller"/>
    <s v="aurora.miller@outlook.com"/>
    <x v="1"/>
    <x v="0"/>
    <x v="0"/>
    <x v="0"/>
    <x v="0"/>
    <d v="2020-10-14T17:16:00"/>
    <d v="2020-10-06T01:03:00"/>
    <n v="0"/>
    <n v="1"/>
    <s v="Jared Smith"/>
    <x v="0"/>
    <n v="6"/>
    <n v="1"/>
    <s v="PROD"/>
    <s v="PRODUCTION"/>
    <s v="New Ticket"/>
    <d v="2020-10-08T00:00:00"/>
    <x v="0"/>
  </r>
  <r>
    <n v="111495"/>
    <x v="39"/>
    <s v="Web ADI Issue"/>
    <s v="Kimberly Jones"/>
    <s v="kjones@outlook.com"/>
    <x v="1"/>
    <x v="0"/>
    <x v="0"/>
    <x v="0"/>
    <x v="0"/>
    <d v="2020-09-23T18:27:00"/>
    <d v="2020-08-24T02:23:00"/>
    <n v="0"/>
    <n v="1"/>
    <s v="Jared Smith"/>
    <x v="1"/>
    <n v="21"/>
    <n v="2"/>
    <s v="PROD"/>
    <s v="PRODUCTION"/>
    <s v="New Ticket"/>
    <d v="2020-08-26T00:00:00"/>
    <x v="0"/>
  </r>
  <r>
    <n v="111498"/>
    <x v="40"/>
    <s v="Error still occured in BEE Spreadsheet page"/>
    <s v="Melody Thompson"/>
    <s v="mthompson@yahoo.com"/>
    <x v="1"/>
    <x v="0"/>
    <x v="0"/>
    <x v="0"/>
    <x v="0"/>
    <d v="2020-09-21T14:17:00"/>
    <d v="2020-08-27T22:53:00"/>
    <n v="0"/>
    <n v="1"/>
    <s v="Jared Smith"/>
    <x v="1"/>
    <n v="18"/>
    <n v="3"/>
    <s v="PROD"/>
    <s v="PRODUCTION"/>
    <s v="New Ticket"/>
    <d v="2020-09-01T00:00:00"/>
    <x v="0"/>
  </r>
  <r>
    <n v="111474"/>
    <x v="41"/>
    <s v="Oracle Web ADI: Fatal Error"/>
    <s v="Kimberly Jones"/>
    <s v="kjones@outlook.com"/>
    <x v="1"/>
    <x v="0"/>
    <x v="0"/>
    <x v="0"/>
    <x v="0"/>
    <d v="2020-08-05T17:49:00"/>
    <d v="2020-07-22T01:39:00"/>
    <n v="0"/>
    <n v="1"/>
    <s v="Jared Smith"/>
    <x v="1"/>
    <n v="13"/>
    <n v="4"/>
    <s v="PROD"/>
    <s v="PRODUCTION"/>
    <s v="Close Ticket"/>
    <d v="2020-07-24T00:00:00"/>
    <x v="0"/>
  </r>
  <r>
    <n v="111469"/>
    <x v="42"/>
    <s v="Error page in BEE spreadsheet Interface"/>
    <s v="Melody Thompson"/>
    <s v="mthompson@yahoo.com"/>
    <x v="1"/>
    <x v="0"/>
    <x v="0"/>
    <x v="0"/>
    <x v="0"/>
    <d v="2020-08-03T12:12:00"/>
    <d v="2020-07-13T23:03:00"/>
    <n v="0"/>
    <n v="1"/>
    <s v="Jared Smith"/>
    <x v="1"/>
    <n v="11"/>
    <n v="5"/>
    <s v="PROD"/>
    <s v="PRODUCTION"/>
    <s v="Close Ticket"/>
    <d v="2020-07-16T00:00:00"/>
    <x v="0"/>
  </r>
  <r>
    <n v="111446"/>
    <x v="43"/>
    <s v="URL Attachment - Authority to Fill"/>
    <s v="Troy Daniels"/>
    <s v="troy.daniels@outlook.com"/>
    <x v="1"/>
    <x v="0"/>
    <x v="0"/>
    <x v="0"/>
    <x v="0"/>
    <d v="2020-07-30T17:03:00"/>
    <d v="2020-06-19T03:35:00"/>
    <n v="0"/>
    <n v="1"/>
    <s v="Jared Smith"/>
    <x v="1"/>
    <n v="5"/>
    <n v="4"/>
    <s v="PROD"/>
    <s v="PRODUCTION"/>
    <s v="New Ticket"/>
    <d v="2020-06-23T00:00:00"/>
    <x v="0"/>
  </r>
  <r>
    <n v="111656"/>
    <x v="44"/>
    <s v="Cannot access JDE-SIT in MAC"/>
    <s v="Melody Thompson"/>
    <s v="mthompson@yahoo.com"/>
    <x v="2"/>
    <x v="0"/>
    <x v="0"/>
    <x v="0"/>
    <x v="2"/>
    <d v="2021-04-12T09:15:00"/>
    <d v="2023-09-29T22:32:00"/>
    <n v="0"/>
    <n v="0"/>
    <s v="Mark Jikkins"/>
    <x v="1"/>
    <n v="3"/>
    <n v="1"/>
    <s v="NON-PROD"/>
    <s v="TEST"/>
    <s v="Close Ticket"/>
    <d v="2021-04-07T00:00:00"/>
    <x v="0"/>
  </r>
  <r>
    <n v="111624"/>
    <x v="45"/>
    <s v="Employee Legislative Information - Mismatch"/>
    <s v="Troy Daniels"/>
    <s v="troy.daniels@outlook.com"/>
    <x v="2"/>
    <x v="0"/>
    <x v="0"/>
    <x v="0"/>
    <x v="2"/>
    <d v="2021-04-08T11:24:00"/>
    <d v="2023-08-25T20:31:00"/>
    <n v="0"/>
    <n v="1"/>
    <s v="Mark Jikkins"/>
    <x v="1"/>
    <n v="17"/>
    <n v="4"/>
    <s v="PROD"/>
    <s v="PRODUCTION"/>
    <s v="New Ticket"/>
    <d v="2021-03-03T00:00:00"/>
    <x v="0"/>
  </r>
  <r>
    <n v="111660"/>
    <x v="46"/>
    <s v="Cannot open attachment in JDE SIT"/>
    <s v="Erick White"/>
    <s v="ewhite@yahoo.com"/>
    <x v="2"/>
    <x v="0"/>
    <x v="0"/>
    <x v="0"/>
    <x v="2"/>
    <d v="2021-04-08T08:40:00"/>
    <d v="2023-10-07T20:40:00"/>
    <n v="0"/>
    <n v="1"/>
    <s v="Mark Jikkins"/>
    <x v="1"/>
    <n v="3"/>
    <n v="0"/>
    <s v="NON-PROD"/>
    <s v="TEST"/>
    <s v="New Ticket"/>
    <d v="2021-04-15T00:00:00"/>
    <x v="1"/>
  </r>
  <r>
    <n v="111560"/>
    <x v="47"/>
    <s v="STUCK PR and PPMP Approval"/>
    <s v="Riza Richardson"/>
    <s v="rrichardson@mailinator.com"/>
    <x v="2"/>
    <x v="0"/>
    <x v="0"/>
    <x v="0"/>
    <x v="0"/>
    <d v="2021-04-07T17:34:00"/>
    <d v="2020-11-24T12:18:00"/>
    <n v="0"/>
    <n v="1"/>
    <s v="Jared Smith"/>
    <x v="1"/>
    <n v="41"/>
    <n v="8"/>
    <s v="PROD"/>
    <s v="PRODUCTION"/>
    <s v="Close Ticket"/>
    <d v="2020-11-26T00:00:00"/>
    <x v="0"/>
  </r>
  <r>
    <n v="111659"/>
    <x v="48"/>
    <s v="How to run SQL package"/>
    <s v="Melody Thompson"/>
    <s v="mthompson@yahoo.com"/>
    <x v="2"/>
    <x v="0"/>
    <x v="1"/>
    <x v="0"/>
    <x v="2"/>
    <d v="2021-04-07T16:42:00"/>
    <d v="2023-10-07T01:16:00"/>
    <n v="0"/>
    <n v="1"/>
    <s v="Satya Prakash"/>
    <x v="1"/>
    <n v="5"/>
    <n v="1"/>
    <s v="PROD"/>
    <s v="PRODUCTION"/>
    <s v="New Ticket"/>
    <s v="No SLA for Request"/>
    <x v="1"/>
  </r>
  <r>
    <n v="111657"/>
    <x v="49"/>
    <s v="Display footer on generated report."/>
    <s v="Marvin Peters"/>
    <s v="mpeters@outlook.com"/>
    <x v="2"/>
    <x v="0"/>
    <x v="1"/>
    <x v="0"/>
    <x v="2"/>
    <d v="2021-04-07T16:34:00"/>
    <d v="2023-10-05T04:22:00"/>
    <n v="0"/>
    <n v="0"/>
    <s v="Satya Prakash"/>
    <x v="0"/>
    <n v="4"/>
    <n v="1"/>
    <s v="NON-PROD"/>
    <s v="TEST"/>
    <s v="New Ticket"/>
    <s v="No SLA for Request"/>
    <x v="1"/>
  </r>
  <r>
    <n v="111420"/>
    <x v="50"/>
    <s v="Deferred PO Transactions"/>
    <s v="Riza Richardson"/>
    <s v="rrichardson@mailinator.com"/>
    <x v="2"/>
    <x v="0"/>
    <x v="0"/>
    <x v="0"/>
    <x v="2"/>
    <d v="2021-04-07T14:53:00"/>
    <d v="2020-05-10T02:18:00"/>
    <n v="1"/>
    <n v="0"/>
    <s v="Satya Prakash"/>
    <x v="1"/>
    <n v="179"/>
    <n v="43"/>
    <s v="PROD"/>
    <s v="PRODUCTION"/>
    <s v="New Ticket"/>
    <d v="2020-05-12T00:00:00"/>
    <x v="0"/>
  </r>
  <r>
    <n v="111650"/>
    <x v="51"/>
    <s v="BEE Spreadsheet Issue"/>
    <s v="Melody Thompson"/>
    <s v="mthompson@yahoo.com"/>
    <x v="2"/>
    <x v="0"/>
    <x v="0"/>
    <x v="0"/>
    <x v="1"/>
    <d v="2021-04-07T14:09:00"/>
    <d v="2023-09-23T03:13:00"/>
    <n v="0"/>
    <n v="1"/>
    <s v="Satya Prakash"/>
    <x v="1"/>
    <n v="6"/>
    <n v="3"/>
    <s v="PROD"/>
    <s v="PRODUCTION"/>
    <s v="New Ticket"/>
    <d v="2021-03-31T00:00:00"/>
    <x v="0"/>
  </r>
  <r>
    <n v="111643"/>
    <x v="52"/>
    <s v="How to prevent our API to SQL injection"/>
    <s v="Aurora Miller"/>
    <s v="aurora.miller@outlook.com"/>
    <x v="2"/>
    <x v="0"/>
    <x v="1"/>
    <x v="0"/>
    <x v="2"/>
    <d v="2021-04-07T12:33:00"/>
    <d v="2023-09-17T02:18:00"/>
    <n v="0"/>
    <n v="0"/>
    <s v="Satya Prakash"/>
    <x v="0"/>
    <n v="7"/>
    <n v="0"/>
    <s v="NON-PROD"/>
    <s v="DEVELOPMENT"/>
    <s v="New Ticket"/>
    <s v="No SLA for Request"/>
    <x v="1"/>
  </r>
  <r>
    <n v="111630"/>
    <x v="53"/>
    <s v="JDE Payables UPMin Attachment "/>
    <s v="Erick White"/>
    <s v="ewhite@yahoo.com"/>
    <x v="2"/>
    <x v="0"/>
    <x v="0"/>
    <x v="0"/>
    <x v="2"/>
    <d v="2021-04-07T08:39:00"/>
    <d v="2021-03-06T00:34:00"/>
    <n v="1"/>
    <n v="0"/>
    <s v="Satya Prakash"/>
    <x v="1"/>
    <n v="8"/>
    <n v="2"/>
    <s v="PROD"/>
    <s v="PRODUCTION"/>
    <s v="New Ticket"/>
    <d v="2021-03-12T00:00:00"/>
    <x v="0"/>
  </r>
  <r>
    <n v="111655"/>
    <x v="54"/>
    <s v="Optimize the created Query."/>
    <s v="Marvin Peters"/>
    <s v="mpeters@outlook.com"/>
    <x v="2"/>
    <x v="0"/>
    <x v="1"/>
    <x v="0"/>
    <x v="2"/>
    <d v="2021-04-06T16:31:00"/>
    <d v="2023-09-28T04:18:00"/>
    <n v="0"/>
    <n v="1"/>
    <s v="Satya Prakash"/>
    <x v="0"/>
    <n v="7"/>
    <n v="0"/>
    <s v="PROD"/>
    <s v="PRODUCTION"/>
    <s v="New Ticket"/>
    <s v="No SLA for Request"/>
    <x v="1"/>
  </r>
  <r>
    <n v="111658"/>
    <x v="55"/>
    <s v="Creation of User for Integration Broker permission"/>
    <s v="Aurora Miller"/>
    <s v="aurora.miller@outlook.com"/>
    <x v="2"/>
    <x v="0"/>
    <x v="0"/>
    <x v="0"/>
    <x v="2"/>
    <d v="2021-04-06T15:28:00"/>
    <d v="2023-10-06T03:28:00"/>
    <n v="0"/>
    <n v="0"/>
    <s v="Satya Prakash"/>
    <x v="0"/>
    <n v="2"/>
    <n v="0"/>
    <s v="NON-PROD"/>
    <s v="DEVELOPMENT"/>
    <s v="New Ticket"/>
    <d v="2021-04-13T00:00:00"/>
    <x v="1"/>
  </r>
  <r>
    <n v="111639"/>
    <x v="56"/>
    <s v="Appraisal Issue"/>
    <s v="Jane Wilberts"/>
    <s v="jwilberts@mailinator.com"/>
    <x v="2"/>
    <x v="0"/>
    <x v="0"/>
    <x v="0"/>
    <x v="2"/>
    <d v="2021-04-06T14:21:00"/>
    <d v="2023-09-16T01:35:00"/>
    <n v="0"/>
    <n v="1"/>
    <s v="Satya Prakash"/>
    <x v="1"/>
    <n v="8"/>
    <n v="4"/>
    <s v="PROD"/>
    <s v="TEST"/>
    <s v="New Ticket"/>
    <d v="2021-03-24T00:00:00"/>
    <x v="0"/>
  </r>
  <r>
    <n v="111602"/>
    <x v="57"/>
    <s v="Past due balance posted in Student Center"/>
    <s v="Marvin Peters"/>
    <s v="mpeters@outlook.com"/>
    <x v="2"/>
    <x v="0"/>
    <x v="1"/>
    <x v="0"/>
    <x v="1"/>
    <d v="2021-04-06T13:22:00"/>
    <d v="2021-01-29T06:31:00"/>
    <n v="1"/>
    <n v="0"/>
    <s v="Satya Prakash"/>
    <x v="0"/>
    <n v="34"/>
    <n v="5"/>
    <s v="PROD"/>
    <s v="PRODUCTION"/>
    <s v="Close Ticket"/>
    <s v="No SLA for Request"/>
    <x v="1"/>
  </r>
  <r>
    <n v="111644"/>
    <x v="58"/>
    <s v="How to whitelist domain name in SAP API"/>
    <s v="Aurora Miller"/>
    <s v="aurora.miller@outlook.com"/>
    <x v="2"/>
    <x v="0"/>
    <x v="1"/>
    <x v="0"/>
    <x v="2"/>
    <d v="2021-03-31T10:46:00"/>
    <d v="2023-09-17T02:23:00"/>
    <n v="0"/>
    <n v="1"/>
    <s v="Satya Prakash"/>
    <x v="0"/>
    <n v="5"/>
    <n v="0"/>
    <s v="NON-PROD"/>
    <s v="DEVELOPMENT"/>
    <s v="New Ticket"/>
    <s v="No SLA for Request"/>
    <x v="1"/>
  </r>
  <r>
    <n v="111642"/>
    <x v="59"/>
    <s v="Creation of Separate nodes"/>
    <s v="Aurora Miller"/>
    <s v="aurora.miller@outlook.com"/>
    <x v="2"/>
    <x v="0"/>
    <x v="1"/>
    <x v="0"/>
    <x v="2"/>
    <d v="2021-03-30T18:58:00"/>
    <d v="2023-09-17T02:16:00"/>
    <n v="0"/>
    <n v="0"/>
    <s v="Satya Prakash"/>
    <x v="0"/>
    <n v="3"/>
    <n v="1"/>
    <s v="NON-PROD"/>
    <s v="DEVELOPMENT"/>
    <s v="New Ticket"/>
    <s v="No SLA for Request"/>
    <x v="1"/>
  </r>
  <r>
    <n v="111651"/>
    <x v="60"/>
    <s v="Post Issue - SAP Slow Performance"/>
    <s v="Aurora Miller"/>
    <s v="aurora.miller@outlook.com"/>
    <x v="2"/>
    <x v="0"/>
    <x v="0"/>
    <x v="2"/>
    <x v="2"/>
    <d v="2021-03-30T18:54:00"/>
    <d v="2021-03-29T16:54:00"/>
    <n v="1"/>
    <n v="0"/>
    <s v="Satya Prakash"/>
    <x v="0"/>
    <n v="4"/>
    <n v="0"/>
    <s v="PROD"/>
    <s v="PRODUCTION"/>
    <s v="Close Ticket"/>
    <d v="2021-03-31T00:00:00"/>
    <x v="1"/>
  </r>
  <r>
    <n v="111640"/>
    <x v="61"/>
    <s v="Loading upon saving Expression on Query Manager"/>
    <s v="Marvin Peters"/>
    <s v="mpeters@outlook.com"/>
    <x v="2"/>
    <x v="0"/>
    <x v="0"/>
    <x v="0"/>
    <x v="2"/>
    <d v="2021-03-30T18:00:00"/>
    <d v="2023-09-16T04:24:00"/>
    <n v="0"/>
    <n v="1"/>
    <s v="Satya Prakash"/>
    <x v="0"/>
    <n v="18"/>
    <n v="0"/>
    <s v="PROD"/>
    <s v="DEVELOPMENT"/>
    <s v="New Ticket"/>
    <d v="2021-03-24T00:00:00"/>
    <x v="0"/>
  </r>
  <r>
    <n v="111641"/>
    <x v="62"/>
    <s v="Past due balance posted in Student Center"/>
    <s v="Marvin Peters"/>
    <s v="mpeters@outlook.com"/>
    <x v="2"/>
    <x v="0"/>
    <x v="0"/>
    <x v="0"/>
    <x v="1"/>
    <d v="2021-03-30T17:55:00"/>
    <d v="2023-09-16T04:37:00"/>
    <n v="0"/>
    <n v="0"/>
    <s v="Satya Prakash"/>
    <x v="0"/>
    <n v="23"/>
    <n v="0"/>
    <s v="PROD"/>
    <s v="PRODUCTION"/>
    <s v="Close Ticket"/>
    <d v="2021-03-24T00:00:00"/>
    <x v="0"/>
  </r>
  <r>
    <n v="111617"/>
    <x v="63"/>
    <s v="Integration Broker Issue "/>
    <s v="Aurora Miller"/>
    <s v="aurora.miller@outlook.com"/>
    <x v="2"/>
    <x v="0"/>
    <x v="0"/>
    <x v="0"/>
    <x v="0"/>
    <d v="2021-03-30T17:03:00"/>
    <d v="2021-02-16T04:55:00"/>
    <n v="0"/>
    <n v="1"/>
    <s v="Jared Smith"/>
    <x v="0"/>
    <n v="22"/>
    <n v="4"/>
    <s v="PROD"/>
    <s v="PRODUCTION"/>
    <s v="Close Ticket"/>
    <d v="2021-02-22T00:00:00"/>
    <x v="0"/>
  </r>
  <r>
    <n v="111556"/>
    <x v="64"/>
    <s v="Java Web Start Implementation "/>
    <s v="Kimberly Jones"/>
    <s v="kjones@outlook.com"/>
    <x v="2"/>
    <x v="0"/>
    <x v="0"/>
    <x v="0"/>
    <x v="2"/>
    <d v="2021-03-30T16:30:00"/>
    <d v="2020-11-17T04:05:00"/>
    <n v="1"/>
    <n v="1"/>
    <s v="Raya Musk"/>
    <x v="1"/>
    <n v="42"/>
    <n v="0"/>
    <s v="PROD"/>
    <s v="PRODUCTION"/>
    <s v="New Ticket"/>
    <d v="2020-11-23T00:00:00"/>
    <x v="0"/>
  </r>
  <r>
    <n v="111654"/>
    <x v="65"/>
    <s v="Cloudflare blocked uploading xml"/>
    <s v="Erick White"/>
    <s v="ewhite@yahoo.com"/>
    <x v="2"/>
    <x v="0"/>
    <x v="0"/>
    <x v="0"/>
    <x v="2"/>
    <d v="2021-03-30T14:33:00"/>
    <d v="2023-09-24T22:23:00"/>
    <n v="0"/>
    <n v="0"/>
    <s v="Raya Musk"/>
    <x v="1"/>
    <n v="17"/>
    <n v="0"/>
    <s v="NON-PROD"/>
    <s v="TEST"/>
    <s v="New Ticket"/>
    <d v="2021-04-02T00:00:00"/>
    <x v="1"/>
  </r>
  <r>
    <n v="111622"/>
    <x v="66"/>
    <s v="Unable to Attach Update XML file in Data Def"/>
    <s v="Kian Rogers"/>
    <s v="krogers@mailinator.com"/>
    <x v="2"/>
    <x v="0"/>
    <x v="0"/>
    <x v="0"/>
    <x v="1"/>
    <d v="2021-03-29T14:01:00"/>
    <d v="2021-02-23T03:16:00"/>
    <n v="1"/>
    <n v="0"/>
    <s v="Raya Musk"/>
    <x v="1"/>
    <n v="13"/>
    <n v="1"/>
    <s v="NON-PROD"/>
    <s v="TEST"/>
    <s v="New Ticket"/>
    <d v="2021-03-01T00:00:00"/>
    <x v="0"/>
  </r>
  <r>
    <n v="111583"/>
    <x v="67"/>
    <s v="RetroPay Report not displaying in PDF"/>
    <s v="Melody Thompson"/>
    <s v="mthompson@yahoo.com"/>
    <x v="2"/>
    <x v="0"/>
    <x v="0"/>
    <x v="0"/>
    <x v="0"/>
    <d v="2021-03-29T13:35:00"/>
    <d v="2020-12-27T10:34:00"/>
    <n v="0"/>
    <n v="1"/>
    <s v="Jared Smith"/>
    <x v="1"/>
    <n v="27"/>
    <n v="11"/>
    <s v="PROD"/>
    <s v="PRODUCTION"/>
    <s v="Close Ticket"/>
    <d v="2020-12-29T00:00:00"/>
    <x v="0"/>
  </r>
  <r>
    <n v="111634"/>
    <x v="68"/>
    <s v="1900 emails from JDE workflow notif mailer 2/22/21"/>
    <s v="Erick White"/>
    <s v="ewhite@yahoo.com"/>
    <x v="2"/>
    <x v="0"/>
    <x v="0"/>
    <x v="3"/>
    <x v="1"/>
    <d v="2021-03-29T13:16:00"/>
    <d v="2023-09-09T22:44:00"/>
    <n v="0"/>
    <n v="1"/>
    <s v="Raya Musk"/>
    <x v="1"/>
    <n v="6"/>
    <n v="0"/>
    <s v="NON-PROD"/>
    <s v="TEST"/>
    <s v="New Ticket"/>
    <d v="2021-03-18T00:00:00"/>
    <x v="0"/>
  </r>
  <r>
    <n v="111457"/>
    <x v="69"/>
    <s v="DV Approval Error"/>
    <s v="Kimberly Jones"/>
    <s v="kjones@outlook.com"/>
    <x v="2"/>
    <x v="0"/>
    <x v="0"/>
    <x v="0"/>
    <x v="2"/>
    <d v="2021-03-29T11:25:00"/>
    <d v="2020-07-08T01:27:00"/>
    <n v="1"/>
    <n v="1"/>
    <s v="Raya Musk"/>
    <x v="1"/>
    <n v="33"/>
    <n v="3"/>
    <s v="PROD"/>
    <s v="PRODUCTION"/>
    <s v="New Ticket"/>
    <d v="2020-07-14T00:00:00"/>
    <x v="0"/>
  </r>
  <r>
    <n v="111653"/>
    <x v="70"/>
    <s v="Expression output on Query Manager,"/>
    <s v="Marvin Peters"/>
    <s v="mpeters@outlook.com"/>
    <x v="2"/>
    <x v="0"/>
    <x v="0"/>
    <x v="0"/>
    <x v="2"/>
    <d v="2021-03-26T16:37:00"/>
    <d v="2023-09-24T07:06:00"/>
    <n v="0"/>
    <n v="1"/>
    <s v="Raya Musk"/>
    <x v="0"/>
    <n v="5"/>
    <n v="0"/>
    <s v="PROD"/>
    <s v="PRODUCTION"/>
    <s v="Close Ticket"/>
    <d v="2021-04-01T00:00:00"/>
    <x v="1"/>
  </r>
  <r>
    <n v="111652"/>
    <x v="71"/>
    <s v="Tablespace Issue"/>
    <s v="John Brown"/>
    <s v="jbrown@outlook.com"/>
    <x v="2"/>
    <x v="0"/>
    <x v="1"/>
    <x v="0"/>
    <x v="2"/>
    <d v="2021-03-26T13:25:00"/>
    <d v="2023-09-23T05:54:00"/>
    <n v="0"/>
    <n v="0"/>
    <s v="Raya Musk"/>
    <x v="0"/>
    <n v="4"/>
    <n v="0"/>
    <s v="NON-PROD"/>
    <s v="TEST"/>
    <s v="New Ticket"/>
    <s v="No SLA for Request"/>
    <x v="1"/>
  </r>
  <r>
    <n v="111476"/>
    <x v="72"/>
    <s v="Cannot Terminate Employment"/>
    <s v="Melody Thompson"/>
    <s v="mthompson@yahoo.com"/>
    <x v="2"/>
    <x v="0"/>
    <x v="0"/>
    <x v="0"/>
    <x v="0"/>
    <d v="2021-03-24T15:10:00"/>
    <d v="2020-07-29T13:16:00"/>
    <n v="0"/>
    <n v="1"/>
    <s v="Jared Smith"/>
    <x v="1"/>
    <n v="85"/>
    <n v="27"/>
    <s v="PROD"/>
    <s v="PRODUCTION"/>
    <s v="Close Ticket"/>
    <d v="2020-07-31T00:00:00"/>
    <x v="0"/>
  </r>
  <r>
    <n v="111637"/>
    <x v="73"/>
    <s v="Special Leave Issues"/>
    <s v="Kian Rogers"/>
    <s v="krogers@mailinator.com"/>
    <x v="2"/>
    <x v="0"/>
    <x v="0"/>
    <x v="0"/>
    <x v="1"/>
    <d v="2021-03-24T13:23:00"/>
    <d v="2023-09-14T22:02:00"/>
    <n v="0"/>
    <n v="0"/>
    <s v="Raya Musk"/>
    <x v="1"/>
    <n v="6"/>
    <n v="3"/>
    <s v="NON-PROD"/>
    <s v="TEST"/>
    <s v="Close Ticket"/>
    <d v="2021-03-23T00:00:00"/>
    <x v="0"/>
  </r>
  <r>
    <n v="111648"/>
    <x v="74"/>
    <s v="Locked Out OpenVPN Account"/>
    <s v="Cherie Mercurie"/>
    <s v="cmercurie@outlook.com"/>
    <x v="2"/>
    <x v="0"/>
    <x v="1"/>
    <x v="0"/>
    <x v="0"/>
    <d v="2021-03-23T17:29:00"/>
    <d v="2023-09-21T23:16:00"/>
    <n v="0"/>
    <n v="1"/>
    <s v="Jared Smith"/>
    <x v="4"/>
    <n v="7"/>
    <n v="0"/>
    <s v="NON-PROD"/>
    <s v="DEVELOPMENT"/>
    <s v="Close Ticket"/>
    <s v="No SLA for Request"/>
    <x v="1"/>
  </r>
  <r>
    <n v="111647"/>
    <x v="75"/>
    <s v="[Test Only]:::SAP Reset Password"/>
    <s v="Cherie Mercurie"/>
    <s v="cmercurie@outlook.com"/>
    <x v="2"/>
    <x v="1"/>
    <x v="1"/>
    <x v="2"/>
    <x v="2"/>
    <d v="2021-03-22T18:33:00"/>
    <d v="2021-03-27T18:33:00"/>
    <n v="1"/>
    <n v="1"/>
    <s v="Raya Musk"/>
    <x v="3"/>
    <n v="3"/>
    <n v="0"/>
    <s v="NON-PROD"/>
    <s v="TEST"/>
    <s v="New Ticket"/>
    <s v="No SLA for Request"/>
    <x v="1"/>
  </r>
  <r>
    <n v="111646"/>
    <x v="76"/>
    <s v="[Test Only]:::[SAP]Page not available"/>
    <s v="Cherie Mercurie"/>
    <s v="cmercurie@outlook.com"/>
    <x v="2"/>
    <x v="1"/>
    <x v="0"/>
    <x v="0"/>
    <x v="1"/>
    <d v="2021-03-22T18:25:00"/>
    <d v="2021-03-27T18:25:00"/>
    <n v="1"/>
    <n v="1"/>
    <s v="Raya Musk"/>
    <x v="3"/>
    <n v="5"/>
    <n v="1"/>
    <s v="NON-PROD"/>
    <s v="TEST"/>
    <s v="New Ticket"/>
    <d v="2021-03-29T00:00:00"/>
    <x v="1"/>
  </r>
  <r>
    <n v="111645"/>
    <x v="77"/>
    <s v="How to override set-up in created element"/>
    <s v="Melody Thompson"/>
    <s v="mthompson@yahoo.com"/>
    <x v="2"/>
    <x v="0"/>
    <x v="1"/>
    <x v="0"/>
    <x v="1"/>
    <d v="2021-03-19T08:52:00"/>
    <d v="2023-09-17T20:52:00"/>
    <n v="0"/>
    <n v="1"/>
    <s v="Raya Musk"/>
    <x v="1"/>
    <n v="5"/>
    <n v="2"/>
    <s v="PROD"/>
    <s v="PRODUCTION"/>
    <s v="Close Ticket"/>
    <s v="No SLA for Request"/>
    <x v="1"/>
  </r>
  <r>
    <n v="111638"/>
    <x v="78"/>
    <s v="Test Ticket"/>
    <s v="Cherie Mercurie"/>
    <s v="cmercurie@outlook.com"/>
    <x v="2"/>
    <x v="1"/>
    <x v="0"/>
    <x v="1"/>
    <x v="2"/>
    <d v="2021-03-16T16:26:00"/>
    <d v="2021-03-21T16:26:00"/>
    <n v="1"/>
    <n v="0"/>
    <s v="Raya Musk"/>
    <x v="3"/>
    <n v="2"/>
    <n v="0"/>
    <s v="PROD"/>
    <s v="PRODUCTION"/>
    <s v="New Ticket"/>
    <d v="2021-03-23T00:00:00"/>
    <x v="1"/>
  </r>
  <r>
    <n v="111599"/>
    <x v="79"/>
    <s v="Extraction of Data on ODSM."/>
    <s v="Marvin Peters"/>
    <s v="mpeters@outlook.com"/>
    <x v="2"/>
    <x v="0"/>
    <x v="1"/>
    <x v="0"/>
    <x v="0"/>
    <d v="2021-03-15T17:10:00"/>
    <d v="2021-02-02T10:39:00"/>
    <n v="0"/>
    <n v="1"/>
    <s v="Jared Smith"/>
    <x v="0"/>
    <n v="12"/>
    <n v="3"/>
    <s v="NON-PROD"/>
    <s v="DEVELOPMENT"/>
    <s v="New Ticket"/>
    <s v="No SLA for Request"/>
    <x v="1"/>
  </r>
  <r>
    <n v="111627"/>
    <x v="80"/>
    <s v="Post Issue - SAP LOGIN ISSUES ENCOUNTERED"/>
    <s v="Bladimir Macdonald"/>
    <s v="bmacdonald@outlook.com"/>
    <x v="2"/>
    <x v="0"/>
    <x v="0"/>
    <x v="0"/>
    <x v="0"/>
    <d v="2021-03-15T17:09:00"/>
    <d v="2021-03-09T13:13:00"/>
    <n v="0"/>
    <n v="1"/>
    <s v="Jared Smith"/>
    <x v="0"/>
    <n v="5"/>
    <n v="1"/>
    <s v="PROD"/>
    <s v="PRODUCTION"/>
    <s v="New Ticket"/>
    <d v="2021-03-11T00:00:00"/>
    <x v="0"/>
  </r>
  <r>
    <n v="111628"/>
    <x v="81"/>
    <s v="Post Issue - SAP SLOW PERFORMANCE ISSUE"/>
    <s v="Bladimir Macdonald"/>
    <s v="bmacdonald@outlook.com"/>
    <x v="2"/>
    <x v="0"/>
    <x v="0"/>
    <x v="0"/>
    <x v="0"/>
    <d v="2021-03-15T17:06:00"/>
    <d v="2021-03-09T13:15:00"/>
    <n v="0"/>
    <n v="1"/>
    <s v="Jared Smith"/>
    <x v="0"/>
    <n v="5"/>
    <n v="1"/>
    <s v="PROD"/>
    <s v="PRODUCTION"/>
    <s v="New Ticket"/>
    <d v="2021-03-11T00:00:00"/>
    <x v="0"/>
  </r>
  <r>
    <n v="111626"/>
    <x v="82"/>
    <s v="Person Analyzer"/>
    <s v="Kian Rogers"/>
    <s v="krogers@mailinator.com"/>
    <x v="2"/>
    <x v="0"/>
    <x v="1"/>
    <x v="0"/>
    <x v="0"/>
    <d v="2021-03-11T16:38:00"/>
    <d v="2021-03-04T03:44:00"/>
    <n v="0"/>
    <n v="1"/>
    <s v="Jared Smith"/>
    <x v="1"/>
    <n v="3"/>
    <n v="0"/>
    <s v="NON-PROD"/>
    <s v="TEST"/>
    <s v="Close Ticket"/>
    <s v="No SLA for Request"/>
    <x v="1"/>
  </r>
  <r>
    <n v="111635"/>
    <x v="83"/>
    <s v="Configuration related to web browser to open Java "/>
    <s v="Erick White"/>
    <s v="ewhite@yahoo.com"/>
    <x v="2"/>
    <x v="0"/>
    <x v="0"/>
    <x v="3"/>
    <x v="2"/>
    <d v="2021-03-11T11:54:00"/>
    <d v="2023-09-09T23:54:00"/>
    <n v="0"/>
    <n v="1"/>
    <s v="Raya Musk"/>
    <x v="1"/>
    <n v="3"/>
    <n v="1"/>
    <s v="NON-PROD"/>
    <s v="TEST"/>
    <s v="New Ticket"/>
    <d v="2021-03-18T00:00:00"/>
    <x v="1"/>
  </r>
  <r>
    <n v="111619"/>
    <x v="84"/>
    <s v="issues in UP General Payroll Scholars Report"/>
    <s v="Melody Thompson"/>
    <s v="mthompson@yahoo.com"/>
    <x v="2"/>
    <x v="0"/>
    <x v="0"/>
    <x v="0"/>
    <x v="0"/>
    <d v="2021-03-10T17:11:00"/>
    <d v="2021-02-18T03:32:00"/>
    <n v="0"/>
    <n v="1"/>
    <s v="Jared Smith"/>
    <x v="1"/>
    <n v="21"/>
    <n v="11"/>
    <s v="PROD"/>
    <s v="PRODUCTION"/>
    <s v="Close Ticket"/>
    <d v="2021-02-24T00:00:00"/>
    <x v="0"/>
  </r>
  <r>
    <n v="111625"/>
    <x v="85"/>
    <s v="Tuition Calculation Issue"/>
    <s v="Jasper John"/>
    <s v="jasper.john@gmail.com"/>
    <x v="2"/>
    <x v="0"/>
    <x v="1"/>
    <x v="0"/>
    <x v="0"/>
    <d v="2021-03-09T08:48:00"/>
    <d v="2021-02-24T23:34:00"/>
    <n v="0"/>
    <n v="1"/>
    <s v="Jared Smith"/>
    <x v="0"/>
    <n v="12"/>
    <n v="3"/>
    <s v="PROD"/>
    <s v="PRODUCTION"/>
    <s v="New Ticket"/>
    <s v="No SLA for Request"/>
    <x v="1"/>
  </r>
  <r>
    <n v="111631"/>
    <x v="86"/>
    <s v="[SAP] Page is not available"/>
    <s v="Cherie Mercurie"/>
    <s v="cmercurie@outlook.com"/>
    <x v="2"/>
    <x v="1"/>
    <x v="0"/>
    <x v="0"/>
    <x v="2"/>
    <d v="2021-03-05T15:49:00"/>
    <d v="2021-03-10T15:49:00"/>
    <n v="1"/>
    <n v="0"/>
    <s v="Raya Musk"/>
    <x v="3"/>
    <n v="2"/>
    <n v="0"/>
    <s v="PROD"/>
    <s v="PRODUCTION"/>
    <s v="New Ticket"/>
    <d v="2021-03-12T00:00:00"/>
    <x v="1"/>
  </r>
  <r>
    <n v="111629"/>
    <x v="87"/>
    <s v="Test Ticket"/>
    <s v="Cherie Mercurie"/>
    <s v="cmercurie@outlook.com"/>
    <x v="2"/>
    <x v="1"/>
    <x v="0"/>
    <x v="0"/>
    <x v="2"/>
    <d v="2021-03-05T10:49:00"/>
    <d v="2021-03-12T17:00:00"/>
    <n v="1"/>
    <n v="0"/>
    <s v="Raya Musk"/>
    <x v="3"/>
    <n v="3"/>
    <n v="0"/>
    <s v="NON-PROD"/>
    <s v="TEST"/>
    <s v="New Ticket"/>
    <d v="2021-03-12T00:00:00"/>
    <x v="1"/>
  </r>
  <r>
    <n v="111623"/>
    <x v="88"/>
    <s v="Person Analyzer for 132939"/>
    <s v="Kian Rogers"/>
    <s v="krogers@mailinator.com"/>
    <x v="2"/>
    <x v="0"/>
    <x v="1"/>
    <x v="0"/>
    <x v="2"/>
    <d v="2021-03-01T16:20:00"/>
    <d v="2023-08-24T04:55:00"/>
    <n v="0"/>
    <n v="0"/>
    <s v="Raya Musk"/>
    <x v="1"/>
    <n v="4"/>
    <n v="0"/>
    <s v="NON-PROD"/>
    <s v="TEST"/>
    <s v="New Ticket"/>
    <s v="No SLA for Request"/>
    <x v="1"/>
  </r>
  <r>
    <n v="111606"/>
    <x v="89"/>
    <s v="OpenVPN error"/>
    <s v="Melody Thompson"/>
    <s v="mthompson@yahoo.com"/>
    <x v="2"/>
    <x v="0"/>
    <x v="0"/>
    <x v="0"/>
    <x v="0"/>
    <d v="2021-02-26T17:25:00"/>
    <d v="2021-02-10T22:53:00"/>
    <n v="0"/>
    <n v="1"/>
    <s v="Raya Musk"/>
    <x v="4"/>
    <n v="7"/>
    <n v="2"/>
    <s v="PROD"/>
    <s v="PRODUCTION"/>
    <s v="New Ticket"/>
    <d v="2021-02-17T00:00:00"/>
    <x v="0"/>
  </r>
  <r>
    <n v="111610"/>
    <x v="90"/>
    <s v="Slow performance of SAP/SAP too long to load"/>
    <s v="Marvin Peters"/>
    <s v="mpeters@outlook.com"/>
    <x v="2"/>
    <x v="0"/>
    <x v="0"/>
    <x v="0"/>
    <x v="0"/>
    <d v="2021-02-24T17:38:00"/>
    <d v="2021-02-16T01:47:00"/>
    <n v="0"/>
    <n v="1"/>
    <s v="Jared Smith"/>
    <x v="0"/>
    <n v="5"/>
    <n v="1"/>
    <s v="PROD"/>
    <s v="PRODUCTION"/>
    <s v="New Ticket"/>
    <d v="2021-02-22T00:00:00"/>
    <x v="0"/>
  </r>
  <r>
    <n v="111612"/>
    <x v="91"/>
    <s v="Cashier officer can't use search in SAP (UPCEB)"/>
    <s v="Marvin Peters"/>
    <s v="mpeters@outlook.com"/>
    <x v="2"/>
    <x v="0"/>
    <x v="0"/>
    <x v="0"/>
    <x v="0"/>
    <d v="2021-02-24T17:37:00"/>
    <d v="2021-02-16T01:53:00"/>
    <n v="0"/>
    <n v="1"/>
    <s v="Jared Smith"/>
    <x v="0"/>
    <n v="5"/>
    <n v="1"/>
    <s v="PROD"/>
    <s v="PRODUCTION"/>
    <s v="New Ticket"/>
    <d v="2021-02-22T00:00:00"/>
    <x v="0"/>
  </r>
  <r>
    <n v="111614"/>
    <x v="92"/>
    <s v="Error appeared Maintain Schedule of Classes module"/>
    <s v="Marvin Peters"/>
    <s v="mpeters@outlook.com"/>
    <x v="2"/>
    <x v="0"/>
    <x v="0"/>
    <x v="0"/>
    <x v="0"/>
    <d v="2021-02-24T17:28:00"/>
    <d v="2021-02-16T02:02:00"/>
    <n v="0"/>
    <n v="1"/>
    <s v="Jared Smith"/>
    <x v="0"/>
    <n v="5"/>
    <n v="1"/>
    <s v="PROD"/>
    <s v="PRODUCTION"/>
    <s v="New Ticket"/>
    <d v="2021-02-22T00:00:00"/>
    <x v="0"/>
  </r>
  <r>
    <n v="111604"/>
    <x v="93"/>
    <s v="Received email notifs on 01-FEB-2021"/>
    <s v="Melody Thompson"/>
    <s v="mthompson@yahoo.com"/>
    <x v="2"/>
    <x v="0"/>
    <x v="0"/>
    <x v="0"/>
    <x v="0"/>
    <d v="2021-02-23T17:47:00"/>
    <d v="2021-02-04T02:11:00"/>
    <n v="0"/>
    <n v="1"/>
    <s v="Jared Smith"/>
    <x v="1"/>
    <n v="9"/>
    <n v="1"/>
    <s v="NON-PROD"/>
    <s v="TEST"/>
    <s v="New Ticket"/>
    <d v="2021-02-10T00:00:00"/>
    <x v="0"/>
  </r>
  <r>
    <n v="111605"/>
    <x v="94"/>
    <s v="Revising the Contact Information"/>
    <s v="Aurora Miller"/>
    <s v="aurora.miller@outlook.com"/>
    <x v="2"/>
    <x v="0"/>
    <x v="0"/>
    <x v="0"/>
    <x v="0"/>
    <d v="2021-02-22T17:35:00"/>
    <d v="2021-02-09T04:34:00"/>
    <n v="0"/>
    <n v="1"/>
    <s v="Jared Smith"/>
    <x v="0"/>
    <n v="19"/>
    <n v="2"/>
    <s v="PROD"/>
    <s v="PRODUCTION"/>
    <s v="New Ticket"/>
    <d v="2021-02-15T00:00:00"/>
    <x v="0"/>
  </r>
  <r>
    <n v="111607"/>
    <x v="95"/>
    <s v="Person Analyzer"/>
    <s v="Kian Rogers"/>
    <s v="krogers@mailinator.com"/>
    <x v="2"/>
    <x v="0"/>
    <x v="1"/>
    <x v="0"/>
    <x v="0"/>
    <d v="2021-02-19T16:49:00"/>
    <d v="2021-02-13T07:25:00"/>
    <n v="0"/>
    <n v="1"/>
    <s v="Jared Smith"/>
    <x v="1"/>
    <n v="8"/>
    <n v="3"/>
    <s v="NON-PROD"/>
    <s v="TEST"/>
    <s v="Close Ticket"/>
    <s v="No SLA for Request"/>
    <x v="1"/>
  </r>
  <r>
    <n v="111620"/>
    <x v="96"/>
    <s v="Closing Payables Accounting Period Issue"/>
    <s v="Kimberly Jones"/>
    <s v="kjones@outlook.com"/>
    <x v="2"/>
    <x v="0"/>
    <x v="0"/>
    <x v="0"/>
    <x v="2"/>
    <d v="2021-02-19T15:07:00"/>
    <d v="2023-08-21T03:07:00"/>
    <n v="0"/>
    <n v="1"/>
    <s v="Raya Musk"/>
    <x v="1"/>
    <n v="2"/>
    <n v="0"/>
    <s v="NON-PROD"/>
    <s v="TEST"/>
    <s v="New Ticket"/>
    <d v="2021-02-26T00:00:00"/>
    <x v="1"/>
  </r>
  <r>
    <n v="111616"/>
    <x v="97"/>
    <s v="Request for VPN Account"/>
    <s v="Cheena Carols"/>
    <s v="cheena.carols@mailinator.com"/>
    <x v="2"/>
    <x v="0"/>
    <x v="1"/>
    <x v="0"/>
    <x v="0"/>
    <d v="2021-02-19T14:12:00"/>
    <d v="2021-02-16T03:57:00"/>
    <n v="0"/>
    <n v="1"/>
    <s v="Jared Smith"/>
    <x v="4"/>
    <n v="5"/>
    <n v="0"/>
    <s v="PROD"/>
    <s v="PRODUCTION"/>
    <s v="Close Ticket"/>
    <s v="No SLA for Request"/>
    <x v="1"/>
  </r>
  <r>
    <n v="111618"/>
    <x v="98"/>
    <s v="Integration Broker Issue (TEST)"/>
    <s v="Aurora Miller"/>
    <s v="aurora.miller@outlook.com"/>
    <x v="2"/>
    <x v="0"/>
    <x v="0"/>
    <x v="0"/>
    <x v="2"/>
    <d v="2021-02-15T17:07:00"/>
    <d v="2023-08-17T05:07:00"/>
    <n v="0"/>
    <n v="1"/>
    <s v="Raya Musk"/>
    <x v="0"/>
    <n v="2"/>
    <n v="1"/>
    <s v="NON-PROD"/>
    <s v="TEST"/>
    <s v="New Ticket"/>
    <d v="2021-02-22T00:00:00"/>
    <x v="1"/>
  </r>
  <r>
    <n v="111593"/>
    <x v="99"/>
    <s v="Change Password "/>
    <s v="Aurora Miller"/>
    <s v="aurora.miller@outlook.com"/>
    <x v="2"/>
    <x v="0"/>
    <x v="0"/>
    <x v="0"/>
    <x v="0"/>
    <d v="2021-02-11T17:04:00"/>
    <d v="2021-01-20T11:31:00"/>
    <n v="0"/>
    <n v="1"/>
    <s v="Jared Smith"/>
    <x v="0"/>
    <n v="14"/>
    <n v="1"/>
    <s v="PROD"/>
    <s v="PRODUCTION"/>
    <s v="Close Ticket"/>
    <d v="2021-01-26T00:00:00"/>
    <x v="0"/>
  </r>
  <r>
    <n v="111600"/>
    <x v="100"/>
    <s v="Contact Details Update (Landing Page)"/>
    <s v="Aurora Miller"/>
    <s v="aurora.miller@outlook.com"/>
    <x v="2"/>
    <x v="0"/>
    <x v="1"/>
    <x v="0"/>
    <x v="0"/>
    <d v="2021-02-05T17:41:00"/>
    <d v="2021-01-29T04:57:00"/>
    <n v="0"/>
    <n v="1"/>
    <s v="Jared Smith"/>
    <x v="0"/>
    <n v="9"/>
    <n v="2"/>
    <s v="PROD"/>
    <s v="PRODUCTION"/>
    <s v="New Ticket"/>
    <s v="No SLA for Request"/>
    <x v="1"/>
  </r>
  <r>
    <n v="111546"/>
    <x v="101"/>
    <s v="Demo Units for Pullout"/>
    <s v="Paul Smith"/>
    <s v="paul.smith@mailinator.com"/>
    <x v="2"/>
    <x v="1"/>
    <x v="1"/>
    <x v="1"/>
    <x v="0"/>
    <d v="2021-02-05T17:02:00"/>
    <d v="2020-11-09T08:24:00"/>
    <n v="0"/>
    <n v="1"/>
    <s v="Jared Smith"/>
    <x v="2"/>
    <n v="5"/>
    <n v="0"/>
    <s v="NON-PROD"/>
    <s v="TEST"/>
    <s v="New Ticket"/>
    <s v="No SLA for Request"/>
    <x v="1"/>
  </r>
  <r>
    <n v="111562"/>
    <x v="102"/>
    <s v="license is not yet activated / reflected in fortic"/>
    <s v="Grace Evans"/>
    <s v="gevans@mailinator.com"/>
    <x v="2"/>
    <x v="1"/>
    <x v="1"/>
    <x v="2"/>
    <x v="0"/>
    <d v="2021-02-05T17:00:00"/>
    <d v="2020-11-23T21:33:00"/>
    <n v="0"/>
    <n v="1"/>
    <s v="Jared Smith"/>
    <x v="2"/>
    <n v="6"/>
    <n v="1"/>
    <s v="NON-PROD"/>
    <s v="TEST"/>
    <s v="New Ticket"/>
    <s v="No SLA for Request"/>
    <x v="1"/>
  </r>
  <r>
    <n v="111518"/>
    <x v="103"/>
    <s v="Error on My ReqJDEition Table"/>
    <s v="Riza Richardson"/>
    <s v="rrichardson@mailinator.com"/>
    <x v="2"/>
    <x v="0"/>
    <x v="0"/>
    <x v="0"/>
    <x v="0"/>
    <d v="2021-02-02T17:01:00"/>
    <d v="2020-10-06T02:56:00"/>
    <n v="0"/>
    <n v="1"/>
    <s v="Jared Smith"/>
    <x v="1"/>
    <n v="64"/>
    <n v="3"/>
    <s v="NON-PROD"/>
    <s v="TEST"/>
    <s v="Close Ticket"/>
    <d v="2020-10-12T00:00:00"/>
    <x v="0"/>
  </r>
  <r>
    <n v="111603"/>
    <x v="104"/>
    <s v="Error on ODSM."/>
    <s v="Marvin Peters"/>
    <s v="mpeters@outlook.com"/>
    <x v="2"/>
    <x v="0"/>
    <x v="0"/>
    <x v="0"/>
    <x v="2"/>
    <d v="2021-01-29T11:37:00"/>
    <d v="2021-02-03T11:37:00"/>
    <n v="1"/>
    <n v="1"/>
    <s v="Raya Musk"/>
    <x v="0"/>
    <n v="2"/>
    <n v="1"/>
    <s v="PROD"/>
    <s v="PRODUCTION"/>
    <s v="New Ticket"/>
    <d v="2021-02-05T00:00:00"/>
    <x v="1"/>
  </r>
  <r>
    <n v="111582"/>
    <x v="105"/>
    <s v="Error upon sending notification."/>
    <s v="Marvin Peters"/>
    <s v="mpeters@outlook.com"/>
    <x v="2"/>
    <x v="0"/>
    <x v="0"/>
    <x v="0"/>
    <x v="0"/>
    <d v="2021-01-25T18:06:00"/>
    <d v="2020-12-19T02:21:00"/>
    <n v="0"/>
    <n v="1"/>
    <s v="Jared Smith"/>
    <x v="0"/>
    <n v="10"/>
    <n v="2"/>
    <s v="PROD"/>
    <s v="PRODUCTION"/>
    <s v="New Ticket"/>
    <d v="2020-12-25T00:00:00"/>
    <x v="0"/>
  </r>
  <r>
    <n v="111557"/>
    <x v="106"/>
    <s v="Deletion of NID data in Add/Update a Person Module"/>
    <s v="Bladimir Macdonald"/>
    <s v="bmacdonald@outlook.com"/>
    <x v="2"/>
    <x v="0"/>
    <x v="1"/>
    <x v="0"/>
    <x v="0"/>
    <d v="2021-01-25T17:57:00"/>
    <d v="2020-11-19T08:22:00"/>
    <n v="0"/>
    <n v="1"/>
    <s v="Jared Smith"/>
    <x v="0"/>
    <n v="15"/>
    <n v="1"/>
    <s v="PROD"/>
    <s v="PRODUCTION"/>
    <s v="New Ticket"/>
    <s v="No SLA for Request"/>
    <x v="1"/>
  </r>
  <r>
    <n v="111598"/>
    <x v="107"/>
    <s v="Personalization on Shopping Cart buttons"/>
    <s v="Riza Richardson"/>
    <s v="rrichardson@mailinator.com"/>
    <x v="2"/>
    <x v="0"/>
    <x v="1"/>
    <x v="0"/>
    <x v="2"/>
    <d v="2021-01-25T17:07:00"/>
    <d v="2023-07-27T05:07:00"/>
    <n v="0"/>
    <n v="1"/>
    <s v="Raya Musk"/>
    <x v="1"/>
    <n v="2"/>
    <n v="2"/>
    <s v="NON-PROD"/>
    <s v="TEST"/>
    <s v="New Ticket"/>
    <s v="No SLA for Request"/>
    <x v="1"/>
  </r>
  <r>
    <n v="111592"/>
    <x v="108"/>
    <s v="New VPN account"/>
    <s v="Erick White"/>
    <s v="ewhite@yahoo.com"/>
    <x v="2"/>
    <x v="1"/>
    <x v="1"/>
    <x v="0"/>
    <x v="0"/>
    <d v="2021-01-22T16:02:00"/>
    <d v="2021-01-15T19:37:00"/>
    <n v="0"/>
    <n v="1"/>
    <s v="Jared Smith"/>
    <x v="3"/>
    <n v="5"/>
    <n v="0"/>
    <s v="PROD"/>
    <s v="PRODUCTION"/>
    <s v="New Ticket"/>
    <s v="No SLA for Request"/>
    <x v="1"/>
  </r>
  <r>
    <n v="111595"/>
    <x v="109"/>
    <s v="ISO copying problem"/>
    <s v="Erick White"/>
    <s v="ewhite@yahoo.com"/>
    <x v="2"/>
    <x v="1"/>
    <x v="0"/>
    <x v="0"/>
    <x v="2"/>
    <d v="2021-01-22T10:14:00"/>
    <d v="2021-01-22T22:14:00"/>
    <n v="1"/>
    <n v="1"/>
    <s v="Raya Musk"/>
    <x v="3"/>
    <n v="3"/>
    <n v="0"/>
    <s v="NON-PROD"/>
    <s v="DEVELOPMENT"/>
    <s v="New Ticket"/>
    <d v="2021-01-29T00:00:00"/>
    <x v="1"/>
  </r>
  <r>
    <n v="111594"/>
    <x v="110"/>
    <s v="Laptop has been experiencing more crashes"/>
    <s v="Willard Smith"/>
    <s v="willard.smith@mailinator.com"/>
    <x v="2"/>
    <x v="1"/>
    <x v="0"/>
    <x v="2"/>
    <x v="2"/>
    <d v="2021-01-21T08:49:00"/>
    <d v="2021-01-21T20:49:00"/>
    <n v="1"/>
    <n v="1"/>
    <s v="Raya Musk"/>
    <x v="2"/>
    <n v="2"/>
    <n v="0"/>
    <s v="NON-PROD"/>
    <s v="TEST"/>
    <s v="New Ticket"/>
    <d v="2021-01-28T00:00:00"/>
    <x v="1"/>
  </r>
  <r>
    <n v="111558"/>
    <x v="111"/>
    <s v="ITDC Servers not accessible"/>
    <s v="Aurora Miller"/>
    <s v="aurora.miller@outlook.com"/>
    <x v="2"/>
    <x v="0"/>
    <x v="1"/>
    <x v="0"/>
    <x v="0"/>
    <d v="2021-01-15T16:42:00"/>
    <d v="2020-11-19T08:59:00"/>
    <n v="0"/>
    <n v="1"/>
    <s v="Jared Smith"/>
    <x v="0"/>
    <n v="8"/>
    <n v="2"/>
    <s v="NON-PROD"/>
    <s v="DEVELOPMENT"/>
    <s v="New Ticket"/>
    <s v="No SLA for Request"/>
    <x v="1"/>
  </r>
  <r>
    <n v="111561"/>
    <x v="112"/>
    <s v="Windows Error"/>
    <s v="Jovan Brown"/>
    <s v="jovan_brown@mailinator.com"/>
    <x v="2"/>
    <x v="1"/>
    <x v="0"/>
    <x v="2"/>
    <x v="0"/>
    <d v="2021-01-08T17:06:00"/>
    <d v="2020-11-21T04:01:00"/>
    <n v="0"/>
    <n v="1"/>
    <s v="Jared Smith"/>
    <x v="2"/>
    <n v="4"/>
    <n v="0"/>
    <s v="NON-PROD"/>
    <s v="TEST"/>
    <s v="New Ticket"/>
    <d v="2020-11-27T00:00:00"/>
    <x v="0"/>
  </r>
  <r>
    <n v="111585"/>
    <x v="113"/>
    <s v="OPEN VPN ACCOUNT LOCKED"/>
    <s v="Marvin Peters"/>
    <s v="mpeters@outlook.com"/>
    <x v="2"/>
    <x v="0"/>
    <x v="1"/>
    <x v="0"/>
    <x v="0"/>
    <d v="2021-01-05T17:07:00"/>
    <d v="2020-12-24T01:47:00"/>
    <n v="0"/>
    <n v="1"/>
    <s v="Jared Smith"/>
    <x v="4"/>
    <n v="11"/>
    <n v="0"/>
    <s v="NON-PROD"/>
    <s v="DEVELOPMENT"/>
    <s v="New Ticket"/>
    <s v="No SLA for Request"/>
    <x v="1"/>
  </r>
  <r>
    <n v="111584"/>
    <x v="114"/>
    <s v="Request to update the Privacy Policy Link "/>
    <s v="Aurora Miller"/>
    <s v="aurora.miller@outlook.com"/>
    <x v="2"/>
    <x v="0"/>
    <x v="1"/>
    <x v="0"/>
    <x v="0"/>
    <d v="2021-01-05T16:27:00"/>
    <d v="2020-12-23T03:05:00"/>
    <n v="0"/>
    <n v="1"/>
    <s v="Jared Smith"/>
    <x v="0"/>
    <n v="5"/>
    <n v="0"/>
    <s v="PROD"/>
    <s v="PRODUCTION"/>
    <s v="Close Ticket"/>
    <s v="No SLA for Request"/>
    <x v="1"/>
  </r>
  <r>
    <n v="111580"/>
    <x v="115"/>
    <s v="[ODSM] cannot extract LDIF file"/>
    <s v="Aurora Miller"/>
    <s v="aurora.miller@outlook.com"/>
    <x v="2"/>
    <x v="0"/>
    <x v="0"/>
    <x v="0"/>
    <x v="0"/>
    <d v="2020-12-22T17:13:00"/>
    <d v="2020-12-15T06:52:00"/>
    <n v="0"/>
    <n v="1"/>
    <s v="Jared Smith"/>
    <x v="0"/>
    <n v="5"/>
    <n v="2"/>
    <s v="PROD"/>
    <s v="PRODUCTION"/>
    <s v="Open "/>
    <d v="2020-12-21T00:00:00"/>
    <x v="0"/>
  </r>
  <r>
    <n v="111568"/>
    <x v="116"/>
    <s v="OS Installation for DOT Client"/>
    <s v="Pradeep Sharma"/>
    <s v="pradeep.sharma@outlook.com"/>
    <x v="2"/>
    <x v="1"/>
    <x v="1"/>
    <x v="2"/>
    <x v="0"/>
    <d v="2020-12-14T15:38:00"/>
    <d v="2020-12-02T03:29:00"/>
    <n v="0"/>
    <n v="1"/>
    <s v="Jared Smith"/>
    <x v="3"/>
    <n v="6"/>
    <n v="0"/>
    <s v="NON-PROD"/>
    <s v="TEST"/>
    <s v="New Ticket"/>
    <s v="No SLA for Request"/>
    <x v="1"/>
  </r>
  <r>
    <n v="111533"/>
    <x v="117"/>
    <s v="Customized SQL script in report - Internet Details"/>
    <s v="Aurora Miller"/>
    <s v="aurora.miller@outlook.com"/>
    <x v="2"/>
    <x v="0"/>
    <x v="1"/>
    <x v="0"/>
    <x v="0"/>
    <d v="2020-12-14T10:35:00"/>
    <d v="2020-10-10T03:34:00"/>
    <n v="0"/>
    <n v="1"/>
    <s v="Jared Smith"/>
    <x v="0"/>
    <n v="5"/>
    <n v="3"/>
    <s v="NON-PROD"/>
    <s v="PRODUCTION"/>
    <s v="Close Ticket"/>
    <s v="No SLA for Request"/>
    <x v="1"/>
  </r>
  <r>
    <n v="111567"/>
    <x v="118"/>
    <s v="Slow performance and defective dell battery"/>
    <s v="Rex Farris"/>
    <s v="rfarris@yahoo.com"/>
    <x v="2"/>
    <x v="1"/>
    <x v="1"/>
    <x v="2"/>
    <x v="0"/>
    <d v="2020-12-04T17:32:00"/>
    <d v="2020-12-01T23:55:00"/>
    <n v="0"/>
    <n v="1"/>
    <s v="Jared Smith"/>
    <x v="3"/>
    <n v="5"/>
    <n v="0"/>
    <s v="NON-PROD"/>
    <s v="TEST"/>
    <s v="New Ticket"/>
    <s v="No SLA for Request"/>
    <x v="1"/>
  </r>
  <r>
    <n v="111563"/>
    <x v="119"/>
    <s v="VPN password reset"/>
    <s v="Erick White"/>
    <s v="ewhite@yahoo.com"/>
    <x v="2"/>
    <x v="1"/>
    <x v="1"/>
    <x v="0"/>
    <x v="0"/>
    <d v="2020-12-04T14:43:00"/>
    <d v="2020-11-25T18:59:00"/>
    <n v="0"/>
    <n v="1"/>
    <s v="Jared Smith"/>
    <x v="3"/>
    <n v="4"/>
    <n v="0"/>
    <s v="PROD"/>
    <s v="PRODUCTION"/>
    <s v="New Ticket"/>
    <s v="No SLA for Request"/>
    <x v="1"/>
  </r>
  <r>
    <n v="111547"/>
    <x v="120"/>
    <s v="New VPN account"/>
    <s v="Erick White"/>
    <s v="ewhite@yahoo.com"/>
    <x v="2"/>
    <x v="1"/>
    <x v="1"/>
    <x v="0"/>
    <x v="0"/>
    <d v="2020-12-04T14:40:00"/>
    <d v="2020-11-10T02:20:00"/>
    <n v="0"/>
    <n v="1"/>
    <s v="Jared Smith"/>
    <x v="3"/>
    <n v="4"/>
    <n v="0"/>
    <s v="PROD"/>
    <s v="PRODUCTION"/>
    <s v="New Ticket"/>
    <s v="No SLA for Request"/>
    <x v="1"/>
  </r>
  <r>
    <n v="111545"/>
    <x v="121"/>
    <s v="VPN password reset"/>
    <s v="Erick White"/>
    <s v="ewhite@yahoo.com"/>
    <x v="2"/>
    <x v="1"/>
    <x v="1"/>
    <x v="0"/>
    <x v="0"/>
    <d v="2020-12-04T14:39:00"/>
    <d v="2020-11-06T04:09:00"/>
    <n v="0"/>
    <n v="1"/>
    <s v="Jared Smith"/>
    <x v="3"/>
    <n v="3"/>
    <n v="0"/>
    <s v="PROD"/>
    <s v="DEVELOPMENT"/>
    <s v="New Ticket"/>
    <s v="No SLA for Request"/>
    <x v="1"/>
  </r>
  <r>
    <n v="111542"/>
    <x v="122"/>
    <s v="communication error with SQL client(HRIS system)"/>
    <s v="Grace Evans"/>
    <s v="gevans@mailinator.com"/>
    <x v="2"/>
    <x v="1"/>
    <x v="0"/>
    <x v="1"/>
    <x v="0"/>
    <d v="2020-12-03T17:25:00"/>
    <d v="2020-10-27T17:00:00"/>
    <n v="0"/>
    <n v="1"/>
    <s v="Jared Smith"/>
    <x v="2"/>
    <n v="5"/>
    <n v="0"/>
    <s v="PROD"/>
    <s v="TEST"/>
    <s v="New Ticket"/>
    <d v="2020-11-02T00:00:00"/>
    <x v="0"/>
  </r>
  <r>
    <n v="111429"/>
    <x v="123"/>
    <s v="Journal Import Error"/>
    <s v="Kimberly Jones"/>
    <s v="kjones@outlook.com"/>
    <x v="2"/>
    <x v="0"/>
    <x v="1"/>
    <x v="0"/>
    <x v="0"/>
    <d v="2020-12-03T07:54:00"/>
    <d v="2020-06-02T07:39:00"/>
    <n v="0"/>
    <n v="1"/>
    <s v="Jared Smith"/>
    <x v="1"/>
    <n v="20"/>
    <n v="0"/>
    <s v="NON-PROD"/>
    <s v="TEST"/>
    <s v="Close Ticket"/>
    <s v="No SLA for Request"/>
    <x v="1"/>
  </r>
  <r>
    <n v="111569"/>
    <x v="124"/>
    <s v="100% usage Disk (Windows 10)"/>
    <s v="Belle Garner"/>
    <s v="belle.garner@mailinator.com"/>
    <x v="2"/>
    <x v="1"/>
    <x v="0"/>
    <x v="2"/>
    <x v="2"/>
    <d v="2020-12-02T18:51:00"/>
    <d v="2020-12-03T06:51:00"/>
    <n v="1"/>
    <n v="1"/>
    <s v="Raya Musk"/>
    <x v="2"/>
    <n v="3"/>
    <n v="3"/>
    <s v="NON-PROD"/>
    <s v="TEST"/>
    <s v="New Ticket"/>
    <d v="2020-12-09T00:00:00"/>
    <x v="1"/>
  </r>
  <r>
    <n v="111174"/>
    <x v="125"/>
    <s v="JDE Prod - Web Components Status (10 Apr 2019)"/>
    <s v="Cheena Carols"/>
    <s v="cheena.carols@mailinator.com"/>
    <x v="2"/>
    <x v="0"/>
    <x v="0"/>
    <x v="0"/>
    <x v="2"/>
    <d v="2020-12-01T17:15:00"/>
    <d v="2019-04-15T14:47:00"/>
    <n v="1"/>
    <n v="1"/>
    <s v="Raya Musk"/>
    <x v="1"/>
    <n v="61"/>
    <n v="0"/>
    <s v="PROD"/>
    <s v="PRODUCTION"/>
    <s v="New Ticket"/>
    <d v="2019-04-17T00:00:00"/>
    <x v="0"/>
  </r>
  <r>
    <n v="111566"/>
    <x v="126"/>
    <s v="Slow performance and defective dell battery"/>
    <s v="Rex Farris"/>
    <s v="rfarris@yahoo.com"/>
    <x v="2"/>
    <x v="1"/>
    <x v="1"/>
    <x v="2"/>
    <x v="2"/>
    <d v="2020-12-01T11:51:00"/>
    <d v="2020-12-01T23:51:00"/>
    <n v="1"/>
    <n v="1"/>
    <s v="Raya Musk"/>
    <x v="3"/>
    <n v="5"/>
    <n v="0"/>
    <s v="NON-PROD"/>
    <s v="TEST"/>
    <s v="New Ticket"/>
    <s v="No SLA for Request"/>
    <x v="1"/>
  </r>
  <r>
    <n v="111559"/>
    <x v="127"/>
    <s v="JDE Downtime (Post Issue Ticket)"/>
    <s v="Vic Vincent"/>
    <s v="vic.vincent@yahoo.com"/>
    <x v="2"/>
    <x v="0"/>
    <x v="0"/>
    <x v="0"/>
    <x v="0"/>
    <d v="2020-11-24T17:39:00"/>
    <d v="2020-11-19T13:35:00"/>
    <n v="0"/>
    <n v="1"/>
    <s v="Jared Smith"/>
    <x v="1"/>
    <n v="7"/>
    <n v="2"/>
    <s v="PROD"/>
    <s v="PRODUCTION"/>
    <s v="Open "/>
    <d v="2020-11-26T00:00:00"/>
    <x v="1"/>
  </r>
  <r>
    <n v="111480"/>
    <x v="128"/>
    <s v="OPENVPN Account"/>
    <s v="Bladimir Macdonald"/>
    <s v="bmacdonald@outlook.com"/>
    <x v="2"/>
    <x v="0"/>
    <x v="1"/>
    <x v="0"/>
    <x v="0"/>
    <d v="2020-11-23T09:20:00"/>
    <d v="2020-08-10T22:17:00"/>
    <n v="0"/>
    <n v="1"/>
    <s v="Jared Smith"/>
    <x v="4"/>
    <n v="6"/>
    <n v="1"/>
    <s v="PROD"/>
    <s v="PRODUCTION"/>
    <s v="New Ticket"/>
    <s v="No SLA for Request"/>
    <x v="1"/>
  </r>
  <r>
    <n v="111548"/>
    <x v="129"/>
    <s v="Request Status 'No Manager'"/>
    <s v="Riza Richardson"/>
    <s v="rrichardson@mailinator.com"/>
    <x v="2"/>
    <x v="0"/>
    <x v="0"/>
    <x v="0"/>
    <x v="0"/>
    <d v="2020-11-16T14:57:00"/>
    <d v="2020-11-10T03:04:00"/>
    <n v="0"/>
    <n v="1"/>
    <s v="Jared Smith"/>
    <x v="1"/>
    <n v="8"/>
    <n v="1"/>
    <s v="NON-PROD"/>
    <s v="TEST"/>
    <s v="Close Ticket"/>
    <d v="2020-11-16T00:00:00"/>
    <x v="0"/>
  </r>
  <r>
    <n v="111541"/>
    <x v="130"/>
    <s v="Laptop running slow"/>
    <s v="Grace Evans"/>
    <s v="gevans@mailinator.com"/>
    <x v="2"/>
    <x v="1"/>
    <x v="0"/>
    <x v="1"/>
    <x v="0"/>
    <d v="2020-11-10T22:20:00"/>
    <d v="2020-10-27T17:00:00"/>
    <n v="0"/>
    <n v="1"/>
    <s v="Jared Smith"/>
    <x v="2"/>
    <n v="4"/>
    <n v="0"/>
    <s v="PROD"/>
    <s v="PRODUCTION"/>
    <s v="New Ticket"/>
    <d v="2020-11-02T00:00:00"/>
    <x v="0"/>
  </r>
  <r>
    <n v="111555"/>
    <x v="131"/>
    <s v="test"/>
    <s v="Cheena Carols"/>
    <s v="cheena.carols@mailinator.com"/>
    <x v="2"/>
    <x v="1"/>
    <x v="1"/>
    <x v="0"/>
    <x v="2"/>
    <d v="2020-11-10T22:14:00"/>
    <d v="2020-11-11T10:14:00"/>
    <n v="1"/>
    <n v="0"/>
    <s v="Raya Musk"/>
    <x v="3"/>
    <n v="1"/>
    <n v="0"/>
    <s v="PROD"/>
    <s v="TEST"/>
    <s v="New Ticket"/>
    <s v="No SLA for Request"/>
    <x v="1"/>
  </r>
  <r>
    <n v="111482"/>
    <x v="132"/>
    <s v="Tasks and Targets Editing (SPMS)"/>
    <s v="Jane Wilberts"/>
    <s v="jwilberts@mailinator.com"/>
    <x v="2"/>
    <x v="0"/>
    <x v="1"/>
    <x v="0"/>
    <x v="0"/>
    <d v="2020-11-10T09:47:00"/>
    <d v="2020-08-13T10:10:00"/>
    <n v="0"/>
    <n v="1"/>
    <s v="Jared Smith"/>
    <x v="1"/>
    <n v="47"/>
    <n v="4"/>
    <s v="NON-PROD"/>
    <s v="TEST"/>
    <s v="New Ticket"/>
    <s v="No SLA for Request"/>
    <x v="1"/>
  </r>
  <r>
    <n v="111544"/>
    <x v="133"/>
    <s v="laptop memory upgrade"/>
    <s v="Grace Evans"/>
    <s v="gevans@mailinator.com"/>
    <x v="2"/>
    <x v="1"/>
    <x v="0"/>
    <x v="2"/>
    <x v="0"/>
    <d v="2020-11-03T17:31:00"/>
    <d v="2020-10-29T17:00:00"/>
    <n v="0"/>
    <n v="1"/>
    <s v="Jared Smith"/>
    <x v="2"/>
    <n v="4"/>
    <n v="0"/>
    <s v="NON-PROD"/>
    <s v="TEST"/>
    <s v="New Ticket"/>
    <d v="2020-11-04T00:00:00"/>
    <x v="1"/>
  </r>
  <r>
    <n v="111468"/>
    <x v="134"/>
    <s v="Defective hardisk"/>
    <s v="Paul Smith"/>
    <s v="paul.smith@mailinator.com"/>
    <x v="2"/>
    <x v="1"/>
    <x v="0"/>
    <x v="1"/>
    <x v="0"/>
    <d v="2020-10-30T17:04:00"/>
    <d v="2020-07-10T03:52:00"/>
    <n v="0"/>
    <n v="1"/>
    <s v="Jared Smith"/>
    <x v="3"/>
    <n v="4"/>
    <n v="0"/>
    <s v="NON-PROD"/>
    <s v="DEVELOPMENT"/>
    <s v="New Ticket"/>
    <d v="2020-07-16T00:00:00"/>
    <x v="0"/>
  </r>
  <r>
    <n v="111538"/>
    <x v="135"/>
    <s v="Microsoft Office Installation and Firmware update"/>
    <s v="Grace Evans"/>
    <s v="gevans@mailinator.com"/>
    <x v="2"/>
    <x v="1"/>
    <x v="0"/>
    <x v="2"/>
    <x v="0"/>
    <d v="2020-10-23T20:48:00"/>
    <d v="2020-10-21T17:00:00"/>
    <n v="0"/>
    <n v="1"/>
    <s v="Jared Smith"/>
    <x v="2"/>
    <n v="4"/>
    <n v="0"/>
    <s v="NON-PROD"/>
    <s v="TEST"/>
    <s v="New Ticket"/>
    <d v="2020-10-27T00:00:00"/>
    <x v="1"/>
  </r>
  <r>
    <n v="111536"/>
    <x v="136"/>
    <s v="Google Drive not working "/>
    <s v="Atom Short"/>
    <s v="atom.short@gmail.com"/>
    <x v="2"/>
    <x v="1"/>
    <x v="0"/>
    <x v="2"/>
    <x v="0"/>
    <d v="2020-10-23T20:47:00"/>
    <d v="2020-10-20T17:00:00"/>
    <n v="0"/>
    <n v="1"/>
    <s v="Jared Smith"/>
    <x v="2"/>
    <n v="4"/>
    <n v="0"/>
    <s v="NON-PROD"/>
    <s v="TEST"/>
    <s v="New Ticket"/>
    <d v="2020-10-26T00:00:00"/>
    <x v="1"/>
  </r>
  <r>
    <n v="111516"/>
    <x v="137"/>
    <s v="Desktop Service"/>
    <s v="Pradeep Sharma"/>
    <s v="pradeep.sharma@outlook.com"/>
    <x v="2"/>
    <x v="1"/>
    <x v="0"/>
    <x v="1"/>
    <x v="0"/>
    <d v="2020-10-23T20:46:00"/>
    <d v="2020-10-06T17:00:00"/>
    <n v="0"/>
    <n v="1"/>
    <s v="Jared Smith"/>
    <x v="2"/>
    <n v="4"/>
    <n v="0"/>
    <s v="NON-PROD"/>
    <s v="TEST"/>
    <s v="New Ticket"/>
    <d v="2020-10-12T00:00:00"/>
    <x v="0"/>
  </r>
  <r>
    <n v="111509"/>
    <x v="138"/>
    <s v="Old System unit parts and unused laptops (beacon a"/>
    <s v="Pradeep Sharma"/>
    <s v="pradeep.sharma@outlook.com"/>
    <x v="2"/>
    <x v="1"/>
    <x v="1"/>
    <x v="2"/>
    <x v="0"/>
    <d v="2020-10-23T20:44:00"/>
    <d v="2020-09-29T17:00:00"/>
    <n v="0"/>
    <n v="1"/>
    <s v="Jared Smith"/>
    <x v="2"/>
    <n v="4"/>
    <n v="0"/>
    <s v="NON-PROD"/>
    <s v="TEST"/>
    <s v="New Ticket"/>
    <s v="No SLA for Request"/>
    <x v="1"/>
  </r>
  <r>
    <n v="111507"/>
    <x v="139"/>
    <s v="No Success when Generating Reports"/>
    <s v="Aurora Miller"/>
    <s v="aurora.miller@outlook.com"/>
    <x v="2"/>
    <x v="0"/>
    <x v="0"/>
    <x v="0"/>
    <x v="0"/>
    <d v="2020-10-14T17:15:00"/>
    <d v="2020-09-24T22:11:00"/>
    <n v="0"/>
    <n v="1"/>
    <s v="Jared Smith"/>
    <x v="0"/>
    <n v="16"/>
    <n v="3"/>
    <s v="PROD"/>
    <s v="PRODUCTION"/>
    <s v="New Ticket"/>
    <d v="2020-10-01T00:00:00"/>
    <x v="0"/>
  </r>
  <r>
    <n v="111484"/>
    <x v="140"/>
    <s v="Unique Value for Transaction Flexfield Issue"/>
    <s v="Kenex Willows"/>
    <s v="kwillows@yahoo.com"/>
    <x v="2"/>
    <x v="0"/>
    <x v="1"/>
    <x v="0"/>
    <x v="0"/>
    <d v="2020-10-14T17:13:00"/>
    <d v="2020-08-14T22:00:00"/>
    <n v="0"/>
    <n v="1"/>
    <s v="Jared Smith"/>
    <x v="1"/>
    <n v="12"/>
    <n v="0"/>
    <s v="PROD"/>
    <s v="TEST"/>
    <s v="New Ticket"/>
    <s v="No SLA for Request"/>
    <x v="1"/>
  </r>
  <r>
    <n v="111527"/>
    <x v="141"/>
    <s v="Sophos Firewall Support"/>
    <s v="Charles Thomas"/>
    <s v="charles.thomas@outlook.com"/>
    <x v="2"/>
    <x v="1"/>
    <x v="0"/>
    <x v="1"/>
    <x v="0"/>
    <d v="2020-10-09T18:17:00"/>
    <d v="2020-10-07T17:00:00"/>
    <n v="0"/>
    <n v="1"/>
    <s v="Jared Smith"/>
    <x v="2"/>
    <n v="6"/>
    <n v="1"/>
    <s v="NON-PROD"/>
    <s v="TEST"/>
    <s v="New Ticket"/>
    <d v="2020-10-13T00:00:00"/>
    <x v="1"/>
  </r>
  <r>
    <n v="111510"/>
    <x v="142"/>
    <s v="HR Technical Analyzer Output"/>
    <s v="Troy Daniels"/>
    <s v="troy.daniels@outlook.com"/>
    <x v="2"/>
    <x v="0"/>
    <x v="1"/>
    <x v="0"/>
    <x v="0"/>
    <d v="2020-10-07T15:58:00"/>
    <d v="2020-09-29T02:26:00"/>
    <n v="0"/>
    <n v="1"/>
    <s v="Jared Smith"/>
    <x v="1"/>
    <n v="8"/>
    <n v="5"/>
    <s v="NON-PROD"/>
    <s v="TEST"/>
    <s v="Close Ticket"/>
    <s v="No SLA for Request"/>
    <x v="1"/>
  </r>
  <r>
    <n v="111514"/>
    <x v="143"/>
    <s v="Dell SoppotAssist has detected a failing component"/>
    <s v="Paul Rivers"/>
    <s v="privers@mailinator.com"/>
    <x v="2"/>
    <x v="1"/>
    <x v="0"/>
    <x v="1"/>
    <x v="2"/>
    <d v="2020-09-30T12:18:00"/>
    <d v="2020-10-01T17:00:00"/>
    <n v="1"/>
    <n v="1"/>
    <s v="Raya Musk"/>
    <x v="2"/>
    <n v="2"/>
    <n v="0"/>
    <s v="PROD"/>
    <s v="TEST"/>
    <s v="New Ticket"/>
    <d v="2020-10-07T00:00:00"/>
    <x v="1"/>
  </r>
  <r>
    <n v="111513"/>
    <x v="144"/>
    <s v="Dell SoppotAssist has detected a failing component"/>
    <s v="Paul Rivers"/>
    <s v="privers@mailinator.com"/>
    <x v="2"/>
    <x v="1"/>
    <x v="0"/>
    <x v="1"/>
    <x v="2"/>
    <d v="2020-09-30T12:16:00"/>
    <d v="2020-10-01T17:00:00"/>
    <n v="1"/>
    <n v="1"/>
    <s v="Raya Musk"/>
    <x v="2"/>
    <n v="2"/>
    <n v="0"/>
    <s v="NON-PROD"/>
    <s v="TEST"/>
    <s v="New Ticket"/>
    <d v="2020-10-07T00:00:00"/>
    <x v="1"/>
  </r>
  <r>
    <n v="111512"/>
    <x v="145"/>
    <s v="Dell SoppotAssist has detected a failing component"/>
    <s v="Paul Rivers"/>
    <s v="privers@mailinator.com"/>
    <x v="2"/>
    <x v="1"/>
    <x v="0"/>
    <x v="1"/>
    <x v="2"/>
    <d v="2020-09-30T11:38:00"/>
    <d v="2020-10-01T17:00:00"/>
    <n v="1"/>
    <n v="1"/>
    <s v="Raya Musk"/>
    <x v="2"/>
    <n v="2"/>
    <n v="0"/>
    <s v="NON-PROD"/>
    <s v="TEST"/>
    <s v="New Ticket"/>
    <d v="2020-10-07T00:00:00"/>
    <x v="1"/>
  </r>
  <r>
    <n v="111504"/>
    <x v="146"/>
    <s v="HP Printer not working "/>
    <s v="Pradeep Sharma"/>
    <s v="pradeep.sharma@outlook.com"/>
    <x v="2"/>
    <x v="1"/>
    <x v="0"/>
    <x v="2"/>
    <x v="0"/>
    <d v="2020-09-25T09:37:00"/>
    <d v="2020-09-15T17:00:00"/>
    <n v="0"/>
    <n v="1"/>
    <s v="Jared Smith"/>
    <x v="2"/>
    <n v="5"/>
    <n v="0"/>
    <s v="NON-PROD"/>
    <s v="TEST"/>
    <s v="New Ticket"/>
    <d v="2020-09-21T00:00:00"/>
    <x v="0"/>
  </r>
  <r>
    <n v="111475"/>
    <x v="147"/>
    <s v="Leave Management - Leave Balance Issue"/>
    <s v="Kian Rogers"/>
    <s v="krogers@mailinator.com"/>
    <x v="2"/>
    <x v="0"/>
    <x v="1"/>
    <x v="0"/>
    <x v="0"/>
    <d v="2020-09-21T17:38:00"/>
    <d v="2020-07-22T04:48:00"/>
    <n v="0"/>
    <n v="1"/>
    <s v="Jared Smith"/>
    <x v="1"/>
    <n v="12"/>
    <n v="3"/>
    <s v="NON-PROD"/>
    <s v="TEST"/>
    <s v="Close Ticket"/>
    <s v="No SLA for Request"/>
    <x v="1"/>
  </r>
  <r>
    <n v="111499"/>
    <x v="148"/>
    <s v="Open UDP ports 161 and 162"/>
    <s v="Erick White"/>
    <s v="ewhite@yahoo.com"/>
    <x v="2"/>
    <x v="1"/>
    <x v="1"/>
    <x v="0"/>
    <x v="0"/>
    <d v="2020-09-21T17:03:00"/>
    <d v="2020-09-03T02:13:00"/>
    <n v="0"/>
    <n v="1"/>
    <s v="Jared Smith"/>
    <x v="5"/>
    <n v="4"/>
    <n v="0"/>
    <s v="PROD"/>
    <s v="PRODUCTION"/>
    <s v="New Ticket"/>
    <s v="No SLA for Request"/>
    <x v="1"/>
  </r>
  <r>
    <n v="111473"/>
    <x v="149"/>
    <s v="Approval - Personal Information (Basic Details)"/>
    <s v="Troy Daniels"/>
    <s v="troy.daniels@outlook.com"/>
    <x v="2"/>
    <x v="0"/>
    <x v="0"/>
    <x v="0"/>
    <x v="0"/>
    <d v="2020-09-16T17:51:00"/>
    <d v="2020-07-21T04:19:00"/>
    <n v="0"/>
    <n v="1"/>
    <s v="Jared Smith"/>
    <x v="1"/>
    <n v="49"/>
    <n v="5"/>
    <s v="NON-PROD"/>
    <s v="DEVELOPMENT"/>
    <s v="Close Ticket"/>
    <d v="2020-07-27T00:00:00"/>
    <x v="0"/>
  </r>
  <r>
    <n v="111497"/>
    <x v="150"/>
    <s v="New VPN Account"/>
    <s v="Erick White"/>
    <s v="ewhite@yahoo.com"/>
    <x v="2"/>
    <x v="1"/>
    <x v="1"/>
    <x v="0"/>
    <x v="0"/>
    <d v="2020-09-11T17:18:00"/>
    <d v="2020-08-27T19:29:00"/>
    <n v="0"/>
    <n v="1"/>
    <s v="Jared Smith"/>
    <x v="5"/>
    <n v="4"/>
    <n v="0"/>
    <s v="PROD"/>
    <s v="PRODUCTION"/>
    <s v="New Ticket"/>
    <s v="No SLA for Request"/>
    <x v="1"/>
  </r>
  <r>
    <n v="111500"/>
    <x v="151"/>
    <s v="Error in log-in"/>
    <s v="Jasper John"/>
    <s v="jasper.john@gmail.com"/>
    <x v="2"/>
    <x v="0"/>
    <x v="0"/>
    <x v="0"/>
    <x v="0"/>
    <d v="2020-09-11T14:40:00"/>
    <d v="2020-09-04T21:18:00"/>
    <n v="0"/>
    <n v="1"/>
    <s v="Jared Smith"/>
    <x v="0"/>
    <n v="5"/>
    <n v="1"/>
    <s v="PROD"/>
    <s v="PRODUCTION"/>
    <s v="New Ticket"/>
    <d v="2020-09-11T00:00:00"/>
    <x v="0"/>
  </r>
  <r>
    <n v="111494"/>
    <x v="152"/>
    <s v="Secure Connection Failed page - TEST Instance"/>
    <s v="Riza Richardson"/>
    <s v="rrichardson@mailinator.com"/>
    <x v="2"/>
    <x v="0"/>
    <x v="0"/>
    <x v="0"/>
    <x v="0"/>
    <d v="2020-09-09T17:51:00"/>
    <d v="2020-08-24T00:03:00"/>
    <n v="0"/>
    <n v="1"/>
    <s v="Jared Smith"/>
    <x v="1"/>
    <n v="7"/>
    <n v="1"/>
    <s v="NON-PROD"/>
    <s v="TEST"/>
    <s v="Close Ticket"/>
    <d v="2020-08-28T00:00:00"/>
    <x v="0"/>
  </r>
  <r>
    <n v="111496"/>
    <x v="153"/>
    <s v="Open Ports fro FTP data connection"/>
    <s v="Erick White"/>
    <s v="ewhite@yahoo.com"/>
    <x v="2"/>
    <x v="1"/>
    <x v="1"/>
    <x v="0"/>
    <x v="0"/>
    <d v="2020-09-04T17:25:00"/>
    <d v="2020-08-25T23:01:00"/>
    <n v="0"/>
    <n v="1"/>
    <s v="Jared Smith"/>
    <x v="5"/>
    <n v="6"/>
    <n v="0"/>
    <s v="PROD"/>
    <s v="PRODUCTION"/>
    <s v="New Ticket"/>
    <s v="No SLA for Request"/>
    <x v="1"/>
  </r>
  <r>
    <n v="111492"/>
    <x v="154"/>
    <s v="VPN accounts creation"/>
    <s v="Erick White"/>
    <s v="ewhite@yahoo.com"/>
    <x v="2"/>
    <x v="1"/>
    <x v="1"/>
    <x v="0"/>
    <x v="0"/>
    <d v="2020-09-04T17:25:00"/>
    <d v="2020-08-21T00:39:00"/>
    <n v="0"/>
    <n v="1"/>
    <s v="Jared Smith"/>
    <x v="5"/>
    <n v="5"/>
    <n v="0"/>
    <s v="PROD"/>
    <s v="PRODUCTION"/>
    <s v="New Ticket"/>
    <s v="No SLA for Request"/>
    <x v="1"/>
  </r>
  <r>
    <n v="111490"/>
    <x v="155"/>
    <s v="Request additional storage"/>
    <s v="Erick White"/>
    <s v="ewhite@yahoo.com"/>
    <x v="2"/>
    <x v="1"/>
    <x v="1"/>
    <x v="0"/>
    <x v="0"/>
    <d v="2020-08-26T17:14:00"/>
    <d v="2020-08-20T00:14:00"/>
    <n v="0"/>
    <n v="1"/>
    <s v="Jared Smith"/>
    <x v="5"/>
    <n v="5"/>
    <n v="0"/>
    <s v="PROD"/>
    <s v="PRODUCTION"/>
    <s v="New Ticket"/>
    <s v="No SLA for Request"/>
    <x v="1"/>
  </r>
  <r>
    <n v="111489"/>
    <x v="156"/>
    <s v="Open IP ports"/>
    <s v="Erick White"/>
    <s v="ewhite@yahoo.com"/>
    <x v="2"/>
    <x v="1"/>
    <x v="1"/>
    <x v="0"/>
    <x v="0"/>
    <d v="2020-08-24T18:06:00"/>
    <d v="2020-08-18T20:26:00"/>
    <n v="0"/>
    <n v="1"/>
    <s v="Jared Smith"/>
    <x v="5"/>
    <n v="5"/>
    <n v="0"/>
    <s v="PROD"/>
    <s v="PRODUCTION"/>
    <s v="New Ticket"/>
    <s v="No SLA for Request"/>
    <x v="1"/>
  </r>
  <r>
    <n v="111488"/>
    <x v="157"/>
    <s v="VPN accounts creation"/>
    <s v="Erick White"/>
    <s v="ewhite@yahoo.com"/>
    <x v="2"/>
    <x v="1"/>
    <x v="1"/>
    <x v="0"/>
    <x v="0"/>
    <d v="2020-08-24T18:05:00"/>
    <d v="2020-08-17T19:44:00"/>
    <n v="0"/>
    <n v="1"/>
    <s v="Jared Smith"/>
    <x v="5"/>
    <n v="4"/>
    <n v="0"/>
    <s v="PROD"/>
    <s v="PRODUCTION"/>
    <s v="New Ticket"/>
    <s v="No SLA for Request"/>
    <x v="1"/>
  </r>
  <r>
    <n v="111486"/>
    <x v="158"/>
    <s v="VPN accounts creation"/>
    <s v="Erick White"/>
    <s v="ewhite@yahoo.com"/>
    <x v="2"/>
    <x v="1"/>
    <x v="1"/>
    <x v="0"/>
    <x v="0"/>
    <d v="2020-08-20T16:38:00"/>
    <d v="2020-08-15T06:27:00"/>
    <n v="0"/>
    <n v="1"/>
    <s v="Jared Smith"/>
    <x v="5"/>
    <n v="4"/>
    <n v="0"/>
    <s v="PROD"/>
    <s v="PRODUCTION"/>
    <s v="New Ticket"/>
    <s v="No SLA for Request"/>
    <x v="1"/>
  </r>
  <r>
    <n v="111485"/>
    <x v="159"/>
    <s v="VPN accounts"/>
    <s v="Erick White"/>
    <s v="ewhite@yahoo.com"/>
    <x v="2"/>
    <x v="1"/>
    <x v="1"/>
    <x v="0"/>
    <x v="0"/>
    <d v="2020-08-20T16:37:00"/>
    <d v="2020-08-15T00:35:00"/>
    <n v="0"/>
    <n v="1"/>
    <s v="Jared Smith"/>
    <x v="3"/>
    <n v="5"/>
    <n v="0"/>
    <s v="PROD"/>
    <s v="PRODUCTION"/>
    <s v="New Ticket"/>
    <s v="No SLA for Request"/>
    <x v="1"/>
  </r>
  <r>
    <n v="111432"/>
    <x v="160"/>
    <s v="Request to restart again the SAP Dev Server"/>
    <s v="Aurora Miller"/>
    <s v="aurora.miller@outlook.com"/>
    <x v="2"/>
    <x v="0"/>
    <x v="1"/>
    <x v="0"/>
    <x v="0"/>
    <d v="2020-08-05T17:05:00"/>
    <d v="2020-06-04T02:14:00"/>
    <n v="0"/>
    <n v="1"/>
    <s v="Jared Smith"/>
    <x v="0"/>
    <n v="5"/>
    <n v="0"/>
    <s v="NON-PROD"/>
    <s v="DEVELOPMENT"/>
    <s v="New Ticket"/>
    <s v="No SLA for Request"/>
    <x v="1"/>
  </r>
  <r>
    <n v="111425"/>
    <x v="161"/>
    <s v="Disable &quot;Sickness&quot; and &quot;Other&quot;"/>
    <s v="Kian Rogers"/>
    <s v="krogers@mailinator.com"/>
    <x v="2"/>
    <x v="0"/>
    <x v="0"/>
    <x v="0"/>
    <x v="0"/>
    <d v="2020-08-03T12:12:00"/>
    <d v="2020-05-28T02:15:00"/>
    <n v="0"/>
    <n v="1"/>
    <s v="Jared Smith"/>
    <x v="1"/>
    <n v="10"/>
    <n v="3"/>
    <s v="NON-PROD"/>
    <s v="TEST"/>
    <s v="Close Ticket"/>
    <d v="2020-06-03T00:00:00"/>
    <x v="0"/>
  </r>
  <r>
    <n v="111399"/>
    <x v="162"/>
    <s v="Personalization of iProcurement icons/button"/>
    <s v="Reah Junes"/>
    <s v="rjunes@yahoo.com"/>
    <x v="2"/>
    <x v="0"/>
    <x v="1"/>
    <x v="0"/>
    <x v="0"/>
    <d v="2020-07-30T17:06:00"/>
    <d v="2020-03-07T00:34:00"/>
    <n v="0"/>
    <n v="1"/>
    <s v="Jared Smith"/>
    <x v="1"/>
    <n v="20"/>
    <n v="1"/>
    <s v="PROD"/>
    <s v="PRODUCTION"/>
    <s v="New Ticket"/>
    <s v="No SLA for Request"/>
    <x v="1"/>
  </r>
  <r>
    <n v="111470"/>
    <x v="163"/>
    <s v="Error Page"/>
    <s v="Riza Richardson"/>
    <s v="rrichardson@mailinator.com"/>
    <x v="2"/>
    <x v="0"/>
    <x v="0"/>
    <x v="0"/>
    <x v="0"/>
    <d v="2020-07-21T17:45:00"/>
    <d v="2020-07-15T06:38:00"/>
    <n v="0"/>
    <n v="1"/>
    <s v="Jared Smith"/>
    <x v="1"/>
    <n v="12"/>
    <n v="3"/>
    <s v="PROD"/>
    <s v="PRODUCTION"/>
    <s v="Close Ticket"/>
    <d v="2020-07-21T00:00:00"/>
    <x v="0"/>
  </r>
  <r>
    <n v="111471"/>
    <x v="164"/>
    <s v="Slow performance laptop"/>
    <s v="Rue Whitaker"/>
    <s v="rue.whitaker@yahoo.com"/>
    <x v="2"/>
    <x v="1"/>
    <x v="0"/>
    <x v="2"/>
    <x v="2"/>
    <d v="2020-07-16T18:34:00"/>
    <d v="2020-07-17T17:00:00"/>
    <n v="1"/>
    <n v="1"/>
    <s v="Raya Musk"/>
    <x v="3"/>
    <n v="4"/>
    <n v="0"/>
    <s v="NON-PROD"/>
    <s v="TEST"/>
    <s v="New Ticket"/>
    <d v="2020-07-23T00:00:00"/>
    <x v="1"/>
  </r>
  <r>
    <n v="111455"/>
    <x v="165"/>
    <s v="Error in Grade Roster"/>
    <s v="Jasper John"/>
    <s v="jasper.john@gmail.com"/>
    <x v="2"/>
    <x v="0"/>
    <x v="0"/>
    <x v="0"/>
    <x v="0"/>
    <d v="2020-07-15T17:30:00"/>
    <d v="2020-07-02T20:41:00"/>
    <n v="0"/>
    <n v="1"/>
    <s v="Jared Smith"/>
    <x v="0"/>
    <n v="10"/>
    <n v="3"/>
    <s v="PROD"/>
    <s v="PRODUCTION"/>
    <s v="New Ticket"/>
    <d v="2020-07-09T00:00:00"/>
    <x v="0"/>
  </r>
  <r>
    <n v="111452"/>
    <x v="166"/>
    <s v="Replace actual emails in JDE test isntance"/>
    <s v="Melody Thompson"/>
    <s v="mthompson@yahoo.com"/>
    <x v="2"/>
    <x v="0"/>
    <x v="1"/>
    <x v="0"/>
    <x v="0"/>
    <d v="2020-07-15T17:28:00"/>
    <d v="2020-07-02T04:39:00"/>
    <n v="0"/>
    <n v="1"/>
    <s v="Jared Smith"/>
    <x v="1"/>
    <n v="24"/>
    <n v="4"/>
    <s v="NON-PROD"/>
    <s v="TEST"/>
    <s v="Close Ticket"/>
    <s v="No SLA for Request"/>
    <x v="1"/>
  </r>
  <r>
    <n v="111458"/>
    <x v="167"/>
    <s v="Iphone support"/>
    <s v="Grace Evans"/>
    <s v="gevans@mailinator.com"/>
    <x v="2"/>
    <x v="1"/>
    <x v="1"/>
    <x v="2"/>
    <x v="0"/>
    <d v="2020-07-13T12:14:00"/>
    <d v="2020-07-08T17:00:00"/>
    <n v="0"/>
    <n v="1"/>
    <s v="Jared Smith"/>
    <x v="3"/>
    <n v="4"/>
    <n v="0"/>
    <s v="NON-PROD,NON-PROD"/>
    <s v="DEVELOPMENT,DEVELOPMENT"/>
    <s v="New Ticket"/>
    <s v="No SLA for Request"/>
    <x v="1"/>
  </r>
  <r>
    <n v="111466"/>
    <x v="168"/>
    <s v="test using list"/>
    <s v="Jovan Brown"/>
    <s v="jovan_brown@mailinator.com"/>
    <x v="2"/>
    <x v="1"/>
    <x v="0"/>
    <x v="0"/>
    <x v="2"/>
    <d v="2020-07-09T12:40:00"/>
    <d v="2020-07-10T00:40:00"/>
    <n v="1"/>
    <n v="0"/>
    <s v="Raya Musk"/>
    <x v="3"/>
    <n v="1"/>
    <n v="0"/>
    <s v="NON-PROD"/>
    <s v="DEVELOPMENT,DEVELOPMENT"/>
    <s v="New Ticket"/>
    <d v="2020-07-16T00:00:00"/>
    <x v="1"/>
  </r>
  <r>
    <n v="111463"/>
    <x v="169"/>
    <s v="assdasd testing"/>
    <s v="Jovan Brown"/>
    <s v="jovan_brown@mailinator.com"/>
    <x v="2"/>
    <x v="1"/>
    <x v="0"/>
    <x v="0"/>
    <x v="2"/>
    <d v="2020-07-09T12:18:00"/>
    <d v="2020-07-10T00:18:00"/>
    <n v="1"/>
    <n v="0"/>
    <s v="Raya Musk"/>
    <x v="3"/>
    <n v="1"/>
    <n v="0"/>
    <s v="PROD,PROD"/>
    <s v="DEVELOPMENT,DEVELOPMENT"/>
    <s v="New Ticket"/>
    <d v="2020-07-16T00:00:00"/>
    <x v="1"/>
  </r>
  <r>
    <n v="111462"/>
    <x v="170"/>
    <s v="testing not working"/>
    <s v="Jovan Brown"/>
    <s v="jovan_brown@mailinator.com"/>
    <x v="2"/>
    <x v="1"/>
    <x v="0"/>
    <x v="0"/>
    <x v="2"/>
    <d v="2020-07-09T12:12:00"/>
    <d v="2020-07-10T00:12:00"/>
    <n v="1"/>
    <n v="0"/>
    <s v="Raya Musk"/>
    <x v="3"/>
    <n v="1"/>
    <n v="0"/>
    <s v="NON-PROD,NON-PROD"/>
    <s v="DEVELOPMENT,DEVELOPMENT"/>
    <s v="New Ticket"/>
    <d v="2020-07-16T00:00:00"/>
    <x v="1"/>
  </r>
  <r>
    <n v="111461"/>
    <x v="171"/>
    <s v="testing ticketing not appearing"/>
    <s v="Jovan Brown"/>
    <s v="jovan_brown@mailinator.com"/>
    <x v="2"/>
    <x v="1"/>
    <x v="0"/>
    <x v="0"/>
    <x v="2"/>
    <d v="2020-07-09T12:09:00"/>
    <d v="2020-07-10T00:09:00"/>
    <n v="1"/>
    <n v="0"/>
    <s v="Raya Musk"/>
    <x v="3"/>
    <n v="1"/>
    <n v="0"/>
    <s v="PROD,PROD"/>
    <s v="DEVELOPMENT,DEVELOPMENT"/>
    <s v="New Ticket"/>
    <d v="2020-07-16T00:00:00"/>
    <x v="1"/>
  </r>
  <r>
    <n v="111460"/>
    <x v="172"/>
    <s v="cannot see category in ticketing"/>
    <s v="Jovan Brown"/>
    <s v="jovan_brown@mailinator.com"/>
    <x v="2"/>
    <x v="1"/>
    <x v="0"/>
    <x v="0"/>
    <x v="2"/>
    <d v="2020-07-09T12:06:00"/>
    <d v="2020-07-10T00:06:00"/>
    <n v="1"/>
    <n v="0"/>
    <s v="Raya Musk"/>
    <x v="3"/>
    <n v="1"/>
    <n v="0"/>
    <s v="PROD,PROD"/>
    <s v="DEVELOPMENT,DEVELOPMENT"/>
    <s v="New Ticket"/>
    <d v="2020-07-16T00:00:00"/>
    <x v="1"/>
  </r>
  <r>
    <n v="111413"/>
    <x v="173"/>
    <s v="test"/>
    <s v="Jovan Brown"/>
    <s v="jovan_brown@mailinator.com"/>
    <x v="2"/>
    <x v="1"/>
    <x v="0"/>
    <x v="0"/>
    <x v="2"/>
    <d v="2020-04-17T18:29:00"/>
    <d v="2020-04-18T06:29:00"/>
    <n v="1"/>
    <n v="0"/>
    <s v="Jose Satary"/>
    <x v="3"/>
    <n v="1"/>
    <n v="0"/>
    <s v="PROD"/>
    <s v="PRODUCTION,PRODUCTION"/>
    <s v="New Ticket"/>
    <d v="2020-04-24T00:00:00"/>
    <x v="1"/>
  </r>
  <r>
    <n v="111395"/>
    <x v="174"/>
    <s v="Separate Remittance Advices Setup"/>
    <s v="Erick White"/>
    <s v="ewhite@yahoo.com"/>
    <x v="3"/>
    <x v="0"/>
    <x v="1"/>
    <x v="0"/>
    <x v="2"/>
    <d v="2021-03-31T11:19:00"/>
    <d v="2022-09-01T04:06:00"/>
    <n v="0"/>
    <n v="0"/>
    <s v="Jose Satary"/>
    <x v="1"/>
    <n v="112"/>
    <n v="21"/>
    <s v="NON-PROD"/>
    <s v="TEST"/>
    <s v="New Ticket"/>
    <s v="No SLA for Request"/>
    <x v="1"/>
  </r>
  <r>
    <n v="111119"/>
    <x v="175"/>
    <s v="Error adding new tables on Audit Trail"/>
    <s v="Kimberly Jones"/>
    <s v="kjones@outlook.com"/>
    <x v="3"/>
    <x v="0"/>
    <x v="0"/>
    <x v="0"/>
    <x v="2"/>
    <d v="2021-03-29T14:08:00"/>
    <d v="2021-08-04T22:56:00"/>
    <n v="0"/>
    <n v="0"/>
    <s v="Jose Satary"/>
    <x v="1"/>
    <n v="76"/>
    <n v="14"/>
    <s v="NON-PROD"/>
    <s v="PRODUCTION"/>
    <s v="New Ticket"/>
    <d v="2019-02-13T00:00:00"/>
    <x v="0"/>
  </r>
  <r>
    <n v="111543"/>
    <x v="176"/>
    <s v="Set Timeout in Oracle Workflow"/>
    <s v="Kian Rogers"/>
    <s v="krogers@mailinator.com"/>
    <x v="3"/>
    <x v="0"/>
    <x v="1"/>
    <x v="0"/>
    <x v="2"/>
    <d v="2021-03-24T13:25:00"/>
    <d v="2023-04-27T20:23:00"/>
    <n v="0"/>
    <n v="0"/>
    <s v="Jose Satary"/>
    <x v="1"/>
    <n v="16"/>
    <n v="1"/>
    <s v="NON-PROD"/>
    <s v="TEST"/>
    <s v="Open "/>
    <s v="No SLA for Request"/>
    <x v="1"/>
  </r>
  <r>
    <n v="111531"/>
    <x v="177"/>
    <s v="Vacation Leave Rule"/>
    <s v="Kian Rogers"/>
    <s v="krogers@mailinator.com"/>
    <x v="3"/>
    <x v="0"/>
    <x v="1"/>
    <x v="0"/>
    <x v="2"/>
    <d v="2021-03-18T14:04:00"/>
    <d v="2023-04-09T23:57:00"/>
    <n v="0"/>
    <n v="0"/>
    <s v="Jose Satary"/>
    <x v="1"/>
    <n v="21"/>
    <n v="2"/>
    <s v="NON-PROD"/>
    <s v="TEST"/>
    <s v="Open "/>
    <s v="No SLA for Request"/>
    <x v="1"/>
  </r>
  <r>
    <n v="111481"/>
    <x v="178"/>
    <s v="Exclude Public Holidays from Absence Duration "/>
    <s v="Kian Rogers"/>
    <s v="krogers@mailinator.com"/>
    <x v="3"/>
    <x v="0"/>
    <x v="1"/>
    <x v="0"/>
    <x v="0"/>
    <d v="2021-03-05T16:53:00"/>
    <d v="2020-08-12T09:53:00"/>
    <n v="0"/>
    <n v="1"/>
    <s v="Jared Smith"/>
    <x v="1"/>
    <n v="22"/>
    <n v="5"/>
    <s v="NON-PROD"/>
    <s v="TEST"/>
    <s v="Close Ticket"/>
    <s v="No SLA for Request"/>
    <x v="1"/>
  </r>
  <r>
    <n v="111515"/>
    <x v="179"/>
    <s v="Submission of Leave "/>
    <s v="Kian Rogers"/>
    <s v="krogers@mailinator.com"/>
    <x v="3"/>
    <x v="0"/>
    <x v="1"/>
    <x v="0"/>
    <x v="0"/>
    <d v="2021-02-19T16:50:00"/>
    <d v="2020-10-01T22:44:00"/>
    <n v="0"/>
    <n v="1"/>
    <s v="Jared Smith"/>
    <x v="1"/>
    <n v="23"/>
    <n v="2"/>
    <s v="NON-PROD"/>
    <s v="TEST"/>
    <s v="Close Ticket"/>
    <s v="No SLA for Request"/>
    <x v="1"/>
  </r>
  <r>
    <n v="111400"/>
    <x v="180"/>
    <s v="Assistance for iProcurement Page Personalization"/>
    <s v="Riza Richardson"/>
    <s v="rrichardson@mailinator.com"/>
    <x v="3"/>
    <x v="0"/>
    <x v="1"/>
    <x v="0"/>
    <x v="0"/>
    <d v="2021-02-16T14:18:00"/>
    <d v="2020-03-12T18:17:00"/>
    <n v="0"/>
    <n v="1"/>
    <s v="Jared Smith"/>
    <x v="1"/>
    <n v="57"/>
    <n v="8"/>
    <s v="NON-PROD"/>
    <s v="PRODUCTION"/>
    <s v="Close Ticket"/>
    <s v="No SLA for Request"/>
    <x v="1"/>
  </r>
  <r>
    <n v="111578"/>
    <x v="181"/>
    <s v="Clear Cache Browser Concern"/>
    <s v="Aurora Miller"/>
    <s v="aurora.miller@outlook.com"/>
    <x v="3"/>
    <x v="0"/>
    <x v="1"/>
    <x v="0"/>
    <x v="0"/>
    <d v="2021-02-10T17:28:00"/>
    <d v="2020-12-11T10:42:00"/>
    <n v="0"/>
    <n v="1"/>
    <s v="Jared Smith"/>
    <x v="0"/>
    <n v="12"/>
    <n v="1"/>
    <s v="PROD"/>
    <s v="PRODUCTION"/>
    <s v="Close Ticket"/>
    <s v="No SLA for Request"/>
    <x v="1"/>
  </r>
  <r>
    <n v="111591"/>
    <x v="182"/>
    <s v="Instance Connection Details "/>
    <s v="Troy Daniels"/>
    <s v="troy.daniels@outlook.com"/>
    <x v="3"/>
    <x v="0"/>
    <x v="1"/>
    <x v="0"/>
    <x v="0"/>
    <d v="2021-01-29T17:21:00"/>
    <d v="2021-01-13T16:26:00"/>
    <n v="0"/>
    <n v="1"/>
    <s v="Jared Smith"/>
    <x v="1"/>
    <n v="11"/>
    <n v="2"/>
    <s v="NON-PROD"/>
    <s v="TEST"/>
    <s v="Close Ticket"/>
    <s v="No SLA for Request"/>
    <x v="1"/>
  </r>
  <r>
    <n v="111508"/>
    <x v="183"/>
    <s v="Vacation Leave Issue"/>
    <s v="Kian Rogers"/>
    <s v="krogers@mailinator.com"/>
    <x v="3"/>
    <x v="0"/>
    <x v="1"/>
    <x v="0"/>
    <x v="2"/>
    <d v="2021-01-25T12:06:00"/>
    <d v="2023-03-29T22:43:00"/>
    <n v="0"/>
    <n v="0"/>
    <s v="Jose Satary"/>
    <x v="1"/>
    <n v="15"/>
    <n v="2"/>
    <s v="NON-PROD"/>
    <s v="TEST"/>
    <s v="Open "/>
    <s v="No SLA for Request"/>
    <x v="1"/>
  </r>
  <r>
    <n v="111589"/>
    <x v="184"/>
    <s v="View Leave Balance Error Page"/>
    <s v="Kian Rogers"/>
    <s v="krogers@mailinator.com"/>
    <x v="3"/>
    <x v="0"/>
    <x v="0"/>
    <x v="0"/>
    <x v="0"/>
    <d v="2021-01-18T18:05:00"/>
    <d v="2021-01-07T03:26:00"/>
    <n v="0"/>
    <n v="1"/>
    <s v="Jared Smith"/>
    <x v="1"/>
    <n v="6"/>
    <n v="2"/>
    <s v="NON-PROD"/>
    <s v="TEST"/>
    <s v="Close Ticket"/>
    <d v="2021-01-15T00:00:00"/>
    <x v="0"/>
  </r>
  <r>
    <n v="111445"/>
    <x v="185"/>
    <s v="Procedure or Document about Refreshing DB"/>
    <s v="Aurora Miller"/>
    <s v="aurora.miller@outlook.com"/>
    <x v="3"/>
    <x v="0"/>
    <x v="1"/>
    <x v="0"/>
    <x v="2"/>
    <d v="2020-12-11T20:13:00"/>
    <d v="2022-12-15T21:27:00"/>
    <n v="0"/>
    <n v="0"/>
    <s v="Jose Satary"/>
    <x v="0"/>
    <n v="4"/>
    <n v="0"/>
    <s v="NON-PROD"/>
    <s v="DEVELOPMENT"/>
    <s v="New Ticket"/>
    <s v="No SLA for Request"/>
    <x v="1"/>
  </r>
  <r>
    <n v="111579"/>
    <x v="186"/>
    <s v="SPMS Report"/>
    <s v="Jane Wilberts"/>
    <s v="jwilberts@mailinator.com"/>
    <x v="3"/>
    <x v="0"/>
    <x v="1"/>
    <x v="0"/>
    <x v="2"/>
    <d v="2020-12-11T15:46:00"/>
    <d v="2023-06-12T03:46:00"/>
    <n v="0"/>
    <n v="1"/>
    <s v="Jose Satary"/>
    <x v="1"/>
    <n v="4"/>
    <n v="0"/>
    <s v="NON-PROD"/>
    <s v="TEST"/>
    <s v="New Ticket"/>
    <s v="No SLA for Request"/>
    <x v="1"/>
  </r>
  <r>
    <n v="111540"/>
    <x v="187"/>
    <s v="Training Process Name"/>
    <s v="Troy Daniels"/>
    <s v="troy.daniels@outlook.com"/>
    <x v="3"/>
    <x v="0"/>
    <x v="1"/>
    <x v="0"/>
    <x v="2"/>
    <d v="2020-11-20T16:25:00"/>
    <d v="2023-04-23T03:55:00"/>
    <n v="0"/>
    <n v="0"/>
    <s v="Jose Satary"/>
    <x v="1"/>
    <n v="5"/>
    <n v="0"/>
    <s v="NON-PROD"/>
    <s v="TEST"/>
    <s v="New Ticket"/>
    <s v="No SLA for Request"/>
    <x v="1"/>
  </r>
  <r>
    <n v="111537"/>
    <x v="188"/>
    <s v="Application of Leave Error"/>
    <s v="Kian Rogers"/>
    <s v="krogers@mailinator.com"/>
    <x v="3"/>
    <x v="0"/>
    <x v="0"/>
    <x v="0"/>
    <x v="2"/>
    <d v="2020-10-19T18:30:00"/>
    <d v="2023-04-20T06:30:00"/>
    <n v="0"/>
    <n v="1"/>
    <s v="Jose Satary"/>
    <x v="1"/>
    <n v="4"/>
    <n v="1"/>
    <s v="NON-PROD"/>
    <s v="TEST"/>
    <s v="Open "/>
    <d v="2020-10-28T00:00:00"/>
    <x v="1"/>
  </r>
  <r>
    <n v="111532"/>
    <x v="189"/>
    <s v="9.2 Dev DB backup, then restore to 9.2 Test"/>
    <s v="Aurora Miller"/>
    <s v="aurora.miller@outlook.com"/>
    <x v="3"/>
    <x v="0"/>
    <x v="1"/>
    <x v="0"/>
    <x v="2"/>
    <d v="2020-10-09T15:20:00"/>
    <d v="2023-04-10T03:19:00"/>
    <n v="0"/>
    <n v="1"/>
    <s v="Jose Satary"/>
    <x v="0"/>
    <n v="2"/>
    <n v="0"/>
    <s v="NON-PROD"/>
    <s v="DEVELOPMENT"/>
    <s v="New Ticket"/>
    <s v="No SLA for Request"/>
    <x v="1"/>
  </r>
  <r>
    <n v="111477"/>
    <x v="190"/>
    <s v="Apply Patch"/>
    <s v="Aurora Miller"/>
    <s v="aurora.miller@outlook.com"/>
    <x v="3"/>
    <x v="0"/>
    <x v="1"/>
    <x v="0"/>
    <x v="0"/>
    <d v="2020-09-01T17:52:00"/>
    <d v="2020-07-28T02:44:00"/>
    <n v="0"/>
    <n v="1"/>
    <s v="Jared Smith"/>
    <x v="0"/>
    <n v="5"/>
    <n v="0"/>
    <s v="NON-PROD"/>
    <s v="DEVELOPMENT"/>
    <s v="Close Ticket"/>
    <s v="No SLA for Request"/>
    <x v="1"/>
  </r>
  <r>
    <n v="111472"/>
    <x v="191"/>
    <s v="Error upon saving template"/>
    <s v="Marvin Peters"/>
    <s v="mpeters@outlook.com"/>
    <x v="3"/>
    <x v="0"/>
    <x v="0"/>
    <x v="0"/>
    <x v="0"/>
    <d v="2020-07-28T18:12:00"/>
    <d v="2020-07-17T22:47:00"/>
    <n v="0"/>
    <n v="1"/>
    <s v="Jared Smith"/>
    <x v="0"/>
    <n v="18"/>
    <n v="1"/>
    <s v="NON-PROD"/>
    <s v="DEVELOPMENT"/>
    <s v="Close Ticket"/>
    <d v="2020-07-28T00:00:00"/>
    <x v="0"/>
  </r>
  <r>
    <n v="111465"/>
    <x v="192"/>
    <s v="test"/>
    <s v="Jovan Brown"/>
    <s v="jovan_brown@mailinator.com"/>
    <x v="3"/>
    <x v="1"/>
    <x v="0"/>
    <x v="0"/>
    <x v="2"/>
    <d v="2020-07-09T12:28:00"/>
    <d v="2020-07-10T00:28:00"/>
    <n v="1"/>
    <n v="0"/>
    <s v="Raya Musk"/>
    <x v="3"/>
    <n v="1"/>
    <n v="0"/>
    <s v="NON-PROD,NON-PROD"/>
    <s v="TEST,TEST"/>
    <s v="New Ticket"/>
    <d v="2020-07-20T00:00:00"/>
    <x v="1"/>
  </r>
  <r>
    <n v="111414"/>
    <x v="193"/>
    <s v="Run SQR file in CS 9.2"/>
    <s v="John Brown"/>
    <s v="jbrown@outlook.com"/>
    <x v="3"/>
    <x v="0"/>
    <x v="1"/>
    <x v="0"/>
    <x v="2"/>
    <d v="2020-06-01T10:56:00"/>
    <d v="2022-10-17T07:20:00"/>
    <n v="0"/>
    <n v="0"/>
    <s v="Raya Musk"/>
    <x v="0"/>
    <n v="7"/>
    <n v="0"/>
    <s v="NON-PROD"/>
    <s v="DEVELOPMENT"/>
    <s v="New Ticket"/>
    <s v="No SLA for Request"/>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r>
  <r>
    <x v="1"/>
    <x v="1"/>
  </r>
  <r>
    <x v="2"/>
    <x v="2"/>
  </r>
  <r>
    <x v="3"/>
    <x v="3"/>
  </r>
  <r>
    <x v="4"/>
    <x v="4"/>
  </r>
  <r>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6CB72D-3897-854D-A138-1C8F83772551}"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8" firstHeaderRow="1" firstDataRow="1" firstDataCol="1"/>
  <pivotFields count="25">
    <pivotField showAll="0"/>
    <pivotField numFmtId="22" showAll="0"/>
    <pivotField showAll="0"/>
    <pivotField showAll="0"/>
    <pivotField showAll="0"/>
    <pivotField axis="axisRow" dataField="1" showAll="0">
      <items count="5">
        <item x="0"/>
        <item x="1"/>
        <item x="3"/>
        <item x="2"/>
        <item t="default"/>
      </items>
    </pivotField>
    <pivotField showAll="0"/>
    <pivotField showAll="0"/>
    <pivotField showAll="0"/>
    <pivotField showAll="0"/>
    <pivotField numFmtId="22"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5"/>
  </rowFields>
  <rowItems count="5">
    <i>
      <x/>
    </i>
    <i>
      <x v="1"/>
    </i>
    <i>
      <x v="2"/>
    </i>
    <i>
      <x v="3"/>
    </i>
    <i t="grand">
      <x/>
    </i>
  </rowItems>
  <colItems count="1">
    <i/>
  </colItems>
  <dataFields count="1">
    <dataField name="Count of Priority"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135D43-FEC0-8C4A-B21E-37F0D0AD02E9}"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25">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3">
        <item x="1"/>
        <item x="0"/>
        <item t="default"/>
      </items>
    </pivotField>
    <pivotField showAll="0"/>
    <pivotField showAll="0"/>
    <pivotField showAll="0"/>
    <pivotField numFmtId="22" showAll="0"/>
    <pivotField numFmtId="22" showAll="0"/>
    <pivotField showAll="0"/>
    <pivotField showAll="0"/>
    <pivotField showAll="0"/>
    <pivotField axis="axisRow" dataField="1" showAll="0">
      <items count="7">
        <item x="4"/>
        <item x="3"/>
        <item x="1"/>
        <item x="2"/>
        <item x="5"/>
        <item x="0"/>
        <item t="default"/>
      </items>
    </pivotField>
    <pivotField showAll="0"/>
    <pivotField showAll="0"/>
    <pivotField showAll="0"/>
    <pivotField showAll="0"/>
    <pivotField showAll="0"/>
    <pivotField showAll="0"/>
    <pivotField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5"/>
  </rowFields>
  <rowItems count="7">
    <i>
      <x/>
    </i>
    <i>
      <x v="1"/>
    </i>
    <i>
      <x v="2"/>
    </i>
    <i>
      <x v="3"/>
    </i>
    <i>
      <x v="4"/>
    </i>
    <i>
      <x v="5"/>
    </i>
    <i t="grand">
      <x/>
    </i>
  </rowItems>
  <colItems count="1">
    <i/>
  </colItems>
  <dataFields count="1">
    <dataField name="Count of Team Assigned"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F94CEE-D854-844B-B706-60DECEBFE50D}"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B6" firstHeaderRow="1" firstDataRow="1" firstDataCol="1"/>
  <pivotFields count="25">
    <pivotField showAll="0"/>
    <pivotField numFmtId="22" showAll="0"/>
    <pivotField showAll="0"/>
    <pivotField showAll="0"/>
    <pivotField showAll="0"/>
    <pivotField showAll="0">
      <items count="5">
        <item x="0"/>
        <item x="1"/>
        <item x="3"/>
        <item x="2"/>
        <item t="default"/>
      </items>
    </pivotField>
    <pivotField showAll="0">
      <items count="3">
        <item x="1"/>
        <item x="0"/>
        <item t="default"/>
      </items>
    </pivotField>
    <pivotField showAll="0">
      <items count="3">
        <item x="0"/>
        <item x="1"/>
        <item t="default"/>
      </items>
    </pivotField>
    <pivotField showAll="0">
      <items count="5">
        <item x="1"/>
        <item x="3"/>
        <item x="2"/>
        <item x="0"/>
        <item t="default"/>
      </items>
    </pivotField>
    <pivotField axis="axisRow" dataField="1" showAll="0">
      <items count="4">
        <item x="0"/>
        <item x="2"/>
        <item x="1"/>
        <item t="default"/>
      </items>
    </pivotField>
    <pivotField numFmtId="22" showAll="0"/>
    <pivotField numFmtId="22"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defaultSubtotal="0"/>
    <pivotField showAll="0" defaultSubtotal="0"/>
  </pivotFields>
  <rowFields count="1">
    <field x="9"/>
  </rowFields>
  <rowItems count="4">
    <i>
      <x/>
    </i>
    <i>
      <x v="1"/>
    </i>
    <i>
      <x v="2"/>
    </i>
    <i t="grand">
      <x/>
    </i>
  </rowItems>
  <colItems count="1">
    <i/>
  </colItems>
  <dataFields count="1">
    <dataField name="Count of Current Status" fld="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9256AB-65DE-D44C-B97A-90DCAF1C99BF}"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1:G18" firstHeaderRow="1" firstDataRow="1" firstDataCol="1"/>
  <pivotFields count="25">
    <pivotField showAll="0"/>
    <pivotField numFmtId="22" showAll="0"/>
    <pivotField showAll="0"/>
    <pivotField showAll="0"/>
    <pivotField showAll="0"/>
    <pivotField showAll="0"/>
    <pivotField showAll="0"/>
    <pivotField showAll="0"/>
    <pivotField showAll="0"/>
    <pivotField showAll="0"/>
    <pivotField numFmtId="22" showAll="0"/>
    <pivotField numFmtId="22" showAll="0"/>
    <pivotField showAll="0"/>
    <pivotField showAll="0"/>
    <pivotField showAll="0"/>
    <pivotField axis="axisRow" dataField="1" showAll="0">
      <items count="7">
        <item x="4"/>
        <item x="3"/>
        <item x="1"/>
        <item x="2"/>
        <item x="5"/>
        <item x="0"/>
        <item t="default"/>
      </items>
    </pivotField>
    <pivotField showAll="0"/>
    <pivotField showAll="0"/>
    <pivotField showAll="0"/>
    <pivotField showAll="0"/>
    <pivotField showAll="0"/>
    <pivotField showAll="0"/>
    <pivotField showAll="0"/>
    <pivotField showAll="0" defaultSubtotal="0"/>
    <pivotField showAll="0" defaultSubtotal="0"/>
  </pivotFields>
  <rowFields count="1">
    <field x="15"/>
  </rowFields>
  <rowItems count="7">
    <i>
      <x/>
    </i>
    <i>
      <x v="1"/>
    </i>
    <i>
      <x v="2"/>
    </i>
    <i>
      <x v="3"/>
    </i>
    <i>
      <x v="4"/>
    </i>
    <i>
      <x v="5"/>
    </i>
    <i t="grand">
      <x/>
    </i>
  </rowItems>
  <colItems count="1">
    <i/>
  </colItems>
  <dataFields count="1">
    <dataField name="Count of Team Assigned"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5F6A50-FC2E-AD49-A33A-3169B9B94C38}"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8" firstHeaderRow="1" firstDataRow="1" firstDataCol="1"/>
  <pivotFields count="2">
    <pivotField axis="axisRow" showAll="0">
      <items count="7">
        <item x="4"/>
        <item x="3"/>
        <item x="1"/>
        <item x="2"/>
        <item x="5"/>
        <item x="0"/>
        <item t="default"/>
      </items>
    </pivotField>
    <pivotField dataField="1" showAll="0">
      <items count="7">
        <item x="4"/>
        <item x="5"/>
        <item x="2"/>
        <item x="3"/>
        <item x="0"/>
        <item x="1"/>
        <item t="default"/>
      </items>
    </pivotField>
  </pivotFields>
  <rowFields count="1">
    <field x="0"/>
  </rowFields>
  <rowItems count="7">
    <i>
      <x/>
    </i>
    <i>
      <x v="1"/>
    </i>
    <i>
      <x v="2"/>
    </i>
    <i>
      <x v="3"/>
    </i>
    <i>
      <x v="4"/>
    </i>
    <i>
      <x v="5"/>
    </i>
    <i t="grand">
      <x/>
    </i>
  </rowItems>
  <colItems count="1">
    <i/>
  </colItems>
  <dataFields count="1">
    <dataField name="Sum of Tickets per team"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D596C30B-65B4-F249-A153-62135D1B51C6}" sourceName="Priority">
  <pivotTables>
    <pivotTable tabId="5" name="PivotTable3"/>
  </pivotTables>
  <data>
    <tabular pivotCacheId="2139420116">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183A6AB-FCFE-E24E-853E-FE86F870F446}" sourceName="Department">
  <pivotTables>
    <pivotTable tabId="5" name="PivotTable3"/>
  </pivotTables>
  <data>
    <tabular pivotCacheId="213942011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9B5D6B3E-F01D-DC42-AC25-678B10F3B27D}" sourceName="Type">
  <pivotTables>
    <pivotTable tabId="5" name="PivotTable3"/>
  </pivotTables>
  <data>
    <tabular pivotCacheId="213942011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89C76534-10A1-EC4F-A8D1-DCC139F4C741}" sourceName="Source">
  <pivotTables>
    <pivotTable tabId="5" name="PivotTable3"/>
  </pivotTables>
  <data>
    <tabular pivotCacheId="2139420116">
      <items count="4">
        <i x="1"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ached_SLA" xr10:uid="{EB978DC6-E22C-954D-A4A4-C579EC0BDBD1}" sourceName="Breached SLA">
  <pivotTables>
    <pivotTable tabId="5" name="PivotTable3"/>
  </pivotTables>
  <data>
    <tabular pivotCacheId="213942011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79D9DF30-16D8-7B4D-BF3A-5A54D1A4FBB0}" cache="Slicer_Priority" caption="Priority" rowHeight="251883"/>
  <slicer name="Department" xr10:uid="{CCC1FCA8-FDA0-A647-BFD3-497ECD86CA3D}" cache="Slicer_Department" caption="Department" rowHeight="251883"/>
  <slicer name="Type" xr10:uid="{1AD37CE9-3572-D747-9BAE-C5031A04236E}" cache="Slicer_Type" caption="Type" rowHeight="251883"/>
  <slicer name="Source" xr10:uid="{006ECCD6-C95E-1E4A-AB53-577ECA2114BF}" cache="Slicer_Source" caption="Source" rowHeight="251883"/>
  <slicer name="Breached SLA" xr10:uid="{EEB59EFD-3436-D74C-A210-229E90A28216}" cache="Slicer_Breached_SLA" caption="Breached SLA"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5"/>
  <sheetViews>
    <sheetView workbookViewId="0">
      <selection activeCell="G2" sqref="G2"/>
    </sheetView>
  </sheetViews>
  <sheetFormatPr baseColWidth="10" defaultRowHeight="16" x14ac:dyDescent="0.2"/>
  <cols>
    <col min="2" max="2" width="26.6640625" style="1" customWidth="1"/>
    <col min="11" max="11" width="18.1640625" customWidth="1"/>
    <col min="12" max="12" width="17" customWidth="1"/>
    <col min="13" max="13" width="15" customWidth="1"/>
    <col min="22" max="22" width="20.1640625" style="1" customWidth="1"/>
    <col min="23" max="23" width="17.5" customWidth="1"/>
    <col min="24" max="24" width="27.1640625" style="1" customWidth="1"/>
  </cols>
  <sheetData>
    <row r="1" spans="1:23" x14ac:dyDescent="0.2">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1" t="s">
        <v>318</v>
      </c>
      <c r="W1" t="s">
        <v>319</v>
      </c>
    </row>
    <row r="2" spans="1:23" x14ac:dyDescent="0.2">
      <c r="A2">
        <v>111636</v>
      </c>
      <c r="B2" s="1">
        <v>44267.414583333331</v>
      </c>
      <c r="C2" t="s">
        <v>21</v>
      </c>
      <c r="D2" t="s">
        <v>22</v>
      </c>
      <c r="E2" t="s">
        <v>23</v>
      </c>
      <c r="F2" t="s">
        <v>24</v>
      </c>
      <c r="G2" t="s">
        <v>25</v>
      </c>
      <c r="H2" t="s">
        <v>26</v>
      </c>
      <c r="I2" t="s">
        <v>27</v>
      </c>
      <c r="J2" t="s">
        <v>28</v>
      </c>
      <c r="K2" s="1">
        <v>44279.72152777778</v>
      </c>
      <c r="L2" s="1">
        <v>44267.581250000003</v>
      </c>
      <c r="M2">
        <v>0</v>
      </c>
      <c r="N2">
        <v>1</v>
      </c>
      <c r="O2" t="s">
        <v>29</v>
      </c>
      <c r="P2" t="s">
        <v>30</v>
      </c>
      <c r="Q2">
        <v>16</v>
      </c>
      <c r="R2">
        <v>2</v>
      </c>
      <c r="S2" t="s">
        <v>31</v>
      </c>
      <c r="T2" t="s">
        <v>32</v>
      </c>
      <c r="U2" t="s">
        <v>33</v>
      </c>
      <c r="V2" s="1">
        <f>IF(H2="Request","No SLA for Request",IF(AND(F2="High",H2="Incident / Problem"),WORKDAY(B2,3,0),IF(AND(F2="Emergency",H2="Incident / Problem"),B2+TIME(4,0,0),IF(AND(F2="Normal",H2="Incident / Problem"),WORKDAY(B2,5,0),IF(AND(F2="Low",H2="Incident / Problem"),WORKDAY(B2,7,0))))))</f>
        <v>44267.581249999996</v>
      </c>
      <c r="W2" t="str">
        <f>IF(V2&gt;K2,"Yes","No")</f>
        <v>No</v>
      </c>
    </row>
    <row r="3" spans="1:23" x14ac:dyDescent="0.2">
      <c r="A3">
        <v>111632</v>
      </c>
      <c r="B3" s="1">
        <v>44265.681250000001</v>
      </c>
      <c r="C3" t="s">
        <v>34</v>
      </c>
      <c r="D3" t="s">
        <v>35</v>
      </c>
      <c r="E3" t="s">
        <v>36</v>
      </c>
      <c r="F3" t="s">
        <v>24</v>
      </c>
      <c r="G3" t="s">
        <v>25</v>
      </c>
      <c r="H3" t="s">
        <v>26</v>
      </c>
      <c r="I3" t="s">
        <v>27</v>
      </c>
      <c r="J3" t="s">
        <v>37</v>
      </c>
      <c r="K3" s="1">
        <v>44273.719444444447</v>
      </c>
      <c r="L3" s="1">
        <v>44270.681250000001</v>
      </c>
      <c r="M3">
        <v>1</v>
      </c>
      <c r="N3">
        <v>1</v>
      </c>
      <c r="O3" t="s">
        <v>38</v>
      </c>
      <c r="P3" t="s">
        <v>39</v>
      </c>
      <c r="Q3">
        <v>28</v>
      </c>
      <c r="R3">
        <v>6</v>
      </c>
      <c r="S3" t="s">
        <v>31</v>
      </c>
      <c r="T3" t="s">
        <v>32</v>
      </c>
      <c r="U3" t="s">
        <v>33</v>
      </c>
      <c r="V3" s="1">
        <f t="shared" ref="V3:V66" si="0">IF(H3="Request","No SLA for Request",IF(AND(F3="High",H3="Incident / Problem"),WORKDAY(B3,3,0),IF(AND(F3="Emergency",H3="Incident / Problem"),B3+TIME(4,0,0),IF(AND(F3="Normal",H3="Incident / Problem"),WORKDAY(B3,5,0),IF(AND(F3="Low",H3="Incident / Problem"),WORKDAY(B3,7,0))))))</f>
        <v>44265.847916666666</v>
      </c>
      <c r="W3" t="str">
        <f t="shared" ref="W3:W66" si="1">IF(V3&gt;K3,"Yes","No")</f>
        <v>No</v>
      </c>
    </row>
    <row r="4" spans="1:23" x14ac:dyDescent="0.2">
      <c r="A4">
        <v>111621</v>
      </c>
      <c r="B4" s="1">
        <v>44249.505555555559</v>
      </c>
      <c r="C4" t="s">
        <v>40</v>
      </c>
      <c r="D4" t="s">
        <v>41</v>
      </c>
      <c r="E4" t="s">
        <v>42</v>
      </c>
      <c r="F4" t="s">
        <v>24</v>
      </c>
      <c r="G4" t="s">
        <v>43</v>
      </c>
      <c r="H4" t="s">
        <v>26</v>
      </c>
      <c r="I4" t="s">
        <v>27</v>
      </c>
      <c r="J4" t="s">
        <v>28</v>
      </c>
      <c r="K4" s="1">
        <v>44260.611111111109</v>
      </c>
      <c r="L4" s="1">
        <v>44250.005555555559</v>
      </c>
      <c r="M4">
        <v>0</v>
      </c>
      <c r="N4">
        <v>1</v>
      </c>
      <c r="O4" t="s">
        <v>29</v>
      </c>
      <c r="P4" t="s">
        <v>44</v>
      </c>
      <c r="Q4">
        <v>5</v>
      </c>
      <c r="R4">
        <v>1</v>
      </c>
      <c r="S4" t="s">
        <v>31</v>
      </c>
      <c r="T4" t="s">
        <v>32</v>
      </c>
      <c r="U4" t="s">
        <v>33</v>
      </c>
      <c r="V4" s="1">
        <f t="shared" si="0"/>
        <v>44249.672222222223</v>
      </c>
      <c r="W4" t="str">
        <f t="shared" si="1"/>
        <v>No</v>
      </c>
    </row>
    <row r="5" spans="1:23" x14ac:dyDescent="0.2">
      <c r="A5">
        <v>111608</v>
      </c>
      <c r="B5" s="1">
        <v>44242.486805555556</v>
      </c>
      <c r="C5" t="s">
        <v>45</v>
      </c>
      <c r="D5" t="s">
        <v>46</v>
      </c>
      <c r="E5" t="s">
        <v>47</v>
      </c>
      <c r="F5" t="s">
        <v>24</v>
      </c>
      <c r="G5" t="s">
        <v>25</v>
      </c>
      <c r="H5" t="s">
        <v>26</v>
      </c>
      <c r="I5" t="s">
        <v>27</v>
      </c>
      <c r="J5" t="s">
        <v>28</v>
      </c>
      <c r="K5" s="1">
        <v>44251.736111111109</v>
      </c>
      <c r="L5" s="1">
        <v>44242.986805555556</v>
      </c>
      <c r="M5">
        <v>0</v>
      </c>
      <c r="N5">
        <v>1</v>
      </c>
      <c r="O5" t="s">
        <v>29</v>
      </c>
      <c r="P5" t="s">
        <v>39</v>
      </c>
      <c r="Q5">
        <v>12</v>
      </c>
      <c r="R5">
        <v>1</v>
      </c>
      <c r="S5" t="s">
        <v>31</v>
      </c>
      <c r="T5" t="s">
        <v>32</v>
      </c>
      <c r="U5" t="s">
        <v>48</v>
      </c>
      <c r="V5" s="1">
        <f t="shared" si="0"/>
        <v>44242.65347222222</v>
      </c>
      <c r="W5" t="str">
        <f t="shared" si="1"/>
        <v>No</v>
      </c>
    </row>
    <row r="6" spans="1:23" x14ac:dyDescent="0.2">
      <c r="A6">
        <v>111596</v>
      </c>
      <c r="B6" s="1">
        <v>44218.456944444442</v>
      </c>
      <c r="C6" t="s">
        <v>49</v>
      </c>
      <c r="D6" t="s">
        <v>46</v>
      </c>
      <c r="E6" t="s">
        <v>47</v>
      </c>
      <c r="F6" t="s">
        <v>24</v>
      </c>
      <c r="G6" t="s">
        <v>25</v>
      </c>
      <c r="H6" t="s">
        <v>26</v>
      </c>
      <c r="I6" t="s">
        <v>27</v>
      </c>
      <c r="J6" t="s">
        <v>28</v>
      </c>
      <c r="K6" s="1">
        <v>44225.72152777778</v>
      </c>
      <c r="L6" s="1">
        <v>44218.956944444442</v>
      </c>
      <c r="M6">
        <v>0</v>
      </c>
      <c r="N6">
        <v>1</v>
      </c>
      <c r="O6" t="s">
        <v>29</v>
      </c>
      <c r="P6" t="s">
        <v>39</v>
      </c>
      <c r="Q6">
        <v>7</v>
      </c>
      <c r="R6">
        <v>1</v>
      </c>
      <c r="S6" t="s">
        <v>31</v>
      </c>
      <c r="T6" t="s">
        <v>32</v>
      </c>
      <c r="U6" t="s">
        <v>48</v>
      </c>
      <c r="V6" s="1">
        <f t="shared" si="0"/>
        <v>44218.623611111107</v>
      </c>
      <c r="W6" t="str">
        <f t="shared" si="1"/>
        <v>No</v>
      </c>
    </row>
    <row r="7" spans="1:23" x14ac:dyDescent="0.2">
      <c r="A7">
        <v>111491</v>
      </c>
      <c r="B7" s="1">
        <v>44063.4</v>
      </c>
      <c r="C7" t="s">
        <v>50</v>
      </c>
      <c r="D7" t="s">
        <v>51</v>
      </c>
      <c r="E7" t="s">
        <v>52</v>
      </c>
      <c r="F7" t="s">
        <v>24</v>
      </c>
      <c r="G7" t="s">
        <v>25</v>
      </c>
      <c r="H7" t="s">
        <v>26</v>
      </c>
      <c r="I7" t="s">
        <v>27</v>
      </c>
      <c r="J7" t="s">
        <v>28</v>
      </c>
      <c r="K7" s="1">
        <v>44211.692361111112</v>
      </c>
      <c r="L7" s="1">
        <v>44063.9</v>
      </c>
      <c r="M7">
        <v>0</v>
      </c>
      <c r="N7">
        <v>1</v>
      </c>
      <c r="O7" t="s">
        <v>29</v>
      </c>
      <c r="P7" t="s">
        <v>30</v>
      </c>
      <c r="Q7">
        <v>11</v>
      </c>
      <c r="R7">
        <v>1</v>
      </c>
      <c r="S7" t="s">
        <v>31</v>
      </c>
      <c r="T7" t="s">
        <v>32</v>
      </c>
      <c r="U7" t="s">
        <v>48</v>
      </c>
      <c r="V7" s="1">
        <f t="shared" si="0"/>
        <v>44063.566666666666</v>
      </c>
      <c r="W7" t="str">
        <f t="shared" si="1"/>
        <v>No</v>
      </c>
    </row>
    <row r="8" spans="1:23" x14ac:dyDescent="0.2">
      <c r="A8">
        <v>111571</v>
      </c>
      <c r="B8" s="1">
        <v>44175.399305555555</v>
      </c>
      <c r="C8" t="s">
        <v>53</v>
      </c>
      <c r="D8" t="s">
        <v>51</v>
      </c>
      <c r="E8" t="s">
        <v>52</v>
      </c>
      <c r="F8" t="s">
        <v>24</v>
      </c>
      <c r="G8" t="s">
        <v>25</v>
      </c>
      <c r="H8" t="s">
        <v>26</v>
      </c>
      <c r="I8" t="s">
        <v>27</v>
      </c>
      <c r="J8" t="s">
        <v>28</v>
      </c>
      <c r="K8" s="1">
        <v>44200.742361111108</v>
      </c>
      <c r="L8" s="1">
        <v>44175.899305555555</v>
      </c>
      <c r="M8">
        <v>0</v>
      </c>
      <c r="N8">
        <v>1</v>
      </c>
      <c r="O8" t="s">
        <v>29</v>
      </c>
      <c r="P8" t="s">
        <v>30</v>
      </c>
      <c r="Q8">
        <v>5</v>
      </c>
      <c r="R8">
        <v>4</v>
      </c>
      <c r="S8" t="s">
        <v>31</v>
      </c>
      <c r="T8" t="s">
        <v>32</v>
      </c>
      <c r="U8" t="s">
        <v>54</v>
      </c>
      <c r="V8" s="1">
        <f t="shared" si="0"/>
        <v>44175.565972222219</v>
      </c>
      <c r="W8" t="str">
        <f t="shared" si="1"/>
        <v>No</v>
      </c>
    </row>
    <row r="9" spans="1:23" x14ac:dyDescent="0.2">
      <c r="A9">
        <v>111572</v>
      </c>
      <c r="B9" s="1">
        <v>44175.400694444441</v>
      </c>
      <c r="C9" t="s">
        <v>55</v>
      </c>
      <c r="D9" t="s">
        <v>51</v>
      </c>
      <c r="E9" t="s">
        <v>52</v>
      </c>
      <c r="F9" t="s">
        <v>24</v>
      </c>
      <c r="G9" t="s">
        <v>25</v>
      </c>
      <c r="H9" t="s">
        <v>26</v>
      </c>
      <c r="I9" t="s">
        <v>27</v>
      </c>
      <c r="J9" t="s">
        <v>28</v>
      </c>
      <c r="K9" s="1">
        <v>44200.741666666669</v>
      </c>
      <c r="L9" s="1">
        <v>44175.900694444441</v>
      </c>
      <c r="M9">
        <v>0</v>
      </c>
      <c r="N9">
        <v>1</v>
      </c>
      <c r="O9" t="s">
        <v>29</v>
      </c>
      <c r="P9" t="s">
        <v>30</v>
      </c>
      <c r="Q9">
        <v>5</v>
      </c>
      <c r="R9">
        <v>1</v>
      </c>
      <c r="S9" t="s">
        <v>31</v>
      </c>
      <c r="T9" t="s">
        <v>32</v>
      </c>
      <c r="U9" t="s">
        <v>54</v>
      </c>
      <c r="V9" s="1">
        <f t="shared" si="0"/>
        <v>44175.567361111105</v>
      </c>
      <c r="W9" t="str">
        <f t="shared" si="1"/>
        <v>No</v>
      </c>
    </row>
    <row r="10" spans="1:23" x14ac:dyDescent="0.2">
      <c r="A10">
        <v>111573</v>
      </c>
      <c r="B10" s="1">
        <v>44175.40902777778</v>
      </c>
      <c r="C10" t="s">
        <v>56</v>
      </c>
      <c r="D10" t="s">
        <v>51</v>
      </c>
      <c r="E10" t="s">
        <v>52</v>
      </c>
      <c r="F10" t="s">
        <v>24</v>
      </c>
      <c r="G10" t="s">
        <v>25</v>
      </c>
      <c r="H10" t="s">
        <v>26</v>
      </c>
      <c r="I10" t="s">
        <v>27</v>
      </c>
      <c r="J10" t="s">
        <v>28</v>
      </c>
      <c r="K10" s="1">
        <v>44200.740972222222</v>
      </c>
      <c r="L10" s="1">
        <v>44175.90902777778</v>
      </c>
      <c r="M10">
        <v>0</v>
      </c>
      <c r="N10">
        <v>1</v>
      </c>
      <c r="O10" t="s">
        <v>29</v>
      </c>
      <c r="P10" t="s">
        <v>30</v>
      </c>
      <c r="Q10">
        <v>5</v>
      </c>
      <c r="R10">
        <v>1</v>
      </c>
      <c r="S10" t="s">
        <v>31</v>
      </c>
      <c r="T10" t="s">
        <v>32</v>
      </c>
      <c r="U10" t="s">
        <v>54</v>
      </c>
      <c r="V10" s="1">
        <f t="shared" si="0"/>
        <v>44175.575694444444</v>
      </c>
      <c r="W10" t="str">
        <f t="shared" si="1"/>
        <v>No</v>
      </c>
    </row>
    <row r="11" spans="1:23" x14ac:dyDescent="0.2">
      <c r="A11">
        <v>111575</v>
      </c>
      <c r="B11" s="1">
        <v>44175.415972222225</v>
      </c>
      <c r="C11" t="s">
        <v>57</v>
      </c>
      <c r="D11" t="s">
        <v>51</v>
      </c>
      <c r="E11" t="s">
        <v>52</v>
      </c>
      <c r="F11" t="s">
        <v>24</v>
      </c>
      <c r="G11" t="s">
        <v>25</v>
      </c>
      <c r="H11" t="s">
        <v>26</v>
      </c>
      <c r="I11" t="s">
        <v>27</v>
      </c>
      <c r="J11" t="s">
        <v>28</v>
      </c>
      <c r="K11" s="1">
        <v>44200.739583333336</v>
      </c>
      <c r="L11" s="1">
        <v>44175.915972222225</v>
      </c>
      <c r="M11">
        <v>0</v>
      </c>
      <c r="N11">
        <v>1</v>
      </c>
      <c r="O11" t="s">
        <v>29</v>
      </c>
      <c r="P11" t="s">
        <v>30</v>
      </c>
      <c r="Q11">
        <v>5</v>
      </c>
      <c r="R11">
        <v>1</v>
      </c>
      <c r="S11" t="s">
        <v>31</v>
      </c>
      <c r="T11" t="s">
        <v>32</v>
      </c>
      <c r="U11" t="s">
        <v>54</v>
      </c>
      <c r="V11" s="1">
        <f t="shared" si="0"/>
        <v>44175.582638888889</v>
      </c>
      <c r="W11" t="str">
        <f t="shared" si="1"/>
        <v>No</v>
      </c>
    </row>
    <row r="12" spans="1:23" x14ac:dyDescent="0.2">
      <c r="A12">
        <v>111576</v>
      </c>
      <c r="B12" s="1">
        <v>44175.419444444444</v>
      </c>
      <c r="C12" t="s">
        <v>58</v>
      </c>
      <c r="D12" t="s">
        <v>51</v>
      </c>
      <c r="E12" t="s">
        <v>52</v>
      </c>
      <c r="F12" t="s">
        <v>24</v>
      </c>
      <c r="G12" t="s">
        <v>25</v>
      </c>
      <c r="H12" t="s">
        <v>26</v>
      </c>
      <c r="I12" t="s">
        <v>27</v>
      </c>
      <c r="J12" t="s">
        <v>28</v>
      </c>
      <c r="K12" s="1">
        <v>44200.738888888889</v>
      </c>
      <c r="L12" s="1">
        <v>44175.919444444444</v>
      </c>
      <c r="M12">
        <v>0</v>
      </c>
      <c r="N12">
        <v>1</v>
      </c>
      <c r="O12" t="s">
        <v>29</v>
      </c>
      <c r="P12" t="s">
        <v>30</v>
      </c>
      <c r="Q12">
        <v>5</v>
      </c>
      <c r="R12">
        <v>1</v>
      </c>
      <c r="S12" t="s">
        <v>31</v>
      </c>
      <c r="T12" t="s">
        <v>32</v>
      </c>
      <c r="U12" t="s">
        <v>54</v>
      </c>
      <c r="V12" s="1">
        <f t="shared" si="0"/>
        <v>44175.586111111108</v>
      </c>
      <c r="W12" t="str">
        <f t="shared" si="1"/>
        <v>No</v>
      </c>
    </row>
    <row r="13" spans="1:23" x14ac:dyDescent="0.2">
      <c r="A13">
        <v>111581</v>
      </c>
      <c r="B13" s="1">
        <v>44183.428472222222</v>
      </c>
      <c r="C13" t="s">
        <v>59</v>
      </c>
      <c r="D13" t="s">
        <v>60</v>
      </c>
      <c r="E13" t="s">
        <v>61</v>
      </c>
      <c r="F13" t="s">
        <v>24</v>
      </c>
      <c r="G13" t="s">
        <v>25</v>
      </c>
      <c r="H13" t="s">
        <v>62</v>
      </c>
      <c r="I13" t="s">
        <v>27</v>
      </c>
      <c r="J13" t="s">
        <v>28</v>
      </c>
      <c r="K13" s="1">
        <v>44200.501388888886</v>
      </c>
      <c r="L13" s="1">
        <v>44183.928472222222</v>
      </c>
      <c r="M13">
        <v>0</v>
      </c>
      <c r="N13">
        <v>1</v>
      </c>
      <c r="O13" t="s">
        <v>29</v>
      </c>
      <c r="P13" t="s">
        <v>39</v>
      </c>
      <c r="Q13">
        <v>9</v>
      </c>
      <c r="R13">
        <v>2</v>
      </c>
      <c r="S13" t="s">
        <v>63</v>
      </c>
      <c r="T13" t="s">
        <v>64</v>
      </c>
      <c r="U13" t="s">
        <v>48</v>
      </c>
      <c r="V13" s="1" t="str">
        <f t="shared" si="0"/>
        <v>No SLA for Request</v>
      </c>
      <c r="W13" t="str">
        <f t="shared" si="1"/>
        <v>Yes</v>
      </c>
    </row>
    <row r="14" spans="1:23" x14ac:dyDescent="0.2">
      <c r="A14">
        <v>111586</v>
      </c>
      <c r="B14" s="1">
        <v>44188.636805555558</v>
      </c>
      <c r="C14" t="s">
        <v>65</v>
      </c>
      <c r="D14" t="s">
        <v>66</v>
      </c>
      <c r="E14" t="s">
        <v>67</v>
      </c>
      <c r="F14" t="s">
        <v>24</v>
      </c>
      <c r="G14" t="s">
        <v>25</v>
      </c>
      <c r="H14" t="s">
        <v>62</v>
      </c>
      <c r="I14" t="s">
        <v>27</v>
      </c>
      <c r="J14" t="s">
        <v>28</v>
      </c>
      <c r="K14" s="1">
        <v>44193.734027777777</v>
      </c>
      <c r="L14" s="1">
        <v>44189.136805555558</v>
      </c>
      <c r="M14">
        <v>0</v>
      </c>
      <c r="N14">
        <v>1</v>
      </c>
      <c r="O14" t="s">
        <v>29</v>
      </c>
      <c r="P14" t="s">
        <v>39</v>
      </c>
      <c r="Q14">
        <v>7</v>
      </c>
      <c r="R14">
        <v>0</v>
      </c>
      <c r="S14" t="s">
        <v>31</v>
      </c>
      <c r="T14" t="s">
        <v>32</v>
      </c>
      <c r="U14" t="s">
        <v>48</v>
      </c>
      <c r="V14" s="1" t="str">
        <f t="shared" si="0"/>
        <v>No SLA for Request</v>
      </c>
      <c r="W14" t="str">
        <f t="shared" si="1"/>
        <v>Yes</v>
      </c>
    </row>
    <row r="15" spans="1:23" x14ac:dyDescent="0.2">
      <c r="A15">
        <v>111564</v>
      </c>
      <c r="B15" s="1">
        <v>44160.660416666666</v>
      </c>
      <c r="C15" t="s">
        <v>68</v>
      </c>
      <c r="D15" t="s">
        <v>51</v>
      </c>
      <c r="E15" t="s">
        <v>52</v>
      </c>
      <c r="F15" t="s">
        <v>24</v>
      </c>
      <c r="G15" t="s">
        <v>25</v>
      </c>
      <c r="H15" t="s">
        <v>26</v>
      </c>
      <c r="I15" t="s">
        <v>27</v>
      </c>
      <c r="J15" t="s">
        <v>28</v>
      </c>
      <c r="K15" s="1">
        <v>44175.71875</v>
      </c>
      <c r="L15" s="1">
        <v>44161.160416666666</v>
      </c>
      <c r="M15">
        <v>0</v>
      </c>
      <c r="N15">
        <v>1</v>
      </c>
      <c r="O15" t="s">
        <v>69</v>
      </c>
      <c r="P15" t="s">
        <v>30</v>
      </c>
      <c r="Q15">
        <v>5</v>
      </c>
      <c r="R15">
        <v>1</v>
      </c>
      <c r="S15" t="s">
        <v>31</v>
      </c>
      <c r="T15" t="s">
        <v>32</v>
      </c>
      <c r="U15" t="s">
        <v>33</v>
      </c>
      <c r="V15" s="1">
        <f t="shared" si="0"/>
        <v>44160.82708333333</v>
      </c>
      <c r="W15" t="str">
        <f t="shared" si="1"/>
        <v>No</v>
      </c>
    </row>
    <row r="16" spans="1:23" x14ac:dyDescent="0.2">
      <c r="A16">
        <v>111550</v>
      </c>
      <c r="B16" s="1">
        <v>44145.450694444444</v>
      </c>
      <c r="C16" t="s">
        <v>70</v>
      </c>
      <c r="D16" t="s">
        <v>46</v>
      </c>
      <c r="E16" t="s">
        <v>47</v>
      </c>
      <c r="F16" t="s">
        <v>24</v>
      </c>
      <c r="G16" t="s">
        <v>25</v>
      </c>
      <c r="H16" t="s">
        <v>26</v>
      </c>
      <c r="I16" t="s">
        <v>27</v>
      </c>
      <c r="J16" t="s">
        <v>28</v>
      </c>
      <c r="K16" s="1">
        <v>44151.624305555553</v>
      </c>
      <c r="L16" s="1">
        <v>44145.950694444444</v>
      </c>
      <c r="M16">
        <v>0</v>
      </c>
      <c r="N16">
        <v>1</v>
      </c>
      <c r="O16" t="s">
        <v>29</v>
      </c>
      <c r="P16" t="s">
        <v>39</v>
      </c>
      <c r="Q16">
        <v>8</v>
      </c>
      <c r="R16">
        <v>1</v>
      </c>
      <c r="S16" t="s">
        <v>31</v>
      </c>
      <c r="T16" t="s">
        <v>32</v>
      </c>
      <c r="U16" t="s">
        <v>48</v>
      </c>
      <c r="V16" s="1">
        <f t="shared" si="0"/>
        <v>44145.617361111108</v>
      </c>
      <c r="W16" t="str">
        <f t="shared" si="1"/>
        <v>No</v>
      </c>
    </row>
    <row r="17" spans="1:23" x14ac:dyDescent="0.2">
      <c r="A17">
        <v>111530</v>
      </c>
      <c r="B17" s="1">
        <v>44112.728472222225</v>
      </c>
      <c r="C17" t="s">
        <v>71</v>
      </c>
      <c r="D17" t="s">
        <v>60</v>
      </c>
      <c r="E17" t="s">
        <v>61</v>
      </c>
      <c r="F17" t="s">
        <v>24</v>
      </c>
      <c r="G17" t="s">
        <v>25</v>
      </c>
      <c r="H17" t="s">
        <v>62</v>
      </c>
      <c r="I17" t="s">
        <v>27</v>
      </c>
      <c r="J17" t="s">
        <v>28</v>
      </c>
      <c r="K17" s="1">
        <v>44120.579861111109</v>
      </c>
      <c r="L17" s="1">
        <v>44113.228472222225</v>
      </c>
      <c r="M17">
        <v>0</v>
      </c>
      <c r="N17">
        <v>1</v>
      </c>
      <c r="O17" t="s">
        <v>29</v>
      </c>
      <c r="P17" t="s">
        <v>39</v>
      </c>
      <c r="Q17">
        <v>13</v>
      </c>
      <c r="R17">
        <v>1</v>
      </c>
      <c r="S17" t="s">
        <v>63</v>
      </c>
      <c r="T17" t="s">
        <v>64</v>
      </c>
      <c r="U17" t="s">
        <v>48</v>
      </c>
      <c r="V17" s="1" t="str">
        <f t="shared" si="0"/>
        <v>No SLA for Request</v>
      </c>
      <c r="W17" t="str">
        <f t="shared" si="1"/>
        <v>Yes</v>
      </c>
    </row>
    <row r="18" spans="1:23" x14ac:dyDescent="0.2">
      <c r="A18">
        <v>111511</v>
      </c>
      <c r="B18" s="1">
        <v>44102.620138888888</v>
      </c>
      <c r="C18" t="s">
        <v>72</v>
      </c>
      <c r="D18" t="s">
        <v>73</v>
      </c>
      <c r="E18" t="s">
        <v>74</v>
      </c>
      <c r="F18" t="s">
        <v>24</v>
      </c>
      <c r="G18" t="s">
        <v>43</v>
      </c>
      <c r="H18" t="s">
        <v>62</v>
      </c>
      <c r="I18" t="s">
        <v>75</v>
      </c>
      <c r="J18" t="s">
        <v>28</v>
      </c>
      <c r="K18" s="1">
        <v>44111.581250000003</v>
      </c>
      <c r="L18" s="1">
        <v>44102.786805555559</v>
      </c>
      <c r="M18">
        <v>0</v>
      </c>
      <c r="N18">
        <v>1</v>
      </c>
      <c r="O18" t="s">
        <v>29</v>
      </c>
      <c r="P18" t="s">
        <v>44</v>
      </c>
      <c r="Q18">
        <v>5</v>
      </c>
      <c r="R18">
        <v>0</v>
      </c>
      <c r="S18" t="s">
        <v>31</v>
      </c>
      <c r="T18" t="s">
        <v>76</v>
      </c>
      <c r="U18" t="s">
        <v>33</v>
      </c>
      <c r="V18" s="1" t="str">
        <f t="shared" si="0"/>
        <v>No SLA for Request</v>
      </c>
      <c r="W18" t="str">
        <f t="shared" si="1"/>
        <v>Yes</v>
      </c>
    </row>
    <row r="19" spans="1:23" x14ac:dyDescent="0.2">
      <c r="A19">
        <v>111493</v>
      </c>
      <c r="B19" s="1">
        <v>44066.48541666667</v>
      </c>
      <c r="C19" t="s">
        <v>77</v>
      </c>
      <c r="D19" t="s">
        <v>66</v>
      </c>
      <c r="E19" t="s">
        <v>67</v>
      </c>
      <c r="F19" t="s">
        <v>24</v>
      </c>
      <c r="G19" t="s">
        <v>25</v>
      </c>
      <c r="H19" t="s">
        <v>26</v>
      </c>
      <c r="I19" t="s">
        <v>27</v>
      </c>
      <c r="J19" t="s">
        <v>28</v>
      </c>
      <c r="K19" s="1">
        <v>44071.713888888888</v>
      </c>
      <c r="L19" s="1">
        <v>44066.98541666667</v>
      </c>
      <c r="M19">
        <v>0</v>
      </c>
      <c r="N19">
        <v>1</v>
      </c>
      <c r="O19" t="s">
        <v>29</v>
      </c>
      <c r="P19" t="s">
        <v>39</v>
      </c>
      <c r="Q19">
        <v>12</v>
      </c>
      <c r="R19">
        <v>3</v>
      </c>
      <c r="S19" t="s">
        <v>31</v>
      </c>
      <c r="T19" t="s">
        <v>32</v>
      </c>
      <c r="U19" t="s">
        <v>33</v>
      </c>
      <c r="V19" s="1">
        <f t="shared" si="0"/>
        <v>44066.652083333334</v>
      </c>
      <c r="W19" t="str">
        <f t="shared" si="1"/>
        <v>No</v>
      </c>
    </row>
    <row r="20" spans="1:23" x14ac:dyDescent="0.2">
      <c r="A20">
        <v>111487</v>
      </c>
      <c r="B20" s="1">
        <v>44058.52847222222</v>
      </c>
      <c r="C20" t="s">
        <v>78</v>
      </c>
      <c r="D20" t="s">
        <v>79</v>
      </c>
      <c r="E20" t="s">
        <v>80</v>
      </c>
      <c r="F20" t="s">
        <v>24</v>
      </c>
      <c r="G20" t="s">
        <v>25</v>
      </c>
      <c r="H20" t="s">
        <v>26</v>
      </c>
      <c r="I20" t="s">
        <v>27</v>
      </c>
      <c r="J20" t="s">
        <v>28</v>
      </c>
      <c r="K20" s="1">
        <v>44067.760416666664</v>
      </c>
      <c r="L20" s="1">
        <v>44059.02847222222</v>
      </c>
      <c r="M20">
        <v>0</v>
      </c>
      <c r="N20">
        <v>1</v>
      </c>
      <c r="O20" t="s">
        <v>29</v>
      </c>
      <c r="P20" t="s">
        <v>30</v>
      </c>
      <c r="Q20">
        <v>8</v>
      </c>
      <c r="R20">
        <v>1</v>
      </c>
      <c r="S20" t="s">
        <v>31</v>
      </c>
      <c r="T20" t="s">
        <v>32</v>
      </c>
      <c r="U20" t="s">
        <v>33</v>
      </c>
      <c r="V20" s="1">
        <f t="shared" si="0"/>
        <v>44058.695138888885</v>
      </c>
      <c r="W20" t="str">
        <f t="shared" si="1"/>
        <v>No</v>
      </c>
    </row>
    <row r="21" spans="1:23" x14ac:dyDescent="0.2">
      <c r="A21">
        <v>111479</v>
      </c>
      <c r="B21" s="1">
        <v>44050.572222222225</v>
      </c>
      <c r="C21" t="s">
        <v>81</v>
      </c>
      <c r="D21" t="s">
        <v>41</v>
      </c>
      <c r="E21" t="s">
        <v>42</v>
      </c>
      <c r="F21" t="s">
        <v>24</v>
      </c>
      <c r="G21" t="s">
        <v>43</v>
      </c>
      <c r="H21" t="s">
        <v>26</v>
      </c>
      <c r="I21" t="s">
        <v>27</v>
      </c>
      <c r="J21" t="s">
        <v>28</v>
      </c>
      <c r="K21" s="1">
        <v>44061.714583333334</v>
      </c>
      <c r="L21" s="1">
        <v>44051.072222222225</v>
      </c>
      <c r="M21">
        <v>0</v>
      </c>
      <c r="N21">
        <v>1</v>
      </c>
      <c r="O21" t="s">
        <v>29</v>
      </c>
      <c r="P21" t="s">
        <v>44</v>
      </c>
      <c r="Q21">
        <v>4</v>
      </c>
      <c r="R21">
        <v>1</v>
      </c>
      <c r="S21" t="s">
        <v>31</v>
      </c>
      <c r="T21" t="s">
        <v>76</v>
      </c>
      <c r="U21" t="s">
        <v>33</v>
      </c>
      <c r="V21" s="1">
        <f t="shared" si="0"/>
        <v>44050.738888888889</v>
      </c>
      <c r="W21" t="str">
        <f t="shared" si="1"/>
        <v>No</v>
      </c>
    </row>
    <row r="22" spans="1:23" x14ac:dyDescent="0.2">
      <c r="A22">
        <v>111451</v>
      </c>
      <c r="B22" s="1">
        <v>44013.383333333331</v>
      </c>
      <c r="C22" t="s">
        <v>82</v>
      </c>
      <c r="D22" t="s">
        <v>83</v>
      </c>
      <c r="E22" t="s">
        <v>84</v>
      </c>
      <c r="F22" t="s">
        <v>24</v>
      </c>
      <c r="G22" t="s">
        <v>43</v>
      </c>
      <c r="H22" t="s">
        <v>26</v>
      </c>
      <c r="I22" t="s">
        <v>85</v>
      </c>
      <c r="J22" t="s">
        <v>28</v>
      </c>
      <c r="K22" s="1">
        <v>44021.636111111111</v>
      </c>
      <c r="L22" s="1">
        <v>44014.708333333336</v>
      </c>
      <c r="M22">
        <v>0</v>
      </c>
      <c r="N22">
        <v>1</v>
      </c>
      <c r="O22" t="s">
        <v>29</v>
      </c>
      <c r="P22" t="s">
        <v>44</v>
      </c>
      <c r="Q22">
        <v>4</v>
      </c>
      <c r="R22">
        <v>0</v>
      </c>
      <c r="S22" t="s">
        <v>86</v>
      </c>
      <c r="T22" t="s">
        <v>87</v>
      </c>
      <c r="U22" t="s">
        <v>33</v>
      </c>
      <c r="V22" s="1">
        <f t="shared" si="0"/>
        <v>44013.549999999996</v>
      </c>
      <c r="W22" t="str">
        <f t="shared" si="1"/>
        <v>No</v>
      </c>
    </row>
    <row r="23" spans="1:23" x14ac:dyDescent="0.2">
      <c r="A23">
        <v>111478</v>
      </c>
      <c r="B23" s="1">
        <v>44042.560416666667</v>
      </c>
      <c r="C23" t="s">
        <v>88</v>
      </c>
      <c r="D23" t="s">
        <v>89</v>
      </c>
      <c r="E23" t="s">
        <v>90</v>
      </c>
      <c r="F23" t="s">
        <v>91</v>
      </c>
      <c r="G23" t="s">
        <v>25</v>
      </c>
      <c r="H23" t="s">
        <v>26</v>
      </c>
      <c r="I23" t="s">
        <v>27</v>
      </c>
      <c r="J23" t="s">
        <v>92</v>
      </c>
      <c r="K23" s="1">
        <v>44294.637499999997</v>
      </c>
      <c r="L23" s="1">
        <v>44042.810416666667</v>
      </c>
      <c r="M23">
        <v>1</v>
      </c>
      <c r="N23">
        <v>1</v>
      </c>
      <c r="O23" t="s">
        <v>38</v>
      </c>
      <c r="P23" t="s">
        <v>39</v>
      </c>
      <c r="Q23">
        <v>132</v>
      </c>
      <c r="R23">
        <v>25</v>
      </c>
      <c r="S23" t="s">
        <v>31</v>
      </c>
      <c r="T23" t="s">
        <v>32</v>
      </c>
      <c r="U23" t="s">
        <v>33</v>
      </c>
      <c r="V23" s="1">
        <f t="shared" si="0"/>
        <v>44047</v>
      </c>
      <c r="W23" t="str">
        <f t="shared" si="1"/>
        <v>No</v>
      </c>
    </row>
    <row r="24" spans="1:23" x14ac:dyDescent="0.2">
      <c r="A24">
        <v>111633</v>
      </c>
      <c r="B24" s="1">
        <v>44266.445138888892</v>
      </c>
      <c r="C24" t="s">
        <v>93</v>
      </c>
      <c r="D24" t="s">
        <v>22</v>
      </c>
      <c r="E24" t="s">
        <v>23</v>
      </c>
      <c r="F24" t="s">
        <v>91</v>
      </c>
      <c r="G24" t="s">
        <v>25</v>
      </c>
      <c r="H24" t="s">
        <v>26</v>
      </c>
      <c r="I24" t="s">
        <v>27</v>
      </c>
      <c r="J24" t="s">
        <v>37</v>
      </c>
      <c r="K24" s="1">
        <v>44293.628472222219</v>
      </c>
      <c r="L24" s="1">
        <v>44271.445138888892</v>
      </c>
      <c r="M24">
        <v>1</v>
      </c>
      <c r="N24">
        <v>0</v>
      </c>
      <c r="O24" t="s">
        <v>38</v>
      </c>
      <c r="P24" t="s">
        <v>30</v>
      </c>
      <c r="Q24">
        <v>32</v>
      </c>
      <c r="R24">
        <v>8</v>
      </c>
      <c r="S24" t="s">
        <v>31</v>
      </c>
      <c r="T24" t="s">
        <v>32</v>
      </c>
      <c r="U24" t="s">
        <v>33</v>
      </c>
      <c r="V24" s="1">
        <f t="shared" si="0"/>
        <v>44271</v>
      </c>
      <c r="W24" t="str">
        <f t="shared" si="1"/>
        <v>No</v>
      </c>
    </row>
    <row r="25" spans="1:23" x14ac:dyDescent="0.2">
      <c r="A25">
        <v>111649</v>
      </c>
      <c r="B25" s="1">
        <v>44278.693749999999</v>
      </c>
      <c r="C25" t="s">
        <v>94</v>
      </c>
      <c r="D25" t="s">
        <v>22</v>
      </c>
      <c r="E25" t="s">
        <v>23</v>
      </c>
      <c r="F25" t="s">
        <v>91</v>
      </c>
      <c r="G25" t="s">
        <v>25</v>
      </c>
      <c r="H25" t="s">
        <v>26</v>
      </c>
      <c r="I25" t="s">
        <v>27</v>
      </c>
      <c r="J25" t="s">
        <v>92</v>
      </c>
      <c r="K25" s="1">
        <v>44291.368055555555</v>
      </c>
      <c r="L25" s="1">
        <v>45191.193749999999</v>
      </c>
      <c r="M25">
        <v>0</v>
      </c>
      <c r="N25">
        <v>1</v>
      </c>
      <c r="O25" t="s">
        <v>38</v>
      </c>
      <c r="P25" t="s">
        <v>30</v>
      </c>
      <c r="Q25">
        <v>6</v>
      </c>
      <c r="R25">
        <v>2</v>
      </c>
      <c r="S25" t="s">
        <v>31</v>
      </c>
      <c r="T25" t="s">
        <v>32</v>
      </c>
      <c r="U25" t="s">
        <v>33</v>
      </c>
      <c r="V25" s="1">
        <f t="shared" si="0"/>
        <v>44281</v>
      </c>
      <c r="W25" t="str">
        <f t="shared" si="1"/>
        <v>No</v>
      </c>
    </row>
    <row r="26" spans="1:23" x14ac:dyDescent="0.2">
      <c r="A26">
        <v>111570</v>
      </c>
      <c r="B26" s="1">
        <v>44169.399305555555</v>
      </c>
      <c r="C26" t="s">
        <v>95</v>
      </c>
      <c r="D26" t="s">
        <v>89</v>
      </c>
      <c r="E26" t="s">
        <v>90</v>
      </c>
      <c r="F26" t="s">
        <v>91</v>
      </c>
      <c r="G26" t="s">
        <v>25</v>
      </c>
      <c r="H26" t="s">
        <v>26</v>
      </c>
      <c r="I26" t="s">
        <v>27</v>
      </c>
      <c r="J26" t="s">
        <v>37</v>
      </c>
      <c r="K26" s="1">
        <v>44286.494444444441</v>
      </c>
      <c r="L26" s="1">
        <v>44169.649305555555</v>
      </c>
      <c r="M26">
        <v>1</v>
      </c>
      <c r="N26">
        <v>1</v>
      </c>
      <c r="O26" t="s">
        <v>38</v>
      </c>
      <c r="P26" t="s">
        <v>39</v>
      </c>
      <c r="Q26">
        <v>38</v>
      </c>
      <c r="R26">
        <v>5</v>
      </c>
      <c r="S26" t="s">
        <v>31</v>
      </c>
      <c r="T26" t="s">
        <v>32</v>
      </c>
      <c r="U26" t="s">
        <v>33</v>
      </c>
      <c r="V26" s="1">
        <f t="shared" si="0"/>
        <v>44174</v>
      </c>
      <c r="W26" t="str">
        <f t="shared" si="1"/>
        <v>No</v>
      </c>
    </row>
    <row r="27" spans="1:23" x14ac:dyDescent="0.2">
      <c r="A27">
        <v>111501</v>
      </c>
      <c r="B27" s="1">
        <v>44083.560416666667</v>
      </c>
      <c r="C27" t="s">
        <v>96</v>
      </c>
      <c r="D27" t="s">
        <v>97</v>
      </c>
      <c r="E27" t="s">
        <v>98</v>
      </c>
      <c r="F27" t="s">
        <v>91</v>
      </c>
      <c r="G27" t="s">
        <v>25</v>
      </c>
      <c r="H27" t="s">
        <v>26</v>
      </c>
      <c r="I27" t="s">
        <v>27</v>
      </c>
      <c r="J27" t="s">
        <v>28</v>
      </c>
      <c r="K27" s="1">
        <v>44270.788888888892</v>
      </c>
      <c r="L27" s="1">
        <v>44086.560416666667</v>
      </c>
      <c r="M27">
        <v>0</v>
      </c>
      <c r="N27">
        <v>1</v>
      </c>
      <c r="O27" t="s">
        <v>29</v>
      </c>
      <c r="P27" t="s">
        <v>39</v>
      </c>
      <c r="Q27">
        <v>59</v>
      </c>
      <c r="R27">
        <v>8</v>
      </c>
      <c r="S27" t="s">
        <v>31</v>
      </c>
      <c r="T27" t="s">
        <v>32</v>
      </c>
      <c r="U27" t="s">
        <v>33</v>
      </c>
      <c r="V27" s="1">
        <f t="shared" si="0"/>
        <v>44088</v>
      </c>
      <c r="W27" t="str">
        <f t="shared" si="1"/>
        <v>No</v>
      </c>
    </row>
    <row r="28" spans="1:23" x14ac:dyDescent="0.2">
      <c r="A28">
        <v>111590</v>
      </c>
      <c r="B28" s="1">
        <v>44206.899305555555</v>
      </c>
      <c r="C28" t="s">
        <v>99</v>
      </c>
      <c r="D28" t="s">
        <v>73</v>
      </c>
      <c r="E28" t="s">
        <v>74</v>
      </c>
      <c r="F28" t="s">
        <v>91</v>
      </c>
      <c r="G28" t="s">
        <v>25</v>
      </c>
      <c r="H28" t="s">
        <v>26</v>
      </c>
      <c r="I28" t="s">
        <v>27</v>
      </c>
      <c r="J28" t="s">
        <v>28</v>
      </c>
      <c r="K28" s="1">
        <v>44235.709722222222</v>
      </c>
      <c r="L28" s="1">
        <v>44207.149305555555</v>
      </c>
      <c r="M28">
        <v>0</v>
      </c>
      <c r="N28">
        <v>1</v>
      </c>
      <c r="O28" t="s">
        <v>29</v>
      </c>
      <c r="P28" t="s">
        <v>39</v>
      </c>
      <c r="Q28">
        <v>13</v>
      </c>
      <c r="R28">
        <v>4</v>
      </c>
      <c r="S28" t="s">
        <v>31</v>
      </c>
      <c r="T28" t="s">
        <v>32</v>
      </c>
      <c r="U28" t="s">
        <v>33</v>
      </c>
      <c r="V28" s="1">
        <f t="shared" si="0"/>
        <v>44209</v>
      </c>
      <c r="W28" t="str">
        <f t="shared" si="1"/>
        <v>No</v>
      </c>
    </row>
    <row r="29" spans="1:23" x14ac:dyDescent="0.2">
      <c r="A29">
        <v>111597</v>
      </c>
      <c r="B29" s="1">
        <v>44218.582638888889</v>
      </c>
      <c r="C29" t="s">
        <v>100</v>
      </c>
      <c r="D29" t="s">
        <v>73</v>
      </c>
      <c r="E29" t="s">
        <v>74</v>
      </c>
      <c r="F29" t="s">
        <v>91</v>
      </c>
      <c r="G29" t="s">
        <v>25</v>
      </c>
      <c r="H29" t="s">
        <v>26</v>
      </c>
      <c r="I29" t="s">
        <v>27</v>
      </c>
      <c r="J29" t="s">
        <v>28</v>
      </c>
      <c r="K29" s="1">
        <v>44232.729861111111</v>
      </c>
      <c r="L29" s="1">
        <v>44218.832638888889</v>
      </c>
      <c r="M29">
        <v>0</v>
      </c>
      <c r="N29">
        <v>1</v>
      </c>
      <c r="O29" t="s">
        <v>29</v>
      </c>
      <c r="P29" t="s">
        <v>39</v>
      </c>
      <c r="Q29">
        <v>14</v>
      </c>
      <c r="R29">
        <v>5</v>
      </c>
      <c r="S29" t="s">
        <v>31</v>
      </c>
      <c r="T29" t="s">
        <v>32</v>
      </c>
      <c r="U29" t="s">
        <v>33</v>
      </c>
      <c r="V29" s="1">
        <f t="shared" si="0"/>
        <v>44223</v>
      </c>
      <c r="W29" t="str">
        <f t="shared" si="1"/>
        <v>No</v>
      </c>
    </row>
    <row r="30" spans="1:23" x14ac:dyDescent="0.2">
      <c r="A30">
        <v>111601</v>
      </c>
      <c r="B30" s="1">
        <v>44224.713194444441</v>
      </c>
      <c r="C30" t="s">
        <v>101</v>
      </c>
      <c r="D30" t="s">
        <v>51</v>
      </c>
      <c r="E30" t="s">
        <v>52</v>
      </c>
      <c r="F30" t="s">
        <v>91</v>
      </c>
      <c r="G30" t="s">
        <v>25</v>
      </c>
      <c r="H30" t="s">
        <v>26</v>
      </c>
      <c r="I30" t="s">
        <v>27</v>
      </c>
      <c r="J30" t="s">
        <v>28</v>
      </c>
      <c r="K30" s="1">
        <v>44225.718055555553</v>
      </c>
      <c r="L30" s="1">
        <v>44224.963194444441</v>
      </c>
      <c r="M30">
        <v>0</v>
      </c>
      <c r="N30">
        <v>1</v>
      </c>
      <c r="O30" t="s">
        <v>29</v>
      </c>
      <c r="P30" t="s">
        <v>30</v>
      </c>
      <c r="Q30">
        <v>6</v>
      </c>
      <c r="R30">
        <v>2</v>
      </c>
      <c r="S30" t="s">
        <v>31</v>
      </c>
      <c r="T30" t="s">
        <v>32</v>
      </c>
      <c r="U30" t="s">
        <v>48</v>
      </c>
      <c r="V30" s="1">
        <f t="shared" si="0"/>
        <v>44229</v>
      </c>
      <c r="W30" t="str">
        <f t="shared" si="1"/>
        <v>Yes</v>
      </c>
    </row>
    <row r="31" spans="1:23" x14ac:dyDescent="0.2">
      <c r="A31">
        <v>111549</v>
      </c>
      <c r="B31" s="1">
        <v>44145.427777777775</v>
      </c>
      <c r="C31" t="s">
        <v>102</v>
      </c>
      <c r="D31" t="s">
        <v>66</v>
      </c>
      <c r="E31" t="s">
        <v>67</v>
      </c>
      <c r="F31" t="s">
        <v>91</v>
      </c>
      <c r="G31" t="s">
        <v>25</v>
      </c>
      <c r="H31" t="s">
        <v>26</v>
      </c>
      <c r="I31" t="s">
        <v>27</v>
      </c>
      <c r="J31" t="s">
        <v>28</v>
      </c>
      <c r="K31" s="1">
        <v>44218.755555555559</v>
      </c>
      <c r="L31" s="1">
        <v>44145.927777777775</v>
      </c>
      <c r="M31">
        <v>0</v>
      </c>
      <c r="N31">
        <v>1</v>
      </c>
      <c r="O31" t="s">
        <v>29</v>
      </c>
      <c r="P31" t="s">
        <v>39</v>
      </c>
      <c r="Q31">
        <v>19</v>
      </c>
      <c r="R31">
        <v>11</v>
      </c>
      <c r="S31" t="s">
        <v>31</v>
      </c>
      <c r="T31" t="s">
        <v>32</v>
      </c>
      <c r="U31" t="s">
        <v>48</v>
      </c>
      <c r="V31" s="1">
        <f t="shared" si="0"/>
        <v>44148</v>
      </c>
      <c r="W31" t="str">
        <f t="shared" si="1"/>
        <v>No</v>
      </c>
    </row>
    <row r="32" spans="1:23" x14ac:dyDescent="0.2">
      <c r="A32">
        <v>111588</v>
      </c>
      <c r="B32" s="1">
        <v>44194.525694444441</v>
      </c>
      <c r="C32" t="s">
        <v>103</v>
      </c>
      <c r="D32" t="s">
        <v>104</v>
      </c>
      <c r="E32" t="s">
        <v>105</v>
      </c>
      <c r="F32" t="s">
        <v>91</v>
      </c>
      <c r="G32" t="s">
        <v>25</v>
      </c>
      <c r="H32" t="s">
        <v>62</v>
      </c>
      <c r="I32" t="s">
        <v>27</v>
      </c>
      <c r="J32" t="s">
        <v>28</v>
      </c>
      <c r="K32" s="1">
        <v>44215.734722222223</v>
      </c>
      <c r="L32" s="1">
        <v>44195.025694444441</v>
      </c>
      <c r="M32">
        <v>0</v>
      </c>
      <c r="N32">
        <v>1</v>
      </c>
      <c r="O32" t="s">
        <v>29</v>
      </c>
      <c r="P32" t="s">
        <v>39</v>
      </c>
      <c r="Q32">
        <v>10</v>
      </c>
      <c r="R32">
        <v>1</v>
      </c>
      <c r="S32" t="s">
        <v>63</v>
      </c>
      <c r="T32" t="s">
        <v>64</v>
      </c>
      <c r="U32" t="s">
        <v>33</v>
      </c>
      <c r="V32" s="1" t="str">
        <f t="shared" si="0"/>
        <v>No SLA for Request</v>
      </c>
      <c r="W32" t="str">
        <f t="shared" si="1"/>
        <v>Yes</v>
      </c>
    </row>
    <row r="33" spans="1:23" x14ac:dyDescent="0.2">
      <c r="A33">
        <v>111565</v>
      </c>
      <c r="B33" s="1">
        <v>44166.407638888886</v>
      </c>
      <c r="C33" t="s">
        <v>106</v>
      </c>
      <c r="D33" t="s">
        <v>104</v>
      </c>
      <c r="E33" t="s">
        <v>105</v>
      </c>
      <c r="F33" t="s">
        <v>91</v>
      </c>
      <c r="G33" t="s">
        <v>25</v>
      </c>
      <c r="H33" t="s">
        <v>26</v>
      </c>
      <c r="I33" t="s">
        <v>27</v>
      </c>
      <c r="J33" t="s">
        <v>28</v>
      </c>
      <c r="K33" s="1">
        <v>44215.729861111111</v>
      </c>
      <c r="L33" s="1">
        <v>44166.907638888886</v>
      </c>
      <c r="M33">
        <v>0</v>
      </c>
      <c r="N33">
        <v>1</v>
      </c>
      <c r="O33" t="s">
        <v>29</v>
      </c>
      <c r="P33" t="s">
        <v>39</v>
      </c>
      <c r="Q33">
        <v>14</v>
      </c>
      <c r="R33">
        <v>2</v>
      </c>
      <c r="S33" t="s">
        <v>31</v>
      </c>
      <c r="T33" t="s">
        <v>32</v>
      </c>
      <c r="U33" t="s">
        <v>33</v>
      </c>
      <c r="V33" s="1">
        <f t="shared" si="0"/>
        <v>44169</v>
      </c>
      <c r="W33" t="str">
        <f t="shared" si="1"/>
        <v>No</v>
      </c>
    </row>
    <row r="34" spans="1:23" x14ac:dyDescent="0.2">
      <c r="A34">
        <v>111587</v>
      </c>
      <c r="B34" s="1">
        <v>44194.515277777777</v>
      </c>
      <c r="C34" t="s">
        <v>107</v>
      </c>
      <c r="D34" t="s">
        <v>22</v>
      </c>
      <c r="E34" t="s">
        <v>23</v>
      </c>
      <c r="F34" t="s">
        <v>91</v>
      </c>
      <c r="G34" t="s">
        <v>25</v>
      </c>
      <c r="H34" t="s">
        <v>26</v>
      </c>
      <c r="I34" t="s">
        <v>27</v>
      </c>
      <c r="J34" t="s">
        <v>28</v>
      </c>
      <c r="K34" s="1">
        <v>44209.711111111108</v>
      </c>
      <c r="L34" s="1">
        <v>44195.015277777777</v>
      </c>
      <c r="M34">
        <v>0</v>
      </c>
      <c r="N34">
        <v>1</v>
      </c>
      <c r="O34" t="s">
        <v>29</v>
      </c>
      <c r="P34" t="s">
        <v>30</v>
      </c>
      <c r="Q34">
        <v>7</v>
      </c>
      <c r="R34">
        <v>2</v>
      </c>
      <c r="S34" t="s">
        <v>63</v>
      </c>
      <c r="T34" t="s">
        <v>32</v>
      </c>
      <c r="U34" t="s">
        <v>33</v>
      </c>
      <c r="V34" s="1">
        <f t="shared" si="0"/>
        <v>44197</v>
      </c>
      <c r="W34" t="str">
        <f t="shared" si="1"/>
        <v>No</v>
      </c>
    </row>
    <row r="35" spans="1:23" x14ac:dyDescent="0.2">
      <c r="A35">
        <v>111574</v>
      </c>
      <c r="B35" s="1">
        <v>44175.411111111112</v>
      </c>
      <c r="C35" t="s">
        <v>108</v>
      </c>
      <c r="D35" t="s">
        <v>51</v>
      </c>
      <c r="E35" t="s">
        <v>52</v>
      </c>
      <c r="F35" t="s">
        <v>91</v>
      </c>
      <c r="G35" t="s">
        <v>25</v>
      </c>
      <c r="H35" t="s">
        <v>26</v>
      </c>
      <c r="I35" t="s">
        <v>27</v>
      </c>
      <c r="J35" t="s">
        <v>28</v>
      </c>
      <c r="K35" s="1">
        <v>44200.740277777775</v>
      </c>
      <c r="L35" s="1">
        <v>44175.911111111112</v>
      </c>
      <c r="M35">
        <v>0</v>
      </c>
      <c r="N35">
        <v>1</v>
      </c>
      <c r="O35" t="s">
        <v>29</v>
      </c>
      <c r="P35" t="s">
        <v>30</v>
      </c>
      <c r="Q35">
        <v>5</v>
      </c>
      <c r="R35">
        <v>1</v>
      </c>
      <c r="S35" t="s">
        <v>31</v>
      </c>
      <c r="T35" t="s">
        <v>32</v>
      </c>
      <c r="U35" t="s">
        <v>54</v>
      </c>
      <c r="V35" s="1">
        <f t="shared" si="0"/>
        <v>44180</v>
      </c>
      <c r="W35" t="str">
        <f t="shared" si="1"/>
        <v>No</v>
      </c>
    </row>
    <row r="36" spans="1:23" x14ac:dyDescent="0.2">
      <c r="A36">
        <v>111577</v>
      </c>
      <c r="B36" s="1">
        <v>44175.427083333336</v>
      </c>
      <c r="C36" t="s">
        <v>109</v>
      </c>
      <c r="D36" t="s">
        <v>51</v>
      </c>
      <c r="E36" t="s">
        <v>52</v>
      </c>
      <c r="F36" t="s">
        <v>91</v>
      </c>
      <c r="G36" t="s">
        <v>25</v>
      </c>
      <c r="H36" t="s">
        <v>26</v>
      </c>
      <c r="I36" t="s">
        <v>27</v>
      </c>
      <c r="J36" t="s">
        <v>28</v>
      </c>
      <c r="K36" s="1">
        <v>44200.737500000003</v>
      </c>
      <c r="L36" s="1">
        <v>44175.927083333336</v>
      </c>
      <c r="M36">
        <v>0</v>
      </c>
      <c r="N36">
        <v>1</v>
      </c>
      <c r="O36" t="s">
        <v>29</v>
      </c>
      <c r="P36" t="s">
        <v>30</v>
      </c>
      <c r="Q36">
        <v>5</v>
      </c>
      <c r="R36">
        <v>1</v>
      </c>
      <c r="S36" t="s">
        <v>31</v>
      </c>
      <c r="T36" t="s">
        <v>32</v>
      </c>
      <c r="U36" t="s">
        <v>54</v>
      </c>
      <c r="V36" s="1">
        <f t="shared" si="0"/>
        <v>44180</v>
      </c>
      <c r="W36" t="str">
        <f t="shared" si="1"/>
        <v>No</v>
      </c>
    </row>
    <row r="37" spans="1:23" x14ac:dyDescent="0.2">
      <c r="A37">
        <v>111506</v>
      </c>
      <c r="B37" s="1">
        <v>44097.751388888886</v>
      </c>
      <c r="C37" t="s">
        <v>110</v>
      </c>
      <c r="D37" t="s">
        <v>89</v>
      </c>
      <c r="E37" t="s">
        <v>90</v>
      </c>
      <c r="F37" t="s">
        <v>91</v>
      </c>
      <c r="G37" t="s">
        <v>25</v>
      </c>
      <c r="H37" t="s">
        <v>26</v>
      </c>
      <c r="I37" t="s">
        <v>27</v>
      </c>
      <c r="J37" t="s">
        <v>92</v>
      </c>
      <c r="K37" s="1">
        <v>44174.520833333336</v>
      </c>
      <c r="L37" s="1">
        <v>44098.001388888886</v>
      </c>
      <c r="M37">
        <v>1</v>
      </c>
      <c r="N37">
        <v>0</v>
      </c>
      <c r="O37" t="s">
        <v>38</v>
      </c>
      <c r="P37" t="s">
        <v>39</v>
      </c>
      <c r="Q37">
        <v>31</v>
      </c>
      <c r="R37">
        <v>3</v>
      </c>
      <c r="S37" t="s">
        <v>31</v>
      </c>
      <c r="T37" t="s">
        <v>32</v>
      </c>
      <c r="U37" t="s">
        <v>33</v>
      </c>
      <c r="V37" s="1">
        <f t="shared" si="0"/>
        <v>44102</v>
      </c>
      <c r="W37" t="str">
        <f t="shared" si="1"/>
        <v>No</v>
      </c>
    </row>
    <row r="38" spans="1:23" x14ac:dyDescent="0.2">
      <c r="A38">
        <v>111539</v>
      </c>
      <c r="B38" s="1">
        <v>44125.636111111111</v>
      </c>
      <c r="C38" t="s">
        <v>111</v>
      </c>
      <c r="D38" t="s">
        <v>66</v>
      </c>
      <c r="E38" t="s">
        <v>67</v>
      </c>
      <c r="F38" t="s">
        <v>91</v>
      </c>
      <c r="G38" t="s">
        <v>25</v>
      </c>
      <c r="H38" t="s">
        <v>62</v>
      </c>
      <c r="I38" t="s">
        <v>27</v>
      </c>
      <c r="J38" t="s">
        <v>28</v>
      </c>
      <c r="K38" s="1">
        <v>44168.333333333336</v>
      </c>
      <c r="L38" s="1">
        <v>44126.136111111111</v>
      </c>
      <c r="M38">
        <v>0</v>
      </c>
      <c r="N38">
        <v>1</v>
      </c>
      <c r="O38" t="s">
        <v>29</v>
      </c>
      <c r="P38" t="s">
        <v>39</v>
      </c>
      <c r="Q38">
        <v>7</v>
      </c>
      <c r="R38">
        <v>0</v>
      </c>
      <c r="S38" t="s">
        <v>63</v>
      </c>
      <c r="T38" t="s">
        <v>64</v>
      </c>
      <c r="U38" t="s">
        <v>48</v>
      </c>
      <c r="V38" s="1" t="str">
        <f t="shared" si="0"/>
        <v>No SLA for Request</v>
      </c>
      <c r="W38" t="str">
        <f t="shared" si="1"/>
        <v>Yes</v>
      </c>
    </row>
    <row r="39" spans="1:23" x14ac:dyDescent="0.2">
      <c r="A39">
        <v>111535</v>
      </c>
      <c r="B39" s="1">
        <v>44123.416666666664</v>
      </c>
      <c r="C39" t="s">
        <v>112</v>
      </c>
      <c r="D39" t="s">
        <v>41</v>
      </c>
      <c r="E39" t="s">
        <v>42</v>
      </c>
      <c r="F39" t="s">
        <v>91</v>
      </c>
      <c r="G39" t="s">
        <v>43</v>
      </c>
      <c r="H39" t="s">
        <v>62</v>
      </c>
      <c r="I39" t="s">
        <v>27</v>
      </c>
      <c r="J39" t="s">
        <v>28</v>
      </c>
      <c r="K39" s="1">
        <v>44152.515277777777</v>
      </c>
      <c r="L39" s="1">
        <v>44123.916666666664</v>
      </c>
      <c r="M39">
        <v>0</v>
      </c>
      <c r="N39">
        <v>1</v>
      </c>
      <c r="O39" t="s">
        <v>29</v>
      </c>
      <c r="P39" t="s">
        <v>113</v>
      </c>
      <c r="Q39">
        <v>4</v>
      </c>
      <c r="R39">
        <v>0</v>
      </c>
      <c r="S39" t="s">
        <v>31</v>
      </c>
      <c r="T39" t="s">
        <v>76</v>
      </c>
      <c r="U39" t="s">
        <v>33</v>
      </c>
      <c r="V39" s="1" t="str">
        <f t="shared" si="0"/>
        <v>No SLA for Request</v>
      </c>
      <c r="W39" t="str">
        <f t="shared" si="1"/>
        <v>Yes</v>
      </c>
    </row>
    <row r="40" spans="1:23" x14ac:dyDescent="0.2">
      <c r="A40">
        <v>111517</v>
      </c>
      <c r="B40" s="1">
        <v>44109.543749999997</v>
      </c>
      <c r="C40" t="s">
        <v>114</v>
      </c>
      <c r="D40" t="s">
        <v>51</v>
      </c>
      <c r="E40" t="s">
        <v>52</v>
      </c>
      <c r="F40" t="s">
        <v>91</v>
      </c>
      <c r="G40" t="s">
        <v>25</v>
      </c>
      <c r="H40" t="s">
        <v>26</v>
      </c>
      <c r="I40" t="s">
        <v>27</v>
      </c>
      <c r="J40" t="s">
        <v>28</v>
      </c>
      <c r="K40" s="1">
        <v>44118.719444444447</v>
      </c>
      <c r="L40" s="1">
        <v>44110.043749999997</v>
      </c>
      <c r="M40">
        <v>0</v>
      </c>
      <c r="N40">
        <v>1</v>
      </c>
      <c r="O40" t="s">
        <v>29</v>
      </c>
      <c r="P40" t="s">
        <v>30</v>
      </c>
      <c r="Q40">
        <v>6</v>
      </c>
      <c r="R40">
        <v>1</v>
      </c>
      <c r="S40" t="s">
        <v>31</v>
      </c>
      <c r="T40" t="s">
        <v>32</v>
      </c>
      <c r="U40" t="s">
        <v>33</v>
      </c>
      <c r="V40" s="1">
        <f t="shared" si="0"/>
        <v>44112</v>
      </c>
      <c r="W40" t="str">
        <f t="shared" si="1"/>
        <v>No</v>
      </c>
    </row>
    <row r="41" spans="1:23" x14ac:dyDescent="0.2">
      <c r="A41">
        <v>111495</v>
      </c>
      <c r="B41" s="1">
        <v>44066.599305555559</v>
      </c>
      <c r="C41" t="s">
        <v>115</v>
      </c>
      <c r="D41" t="s">
        <v>89</v>
      </c>
      <c r="E41" t="s">
        <v>90</v>
      </c>
      <c r="F41" t="s">
        <v>91</v>
      </c>
      <c r="G41" t="s">
        <v>25</v>
      </c>
      <c r="H41" t="s">
        <v>26</v>
      </c>
      <c r="I41" t="s">
        <v>27</v>
      </c>
      <c r="J41" t="s">
        <v>28</v>
      </c>
      <c r="K41" s="1">
        <v>44097.768750000003</v>
      </c>
      <c r="L41" s="1">
        <v>44067.099305555559</v>
      </c>
      <c r="M41">
        <v>0</v>
      </c>
      <c r="N41">
        <v>1</v>
      </c>
      <c r="O41" t="s">
        <v>29</v>
      </c>
      <c r="P41" t="s">
        <v>39</v>
      </c>
      <c r="Q41">
        <v>21</v>
      </c>
      <c r="R41">
        <v>2</v>
      </c>
      <c r="S41" t="s">
        <v>31</v>
      </c>
      <c r="T41" t="s">
        <v>32</v>
      </c>
      <c r="U41" t="s">
        <v>33</v>
      </c>
      <c r="V41" s="1">
        <f t="shared" si="0"/>
        <v>44069</v>
      </c>
      <c r="W41" t="str">
        <f t="shared" si="1"/>
        <v>No</v>
      </c>
    </row>
    <row r="42" spans="1:23" x14ac:dyDescent="0.2">
      <c r="A42">
        <v>111498</v>
      </c>
      <c r="B42" s="1">
        <v>44070.453472222223</v>
      </c>
      <c r="C42" t="s">
        <v>116</v>
      </c>
      <c r="D42" t="s">
        <v>104</v>
      </c>
      <c r="E42" t="s">
        <v>105</v>
      </c>
      <c r="F42" t="s">
        <v>91</v>
      </c>
      <c r="G42" t="s">
        <v>25</v>
      </c>
      <c r="H42" t="s">
        <v>26</v>
      </c>
      <c r="I42" t="s">
        <v>27</v>
      </c>
      <c r="J42" t="s">
        <v>28</v>
      </c>
      <c r="K42" s="1">
        <v>44095.595138888886</v>
      </c>
      <c r="L42" s="1">
        <v>44070.953472222223</v>
      </c>
      <c r="M42">
        <v>0</v>
      </c>
      <c r="N42">
        <v>1</v>
      </c>
      <c r="O42" t="s">
        <v>29</v>
      </c>
      <c r="P42" t="s">
        <v>39</v>
      </c>
      <c r="Q42">
        <v>18</v>
      </c>
      <c r="R42">
        <v>3</v>
      </c>
      <c r="S42" t="s">
        <v>31</v>
      </c>
      <c r="T42" t="s">
        <v>32</v>
      </c>
      <c r="U42" t="s">
        <v>33</v>
      </c>
      <c r="V42" s="1">
        <f t="shared" si="0"/>
        <v>44075</v>
      </c>
      <c r="W42" t="str">
        <f t="shared" si="1"/>
        <v>No</v>
      </c>
    </row>
    <row r="43" spans="1:23" x14ac:dyDescent="0.2">
      <c r="A43">
        <v>111474</v>
      </c>
      <c r="B43" s="1">
        <v>44033.568749999999</v>
      </c>
      <c r="C43" t="s">
        <v>117</v>
      </c>
      <c r="D43" t="s">
        <v>89</v>
      </c>
      <c r="E43" t="s">
        <v>90</v>
      </c>
      <c r="F43" t="s">
        <v>91</v>
      </c>
      <c r="G43" t="s">
        <v>25</v>
      </c>
      <c r="H43" t="s">
        <v>26</v>
      </c>
      <c r="I43" t="s">
        <v>27</v>
      </c>
      <c r="J43" t="s">
        <v>28</v>
      </c>
      <c r="K43" s="1">
        <v>44048.742361111108</v>
      </c>
      <c r="L43" s="1">
        <v>44034.068749999999</v>
      </c>
      <c r="M43">
        <v>0</v>
      </c>
      <c r="N43">
        <v>1</v>
      </c>
      <c r="O43" t="s">
        <v>29</v>
      </c>
      <c r="P43" t="s">
        <v>39</v>
      </c>
      <c r="Q43">
        <v>13</v>
      </c>
      <c r="R43">
        <v>4</v>
      </c>
      <c r="S43" t="s">
        <v>31</v>
      </c>
      <c r="T43" t="s">
        <v>32</v>
      </c>
      <c r="U43" t="s">
        <v>48</v>
      </c>
      <c r="V43" s="1">
        <f t="shared" si="0"/>
        <v>44036</v>
      </c>
      <c r="W43" t="str">
        <f t="shared" si="1"/>
        <v>No</v>
      </c>
    </row>
    <row r="44" spans="1:23" x14ac:dyDescent="0.2">
      <c r="A44">
        <v>111469</v>
      </c>
      <c r="B44" s="1">
        <v>44025.460416666669</v>
      </c>
      <c r="C44" t="s">
        <v>118</v>
      </c>
      <c r="D44" t="s">
        <v>104</v>
      </c>
      <c r="E44" t="s">
        <v>105</v>
      </c>
      <c r="F44" t="s">
        <v>91</v>
      </c>
      <c r="G44" t="s">
        <v>25</v>
      </c>
      <c r="H44" t="s">
        <v>26</v>
      </c>
      <c r="I44" t="s">
        <v>27</v>
      </c>
      <c r="J44" t="s">
        <v>28</v>
      </c>
      <c r="K44" s="1">
        <v>44046.508333333331</v>
      </c>
      <c r="L44" s="1">
        <v>44025.960416666669</v>
      </c>
      <c r="M44">
        <v>0</v>
      </c>
      <c r="N44">
        <v>1</v>
      </c>
      <c r="O44" t="s">
        <v>29</v>
      </c>
      <c r="P44" t="s">
        <v>39</v>
      </c>
      <c r="Q44">
        <v>11</v>
      </c>
      <c r="R44">
        <v>5</v>
      </c>
      <c r="S44" t="s">
        <v>31</v>
      </c>
      <c r="T44" t="s">
        <v>32</v>
      </c>
      <c r="U44" t="s">
        <v>48</v>
      </c>
      <c r="V44" s="1">
        <f t="shared" si="0"/>
        <v>44028</v>
      </c>
      <c r="W44" t="str">
        <f t="shared" si="1"/>
        <v>No</v>
      </c>
    </row>
    <row r="45" spans="1:23" x14ac:dyDescent="0.2">
      <c r="A45">
        <v>111446</v>
      </c>
      <c r="B45" s="1">
        <v>44000.649305555555</v>
      </c>
      <c r="C45" t="s">
        <v>119</v>
      </c>
      <c r="D45" t="s">
        <v>97</v>
      </c>
      <c r="E45" t="s">
        <v>98</v>
      </c>
      <c r="F45" t="s">
        <v>91</v>
      </c>
      <c r="G45" t="s">
        <v>25</v>
      </c>
      <c r="H45" t="s">
        <v>26</v>
      </c>
      <c r="I45" t="s">
        <v>27</v>
      </c>
      <c r="J45" t="s">
        <v>28</v>
      </c>
      <c r="K45" s="1">
        <v>44042.710416666669</v>
      </c>
      <c r="L45" s="1">
        <v>44001.149305555555</v>
      </c>
      <c r="M45">
        <v>0</v>
      </c>
      <c r="N45">
        <v>1</v>
      </c>
      <c r="O45" t="s">
        <v>29</v>
      </c>
      <c r="P45" t="s">
        <v>39</v>
      </c>
      <c r="Q45">
        <v>5</v>
      </c>
      <c r="R45">
        <v>4</v>
      </c>
      <c r="S45" t="s">
        <v>31</v>
      </c>
      <c r="T45" t="s">
        <v>32</v>
      </c>
      <c r="U45" t="s">
        <v>33</v>
      </c>
      <c r="V45" s="1">
        <f t="shared" si="0"/>
        <v>44005</v>
      </c>
      <c r="W45" t="str">
        <f t="shared" si="1"/>
        <v>No</v>
      </c>
    </row>
    <row r="46" spans="1:23" x14ac:dyDescent="0.2">
      <c r="A46">
        <v>111656</v>
      </c>
      <c r="B46" s="1">
        <v>44286.438888888886</v>
      </c>
      <c r="C46" t="s">
        <v>120</v>
      </c>
      <c r="D46" t="s">
        <v>104</v>
      </c>
      <c r="E46" t="s">
        <v>105</v>
      </c>
      <c r="F46" t="s">
        <v>121</v>
      </c>
      <c r="G46" t="s">
        <v>25</v>
      </c>
      <c r="H46" t="s">
        <v>26</v>
      </c>
      <c r="I46" t="s">
        <v>27</v>
      </c>
      <c r="J46" t="s">
        <v>92</v>
      </c>
      <c r="K46" s="1">
        <v>44298.385416666664</v>
      </c>
      <c r="L46" s="1">
        <v>45198.938888888886</v>
      </c>
      <c r="M46">
        <v>0</v>
      </c>
      <c r="N46">
        <v>0</v>
      </c>
      <c r="O46" t="s">
        <v>38</v>
      </c>
      <c r="P46" t="s">
        <v>39</v>
      </c>
      <c r="Q46">
        <v>3</v>
      </c>
      <c r="R46">
        <v>1</v>
      </c>
      <c r="S46" t="s">
        <v>63</v>
      </c>
      <c r="T46" t="s">
        <v>64</v>
      </c>
      <c r="U46" t="s">
        <v>48</v>
      </c>
      <c r="V46" s="1">
        <f t="shared" si="0"/>
        <v>44293</v>
      </c>
      <c r="W46" t="str">
        <f t="shared" si="1"/>
        <v>No</v>
      </c>
    </row>
    <row r="47" spans="1:23" x14ac:dyDescent="0.2">
      <c r="A47">
        <v>111624</v>
      </c>
      <c r="B47" s="1">
        <v>44251.354861111111</v>
      </c>
      <c r="C47" t="s">
        <v>122</v>
      </c>
      <c r="D47" t="s">
        <v>97</v>
      </c>
      <c r="E47" t="s">
        <v>98</v>
      </c>
      <c r="F47" t="s">
        <v>121</v>
      </c>
      <c r="G47" t="s">
        <v>25</v>
      </c>
      <c r="H47" t="s">
        <v>26</v>
      </c>
      <c r="I47" t="s">
        <v>27</v>
      </c>
      <c r="J47" t="s">
        <v>92</v>
      </c>
      <c r="K47" s="1">
        <v>44294.474999999999</v>
      </c>
      <c r="L47" s="1">
        <v>45163.854861111111</v>
      </c>
      <c r="M47">
        <v>0</v>
      </c>
      <c r="N47">
        <v>1</v>
      </c>
      <c r="O47" t="s">
        <v>38</v>
      </c>
      <c r="P47" t="s">
        <v>39</v>
      </c>
      <c r="Q47">
        <v>17</v>
      </c>
      <c r="R47">
        <v>4</v>
      </c>
      <c r="S47" t="s">
        <v>31</v>
      </c>
      <c r="T47" t="s">
        <v>32</v>
      </c>
      <c r="U47" t="s">
        <v>33</v>
      </c>
      <c r="V47" s="1">
        <f t="shared" si="0"/>
        <v>44258</v>
      </c>
      <c r="W47" t="str">
        <f t="shared" si="1"/>
        <v>No</v>
      </c>
    </row>
    <row r="48" spans="1:23" x14ac:dyDescent="0.2">
      <c r="A48">
        <v>111660</v>
      </c>
      <c r="B48" s="1">
        <v>44294.361111111109</v>
      </c>
      <c r="C48" t="s">
        <v>123</v>
      </c>
      <c r="D48" t="s">
        <v>35</v>
      </c>
      <c r="E48" t="s">
        <v>36</v>
      </c>
      <c r="F48" t="s">
        <v>121</v>
      </c>
      <c r="G48" t="s">
        <v>25</v>
      </c>
      <c r="H48" t="s">
        <v>26</v>
      </c>
      <c r="I48" t="s">
        <v>27</v>
      </c>
      <c r="J48" t="s">
        <v>92</v>
      </c>
      <c r="K48" s="1">
        <v>44294.361111111109</v>
      </c>
      <c r="L48" s="1">
        <v>45206.861111111109</v>
      </c>
      <c r="M48">
        <v>0</v>
      </c>
      <c r="N48">
        <v>1</v>
      </c>
      <c r="O48" t="s">
        <v>38</v>
      </c>
      <c r="P48" t="s">
        <v>39</v>
      </c>
      <c r="Q48">
        <v>3</v>
      </c>
      <c r="R48">
        <v>0</v>
      </c>
      <c r="S48" t="s">
        <v>63</v>
      </c>
      <c r="T48" t="s">
        <v>64</v>
      </c>
      <c r="U48" t="s">
        <v>33</v>
      </c>
      <c r="V48" s="1">
        <f t="shared" si="0"/>
        <v>44301</v>
      </c>
      <c r="W48" t="str">
        <f t="shared" si="1"/>
        <v>Yes</v>
      </c>
    </row>
    <row r="49" spans="1:23" x14ac:dyDescent="0.2">
      <c r="A49">
        <v>111560</v>
      </c>
      <c r="B49" s="1">
        <v>44154.512499999997</v>
      </c>
      <c r="C49" t="s">
        <v>124</v>
      </c>
      <c r="D49" t="s">
        <v>46</v>
      </c>
      <c r="E49" t="s">
        <v>47</v>
      </c>
      <c r="F49" t="s">
        <v>121</v>
      </c>
      <c r="G49" t="s">
        <v>25</v>
      </c>
      <c r="H49" t="s">
        <v>26</v>
      </c>
      <c r="I49" t="s">
        <v>27</v>
      </c>
      <c r="J49" t="s">
        <v>28</v>
      </c>
      <c r="K49" s="1">
        <v>44293.731944444444</v>
      </c>
      <c r="L49" s="1">
        <v>44159.512499999997</v>
      </c>
      <c r="M49">
        <v>0</v>
      </c>
      <c r="N49">
        <v>1</v>
      </c>
      <c r="O49" t="s">
        <v>29</v>
      </c>
      <c r="P49" t="s">
        <v>39</v>
      </c>
      <c r="Q49">
        <v>41</v>
      </c>
      <c r="R49">
        <v>8</v>
      </c>
      <c r="S49" t="s">
        <v>31</v>
      </c>
      <c r="T49" t="s">
        <v>32</v>
      </c>
      <c r="U49" t="s">
        <v>48</v>
      </c>
      <c r="V49" s="1">
        <f t="shared" si="0"/>
        <v>44161</v>
      </c>
      <c r="W49" t="str">
        <f t="shared" si="1"/>
        <v>No</v>
      </c>
    </row>
    <row r="50" spans="1:23" x14ac:dyDescent="0.2">
      <c r="A50">
        <v>111659</v>
      </c>
      <c r="B50" s="1">
        <v>44293.552777777775</v>
      </c>
      <c r="C50" t="s">
        <v>125</v>
      </c>
      <c r="D50" t="s">
        <v>104</v>
      </c>
      <c r="E50" t="s">
        <v>105</v>
      </c>
      <c r="F50" t="s">
        <v>121</v>
      </c>
      <c r="G50" t="s">
        <v>25</v>
      </c>
      <c r="H50" t="s">
        <v>62</v>
      </c>
      <c r="I50" t="s">
        <v>27</v>
      </c>
      <c r="J50" t="s">
        <v>92</v>
      </c>
      <c r="K50" s="1">
        <v>44293.695833333331</v>
      </c>
      <c r="L50" s="1">
        <v>45206.052777777775</v>
      </c>
      <c r="M50">
        <v>0</v>
      </c>
      <c r="N50">
        <v>1</v>
      </c>
      <c r="O50" t="s">
        <v>126</v>
      </c>
      <c r="P50" t="s">
        <v>39</v>
      </c>
      <c r="Q50">
        <v>5</v>
      </c>
      <c r="R50">
        <v>1</v>
      </c>
      <c r="S50" t="s">
        <v>31</v>
      </c>
      <c r="T50" t="s">
        <v>32</v>
      </c>
      <c r="U50" t="s">
        <v>33</v>
      </c>
      <c r="V50" s="1" t="str">
        <f t="shared" si="0"/>
        <v>No SLA for Request</v>
      </c>
      <c r="W50" t="str">
        <f t="shared" si="1"/>
        <v>Yes</v>
      </c>
    </row>
    <row r="51" spans="1:23" x14ac:dyDescent="0.2">
      <c r="A51">
        <v>111657</v>
      </c>
      <c r="B51" s="1">
        <v>44291.681944444441</v>
      </c>
      <c r="C51" t="s">
        <v>127</v>
      </c>
      <c r="D51" t="s">
        <v>79</v>
      </c>
      <c r="E51" t="s">
        <v>80</v>
      </c>
      <c r="F51" t="s">
        <v>121</v>
      </c>
      <c r="G51" t="s">
        <v>25</v>
      </c>
      <c r="H51" t="s">
        <v>62</v>
      </c>
      <c r="I51" t="s">
        <v>27</v>
      </c>
      <c r="J51" t="s">
        <v>92</v>
      </c>
      <c r="K51" s="1">
        <v>44293.69027777778</v>
      </c>
      <c r="L51" s="1">
        <v>45204.181944444441</v>
      </c>
      <c r="M51">
        <v>0</v>
      </c>
      <c r="N51">
        <v>0</v>
      </c>
      <c r="O51" t="s">
        <v>126</v>
      </c>
      <c r="P51" t="s">
        <v>30</v>
      </c>
      <c r="Q51">
        <v>4</v>
      </c>
      <c r="R51">
        <v>1</v>
      </c>
      <c r="S51" t="s">
        <v>63</v>
      </c>
      <c r="T51" t="s">
        <v>64</v>
      </c>
      <c r="U51" t="s">
        <v>33</v>
      </c>
      <c r="V51" s="1" t="str">
        <f t="shared" si="0"/>
        <v>No SLA for Request</v>
      </c>
      <c r="W51" t="str">
        <f t="shared" si="1"/>
        <v>Yes</v>
      </c>
    </row>
    <row r="52" spans="1:23" x14ac:dyDescent="0.2">
      <c r="A52">
        <v>111420</v>
      </c>
      <c r="B52" s="1">
        <v>43956.095833333333</v>
      </c>
      <c r="C52" t="s">
        <v>128</v>
      </c>
      <c r="D52" t="s">
        <v>46</v>
      </c>
      <c r="E52" t="s">
        <v>47</v>
      </c>
      <c r="F52" t="s">
        <v>121</v>
      </c>
      <c r="G52" t="s">
        <v>25</v>
      </c>
      <c r="H52" t="s">
        <v>26</v>
      </c>
      <c r="I52" t="s">
        <v>27</v>
      </c>
      <c r="J52" t="s">
        <v>92</v>
      </c>
      <c r="K52" s="1">
        <v>44293.620138888888</v>
      </c>
      <c r="L52" s="1">
        <v>43961.095833333333</v>
      </c>
      <c r="M52">
        <v>1</v>
      </c>
      <c r="N52">
        <v>0</v>
      </c>
      <c r="O52" t="s">
        <v>126</v>
      </c>
      <c r="P52" t="s">
        <v>39</v>
      </c>
      <c r="Q52">
        <v>179</v>
      </c>
      <c r="R52">
        <v>43</v>
      </c>
      <c r="S52" t="s">
        <v>31</v>
      </c>
      <c r="T52" t="s">
        <v>32</v>
      </c>
      <c r="U52" t="s">
        <v>33</v>
      </c>
      <c r="V52" s="1">
        <f t="shared" si="0"/>
        <v>43963</v>
      </c>
      <c r="W52" t="str">
        <f t="shared" si="1"/>
        <v>No</v>
      </c>
    </row>
    <row r="53" spans="1:23" x14ac:dyDescent="0.2">
      <c r="A53">
        <v>111650</v>
      </c>
      <c r="B53" s="1">
        <v>44279.634027777778</v>
      </c>
      <c r="C53" t="s">
        <v>129</v>
      </c>
      <c r="D53" t="s">
        <v>104</v>
      </c>
      <c r="E53" t="s">
        <v>105</v>
      </c>
      <c r="F53" t="s">
        <v>121</v>
      </c>
      <c r="G53" t="s">
        <v>25</v>
      </c>
      <c r="H53" t="s">
        <v>26</v>
      </c>
      <c r="I53" t="s">
        <v>27</v>
      </c>
      <c r="J53" t="s">
        <v>37</v>
      </c>
      <c r="K53" s="1">
        <v>44293.589583333334</v>
      </c>
      <c r="L53" s="1">
        <v>45192.134027777778</v>
      </c>
      <c r="M53">
        <v>0</v>
      </c>
      <c r="N53">
        <v>1</v>
      </c>
      <c r="O53" t="s">
        <v>126</v>
      </c>
      <c r="P53" t="s">
        <v>39</v>
      </c>
      <c r="Q53">
        <v>6</v>
      </c>
      <c r="R53">
        <v>3</v>
      </c>
      <c r="S53" t="s">
        <v>31</v>
      </c>
      <c r="T53" t="s">
        <v>32</v>
      </c>
      <c r="U53" t="s">
        <v>33</v>
      </c>
      <c r="V53" s="1">
        <f t="shared" si="0"/>
        <v>44286</v>
      </c>
      <c r="W53" t="str">
        <f t="shared" si="1"/>
        <v>No</v>
      </c>
    </row>
    <row r="54" spans="1:23" x14ac:dyDescent="0.2">
      <c r="A54">
        <v>111643</v>
      </c>
      <c r="B54" s="1">
        <v>44273.595833333333</v>
      </c>
      <c r="C54" t="s">
        <v>130</v>
      </c>
      <c r="D54" t="s">
        <v>51</v>
      </c>
      <c r="E54" t="s">
        <v>52</v>
      </c>
      <c r="F54" t="s">
        <v>121</v>
      </c>
      <c r="G54" t="s">
        <v>25</v>
      </c>
      <c r="H54" t="s">
        <v>62</v>
      </c>
      <c r="I54" t="s">
        <v>27</v>
      </c>
      <c r="J54" t="s">
        <v>92</v>
      </c>
      <c r="K54" s="1">
        <v>44293.522916666669</v>
      </c>
      <c r="L54" s="1">
        <v>45186.095833333333</v>
      </c>
      <c r="M54">
        <v>0</v>
      </c>
      <c r="N54">
        <v>0</v>
      </c>
      <c r="O54" t="s">
        <v>126</v>
      </c>
      <c r="P54" t="s">
        <v>30</v>
      </c>
      <c r="Q54">
        <v>7</v>
      </c>
      <c r="R54">
        <v>0</v>
      </c>
      <c r="S54" t="s">
        <v>63</v>
      </c>
      <c r="T54" t="s">
        <v>76</v>
      </c>
      <c r="U54" t="s">
        <v>33</v>
      </c>
      <c r="V54" s="1" t="str">
        <f t="shared" si="0"/>
        <v>No SLA for Request</v>
      </c>
      <c r="W54" t="str">
        <f t="shared" si="1"/>
        <v>Yes</v>
      </c>
    </row>
    <row r="55" spans="1:23" x14ac:dyDescent="0.2">
      <c r="A55">
        <v>111630</v>
      </c>
      <c r="B55" s="1">
        <v>44260.523611111108</v>
      </c>
      <c r="C55" t="s">
        <v>131</v>
      </c>
      <c r="D55" t="s">
        <v>35</v>
      </c>
      <c r="E55" t="s">
        <v>36</v>
      </c>
      <c r="F55" t="s">
        <v>121</v>
      </c>
      <c r="G55" t="s">
        <v>25</v>
      </c>
      <c r="H55" t="s">
        <v>26</v>
      </c>
      <c r="I55" t="s">
        <v>27</v>
      </c>
      <c r="J55" t="s">
        <v>92</v>
      </c>
      <c r="K55" s="1">
        <v>44293.36041666667</v>
      </c>
      <c r="L55" s="1">
        <v>44261.023611111108</v>
      </c>
      <c r="M55">
        <v>1</v>
      </c>
      <c r="N55">
        <v>0</v>
      </c>
      <c r="O55" t="s">
        <v>126</v>
      </c>
      <c r="P55" t="s">
        <v>39</v>
      </c>
      <c r="Q55">
        <v>8</v>
      </c>
      <c r="R55">
        <v>2</v>
      </c>
      <c r="S55" t="s">
        <v>31</v>
      </c>
      <c r="T55" t="s">
        <v>32</v>
      </c>
      <c r="U55" t="s">
        <v>33</v>
      </c>
      <c r="V55" s="1">
        <f t="shared" si="0"/>
        <v>44267</v>
      </c>
      <c r="W55" t="str">
        <f t="shared" si="1"/>
        <v>No</v>
      </c>
    </row>
    <row r="56" spans="1:23" x14ac:dyDescent="0.2">
      <c r="A56">
        <v>111655</v>
      </c>
      <c r="B56" s="1">
        <v>44284.679166666669</v>
      </c>
      <c r="C56" t="s">
        <v>132</v>
      </c>
      <c r="D56" t="s">
        <v>79</v>
      </c>
      <c r="E56" t="s">
        <v>80</v>
      </c>
      <c r="F56" t="s">
        <v>121</v>
      </c>
      <c r="G56" t="s">
        <v>25</v>
      </c>
      <c r="H56" t="s">
        <v>62</v>
      </c>
      <c r="I56" t="s">
        <v>27</v>
      </c>
      <c r="J56" t="s">
        <v>92</v>
      </c>
      <c r="K56" s="1">
        <v>44292.688194444447</v>
      </c>
      <c r="L56" s="1">
        <v>45197.179166666669</v>
      </c>
      <c r="M56">
        <v>0</v>
      </c>
      <c r="N56">
        <v>1</v>
      </c>
      <c r="O56" t="s">
        <v>126</v>
      </c>
      <c r="P56" t="s">
        <v>30</v>
      </c>
      <c r="Q56">
        <v>7</v>
      </c>
      <c r="R56">
        <v>0</v>
      </c>
      <c r="S56" t="s">
        <v>31</v>
      </c>
      <c r="T56" t="s">
        <v>32</v>
      </c>
      <c r="U56" t="s">
        <v>33</v>
      </c>
      <c r="V56" s="1" t="str">
        <f t="shared" si="0"/>
        <v>No SLA for Request</v>
      </c>
      <c r="W56" t="str">
        <f t="shared" si="1"/>
        <v>Yes</v>
      </c>
    </row>
    <row r="57" spans="1:23" x14ac:dyDescent="0.2">
      <c r="A57">
        <v>111658</v>
      </c>
      <c r="B57" s="1">
        <v>44292.644444444442</v>
      </c>
      <c r="C57" t="s">
        <v>133</v>
      </c>
      <c r="D57" t="s">
        <v>51</v>
      </c>
      <c r="E57" t="s">
        <v>52</v>
      </c>
      <c r="F57" t="s">
        <v>121</v>
      </c>
      <c r="G57" t="s">
        <v>25</v>
      </c>
      <c r="H57" t="s">
        <v>26</v>
      </c>
      <c r="I57" t="s">
        <v>27</v>
      </c>
      <c r="J57" t="s">
        <v>92</v>
      </c>
      <c r="K57" s="1">
        <v>44292.644444444442</v>
      </c>
      <c r="L57" s="1">
        <v>45205.144444444442</v>
      </c>
      <c r="M57">
        <v>0</v>
      </c>
      <c r="N57">
        <v>0</v>
      </c>
      <c r="O57" t="s">
        <v>126</v>
      </c>
      <c r="P57" t="s">
        <v>30</v>
      </c>
      <c r="Q57">
        <v>2</v>
      </c>
      <c r="R57">
        <v>0</v>
      </c>
      <c r="S57" t="s">
        <v>63</v>
      </c>
      <c r="T57" t="s">
        <v>76</v>
      </c>
      <c r="U57" t="s">
        <v>33</v>
      </c>
      <c r="V57" s="1">
        <f t="shared" si="0"/>
        <v>44299</v>
      </c>
      <c r="W57" t="str">
        <f t="shared" si="1"/>
        <v>Yes</v>
      </c>
    </row>
    <row r="58" spans="1:23" x14ac:dyDescent="0.2">
      <c r="A58">
        <v>111639</v>
      </c>
      <c r="B58" s="1">
        <v>44272.565972222219</v>
      </c>
      <c r="C58" t="s">
        <v>134</v>
      </c>
      <c r="D58" t="s">
        <v>73</v>
      </c>
      <c r="E58" t="s">
        <v>74</v>
      </c>
      <c r="F58" t="s">
        <v>121</v>
      </c>
      <c r="G58" t="s">
        <v>25</v>
      </c>
      <c r="H58" t="s">
        <v>26</v>
      </c>
      <c r="I58" t="s">
        <v>27</v>
      </c>
      <c r="J58" t="s">
        <v>92</v>
      </c>
      <c r="K58" s="1">
        <v>44292.597916666666</v>
      </c>
      <c r="L58" s="1">
        <v>45185.065972222219</v>
      </c>
      <c r="M58">
        <v>0</v>
      </c>
      <c r="N58">
        <v>1</v>
      </c>
      <c r="O58" t="s">
        <v>126</v>
      </c>
      <c r="P58" t="s">
        <v>39</v>
      </c>
      <c r="Q58">
        <v>8</v>
      </c>
      <c r="R58">
        <v>4</v>
      </c>
      <c r="S58" t="s">
        <v>31</v>
      </c>
      <c r="T58" t="s">
        <v>64</v>
      </c>
      <c r="U58" t="s">
        <v>33</v>
      </c>
      <c r="V58" s="1">
        <f t="shared" si="0"/>
        <v>44279</v>
      </c>
      <c r="W58" t="str">
        <f t="shared" si="1"/>
        <v>No</v>
      </c>
    </row>
    <row r="59" spans="1:23" x14ac:dyDescent="0.2">
      <c r="A59">
        <v>111602</v>
      </c>
      <c r="B59" s="1">
        <v>44224.771527777775</v>
      </c>
      <c r="C59" t="s">
        <v>135</v>
      </c>
      <c r="D59" t="s">
        <v>79</v>
      </c>
      <c r="E59" t="s">
        <v>80</v>
      </c>
      <c r="F59" t="s">
        <v>121</v>
      </c>
      <c r="G59" t="s">
        <v>25</v>
      </c>
      <c r="H59" t="s">
        <v>62</v>
      </c>
      <c r="I59" t="s">
        <v>27</v>
      </c>
      <c r="J59" t="s">
        <v>37</v>
      </c>
      <c r="K59" s="1">
        <v>44292.556944444441</v>
      </c>
      <c r="L59" s="1">
        <v>44225.271527777775</v>
      </c>
      <c r="M59">
        <v>1</v>
      </c>
      <c r="N59">
        <v>0</v>
      </c>
      <c r="O59" t="s">
        <v>126</v>
      </c>
      <c r="P59" t="s">
        <v>30</v>
      </c>
      <c r="Q59">
        <v>34</v>
      </c>
      <c r="R59">
        <v>5</v>
      </c>
      <c r="S59" t="s">
        <v>31</v>
      </c>
      <c r="T59" t="s">
        <v>32</v>
      </c>
      <c r="U59" t="s">
        <v>48</v>
      </c>
      <c r="V59" s="1" t="str">
        <f t="shared" si="0"/>
        <v>No SLA for Request</v>
      </c>
      <c r="W59" t="str">
        <f t="shared" si="1"/>
        <v>Yes</v>
      </c>
    </row>
    <row r="60" spans="1:23" x14ac:dyDescent="0.2">
      <c r="A60">
        <v>111644</v>
      </c>
      <c r="B60" s="1">
        <v>44273.599305555559</v>
      </c>
      <c r="C60" t="s">
        <v>136</v>
      </c>
      <c r="D60" t="s">
        <v>51</v>
      </c>
      <c r="E60" t="s">
        <v>52</v>
      </c>
      <c r="F60" t="s">
        <v>121</v>
      </c>
      <c r="G60" t="s">
        <v>25</v>
      </c>
      <c r="H60" t="s">
        <v>62</v>
      </c>
      <c r="I60" t="s">
        <v>27</v>
      </c>
      <c r="J60" t="s">
        <v>92</v>
      </c>
      <c r="K60" s="1">
        <v>44286.448611111111</v>
      </c>
      <c r="L60" s="1">
        <v>45186.099305555559</v>
      </c>
      <c r="M60">
        <v>0</v>
      </c>
      <c r="N60">
        <v>1</v>
      </c>
      <c r="O60" t="s">
        <v>126</v>
      </c>
      <c r="P60" t="s">
        <v>30</v>
      </c>
      <c r="Q60">
        <v>5</v>
      </c>
      <c r="R60">
        <v>0</v>
      </c>
      <c r="S60" t="s">
        <v>63</v>
      </c>
      <c r="T60" t="s">
        <v>76</v>
      </c>
      <c r="U60" t="s">
        <v>33</v>
      </c>
      <c r="V60" s="1" t="str">
        <f t="shared" si="0"/>
        <v>No SLA for Request</v>
      </c>
      <c r="W60" t="str">
        <f t="shared" si="1"/>
        <v>Yes</v>
      </c>
    </row>
    <row r="61" spans="1:23" x14ac:dyDescent="0.2">
      <c r="A61">
        <v>111642</v>
      </c>
      <c r="B61" s="1">
        <v>44273.594444444447</v>
      </c>
      <c r="C61" t="s">
        <v>137</v>
      </c>
      <c r="D61" t="s">
        <v>51</v>
      </c>
      <c r="E61" t="s">
        <v>52</v>
      </c>
      <c r="F61" t="s">
        <v>121</v>
      </c>
      <c r="G61" t="s">
        <v>25</v>
      </c>
      <c r="H61" t="s">
        <v>62</v>
      </c>
      <c r="I61" t="s">
        <v>27</v>
      </c>
      <c r="J61" t="s">
        <v>92</v>
      </c>
      <c r="K61" s="1">
        <v>44285.790277777778</v>
      </c>
      <c r="L61" s="1">
        <v>45186.094444444447</v>
      </c>
      <c r="M61">
        <v>0</v>
      </c>
      <c r="N61">
        <v>0</v>
      </c>
      <c r="O61" t="s">
        <v>126</v>
      </c>
      <c r="P61" t="s">
        <v>30</v>
      </c>
      <c r="Q61">
        <v>3</v>
      </c>
      <c r="R61">
        <v>1</v>
      </c>
      <c r="S61" t="s">
        <v>63</v>
      </c>
      <c r="T61" t="s">
        <v>76</v>
      </c>
      <c r="U61" t="s">
        <v>33</v>
      </c>
      <c r="V61" s="1" t="str">
        <f t="shared" si="0"/>
        <v>No SLA for Request</v>
      </c>
      <c r="W61" t="str">
        <f t="shared" si="1"/>
        <v>Yes</v>
      </c>
    </row>
    <row r="62" spans="1:23" x14ac:dyDescent="0.2">
      <c r="A62">
        <v>111651</v>
      </c>
      <c r="B62" s="1">
        <v>44279.70416666667</v>
      </c>
      <c r="C62" t="s">
        <v>138</v>
      </c>
      <c r="D62" t="s">
        <v>51</v>
      </c>
      <c r="E62" t="s">
        <v>52</v>
      </c>
      <c r="F62" t="s">
        <v>121</v>
      </c>
      <c r="G62" t="s">
        <v>25</v>
      </c>
      <c r="H62" t="s">
        <v>26</v>
      </c>
      <c r="I62" t="s">
        <v>85</v>
      </c>
      <c r="J62" t="s">
        <v>92</v>
      </c>
      <c r="K62" s="1">
        <v>44285.787499999999</v>
      </c>
      <c r="L62" s="1">
        <v>44284.70416666667</v>
      </c>
      <c r="M62">
        <v>1</v>
      </c>
      <c r="N62">
        <v>0</v>
      </c>
      <c r="O62" t="s">
        <v>126</v>
      </c>
      <c r="P62" t="s">
        <v>30</v>
      </c>
      <c r="Q62">
        <v>4</v>
      </c>
      <c r="R62">
        <v>0</v>
      </c>
      <c r="S62" t="s">
        <v>31</v>
      </c>
      <c r="T62" t="s">
        <v>32</v>
      </c>
      <c r="U62" t="s">
        <v>48</v>
      </c>
      <c r="V62" s="1">
        <f t="shared" si="0"/>
        <v>44286</v>
      </c>
      <c r="W62" t="str">
        <f t="shared" si="1"/>
        <v>Yes</v>
      </c>
    </row>
    <row r="63" spans="1:23" x14ac:dyDescent="0.2">
      <c r="A63">
        <v>111640</v>
      </c>
      <c r="B63" s="1">
        <v>44272.683333333334</v>
      </c>
      <c r="C63" t="s">
        <v>139</v>
      </c>
      <c r="D63" t="s">
        <v>79</v>
      </c>
      <c r="E63" t="s">
        <v>80</v>
      </c>
      <c r="F63" t="s">
        <v>121</v>
      </c>
      <c r="G63" t="s">
        <v>25</v>
      </c>
      <c r="H63" t="s">
        <v>26</v>
      </c>
      <c r="I63" t="s">
        <v>27</v>
      </c>
      <c r="J63" t="s">
        <v>92</v>
      </c>
      <c r="K63" s="1">
        <v>44285.75</v>
      </c>
      <c r="L63" s="1">
        <v>45185.183333333334</v>
      </c>
      <c r="M63">
        <v>0</v>
      </c>
      <c r="N63">
        <v>1</v>
      </c>
      <c r="O63" t="s">
        <v>126</v>
      </c>
      <c r="P63" t="s">
        <v>30</v>
      </c>
      <c r="Q63">
        <v>18</v>
      </c>
      <c r="R63">
        <v>0</v>
      </c>
      <c r="S63" t="s">
        <v>31</v>
      </c>
      <c r="T63" t="s">
        <v>76</v>
      </c>
      <c r="U63" t="s">
        <v>33</v>
      </c>
      <c r="V63" s="1">
        <f t="shared" si="0"/>
        <v>44279</v>
      </c>
      <c r="W63" t="str">
        <f t="shared" si="1"/>
        <v>No</v>
      </c>
    </row>
    <row r="64" spans="1:23" x14ac:dyDescent="0.2">
      <c r="A64">
        <v>111641</v>
      </c>
      <c r="B64" s="1">
        <v>44272.692361111112</v>
      </c>
      <c r="C64" t="s">
        <v>135</v>
      </c>
      <c r="D64" t="s">
        <v>79</v>
      </c>
      <c r="E64" t="s">
        <v>80</v>
      </c>
      <c r="F64" t="s">
        <v>121</v>
      </c>
      <c r="G64" t="s">
        <v>25</v>
      </c>
      <c r="H64" t="s">
        <v>26</v>
      </c>
      <c r="I64" t="s">
        <v>27</v>
      </c>
      <c r="J64" t="s">
        <v>37</v>
      </c>
      <c r="K64" s="1">
        <v>44285.746527777781</v>
      </c>
      <c r="L64" s="1">
        <v>45185.192361111112</v>
      </c>
      <c r="M64">
        <v>0</v>
      </c>
      <c r="N64">
        <v>0</v>
      </c>
      <c r="O64" t="s">
        <v>126</v>
      </c>
      <c r="P64" t="s">
        <v>30</v>
      </c>
      <c r="Q64">
        <v>23</v>
      </c>
      <c r="R64">
        <v>0</v>
      </c>
      <c r="S64" t="s">
        <v>31</v>
      </c>
      <c r="T64" t="s">
        <v>32</v>
      </c>
      <c r="U64" t="s">
        <v>48</v>
      </c>
      <c r="V64" s="1">
        <f t="shared" si="0"/>
        <v>44279</v>
      </c>
      <c r="W64" t="str">
        <f t="shared" si="1"/>
        <v>No</v>
      </c>
    </row>
    <row r="65" spans="1:23" x14ac:dyDescent="0.2">
      <c r="A65">
        <v>111617</v>
      </c>
      <c r="B65" s="1">
        <v>44242.704861111109</v>
      </c>
      <c r="C65" t="s">
        <v>140</v>
      </c>
      <c r="D65" t="s">
        <v>51</v>
      </c>
      <c r="E65" t="s">
        <v>52</v>
      </c>
      <c r="F65" t="s">
        <v>121</v>
      </c>
      <c r="G65" t="s">
        <v>25</v>
      </c>
      <c r="H65" t="s">
        <v>26</v>
      </c>
      <c r="I65" t="s">
        <v>27</v>
      </c>
      <c r="J65" t="s">
        <v>28</v>
      </c>
      <c r="K65" s="1">
        <v>44285.710416666669</v>
      </c>
      <c r="L65" s="1">
        <v>44243.204861111109</v>
      </c>
      <c r="M65">
        <v>0</v>
      </c>
      <c r="N65">
        <v>1</v>
      </c>
      <c r="O65" t="s">
        <v>29</v>
      </c>
      <c r="P65" t="s">
        <v>30</v>
      </c>
      <c r="Q65">
        <v>22</v>
      </c>
      <c r="R65">
        <v>4</v>
      </c>
      <c r="S65" t="s">
        <v>31</v>
      </c>
      <c r="T65" t="s">
        <v>32</v>
      </c>
      <c r="U65" t="s">
        <v>48</v>
      </c>
      <c r="V65" s="1">
        <f t="shared" si="0"/>
        <v>44249</v>
      </c>
      <c r="W65" t="str">
        <f t="shared" si="1"/>
        <v>No</v>
      </c>
    </row>
    <row r="66" spans="1:23" x14ac:dyDescent="0.2">
      <c r="A66">
        <v>111556</v>
      </c>
      <c r="B66" s="1">
        <v>44151.670138888891</v>
      </c>
      <c r="C66" t="s">
        <v>141</v>
      </c>
      <c r="D66" t="s">
        <v>89</v>
      </c>
      <c r="E66" t="s">
        <v>90</v>
      </c>
      <c r="F66" t="s">
        <v>121</v>
      </c>
      <c r="G66" t="s">
        <v>25</v>
      </c>
      <c r="H66" t="s">
        <v>26</v>
      </c>
      <c r="I66" t="s">
        <v>27</v>
      </c>
      <c r="J66" t="s">
        <v>92</v>
      </c>
      <c r="K66" s="1">
        <v>44285.6875</v>
      </c>
      <c r="L66" s="1">
        <v>44152.170138888891</v>
      </c>
      <c r="M66">
        <v>1</v>
      </c>
      <c r="N66">
        <v>1</v>
      </c>
      <c r="O66" t="s">
        <v>142</v>
      </c>
      <c r="P66" t="s">
        <v>39</v>
      </c>
      <c r="Q66">
        <v>42</v>
      </c>
      <c r="R66">
        <v>0</v>
      </c>
      <c r="S66" t="s">
        <v>31</v>
      </c>
      <c r="T66" t="s">
        <v>32</v>
      </c>
      <c r="U66" t="s">
        <v>33</v>
      </c>
      <c r="V66" s="1">
        <f t="shared" si="0"/>
        <v>44158</v>
      </c>
      <c r="W66" t="str">
        <f t="shared" si="1"/>
        <v>No</v>
      </c>
    </row>
    <row r="67" spans="1:23" x14ac:dyDescent="0.2">
      <c r="A67">
        <v>111654</v>
      </c>
      <c r="B67" s="1">
        <v>44281.432638888888</v>
      </c>
      <c r="C67" t="s">
        <v>143</v>
      </c>
      <c r="D67" t="s">
        <v>35</v>
      </c>
      <c r="E67" t="s">
        <v>36</v>
      </c>
      <c r="F67" t="s">
        <v>121</v>
      </c>
      <c r="G67" t="s">
        <v>25</v>
      </c>
      <c r="H67" t="s">
        <v>26</v>
      </c>
      <c r="I67" t="s">
        <v>27</v>
      </c>
      <c r="J67" t="s">
        <v>92</v>
      </c>
      <c r="K67" s="1">
        <v>44285.606249999997</v>
      </c>
      <c r="L67" s="1">
        <v>45193.932638888888</v>
      </c>
      <c r="M67">
        <v>0</v>
      </c>
      <c r="N67">
        <v>0</v>
      </c>
      <c r="O67" t="s">
        <v>142</v>
      </c>
      <c r="P67" t="s">
        <v>39</v>
      </c>
      <c r="Q67">
        <v>17</v>
      </c>
      <c r="R67">
        <v>0</v>
      </c>
      <c r="S67" t="s">
        <v>63</v>
      </c>
      <c r="T67" t="s">
        <v>64</v>
      </c>
      <c r="U67" t="s">
        <v>33</v>
      </c>
      <c r="V67" s="1">
        <f t="shared" ref="V67:V130" si="2">IF(H67="Request","No SLA for Request",IF(AND(F67="High",H67="Incident / Problem"),WORKDAY(B67,3,0),IF(AND(F67="Emergency",H67="Incident / Problem"),B67+TIME(4,0,0),IF(AND(F67="Normal",H67="Incident / Problem"),WORKDAY(B67,5,0),IF(AND(F67="Low",H67="Incident / Problem"),WORKDAY(B67,7,0))))))</f>
        <v>44288</v>
      </c>
      <c r="W67" t="str">
        <f t="shared" ref="W67:W130" si="3">IF(V67&gt;K67,"Yes","No")</f>
        <v>Yes</v>
      </c>
    </row>
    <row r="68" spans="1:23" x14ac:dyDescent="0.2">
      <c r="A68">
        <v>111622</v>
      </c>
      <c r="B68" s="1">
        <v>44249.636111111111</v>
      </c>
      <c r="C68" t="s">
        <v>144</v>
      </c>
      <c r="D68" t="s">
        <v>60</v>
      </c>
      <c r="E68" t="s">
        <v>61</v>
      </c>
      <c r="F68" t="s">
        <v>121</v>
      </c>
      <c r="G68" t="s">
        <v>25</v>
      </c>
      <c r="H68" t="s">
        <v>26</v>
      </c>
      <c r="I68" t="s">
        <v>27</v>
      </c>
      <c r="J68" t="s">
        <v>37</v>
      </c>
      <c r="K68" s="1">
        <v>44284.584027777775</v>
      </c>
      <c r="L68" s="1">
        <v>44250.136111111111</v>
      </c>
      <c r="M68">
        <v>1</v>
      </c>
      <c r="N68">
        <v>0</v>
      </c>
      <c r="O68" t="s">
        <v>142</v>
      </c>
      <c r="P68" t="s">
        <v>39</v>
      </c>
      <c r="Q68">
        <v>13</v>
      </c>
      <c r="R68">
        <v>1</v>
      </c>
      <c r="S68" t="s">
        <v>63</v>
      </c>
      <c r="T68" t="s">
        <v>64</v>
      </c>
      <c r="U68" t="s">
        <v>33</v>
      </c>
      <c r="V68" s="1">
        <f t="shared" si="2"/>
        <v>44256</v>
      </c>
      <c r="W68" t="str">
        <f t="shared" si="3"/>
        <v>No</v>
      </c>
    </row>
    <row r="69" spans="1:23" x14ac:dyDescent="0.2">
      <c r="A69">
        <v>111583</v>
      </c>
      <c r="B69" s="1">
        <v>44187.44027777778</v>
      </c>
      <c r="C69" t="s">
        <v>145</v>
      </c>
      <c r="D69" t="s">
        <v>104</v>
      </c>
      <c r="E69" t="s">
        <v>105</v>
      </c>
      <c r="F69" t="s">
        <v>121</v>
      </c>
      <c r="G69" t="s">
        <v>25</v>
      </c>
      <c r="H69" t="s">
        <v>26</v>
      </c>
      <c r="I69" t="s">
        <v>27</v>
      </c>
      <c r="J69" t="s">
        <v>28</v>
      </c>
      <c r="K69" s="1">
        <v>44284.565972222219</v>
      </c>
      <c r="L69" s="1">
        <v>44192.44027777778</v>
      </c>
      <c r="M69">
        <v>0</v>
      </c>
      <c r="N69">
        <v>1</v>
      </c>
      <c r="O69" t="s">
        <v>29</v>
      </c>
      <c r="P69" t="s">
        <v>39</v>
      </c>
      <c r="Q69">
        <v>27</v>
      </c>
      <c r="R69">
        <v>11</v>
      </c>
      <c r="S69" t="s">
        <v>31</v>
      </c>
      <c r="T69" t="s">
        <v>32</v>
      </c>
      <c r="U69" t="s">
        <v>48</v>
      </c>
      <c r="V69" s="1">
        <f t="shared" si="2"/>
        <v>44194</v>
      </c>
      <c r="W69" t="str">
        <f t="shared" si="3"/>
        <v>No</v>
      </c>
    </row>
    <row r="70" spans="1:23" x14ac:dyDescent="0.2">
      <c r="A70">
        <v>111634</v>
      </c>
      <c r="B70" s="1">
        <v>44266.447222222225</v>
      </c>
      <c r="C70" t="s">
        <v>146</v>
      </c>
      <c r="D70" t="s">
        <v>35</v>
      </c>
      <c r="E70" t="s">
        <v>36</v>
      </c>
      <c r="F70" t="s">
        <v>121</v>
      </c>
      <c r="G70" t="s">
        <v>25</v>
      </c>
      <c r="H70" t="s">
        <v>26</v>
      </c>
      <c r="I70" t="s">
        <v>147</v>
      </c>
      <c r="J70" t="s">
        <v>37</v>
      </c>
      <c r="K70" s="1">
        <v>44284.552777777775</v>
      </c>
      <c r="L70" s="1">
        <v>45178.947222222225</v>
      </c>
      <c r="M70">
        <v>0</v>
      </c>
      <c r="N70">
        <v>1</v>
      </c>
      <c r="O70" t="s">
        <v>142</v>
      </c>
      <c r="P70" t="s">
        <v>39</v>
      </c>
      <c r="Q70">
        <v>6</v>
      </c>
      <c r="R70">
        <v>0</v>
      </c>
      <c r="S70" t="s">
        <v>63</v>
      </c>
      <c r="T70" t="s">
        <v>64</v>
      </c>
      <c r="U70" t="s">
        <v>33</v>
      </c>
      <c r="V70" s="1">
        <f t="shared" si="2"/>
        <v>44273</v>
      </c>
      <c r="W70" t="str">
        <f t="shared" si="3"/>
        <v>No</v>
      </c>
    </row>
    <row r="71" spans="1:23" x14ac:dyDescent="0.2">
      <c r="A71">
        <v>111457</v>
      </c>
      <c r="B71" s="1">
        <v>44019.560416666667</v>
      </c>
      <c r="C71" t="s">
        <v>148</v>
      </c>
      <c r="D71" t="s">
        <v>89</v>
      </c>
      <c r="E71" t="s">
        <v>90</v>
      </c>
      <c r="F71" t="s">
        <v>121</v>
      </c>
      <c r="G71" t="s">
        <v>25</v>
      </c>
      <c r="H71" t="s">
        <v>26</v>
      </c>
      <c r="I71" t="s">
        <v>27</v>
      </c>
      <c r="J71" t="s">
        <v>92</v>
      </c>
      <c r="K71" s="1">
        <v>44284.475694444445</v>
      </c>
      <c r="L71" s="1">
        <v>44020.060416666667</v>
      </c>
      <c r="M71">
        <v>1</v>
      </c>
      <c r="N71">
        <v>1</v>
      </c>
      <c r="O71" t="s">
        <v>142</v>
      </c>
      <c r="P71" t="s">
        <v>39</v>
      </c>
      <c r="Q71">
        <v>33</v>
      </c>
      <c r="R71">
        <v>3</v>
      </c>
      <c r="S71" t="s">
        <v>31</v>
      </c>
      <c r="T71" t="s">
        <v>32</v>
      </c>
      <c r="U71" t="s">
        <v>33</v>
      </c>
      <c r="V71" s="1">
        <f t="shared" si="2"/>
        <v>44026</v>
      </c>
      <c r="W71" t="str">
        <f t="shared" si="3"/>
        <v>No</v>
      </c>
    </row>
    <row r="72" spans="1:23" x14ac:dyDescent="0.2">
      <c r="A72">
        <v>111653</v>
      </c>
      <c r="B72" s="1">
        <v>44280.79583333333</v>
      </c>
      <c r="C72" t="s">
        <v>149</v>
      </c>
      <c r="D72" t="s">
        <v>79</v>
      </c>
      <c r="E72" t="s">
        <v>80</v>
      </c>
      <c r="F72" t="s">
        <v>121</v>
      </c>
      <c r="G72" t="s">
        <v>25</v>
      </c>
      <c r="H72" t="s">
        <v>26</v>
      </c>
      <c r="I72" t="s">
        <v>27</v>
      </c>
      <c r="J72" t="s">
        <v>92</v>
      </c>
      <c r="K72" s="1">
        <v>44281.692361111112</v>
      </c>
      <c r="L72" s="1">
        <v>45193.29583333333</v>
      </c>
      <c r="M72">
        <v>0</v>
      </c>
      <c r="N72">
        <v>1</v>
      </c>
      <c r="O72" t="s">
        <v>142</v>
      </c>
      <c r="P72" t="s">
        <v>30</v>
      </c>
      <c r="Q72">
        <v>5</v>
      </c>
      <c r="R72">
        <v>0</v>
      </c>
      <c r="S72" t="s">
        <v>31</v>
      </c>
      <c r="T72" t="s">
        <v>32</v>
      </c>
      <c r="U72" t="s">
        <v>48</v>
      </c>
      <c r="V72" s="1">
        <f t="shared" si="2"/>
        <v>44287</v>
      </c>
      <c r="W72" t="str">
        <f t="shared" si="3"/>
        <v>Yes</v>
      </c>
    </row>
    <row r="73" spans="1:23" x14ac:dyDescent="0.2">
      <c r="A73">
        <v>111652</v>
      </c>
      <c r="B73" s="1">
        <v>44279.745833333334</v>
      </c>
      <c r="C73" t="s">
        <v>150</v>
      </c>
      <c r="D73" t="s">
        <v>151</v>
      </c>
      <c r="E73" t="s">
        <v>152</v>
      </c>
      <c r="F73" t="s">
        <v>121</v>
      </c>
      <c r="G73" t="s">
        <v>25</v>
      </c>
      <c r="H73" t="s">
        <v>62</v>
      </c>
      <c r="I73" t="s">
        <v>27</v>
      </c>
      <c r="J73" t="s">
        <v>92</v>
      </c>
      <c r="K73" s="1">
        <v>44281.559027777781</v>
      </c>
      <c r="L73" s="1">
        <v>45192.245833333334</v>
      </c>
      <c r="M73">
        <v>0</v>
      </c>
      <c r="N73">
        <v>0</v>
      </c>
      <c r="O73" t="s">
        <v>142</v>
      </c>
      <c r="P73" t="s">
        <v>30</v>
      </c>
      <c r="Q73">
        <v>4</v>
      </c>
      <c r="R73">
        <v>0</v>
      </c>
      <c r="S73" t="s">
        <v>63</v>
      </c>
      <c r="T73" t="s">
        <v>64</v>
      </c>
      <c r="U73" t="s">
        <v>33</v>
      </c>
      <c r="V73" s="1" t="str">
        <f t="shared" si="2"/>
        <v>No SLA for Request</v>
      </c>
      <c r="W73" t="str">
        <f t="shared" si="3"/>
        <v>Yes</v>
      </c>
    </row>
    <row r="74" spans="1:23" x14ac:dyDescent="0.2">
      <c r="A74">
        <v>111476</v>
      </c>
      <c r="B74" s="1">
        <v>44036.552777777775</v>
      </c>
      <c r="C74" t="s">
        <v>153</v>
      </c>
      <c r="D74" t="s">
        <v>104</v>
      </c>
      <c r="E74" t="s">
        <v>105</v>
      </c>
      <c r="F74" t="s">
        <v>121</v>
      </c>
      <c r="G74" t="s">
        <v>25</v>
      </c>
      <c r="H74" t="s">
        <v>26</v>
      </c>
      <c r="I74" t="s">
        <v>27</v>
      </c>
      <c r="J74" t="s">
        <v>28</v>
      </c>
      <c r="K74" s="1">
        <v>44279.631944444445</v>
      </c>
      <c r="L74" s="1">
        <v>44041.552777777775</v>
      </c>
      <c r="M74">
        <v>0</v>
      </c>
      <c r="N74">
        <v>1</v>
      </c>
      <c r="O74" t="s">
        <v>29</v>
      </c>
      <c r="P74" t="s">
        <v>39</v>
      </c>
      <c r="Q74">
        <v>85</v>
      </c>
      <c r="R74">
        <v>27</v>
      </c>
      <c r="S74" t="s">
        <v>31</v>
      </c>
      <c r="T74" t="s">
        <v>32</v>
      </c>
      <c r="U74" t="s">
        <v>48</v>
      </c>
      <c r="V74" s="1">
        <f t="shared" si="2"/>
        <v>44043</v>
      </c>
      <c r="W74" t="str">
        <f t="shared" si="3"/>
        <v>No</v>
      </c>
    </row>
    <row r="75" spans="1:23" x14ac:dyDescent="0.2">
      <c r="A75">
        <v>111637</v>
      </c>
      <c r="B75" s="1">
        <v>44271.418055555558</v>
      </c>
      <c r="C75" t="s">
        <v>154</v>
      </c>
      <c r="D75" t="s">
        <v>60</v>
      </c>
      <c r="E75" t="s">
        <v>61</v>
      </c>
      <c r="F75" t="s">
        <v>121</v>
      </c>
      <c r="G75" t="s">
        <v>25</v>
      </c>
      <c r="H75" t="s">
        <v>26</v>
      </c>
      <c r="I75" t="s">
        <v>27</v>
      </c>
      <c r="J75" t="s">
        <v>37</v>
      </c>
      <c r="K75" s="1">
        <v>44279.557638888888</v>
      </c>
      <c r="L75" s="1">
        <v>45183.918055555558</v>
      </c>
      <c r="M75">
        <v>0</v>
      </c>
      <c r="N75">
        <v>0</v>
      </c>
      <c r="O75" t="s">
        <v>142</v>
      </c>
      <c r="P75" t="s">
        <v>39</v>
      </c>
      <c r="Q75">
        <v>6</v>
      </c>
      <c r="R75">
        <v>3</v>
      </c>
      <c r="S75" t="s">
        <v>63</v>
      </c>
      <c r="T75" t="s">
        <v>64</v>
      </c>
      <c r="U75" t="s">
        <v>48</v>
      </c>
      <c r="V75" s="1">
        <f t="shared" si="2"/>
        <v>44278</v>
      </c>
      <c r="W75" t="str">
        <f t="shared" si="3"/>
        <v>No</v>
      </c>
    </row>
    <row r="76" spans="1:23" x14ac:dyDescent="0.2">
      <c r="A76">
        <v>111648</v>
      </c>
      <c r="B76" s="1">
        <v>44278.469444444447</v>
      </c>
      <c r="C76" t="s">
        <v>155</v>
      </c>
      <c r="D76" t="s">
        <v>156</v>
      </c>
      <c r="E76" t="s">
        <v>157</v>
      </c>
      <c r="F76" t="s">
        <v>121</v>
      </c>
      <c r="G76" t="s">
        <v>25</v>
      </c>
      <c r="H76" t="s">
        <v>62</v>
      </c>
      <c r="I76" t="s">
        <v>27</v>
      </c>
      <c r="J76" t="s">
        <v>28</v>
      </c>
      <c r="K76" s="1">
        <v>44278.728472222225</v>
      </c>
      <c r="L76" s="1">
        <v>45190.969444444447</v>
      </c>
      <c r="M76">
        <v>0</v>
      </c>
      <c r="N76">
        <v>1</v>
      </c>
      <c r="O76" t="s">
        <v>29</v>
      </c>
      <c r="P76" t="s">
        <v>158</v>
      </c>
      <c r="Q76">
        <v>7</v>
      </c>
      <c r="R76">
        <v>0</v>
      </c>
      <c r="S76" t="s">
        <v>63</v>
      </c>
      <c r="T76" t="s">
        <v>76</v>
      </c>
      <c r="U76" t="s">
        <v>48</v>
      </c>
      <c r="V76" s="1" t="str">
        <f t="shared" si="2"/>
        <v>No SLA for Request</v>
      </c>
      <c r="W76" t="str">
        <f t="shared" si="3"/>
        <v>Yes</v>
      </c>
    </row>
    <row r="77" spans="1:23" x14ac:dyDescent="0.2">
      <c r="A77">
        <v>111647</v>
      </c>
      <c r="B77" s="1">
        <v>44277.772916666669</v>
      </c>
      <c r="C77" t="s">
        <v>159</v>
      </c>
      <c r="D77" t="s">
        <v>156</v>
      </c>
      <c r="E77" t="s">
        <v>157</v>
      </c>
      <c r="F77" t="s">
        <v>121</v>
      </c>
      <c r="G77" t="s">
        <v>43</v>
      </c>
      <c r="H77" t="s">
        <v>62</v>
      </c>
      <c r="I77" t="s">
        <v>85</v>
      </c>
      <c r="J77" t="s">
        <v>92</v>
      </c>
      <c r="K77" s="1">
        <v>44277.772916666669</v>
      </c>
      <c r="L77" s="1">
        <v>44282.772916666669</v>
      </c>
      <c r="M77">
        <v>1</v>
      </c>
      <c r="N77">
        <v>1</v>
      </c>
      <c r="O77" t="s">
        <v>142</v>
      </c>
      <c r="P77" t="s">
        <v>113</v>
      </c>
      <c r="Q77">
        <v>3</v>
      </c>
      <c r="R77">
        <v>0</v>
      </c>
      <c r="S77" t="s">
        <v>63</v>
      </c>
      <c r="T77" t="s">
        <v>64</v>
      </c>
      <c r="U77" t="s">
        <v>33</v>
      </c>
      <c r="V77" s="1" t="str">
        <f t="shared" si="2"/>
        <v>No SLA for Request</v>
      </c>
      <c r="W77" t="str">
        <f t="shared" si="3"/>
        <v>Yes</v>
      </c>
    </row>
    <row r="78" spans="1:23" x14ac:dyDescent="0.2">
      <c r="A78">
        <v>111646</v>
      </c>
      <c r="B78" s="1">
        <v>44277.767361111109</v>
      </c>
      <c r="C78" t="s">
        <v>160</v>
      </c>
      <c r="D78" t="s">
        <v>156</v>
      </c>
      <c r="E78" t="s">
        <v>157</v>
      </c>
      <c r="F78" t="s">
        <v>121</v>
      </c>
      <c r="G78" t="s">
        <v>43</v>
      </c>
      <c r="H78" t="s">
        <v>26</v>
      </c>
      <c r="I78" t="s">
        <v>27</v>
      </c>
      <c r="J78" t="s">
        <v>37</v>
      </c>
      <c r="K78" s="1">
        <v>44277.767361111109</v>
      </c>
      <c r="L78" s="1">
        <v>44282.767361111109</v>
      </c>
      <c r="M78">
        <v>1</v>
      </c>
      <c r="N78">
        <v>1</v>
      </c>
      <c r="O78" t="s">
        <v>142</v>
      </c>
      <c r="P78" t="s">
        <v>113</v>
      </c>
      <c r="Q78">
        <v>5</v>
      </c>
      <c r="R78">
        <v>1</v>
      </c>
      <c r="S78" t="s">
        <v>63</v>
      </c>
      <c r="T78" t="s">
        <v>64</v>
      </c>
      <c r="U78" t="s">
        <v>33</v>
      </c>
      <c r="V78" s="1">
        <f t="shared" si="2"/>
        <v>44284</v>
      </c>
      <c r="W78" t="str">
        <f t="shared" si="3"/>
        <v>Yes</v>
      </c>
    </row>
    <row r="79" spans="1:23" x14ac:dyDescent="0.2">
      <c r="A79">
        <v>111645</v>
      </c>
      <c r="B79" s="1">
        <v>44274.369444444441</v>
      </c>
      <c r="C79" t="s">
        <v>161</v>
      </c>
      <c r="D79" t="s">
        <v>104</v>
      </c>
      <c r="E79" t="s">
        <v>105</v>
      </c>
      <c r="F79" t="s">
        <v>121</v>
      </c>
      <c r="G79" t="s">
        <v>25</v>
      </c>
      <c r="H79" t="s">
        <v>62</v>
      </c>
      <c r="I79" t="s">
        <v>27</v>
      </c>
      <c r="J79" t="s">
        <v>37</v>
      </c>
      <c r="K79" s="1">
        <v>44274.369444444441</v>
      </c>
      <c r="L79" s="1">
        <v>45186.869444444441</v>
      </c>
      <c r="M79">
        <v>0</v>
      </c>
      <c r="N79">
        <v>1</v>
      </c>
      <c r="O79" t="s">
        <v>142</v>
      </c>
      <c r="P79" t="s">
        <v>39</v>
      </c>
      <c r="Q79">
        <v>5</v>
      </c>
      <c r="R79">
        <v>2</v>
      </c>
      <c r="S79" t="s">
        <v>31</v>
      </c>
      <c r="T79" t="s">
        <v>32</v>
      </c>
      <c r="U79" t="s">
        <v>48</v>
      </c>
      <c r="V79" s="1" t="str">
        <f t="shared" si="2"/>
        <v>No SLA for Request</v>
      </c>
      <c r="W79" t="str">
        <f t="shared" si="3"/>
        <v>Yes</v>
      </c>
    </row>
    <row r="80" spans="1:23" x14ac:dyDescent="0.2">
      <c r="A80">
        <v>111638</v>
      </c>
      <c r="B80" s="1">
        <v>44271.68472222222</v>
      </c>
      <c r="C80" t="s">
        <v>162</v>
      </c>
      <c r="D80" t="s">
        <v>156</v>
      </c>
      <c r="E80" t="s">
        <v>157</v>
      </c>
      <c r="F80" t="s">
        <v>121</v>
      </c>
      <c r="G80" t="s">
        <v>43</v>
      </c>
      <c r="H80" t="s">
        <v>26</v>
      </c>
      <c r="I80" t="s">
        <v>75</v>
      </c>
      <c r="J80" t="s">
        <v>92</v>
      </c>
      <c r="K80" s="1">
        <v>44271.68472222222</v>
      </c>
      <c r="L80" s="1">
        <v>44276.68472222222</v>
      </c>
      <c r="M80">
        <v>1</v>
      </c>
      <c r="N80">
        <v>0</v>
      </c>
      <c r="O80" t="s">
        <v>142</v>
      </c>
      <c r="P80" t="s">
        <v>113</v>
      </c>
      <c r="Q80">
        <v>2</v>
      </c>
      <c r="R80">
        <v>0</v>
      </c>
      <c r="S80" t="s">
        <v>31</v>
      </c>
      <c r="T80" t="s">
        <v>32</v>
      </c>
      <c r="U80" t="s">
        <v>33</v>
      </c>
      <c r="V80" s="1">
        <f t="shared" si="2"/>
        <v>44278</v>
      </c>
      <c r="W80" t="str">
        <f t="shared" si="3"/>
        <v>Yes</v>
      </c>
    </row>
    <row r="81" spans="1:23" x14ac:dyDescent="0.2">
      <c r="A81">
        <v>111599</v>
      </c>
      <c r="B81" s="1">
        <v>44224.443749999999</v>
      </c>
      <c r="C81" t="s">
        <v>163</v>
      </c>
      <c r="D81" t="s">
        <v>79</v>
      </c>
      <c r="E81" t="s">
        <v>80</v>
      </c>
      <c r="F81" t="s">
        <v>121</v>
      </c>
      <c r="G81" t="s">
        <v>25</v>
      </c>
      <c r="H81" t="s">
        <v>62</v>
      </c>
      <c r="I81" t="s">
        <v>27</v>
      </c>
      <c r="J81" t="s">
        <v>28</v>
      </c>
      <c r="K81" s="1">
        <v>44270.715277777781</v>
      </c>
      <c r="L81" s="1">
        <v>44229.443749999999</v>
      </c>
      <c r="M81">
        <v>0</v>
      </c>
      <c r="N81">
        <v>1</v>
      </c>
      <c r="O81" t="s">
        <v>29</v>
      </c>
      <c r="P81" t="s">
        <v>30</v>
      </c>
      <c r="Q81">
        <v>12</v>
      </c>
      <c r="R81">
        <v>3</v>
      </c>
      <c r="S81" t="s">
        <v>63</v>
      </c>
      <c r="T81" t="s">
        <v>76</v>
      </c>
      <c r="U81" t="s">
        <v>33</v>
      </c>
      <c r="V81" s="1" t="str">
        <f t="shared" si="2"/>
        <v>No SLA for Request</v>
      </c>
      <c r="W81" t="str">
        <f t="shared" si="3"/>
        <v>Yes</v>
      </c>
    </row>
    <row r="82" spans="1:23" x14ac:dyDescent="0.2">
      <c r="A82">
        <v>111627</v>
      </c>
      <c r="B82" s="1">
        <v>44259.550694444442</v>
      </c>
      <c r="C82" t="s">
        <v>164</v>
      </c>
      <c r="D82" t="s">
        <v>165</v>
      </c>
      <c r="E82" t="s">
        <v>166</v>
      </c>
      <c r="F82" t="s">
        <v>121</v>
      </c>
      <c r="G82" t="s">
        <v>25</v>
      </c>
      <c r="H82" t="s">
        <v>26</v>
      </c>
      <c r="I82" t="s">
        <v>27</v>
      </c>
      <c r="J82" t="s">
        <v>28</v>
      </c>
      <c r="K82" s="1">
        <v>44270.714583333334</v>
      </c>
      <c r="L82" s="1">
        <v>44264.550694444442</v>
      </c>
      <c r="M82">
        <v>0</v>
      </c>
      <c r="N82">
        <v>1</v>
      </c>
      <c r="O82" t="s">
        <v>29</v>
      </c>
      <c r="P82" t="s">
        <v>30</v>
      </c>
      <c r="Q82">
        <v>5</v>
      </c>
      <c r="R82">
        <v>1</v>
      </c>
      <c r="S82" t="s">
        <v>31</v>
      </c>
      <c r="T82" t="s">
        <v>32</v>
      </c>
      <c r="U82" t="s">
        <v>33</v>
      </c>
      <c r="V82" s="1">
        <f t="shared" si="2"/>
        <v>44266</v>
      </c>
      <c r="W82" t="str">
        <f t="shared" si="3"/>
        <v>No</v>
      </c>
    </row>
    <row r="83" spans="1:23" x14ac:dyDescent="0.2">
      <c r="A83">
        <v>111628</v>
      </c>
      <c r="B83" s="1">
        <v>44259.552083333336</v>
      </c>
      <c r="C83" t="s">
        <v>167</v>
      </c>
      <c r="D83" t="s">
        <v>165</v>
      </c>
      <c r="E83" t="s">
        <v>166</v>
      </c>
      <c r="F83" t="s">
        <v>121</v>
      </c>
      <c r="G83" t="s">
        <v>25</v>
      </c>
      <c r="H83" t="s">
        <v>26</v>
      </c>
      <c r="I83" t="s">
        <v>27</v>
      </c>
      <c r="J83" t="s">
        <v>28</v>
      </c>
      <c r="K83" s="1">
        <v>44270.712500000001</v>
      </c>
      <c r="L83" s="1">
        <v>44264.552083333336</v>
      </c>
      <c r="M83">
        <v>0</v>
      </c>
      <c r="N83">
        <v>1</v>
      </c>
      <c r="O83" t="s">
        <v>29</v>
      </c>
      <c r="P83" t="s">
        <v>30</v>
      </c>
      <c r="Q83">
        <v>5</v>
      </c>
      <c r="R83">
        <v>1</v>
      </c>
      <c r="S83" t="s">
        <v>31</v>
      </c>
      <c r="T83" t="s">
        <v>32</v>
      </c>
      <c r="U83" t="s">
        <v>33</v>
      </c>
      <c r="V83" s="1">
        <f t="shared" si="2"/>
        <v>44266</v>
      </c>
      <c r="W83" t="str">
        <f t="shared" si="3"/>
        <v>No</v>
      </c>
    </row>
    <row r="84" spans="1:23" x14ac:dyDescent="0.2">
      <c r="A84">
        <v>111626</v>
      </c>
      <c r="B84" s="1">
        <v>44258.655555555553</v>
      </c>
      <c r="C84" t="s">
        <v>168</v>
      </c>
      <c r="D84" t="s">
        <v>60</v>
      </c>
      <c r="E84" t="s">
        <v>61</v>
      </c>
      <c r="F84" t="s">
        <v>121</v>
      </c>
      <c r="G84" t="s">
        <v>25</v>
      </c>
      <c r="H84" t="s">
        <v>62</v>
      </c>
      <c r="I84" t="s">
        <v>27</v>
      </c>
      <c r="J84" t="s">
        <v>28</v>
      </c>
      <c r="K84" s="1">
        <v>44266.693055555559</v>
      </c>
      <c r="L84" s="1">
        <v>44259.155555555553</v>
      </c>
      <c r="M84">
        <v>0</v>
      </c>
      <c r="N84">
        <v>1</v>
      </c>
      <c r="O84" t="s">
        <v>29</v>
      </c>
      <c r="P84" t="s">
        <v>39</v>
      </c>
      <c r="Q84">
        <v>3</v>
      </c>
      <c r="R84">
        <v>0</v>
      </c>
      <c r="S84" t="s">
        <v>63</v>
      </c>
      <c r="T84" t="s">
        <v>64</v>
      </c>
      <c r="U84" t="s">
        <v>48</v>
      </c>
      <c r="V84" s="1" t="str">
        <f t="shared" si="2"/>
        <v>No SLA for Request</v>
      </c>
      <c r="W84" t="str">
        <f t="shared" si="3"/>
        <v>Yes</v>
      </c>
    </row>
    <row r="85" spans="1:23" x14ac:dyDescent="0.2">
      <c r="A85">
        <v>111635</v>
      </c>
      <c r="B85" s="1">
        <v>44266.495833333334</v>
      </c>
      <c r="C85" t="s">
        <v>169</v>
      </c>
      <c r="D85" t="s">
        <v>35</v>
      </c>
      <c r="E85" t="s">
        <v>36</v>
      </c>
      <c r="F85" t="s">
        <v>121</v>
      </c>
      <c r="G85" t="s">
        <v>25</v>
      </c>
      <c r="H85" t="s">
        <v>26</v>
      </c>
      <c r="I85" t="s">
        <v>147</v>
      </c>
      <c r="J85" t="s">
        <v>92</v>
      </c>
      <c r="K85" s="1">
        <v>44266.495833333334</v>
      </c>
      <c r="L85" s="1">
        <v>45178.995833333334</v>
      </c>
      <c r="M85">
        <v>0</v>
      </c>
      <c r="N85">
        <v>1</v>
      </c>
      <c r="O85" t="s">
        <v>142</v>
      </c>
      <c r="P85" t="s">
        <v>39</v>
      </c>
      <c r="Q85">
        <v>3</v>
      </c>
      <c r="R85">
        <v>1</v>
      </c>
      <c r="S85" t="s">
        <v>63</v>
      </c>
      <c r="T85" t="s">
        <v>64</v>
      </c>
      <c r="U85" t="s">
        <v>33</v>
      </c>
      <c r="V85" s="1">
        <f t="shared" si="2"/>
        <v>44273</v>
      </c>
      <c r="W85" t="str">
        <f t="shared" si="3"/>
        <v>Yes</v>
      </c>
    </row>
    <row r="86" spans="1:23" x14ac:dyDescent="0.2">
      <c r="A86">
        <v>111619</v>
      </c>
      <c r="B86" s="1">
        <v>44244.647222222222</v>
      </c>
      <c r="C86" t="s">
        <v>170</v>
      </c>
      <c r="D86" t="s">
        <v>104</v>
      </c>
      <c r="E86" t="s">
        <v>105</v>
      </c>
      <c r="F86" t="s">
        <v>121</v>
      </c>
      <c r="G86" t="s">
        <v>25</v>
      </c>
      <c r="H86" t="s">
        <v>26</v>
      </c>
      <c r="I86" t="s">
        <v>27</v>
      </c>
      <c r="J86" t="s">
        <v>28</v>
      </c>
      <c r="K86" s="1">
        <v>44265.71597222222</v>
      </c>
      <c r="L86" s="1">
        <v>44245.147222222222</v>
      </c>
      <c r="M86">
        <v>0</v>
      </c>
      <c r="N86">
        <v>1</v>
      </c>
      <c r="O86" t="s">
        <v>29</v>
      </c>
      <c r="P86" t="s">
        <v>39</v>
      </c>
      <c r="Q86">
        <v>21</v>
      </c>
      <c r="R86">
        <v>11</v>
      </c>
      <c r="S86" t="s">
        <v>31</v>
      </c>
      <c r="T86" t="s">
        <v>32</v>
      </c>
      <c r="U86" t="s">
        <v>48</v>
      </c>
      <c r="V86" s="1">
        <f t="shared" si="2"/>
        <v>44251</v>
      </c>
      <c r="W86" t="str">
        <f t="shared" si="3"/>
        <v>No</v>
      </c>
    </row>
    <row r="87" spans="1:23" x14ac:dyDescent="0.2">
      <c r="A87">
        <v>111625</v>
      </c>
      <c r="B87" s="1">
        <v>44251.481944444444</v>
      </c>
      <c r="C87" t="s">
        <v>171</v>
      </c>
      <c r="D87" t="s">
        <v>22</v>
      </c>
      <c r="E87" t="s">
        <v>23</v>
      </c>
      <c r="F87" t="s">
        <v>121</v>
      </c>
      <c r="G87" t="s">
        <v>25</v>
      </c>
      <c r="H87" t="s">
        <v>62</v>
      </c>
      <c r="I87" t="s">
        <v>27</v>
      </c>
      <c r="J87" t="s">
        <v>28</v>
      </c>
      <c r="K87" s="1">
        <v>44264.366666666669</v>
      </c>
      <c r="L87" s="1">
        <v>44251.981944444444</v>
      </c>
      <c r="M87">
        <v>0</v>
      </c>
      <c r="N87">
        <v>1</v>
      </c>
      <c r="O87" t="s">
        <v>29</v>
      </c>
      <c r="P87" t="s">
        <v>30</v>
      </c>
      <c r="Q87">
        <v>12</v>
      </c>
      <c r="R87">
        <v>3</v>
      </c>
      <c r="S87" t="s">
        <v>31</v>
      </c>
      <c r="T87" t="s">
        <v>32</v>
      </c>
      <c r="U87" t="s">
        <v>33</v>
      </c>
      <c r="V87" s="1" t="str">
        <f t="shared" si="2"/>
        <v>No SLA for Request</v>
      </c>
      <c r="W87" t="str">
        <f t="shared" si="3"/>
        <v>Yes</v>
      </c>
    </row>
    <row r="88" spans="1:23" x14ac:dyDescent="0.2">
      <c r="A88">
        <v>111631</v>
      </c>
      <c r="B88" s="1">
        <v>44260.65902777778</v>
      </c>
      <c r="C88" t="s">
        <v>172</v>
      </c>
      <c r="D88" t="s">
        <v>156</v>
      </c>
      <c r="E88" t="s">
        <v>157</v>
      </c>
      <c r="F88" t="s">
        <v>121</v>
      </c>
      <c r="G88" t="s">
        <v>43</v>
      </c>
      <c r="H88" t="s">
        <v>26</v>
      </c>
      <c r="I88" t="s">
        <v>27</v>
      </c>
      <c r="J88" t="s">
        <v>92</v>
      </c>
      <c r="K88" s="1">
        <v>44260.65902777778</v>
      </c>
      <c r="L88" s="1">
        <v>44265.65902777778</v>
      </c>
      <c r="M88">
        <v>1</v>
      </c>
      <c r="N88">
        <v>0</v>
      </c>
      <c r="O88" t="s">
        <v>142</v>
      </c>
      <c r="P88" t="s">
        <v>113</v>
      </c>
      <c r="Q88">
        <v>2</v>
      </c>
      <c r="R88">
        <v>0</v>
      </c>
      <c r="S88" t="s">
        <v>31</v>
      </c>
      <c r="T88" t="s">
        <v>32</v>
      </c>
      <c r="U88" t="s">
        <v>33</v>
      </c>
      <c r="V88" s="1">
        <f t="shared" si="2"/>
        <v>44267</v>
      </c>
      <c r="W88" t="str">
        <f t="shared" si="3"/>
        <v>Yes</v>
      </c>
    </row>
    <row r="89" spans="1:23" x14ac:dyDescent="0.2">
      <c r="A89">
        <v>111629</v>
      </c>
      <c r="B89" s="1">
        <v>44260.450694444444</v>
      </c>
      <c r="C89" t="s">
        <v>162</v>
      </c>
      <c r="D89" t="s">
        <v>156</v>
      </c>
      <c r="E89" t="s">
        <v>157</v>
      </c>
      <c r="F89" t="s">
        <v>121</v>
      </c>
      <c r="G89" t="s">
        <v>43</v>
      </c>
      <c r="H89" t="s">
        <v>26</v>
      </c>
      <c r="I89" t="s">
        <v>27</v>
      </c>
      <c r="J89" t="s">
        <v>92</v>
      </c>
      <c r="K89" s="1">
        <v>44260.450694444444</v>
      </c>
      <c r="L89" s="1">
        <v>44267.708333333336</v>
      </c>
      <c r="M89">
        <v>1</v>
      </c>
      <c r="N89">
        <v>0</v>
      </c>
      <c r="O89" t="s">
        <v>142</v>
      </c>
      <c r="P89" t="s">
        <v>113</v>
      </c>
      <c r="Q89">
        <v>3</v>
      </c>
      <c r="R89">
        <v>0</v>
      </c>
      <c r="S89" t="s">
        <v>63</v>
      </c>
      <c r="T89" t="s">
        <v>64</v>
      </c>
      <c r="U89" t="s">
        <v>33</v>
      </c>
      <c r="V89" s="1">
        <f t="shared" si="2"/>
        <v>44267</v>
      </c>
      <c r="W89" t="str">
        <f t="shared" si="3"/>
        <v>Yes</v>
      </c>
    </row>
    <row r="90" spans="1:23" x14ac:dyDescent="0.2">
      <c r="A90">
        <v>111623</v>
      </c>
      <c r="B90" s="1">
        <v>44249.704861111109</v>
      </c>
      <c r="C90" t="s">
        <v>173</v>
      </c>
      <c r="D90" t="s">
        <v>60</v>
      </c>
      <c r="E90" t="s">
        <v>61</v>
      </c>
      <c r="F90" t="s">
        <v>121</v>
      </c>
      <c r="G90" t="s">
        <v>25</v>
      </c>
      <c r="H90" t="s">
        <v>62</v>
      </c>
      <c r="I90" t="s">
        <v>27</v>
      </c>
      <c r="J90" t="s">
        <v>92</v>
      </c>
      <c r="K90" s="1">
        <v>44256.680555555555</v>
      </c>
      <c r="L90" s="1">
        <v>45162.204861111109</v>
      </c>
      <c r="M90">
        <v>0</v>
      </c>
      <c r="N90">
        <v>0</v>
      </c>
      <c r="O90" t="s">
        <v>142</v>
      </c>
      <c r="P90" t="s">
        <v>39</v>
      </c>
      <c r="Q90">
        <v>4</v>
      </c>
      <c r="R90">
        <v>0</v>
      </c>
      <c r="S90" t="s">
        <v>63</v>
      </c>
      <c r="T90" t="s">
        <v>64</v>
      </c>
      <c r="U90" t="s">
        <v>33</v>
      </c>
      <c r="V90" s="1" t="str">
        <f t="shared" si="2"/>
        <v>No SLA for Request</v>
      </c>
      <c r="W90" t="str">
        <f t="shared" si="3"/>
        <v>Yes</v>
      </c>
    </row>
    <row r="91" spans="1:23" x14ac:dyDescent="0.2">
      <c r="A91">
        <v>111606</v>
      </c>
      <c r="B91" s="1">
        <v>44237.453472222223</v>
      </c>
      <c r="C91" t="s">
        <v>174</v>
      </c>
      <c r="D91" t="s">
        <v>104</v>
      </c>
      <c r="E91" t="s">
        <v>105</v>
      </c>
      <c r="F91" t="s">
        <v>121</v>
      </c>
      <c r="G91" t="s">
        <v>25</v>
      </c>
      <c r="H91" t="s">
        <v>26</v>
      </c>
      <c r="I91" t="s">
        <v>27</v>
      </c>
      <c r="J91" t="s">
        <v>28</v>
      </c>
      <c r="K91" s="1">
        <v>44253.725694444445</v>
      </c>
      <c r="L91" s="1">
        <v>44237.953472222223</v>
      </c>
      <c r="M91">
        <v>0</v>
      </c>
      <c r="N91">
        <v>1</v>
      </c>
      <c r="O91" t="s">
        <v>142</v>
      </c>
      <c r="P91" t="s">
        <v>158</v>
      </c>
      <c r="Q91">
        <v>7</v>
      </c>
      <c r="R91">
        <v>2</v>
      </c>
      <c r="S91" t="s">
        <v>31</v>
      </c>
      <c r="T91" t="s">
        <v>32</v>
      </c>
      <c r="U91" t="s">
        <v>33</v>
      </c>
      <c r="V91" s="1">
        <f t="shared" si="2"/>
        <v>44244</v>
      </c>
      <c r="W91" t="str">
        <f t="shared" si="3"/>
        <v>No</v>
      </c>
    </row>
    <row r="92" spans="1:23" x14ac:dyDescent="0.2">
      <c r="A92">
        <v>111610</v>
      </c>
      <c r="B92" s="1">
        <v>44242.574305555558</v>
      </c>
      <c r="C92" t="s">
        <v>175</v>
      </c>
      <c r="D92" t="s">
        <v>79</v>
      </c>
      <c r="E92" t="s">
        <v>80</v>
      </c>
      <c r="F92" t="s">
        <v>121</v>
      </c>
      <c r="G92" t="s">
        <v>25</v>
      </c>
      <c r="H92" t="s">
        <v>26</v>
      </c>
      <c r="I92" t="s">
        <v>27</v>
      </c>
      <c r="J92" t="s">
        <v>28</v>
      </c>
      <c r="K92" s="1">
        <v>44251.734722222223</v>
      </c>
      <c r="L92" s="1">
        <v>44243.074305555558</v>
      </c>
      <c r="M92">
        <v>0</v>
      </c>
      <c r="N92">
        <v>1</v>
      </c>
      <c r="O92" t="s">
        <v>29</v>
      </c>
      <c r="P92" t="s">
        <v>30</v>
      </c>
      <c r="Q92">
        <v>5</v>
      </c>
      <c r="R92">
        <v>1</v>
      </c>
      <c r="S92" t="s">
        <v>31</v>
      </c>
      <c r="T92" t="s">
        <v>32</v>
      </c>
      <c r="U92" t="s">
        <v>33</v>
      </c>
      <c r="V92" s="1">
        <f t="shared" si="2"/>
        <v>44249</v>
      </c>
      <c r="W92" t="str">
        <f t="shared" si="3"/>
        <v>No</v>
      </c>
    </row>
    <row r="93" spans="1:23" x14ac:dyDescent="0.2">
      <c r="A93">
        <v>111612</v>
      </c>
      <c r="B93" s="1">
        <v>44242.578472222223</v>
      </c>
      <c r="C93" t="s">
        <v>176</v>
      </c>
      <c r="D93" t="s">
        <v>79</v>
      </c>
      <c r="E93" t="s">
        <v>80</v>
      </c>
      <c r="F93" t="s">
        <v>121</v>
      </c>
      <c r="G93" t="s">
        <v>25</v>
      </c>
      <c r="H93" t="s">
        <v>26</v>
      </c>
      <c r="I93" t="s">
        <v>27</v>
      </c>
      <c r="J93" t="s">
        <v>28</v>
      </c>
      <c r="K93" s="1">
        <v>44251.734027777777</v>
      </c>
      <c r="L93" s="1">
        <v>44243.078472222223</v>
      </c>
      <c r="M93">
        <v>0</v>
      </c>
      <c r="N93">
        <v>1</v>
      </c>
      <c r="O93" t="s">
        <v>29</v>
      </c>
      <c r="P93" t="s">
        <v>30</v>
      </c>
      <c r="Q93">
        <v>5</v>
      </c>
      <c r="R93">
        <v>1</v>
      </c>
      <c r="S93" t="s">
        <v>31</v>
      </c>
      <c r="T93" t="s">
        <v>32</v>
      </c>
      <c r="U93" t="s">
        <v>33</v>
      </c>
      <c r="V93" s="1">
        <f t="shared" si="2"/>
        <v>44249</v>
      </c>
      <c r="W93" t="str">
        <f t="shared" si="3"/>
        <v>No</v>
      </c>
    </row>
    <row r="94" spans="1:23" x14ac:dyDescent="0.2">
      <c r="A94">
        <v>111614</v>
      </c>
      <c r="B94" s="1">
        <v>44242.584722222222</v>
      </c>
      <c r="C94" t="s">
        <v>177</v>
      </c>
      <c r="D94" t="s">
        <v>79</v>
      </c>
      <c r="E94" t="s">
        <v>80</v>
      </c>
      <c r="F94" t="s">
        <v>121</v>
      </c>
      <c r="G94" t="s">
        <v>25</v>
      </c>
      <c r="H94" t="s">
        <v>26</v>
      </c>
      <c r="I94" t="s">
        <v>27</v>
      </c>
      <c r="J94" t="s">
        <v>28</v>
      </c>
      <c r="K94" s="1">
        <v>44251.727777777778</v>
      </c>
      <c r="L94" s="1">
        <v>44243.084722222222</v>
      </c>
      <c r="M94">
        <v>0</v>
      </c>
      <c r="N94">
        <v>1</v>
      </c>
      <c r="O94" t="s">
        <v>29</v>
      </c>
      <c r="P94" t="s">
        <v>30</v>
      </c>
      <c r="Q94">
        <v>5</v>
      </c>
      <c r="R94">
        <v>1</v>
      </c>
      <c r="S94" t="s">
        <v>31</v>
      </c>
      <c r="T94" t="s">
        <v>32</v>
      </c>
      <c r="U94" t="s">
        <v>33</v>
      </c>
      <c r="V94" s="1">
        <f t="shared" si="2"/>
        <v>44249</v>
      </c>
      <c r="W94" t="str">
        <f t="shared" si="3"/>
        <v>No</v>
      </c>
    </row>
    <row r="95" spans="1:23" x14ac:dyDescent="0.2">
      <c r="A95">
        <v>111604</v>
      </c>
      <c r="B95" s="1">
        <v>44230.59097222222</v>
      </c>
      <c r="C95" t="s">
        <v>178</v>
      </c>
      <c r="D95" t="s">
        <v>104</v>
      </c>
      <c r="E95" t="s">
        <v>105</v>
      </c>
      <c r="F95" t="s">
        <v>121</v>
      </c>
      <c r="G95" t="s">
        <v>25</v>
      </c>
      <c r="H95" t="s">
        <v>26</v>
      </c>
      <c r="I95" t="s">
        <v>27</v>
      </c>
      <c r="J95" t="s">
        <v>28</v>
      </c>
      <c r="K95" s="1">
        <v>44250.740972222222</v>
      </c>
      <c r="L95" s="1">
        <v>44231.09097222222</v>
      </c>
      <c r="M95">
        <v>0</v>
      </c>
      <c r="N95">
        <v>1</v>
      </c>
      <c r="O95" t="s">
        <v>29</v>
      </c>
      <c r="P95" t="s">
        <v>39</v>
      </c>
      <c r="Q95">
        <v>9</v>
      </c>
      <c r="R95">
        <v>1</v>
      </c>
      <c r="S95" t="s">
        <v>63</v>
      </c>
      <c r="T95" t="s">
        <v>64</v>
      </c>
      <c r="U95" t="s">
        <v>33</v>
      </c>
      <c r="V95" s="1">
        <f t="shared" si="2"/>
        <v>44237</v>
      </c>
      <c r="W95" t="str">
        <f t="shared" si="3"/>
        <v>No</v>
      </c>
    </row>
    <row r="96" spans="1:23" x14ac:dyDescent="0.2">
      <c r="A96">
        <v>111605</v>
      </c>
      <c r="B96" s="1">
        <v>44235.69027777778</v>
      </c>
      <c r="C96" t="s">
        <v>179</v>
      </c>
      <c r="D96" t="s">
        <v>51</v>
      </c>
      <c r="E96" t="s">
        <v>52</v>
      </c>
      <c r="F96" t="s">
        <v>121</v>
      </c>
      <c r="G96" t="s">
        <v>25</v>
      </c>
      <c r="H96" t="s">
        <v>26</v>
      </c>
      <c r="I96" t="s">
        <v>27</v>
      </c>
      <c r="J96" t="s">
        <v>28</v>
      </c>
      <c r="K96" s="1">
        <v>44249.732638888891</v>
      </c>
      <c r="L96" s="1">
        <v>44236.19027777778</v>
      </c>
      <c r="M96">
        <v>0</v>
      </c>
      <c r="N96">
        <v>1</v>
      </c>
      <c r="O96" t="s">
        <v>29</v>
      </c>
      <c r="P96" t="s">
        <v>30</v>
      </c>
      <c r="Q96">
        <v>19</v>
      </c>
      <c r="R96">
        <v>2</v>
      </c>
      <c r="S96" t="s">
        <v>31</v>
      </c>
      <c r="T96" t="s">
        <v>32</v>
      </c>
      <c r="U96" t="s">
        <v>33</v>
      </c>
      <c r="V96" s="1">
        <f t="shared" si="2"/>
        <v>44242</v>
      </c>
      <c r="W96" t="str">
        <f t="shared" si="3"/>
        <v>No</v>
      </c>
    </row>
    <row r="97" spans="1:23" x14ac:dyDescent="0.2">
      <c r="A97">
        <v>111607</v>
      </c>
      <c r="B97" s="1">
        <v>44239.809027777781</v>
      </c>
      <c r="C97" t="s">
        <v>168</v>
      </c>
      <c r="D97" t="s">
        <v>60</v>
      </c>
      <c r="E97" t="s">
        <v>61</v>
      </c>
      <c r="F97" t="s">
        <v>121</v>
      </c>
      <c r="G97" t="s">
        <v>25</v>
      </c>
      <c r="H97" t="s">
        <v>62</v>
      </c>
      <c r="I97" t="s">
        <v>27</v>
      </c>
      <c r="J97" t="s">
        <v>28</v>
      </c>
      <c r="K97" s="1">
        <v>44246.700694444444</v>
      </c>
      <c r="L97" s="1">
        <v>44240.309027777781</v>
      </c>
      <c r="M97">
        <v>0</v>
      </c>
      <c r="N97">
        <v>1</v>
      </c>
      <c r="O97" t="s">
        <v>29</v>
      </c>
      <c r="P97" t="s">
        <v>39</v>
      </c>
      <c r="Q97">
        <v>8</v>
      </c>
      <c r="R97">
        <v>3</v>
      </c>
      <c r="S97" t="s">
        <v>63</v>
      </c>
      <c r="T97" t="s">
        <v>64</v>
      </c>
      <c r="U97" t="s">
        <v>48</v>
      </c>
      <c r="V97" s="1" t="str">
        <f t="shared" si="2"/>
        <v>No SLA for Request</v>
      </c>
      <c r="W97" t="str">
        <f t="shared" si="3"/>
        <v>Yes</v>
      </c>
    </row>
    <row r="98" spans="1:23" x14ac:dyDescent="0.2">
      <c r="A98">
        <v>111620</v>
      </c>
      <c r="B98" s="1">
        <v>44246.629861111112</v>
      </c>
      <c r="C98" t="s">
        <v>180</v>
      </c>
      <c r="D98" t="s">
        <v>89</v>
      </c>
      <c r="E98" t="s">
        <v>90</v>
      </c>
      <c r="F98" t="s">
        <v>121</v>
      </c>
      <c r="G98" t="s">
        <v>25</v>
      </c>
      <c r="H98" t="s">
        <v>26</v>
      </c>
      <c r="I98" t="s">
        <v>27</v>
      </c>
      <c r="J98" t="s">
        <v>92</v>
      </c>
      <c r="K98" s="1">
        <v>44246.629861111112</v>
      </c>
      <c r="L98" s="1">
        <v>45159.129861111112</v>
      </c>
      <c r="M98">
        <v>0</v>
      </c>
      <c r="N98">
        <v>1</v>
      </c>
      <c r="O98" t="s">
        <v>142</v>
      </c>
      <c r="P98" t="s">
        <v>39</v>
      </c>
      <c r="Q98">
        <v>2</v>
      </c>
      <c r="R98">
        <v>0</v>
      </c>
      <c r="S98" t="s">
        <v>63</v>
      </c>
      <c r="T98" t="s">
        <v>64</v>
      </c>
      <c r="U98" t="s">
        <v>33</v>
      </c>
      <c r="V98" s="1">
        <f t="shared" si="2"/>
        <v>44253</v>
      </c>
      <c r="W98" t="str">
        <f t="shared" si="3"/>
        <v>Yes</v>
      </c>
    </row>
    <row r="99" spans="1:23" x14ac:dyDescent="0.2">
      <c r="A99">
        <v>111616</v>
      </c>
      <c r="B99" s="1">
        <v>44242.664583333331</v>
      </c>
      <c r="C99" t="s">
        <v>181</v>
      </c>
      <c r="D99" t="s">
        <v>182</v>
      </c>
      <c r="E99" t="s">
        <v>183</v>
      </c>
      <c r="F99" t="s">
        <v>121</v>
      </c>
      <c r="G99" t="s">
        <v>25</v>
      </c>
      <c r="H99" t="s">
        <v>62</v>
      </c>
      <c r="I99" t="s">
        <v>27</v>
      </c>
      <c r="J99" t="s">
        <v>28</v>
      </c>
      <c r="K99" s="1">
        <v>44246.591666666667</v>
      </c>
      <c r="L99" s="1">
        <v>44243.164583333331</v>
      </c>
      <c r="M99">
        <v>0</v>
      </c>
      <c r="N99">
        <v>1</v>
      </c>
      <c r="O99" t="s">
        <v>29</v>
      </c>
      <c r="P99" t="s">
        <v>158</v>
      </c>
      <c r="Q99">
        <v>5</v>
      </c>
      <c r="R99">
        <v>0</v>
      </c>
      <c r="S99" t="s">
        <v>31</v>
      </c>
      <c r="T99" t="s">
        <v>32</v>
      </c>
      <c r="U99" t="s">
        <v>48</v>
      </c>
      <c r="V99" s="1" t="str">
        <f t="shared" si="2"/>
        <v>No SLA for Request</v>
      </c>
      <c r="W99" t="str">
        <f t="shared" si="3"/>
        <v>Yes</v>
      </c>
    </row>
    <row r="100" spans="1:23" x14ac:dyDescent="0.2">
      <c r="A100">
        <v>111618</v>
      </c>
      <c r="B100" s="1">
        <v>44242.713194444441</v>
      </c>
      <c r="C100" t="s">
        <v>184</v>
      </c>
      <c r="D100" t="s">
        <v>51</v>
      </c>
      <c r="E100" t="s">
        <v>52</v>
      </c>
      <c r="F100" t="s">
        <v>121</v>
      </c>
      <c r="G100" t="s">
        <v>25</v>
      </c>
      <c r="H100" t="s">
        <v>26</v>
      </c>
      <c r="I100" t="s">
        <v>27</v>
      </c>
      <c r="J100" t="s">
        <v>92</v>
      </c>
      <c r="K100" s="1">
        <v>44242.713194444441</v>
      </c>
      <c r="L100" s="1">
        <v>45155.213194444441</v>
      </c>
      <c r="M100">
        <v>0</v>
      </c>
      <c r="N100">
        <v>1</v>
      </c>
      <c r="O100" t="s">
        <v>142</v>
      </c>
      <c r="P100" t="s">
        <v>30</v>
      </c>
      <c r="Q100">
        <v>2</v>
      </c>
      <c r="R100">
        <v>1</v>
      </c>
      <c r="S100" t="s">
        <v>63</v>
      </c>
      <c r="T100" t="s">
        <v>64</v>
      </c>
      <c r="U100" t="s">
        <v>33</v>
      </c>
      <c r="V100" s="1">
        <f t="shared" si="2"/>
        <v>44249</v>
      </c>
      <c r="W100" t="str">
        <f t="shared" si="3"/>
        <v>Yes</v>
      </c>
    </row>
    <row r="101" spans="1:23" x14ac:dyDescent="0.2">
      <c r="A101">
        <v>111593</v>
      </c>
      <c r="B101" s="1">
        <v>44215.979861111111</v>
      </c>
      <c r="C101" t="s">
        <v>185</v>
      </c>
      <c r="D101" t="s">
        <v>51</v>
      </c>
      <c r="E101" t="s">
        <v>52</v>
      </c>
      <c r="F101" t="s">
        <v>121</v>
      </c>
      <c r="G101" t="s">
        <v>25</v>
      </c>
      <c r="H101" t="s">
        <v>26</v>
      </c>
      <c r="I101" t="s">
        <v>27</v>
      </c>
      <c r="J101" t="s">
        <v>28</v>
      </c>
      <c r="K101" s="1">
        <v>44238.711111111108</v>
      </c>
      <c r="L101" s="1">
        <v>44216.479861111111</v>
      </c>
      <c r="M101">
        <v>0</v>
      </c>
      <c r="N101">
        <v>1</v>
      </c>
      <c r="O101" t="s">
        <v>29</v>
      </c>
      <c r="P101" t="s">
        <v>30</v>
      </c>
      <c r="Q101">
        <v>14</v>
      </c>
      <c r="R101">
        <v>1</v>
      </c>
      <c r="S101" t="s">
        <v>31</v>
      </c>
      <c r="T101" t="s">
        <v>32</v>
      </c>
      <c r="U101" t="s">
        <v>48</v>
      </c>
      <c r="V101" s="1">
        <f t="shared" si="2"/>
        <v>44222</v>
      </c>
      <c r="W101" t="str">
        <f t="shared" si="3"/>
        <v>No</v>
      </c>
    </row>
    <row r="102" spans="1:23" x14ac:dyDescent="0.2">
      <c r="A102">
        <v>111600</v>
      </c>
      <c r="B102" s="1">
        <v>44224.706250000003</v>
      </c>
      <c r="C102" t="s">
        <v>186</v>
      </c>
      <c r="D102" t="s">
        <v>51</v>
      </c>
      <c r="E102" t="s">
        <v>52</v>
      </c>
      <c r="F102" t="s">
        <v>121</v>
      </c>
      <c r="G102" t="s">
        <v>25</v>
      </c>
      <c r="H102" t="s">
        <v>62</v>
      </c>
      <c r="I102" t="s">
        <v>27</v>
      </c>
      <c r="J102" t="s">
        <v>28</v>
      </c>
      <c r="K102" s="1">
        <v>44232.736805555556</v>
      </c>
      <c r="L102" s="1">
        <v>44225.206250000003</v>
      </c>
      <c r="M102">
        <v>0</v>
      </c>
      <c r="N102">
        <v>1</v>
      </c>
      <c r="O102" t="s">
        <v>29</v>
      </c>
      <c r="P102" t="s">
        <v>30</v>
      </c>
      <c r="Q102">
        <v>9</v>
      </c>
      <c r="R102">
        <v>2</v>
      </c>
      <c r="S102" t="s">
        <v>31</v>
      </c>
      <c r="T102" t="s">
        <v>32</v>
      </c>
      <c r="U102" t="s">
        <v>33</v>
      </c>
      <c r="V102" s="1" t="str">
        <f t="shared" si="2"/>
        <v>No SLA for Request</v>
      </c>
      <c r="W102" t="str">
        <f t="shared" si="3"/>
        <v>Yes</v>
      </c>
    </row>
    <row r="103" spans="1:23" x14ac:dyDescent="0.2">
      <c r="A103">
        <v>111546</v>
      </c>
      <c r="B103" s="1">
        <v>44143.85</v>
      </c>
      <c r="C103" t="s">
        <v>187</v>
      </c>
      <c r="D103" t="s">
        <v>188</v>
      </c>
      <c r="E103" t="s">
        <v>189</v>
      </c>
      <c r="F103" t="s">
        <v>121</v>
      </c>
      <c r="G103" t="s">
        <v>43</v>
      </c>
      <c r="H103" t="s">
        <v>62</v>
      </c>
      <c r="I103" t="s">
        <v>75</v>
      </c>
      <c r="J103" t="s">
        <v>28</v>
      </c>
      <c r="K103" s="1">
        <v>44232.709722222222</v>
      </c>
      <c r="L103" s="1">
        <v>44144.35</v>
      </c>
      <c r="M103">
        <v>0</v>
      </c>
      <c r="N103">
        <v>1</v>
      </c>
      <c r="O103" t="s">
        <v>29</v>
      </c>
      <c r="P103" t="s">
        <v>44</v>
      </c>
      <c r="Q103">
        <v>5</v>
      </c>
      <c r="R103">
        <v>0</v>
      </c>
      <c r="S103" t="s">
        <v>63</v>
      </c>
      <c r="T103" t="s">
        <v>64</v>
      </c>
      <c r="U103" t="s">
        <v>33</v>
      </c>
      <c r="V103" s="1" t="str">
        <f t="shared" si="2"/>
        <v>No SLA for Request</v>
      </c>
      <c r="W103" t="str">
        <f t="shared" si="3"/>
        <v>Yes</v>
      </c>
    </row>
    <row r="104" spans="1:23" x14ac:dyDescent="0.2">
      <c r="A104">
        <v>111562</v>
      </c>
      <c r="B104" s="1">
        <v>44158.397916666669</v>
      </c>
      <c r="C104" t="s">
        <v>190</v>
      </c>
      <c r="D104" t="s">
        <v>191</v>
      </c>
      <c r="E104" t="s">
        <v>192</v>
      </c>
      <c r="F104" t="s">
        <v>121</v>
      </c>
      <c r="G104" t="s">
        <v>43</v>
      </c>
      <c r="H104" t="s">
        <v>62</v>
      </c>
      <c r="I104" t="s">
        <v>85</v>
      </c>
      <c r="J104" t="s">
        <v>28</v>
      </c>
      <c r="K104" s="1">
        <v>44232.708333333336</v>
      </c>
      <c r="L104" s="1">
        <v>44158.897916666669</v>
      </c>
      <c r="M104">
        <v>0</v>
      </c>
      <c r="N104">
        <v>1</v>
      </c>
      <c r="O104" t="s">
        <v>29</v>
      </c>
      <c r="P104" t="s">
        <v>44</v>
      </c>
      <c r="Q104">
        <v>6</v>
      </c>
      <c r="R104">
        <v>1</v>
      </c>
      <c r="S104" t="s">
        <v>63</v>
      </c>
      <c r="T104" t="s">
        <v>64</v>
      </c>
      <c r="U104" t="s">
        <v>33</v>
      </c>
      <c r="V104" s="1" t="str">
        <f t="shared" si="2"/>
        <v>No SLA for Request</v>
      </c>
      <c r="W104" t="str">
        <f t="shared" si="3"/>
        <v>Yes</v>
      </c>
    </row>
    <row r="105" spans="1:23" x14ac:dyDescent="0.2">
      <c r="A105">
        <v>111518</v>
      </c>
      <c r="B105" s="1">
        <v>44109.62222222222</v>
      </c>
      <c r="C105" t="s">
        <v>193</v>
      </c>
      <c r="D105" t="s">
        <v>46</v>
      </c>
      <c r="E105" t="s">
        <v>47</v>
      </c>
      <c r="F105" t="s">
        <v>121</v>
      </c>
      <c r="G105" t="s">
        <v>25</v>
      </c>
      <c r="H105" t="s">
        <v>26</v>
      </c>
      <c r="I105" t="s">
        <v>27</v>
      </c>
      <c r="J105" t="s">
        <v>28</v>
      </c>
      <c r="K105" s="1">
        <v>44229.709027777775</v>
      </c>
      <c r="L105" s="1">
        <v>44110.12222222222</v>
      </c>
      <c r="M105">
        <v>0</v>
      </c>
      <c r="N105">
        <v>1</v>
      </c>
      <c r="O105" t="s">
        <v>29</v>
      </c>
      <c r="P105" t="s">
        <v>39</v>
      </c>
      <c r="Q105">
        <v>64</v>
      </c>
      <c r="R105">
        <v>3</v>
      </c>
      <c r="S105" t="s">
        <v>63</v>
      </c>
      <c r="T105" t="s">
        <v>64</v>
      </c>
      <c r="U105" t="s">
        <v>48</v>
      </c>
      <c r="V105" s="1">
        <f t="shared" si="2"/>
        <v>44116</v>
      </c>
      <c r="W105" t="str">
        <f t="shared" si="3"/>
        <v>No</v>
      </c>
    </row>
    <row r="106" spans="1:23" x14ac:dyDescent="0.2">
      <c r="A106">
        <v>111603</v>
      </c>
      <c r="B106" s="1">
        <v>44225.484027777777</v>
      </c>
      <c r="C106" t="s">
        <v>194</v>
      </c>
      <c r="D106" t="s">
        <v>79</v>
      </c>
      <c r="E106" t="s">
        <v>80</v>
      </c>
      <c r="F106" t="s">
        <v>121</v>
      </c>
      <c r="G106" t="s">
        <v>25</v>
      </c>
      <c r="H106" t="s">
        <v>26</v>
      </c>
      <c r="I106" t="s">
        <v>27</v>
      </c>
      <c r="J106" t="s">
        <v>92</v>
      </c>
      <c r="K106" s="1">
        <v>44225.484027777777</v>
      </c>
      <c r="L106" s="1">
        <v>44230.484027777777</v>
      </c>
      <c r="M106">
        <v>1</v>
      </c>
      <c r="N106">
        <v>1</v>
      </c>
      <c r="O106" t="s">
        <v>142</v>
      </c>
      <c r="P106" t="s">
        <v>30</v>
      </c>
      <c r="Q106">
        <v>2</v>
      </c>
      <c r="R106">
        <v>1</v>
      </c>
      <c r="S106" t="s">
        <v>31</v>
      </c>
      <c r="T106" t="s">
        <v>32</v>
      </c>
      <c r="U106" t="s">
        <v>33</v>
      </c>
      <c r="V106" s="1">
        <f t="shared" si="2"/>
        <v>44232</v>
      </c>
      <c r="W106" t="str">
        <f t="shared" si="3"/>
        <v>Yes</v>
      </c>
    </row>
    <row r="107" spans="1:23" x14ac:dyDescent="0.2">
      <c r="A107">
        <v>111582</v>
      </c>
      <c r="B107" s="1">
        <v>44183.597916666666</v>
      </c>
      <c r="C107" t="s">
        <v>195</v>
      </c>
      <c r="D107" t="s">
        <v>79</v>
      </c>
      <c r="E107" t="s">
        <v>80</v>
      </c>
      <c r="F107" t="s">
        <v>121</v>
      </c>
      <c r="G107" t="s">
        <v>25</v>
      </c>
      <c r="H107" t="s">
        <v>26</v>
      </c>
      <c r="I107" t="s">
        <v>27</v>
      </c>
      <c r="J107" t="s">
        <v>28</v>
      </c>
      <c r="K107" s="1">
        <v>44221.754166666666</v>
      </c>
      <c r="L107" s="1">
        <v>44184.097916666666</v>
      </c>
      <c r="M107">
        <v>0</v>
      </c>
      <c r="N107">
        <v>1</v>
      </c>
      <c r="O107" t="s">
        <v>29</v>
      </c>
      <c r="P107" t="s">
        <v>30</v>
      </c>
      <c r="Q107">
        <v>10</v>
      </c>
      <c r="R107">
        <v>2</v>
      </c>
      <c r="S107" t="s">
        <v>31</v>
      </c>
      <c r="T107" t="s">
        <v>32</v>
      </c>
      <c r="U107" t="s">
        <v>33</v>
      </c>
      <c r="V107" s="1">
        <f t="shared" si="2"/>
        <v>44190</v>
      </c>
      <c r="W107" t="str">
        <f t="shared" si="3"/>
        <v>No</v>
      </c>
    </row>
    <row r="108" spans="1:23" x14ac:dyDescent="0.2">
      <c r="A108">
        <v>111557</v>
      </c>
      <c r="B108" s="1">
        <v>44153.848611111112</v>
      </c>
      <c r="C108" t="s">
        <v>196</v>
      </c>
      <c r="D108" t="s">
        <v>165</v>
      </c>
      <c r="E108" t="s">
        <v>166</v>
      </c>
      <c r="F108" t="s">
        <v>121</v>
      </c>
      <c r="G108" t="s">
        <v>25</v>
      </c>
      <c r="H108" t="s">
        <v>62</v>
      </c>
      <c r="I108" t="s">
        <v>27</v>
      </c>
      <c r="J108" t="s">
        <v>28</v>
      </c>
      <c r="K108" s="1">
        <v>44221.747916666667</v>
      </c>
      <c r="L108" s="1">
        <v>44154.348611111112</v>
      </c>
      <c r="M108">
        <v>0</v>
      </c>
      <c r="N108">
        <v>1</v>
      </c>
      <c r="O108" t="s">
        <v>29</v>
      </c>
      <c r="P108" t="s">
        <v>30</v>
      </c>
      <c r="Q108">
        <v>15</v>
      </c>
      <c r="R108">
        <v>1</v>
      </c>
      <c r="S108" t="s">
        <v>31</v>
      </c>
      <c r="T108" t="s">
        <v>32</v>
      </c>
      <c r="U108" t="s">
        <v>33</v>
      </c>
      <c r="V108" s="1" t="str">
        <f t="shared" si="2"/>
        <v>No SLA for Request</v>
      </c>
      <c r="W108" t="str">
        <f t="shared" si="3"/>
        <v>Yes</v>
      </c>
    </row>
    <row r="109" spans="1:23" x14ac:dyDescent="0.2">
      <c r="A109">
        <v>111598</v>
      </c>
      <c r="B109" s="1">
        <v>44221.713194444441</v>
      </c>
      <c r="C109" t="s">
        <v>197</v>
      </c>
      <c r="D109" t="s">
        <v>46</v>
      </c>
      <c r="E109" t="s">
        <v>47</v>
      </c>
      <c r="F109" t="s">
        <v>121</v>
      </c>
      <c r="G109" t="s">
        <v>25</v>
      </c>
      <c r="H109" t="s">
        <v>62</v>
      </c>
      <c r="I109" t="s">
        <v>27</v>
      </c>
      <c r="J109" t="s">
        <v>92</v>
      </c>
      <c r="K109" s="1">
        <v>44221.713194444441</v>
      </c>
      <c r="L109" s="1">
        <v>45134.213194444441</v>
      </c>
      <c r="M109">
        <v>0</v>
      </c>
      <c r="N109">
        <v>1</v>
      </c>
      <c r="O109" t="s">
        <v>142</v>
      </c>
      <c r="P109" t="s">
        <v>39</v>
      </c>
      <c r="Q109">
        <v>2</v>
      </c>
      <c r="R109">
        <v>2</v>
      </c>
      <c r="S109" t="s">
        <v>63</v>
      </c>
      <c r="T109" t="s">
        <v>64</v>
      </c>
      <c r="U109" t="s">
        <v>33</v>
      </c>
      <c r="V109" s="1" t="str">
        <f t="shared" si="2"/>
        <v>No SLA for Request</v>
      </c>
      <c r="W109" t="str">
        <f t="shared" si="3"/>
        <v>Yes</v>
      </c>
    </row>
    <row r="110" spans="1:23" x14ac:dyDescent="0.2">
      <c r="A110">
        <v>111592</v>
      </c>
      <c r="B110" s="1">
        <v>44211.317361111112</v>
      </c>
      <c r="C110" t="s">
        <v>198</v>
      </c>
      <c r="D110" t="s">
        <v>35</v>
      </c>
      <c r="E110" t="s">
        <v>36</v>
      </c>
      <c r="F110" t="s">
        <v>121</v>
      </c>
      <c r="G110" t="s">
        <v>43</v>
      </c>
      <c r="H110" t="s">
        <v>62</v>
      </c>
      <c r="I110" t="s">
        <v>27</v>
      </c>
      <c r="J110" t="s">
        <v>28</v>
      </c>
      <c r="K110" s="1">
        <v>44218.668055555558</v>
      </c>
      <c r="L110" s="1">
        <v>44211.817361111112</v>
      </c>
      <c r="M110">
        <v>0</v>
      </c>
      <c r="N110">
        <v>1</v>
      </c>
      <c r="O110" t="s">
        <v>29</v>
      </c>
      <c r="P110" t="s">
        <v>113</v>
      </c>
      <c r="Q110">
        <v>5</v>
      </c>
      <c r="R110">
        <v>0</v>
      </c>
      <c r="S110" t="s">
        <v>31</v>
      </c>
      <c r="T110" t="s">
        <v>32</v>
      </c>
      <c r="U110" t="s">
        <v>33</v>
      </c>
      <c r="V110" s="1" t="str">
        <f t="shared" si="2"/>
        <v>No SLA for Request</v>
      </c>
      <c r="W110" t="str">
        <f t="shared" si="3"/>
        <v>Yes</v>
      </c>
    </row>
    <row r="111" spans="1:23" x14ac:dyDescent="0.2">
      <c r="A111">
        <v>111595</v>
      </c>
      <c r="B111" s="1">
        <v>44218.426388888889</v>
      </c>
      <c r="C111" t="s">
        <v>199</v>
      </c>
      <c r="D111" t="s">
        <v>35</v>
      </c>
      <c r="E111" t="s">
        <v>36</v>
      </c>
      <c r="F111" t="s">
        <v>121</v>
      </c>
      <c r="G111" t="s">
        <v>43</v>
      </c>
      <c r="H111" t="s">
        <v>26</v>
      </c>
      <c r="I111" t="s">
        <v>27</v>
      </c>
      <c r="J111" t="s">
        <v>92</v>
      </c>
      <c r="K111" s="1">
        <v>44218.426388888889</v>
      </c>
      <c r="L111" s="1">
        <v>44218.926388888889</v>
      </c>
      <c r="M111">
        <v>1</v>
      </c>
      <c r="N111">
        <v>1</v>
      </c>
      <c r="O111" t="s">
        <v>142</v>
      </c>
      <c r="P111" t="s">
        <v>113</v>
      </c>
      <c r="Q111">
        <v>3</v>
      </c>
      <c r="R111">
        <v>0</v>
      </c>
      <c r="S111" t="s">
        <v>63</v>
      </c>
      <c r="T111" t="s">
        <v>76</v>
      </c>
      <c r="U111" t="s">
        <v>33</v>
      </c>
      <c r="V111" s="1">
        <f t="shared" si="2"/>
        <v>44225</v>
      </c>
      <c r="W111" t="str">
        <f t="shared" si="3"/>
        <v>Yes</v>
      </c>
    </row>
    <row r="112" spans="1:23" x14ac:dyDescent="0.2">
      <c r="A112">
        <v>111594</v>
      </c>
      <c r="B112" s="1">
        <v>44217.367361111108</v>
      </c>
      <c r="C112" t="s">
        <v>200</v>
      </c>
      <c r="D112" t="s">
        <v>201</v>
      </c>
      <c r="E112" t="s">
        <v>202</v>
      </c>
      <c r="F112" t="s">
        <v>121</v>
      </c>
      <c r="G112" t="s">
        <v>43</v>
      </c>
      <c r="H112" t="s">
        <v>26</v>
      </c>
      <c r="I112" t="s">
        <v>85</v>
      </c>
      <c r="J112" t="s">
        <v>92</v>
      </c>
      <c r="K112" s="1">
        <v>44217.367361111108</v>
      </c>
      <c r="L112" s="1">
        <v>44217.867361111108</v>
      </c>
      <c r="M112">
        <v>1</v>
      </c>
      <c r="N112">
        <v>1</v>
      </c>
      <c r="O112" t="s">
        <v>142</v>
      </c>
      <c r="P112" t="s">
        <v>44</v>
      </c>
      <c r="Q112">
        <v>2</v>
      </c>
      <c r="R112">
        <v>0</v>
      </c>
      <c r="S112" t="s">
        <v>63</v>
      </c>
      <c r="T112" t="s">
        <v>64</v>
      </c>
      <c r="U112" t="s">
        <v>33</v>
      </c>
      <c r="V112" s="1">
        <f t="shared" si="2"/>
        <v>44224</v>
      </c>
      <c r="W112" t="str">
        <f t="shared" si="3"/>
        <v>Yes</v>
      </c>
    </row>
    <row r="113" spans="1:23" x14ac:dyDescent="0.2">
      <c r="A113">
        <v>111558</v>
      </c>
      <c r="B113" s="1">
        <v>44153.874305555553</v>
      </c>
      <c r="C113" t="s">
        <v>203</v>
      </c>
      <c r="D113" t="s">
        <v>51</v>
      </c>
      <c r="E113" t="s">
        <v>52</v>
      </c>
      <c r="F113" t="s">
        <v>121</v>
      </c>
      <c r="G113" t="s">
        <v>25</v>
      </c>
      <c r="H113" t="s">
        <v>62</v>
      </c>
      <c r="I113" t="s">
        <v>27</v>
      </c>
      <c r="J113" t="s">
        <v>28</v>
      </c>
      <c r="K113" s="1">
        <v>44211.695833333331</v>
      </c>
      <c r="L113" s="1">
        <v>44154.374305555553</v>
      </c>
      <c r="M113">
        <v>0</v>
      </c>
      <c r="N113">
        <v>1</v>
      </c>
      <c r="O113" t="s">
        <v>29</v>
      </c>
      <c r="P113" t="s">
        <v>30</v>
      </c>
      <c r="Q113">
        <v>8</v>
      </c>
      <c r="R113">
        <v>2</v>
      </c>
      <c r="S113" t="s">
        <v>63</v>
      </c>
      <c r="T113" t="s">
        <v>76</v>
      </c>
      <c r="U113" t="s">
        <v>33</v>
      </c>
      <c r="V113" s="1" t="str">
        <f t="shared" si="2"/>
        <v>No SLA for Request</v>
      </c>
      <c r="W113" t="str">
        <f t="shared" si="3"/>
        <v>Yes</v>
      </c>
    </row>
    <row r="114" spans="1:23" x14ac:dyDescent="0.2">
      <c r="A114">
        <v>111561</v>
      </c>
      <c r="B114" s="1">
        <v>44155.667361111111</v>
      </c>
      <c r="C114" t="s">
        <v>204</v>
      </c>
      <c r="D114" t="s">
        <v>205</v>
      </c>
      <c r="E114" t="s">
        <v>206</v>
      </c>
      <c r="F114" t="s">
        <v>121</v>
      </c>
      <c r="G114" t="s">
        <v>43</v>
      </c>
      <c r="H114" t="s">
        <v>26</v>
      </c>
      <c r="I114" t="s">
        <v>85</v>
      </c>
      <c r="J114" t="s">
        <v>28</v>
      </c>
      <c r="K114" s="1">
        <v>44204.712500000001</v>
      </c>
      <c r="L114" s="1">
        <v>44156.167361111111</v>
      </c>
      <c r="M114">
        <v>0</v>
      </c>
      <c r="N114">
        <v>1</v>
      </c>
      <c r="O114" t="s">
        <v>29</v>
      </c>
      <c r="P114" t="s">
        <v>44</v>
      </c>
      <c r="Q114">
        <v>4</v>
      </c>
      <c r="R114">
        <v>0</v>
      </c>
      <c r="S114" t="s">
        <v>63</v>
      </c>
      <c r="T114" t="s">
        <v>64</v>
      </c>
      <c r="U114" t="s">
        <v>33</v>
      </c>
      <c r="V114" s="1">
        <f t="shared" si="2"/>
        <v>44162</v>
      </c>
      <c r="W114" t="str">
        <f t="shared" si="3"/>
        <v>No</v>
      </c>
    </row>
    <row r="115" spans="1:23" x14ac:dyDescent="0.2">
      <c r="A115">
        <v>111585</v>
      </c>
      <c r="B115" s="1">
        <v>44188.574305555558</v>
      </c>
      <c r="C115" t="s">
        <v>207</v>
      </c>
      <c r="D115" t="s">
        <v>79</v>
      </c>
      <c r="E115" t="s">
        <v>80</v>
      </c>
      <c r="F115" t="s">
        <v>121</v>
      </c>
      <c r="G115" t="s">
        <v>25</v>
      </c>
      <c r="H115" t="s">
        <v>62</v>
      </c>
      <c r="I115" t="s">
        <v>27</v>
      </c>
      <c r="J115" t="s">
        <v>28</v>
      </c>
      <c r="K115" s="1">
        <v>44201.713194444441</v>
      </c>
      <c r="L115" s="1">
        <v>44189.074305555558</v>
      </c>
      <c r="M115">
        <v>0</v>
      </c>
      <c r="N115">
        <v>1</v>
      </c>
      <c r="O115" t="s">
        <v>29</v>
      </c>
      <c r="P115" t="s">
        <v>158</v>
      </c>
      <c r="Q115">
        <v>11</v>
      </c>
      <c r="R115">
        <v>0</v>
      </c>
      <c r="S115" t="s">
        <v>63</v>
      </c>
      <c r="T115" t="s">
        <v>76</v>
      </c>
      <c r="U115" t="s">
        <v>33</v>
      </c>
      <c r="V115" s="1" t="str">
        <f t="shared" si="2"/>
        <v>No SLA for Request</v>
      </c>
      <c r="W115" t="str">
        <f t="shared" si="3"/>
        <v>Yes</v>
      </c>
    </row>
    <row r="116" spans="1:23" x14ac:dyDescent="0.2">
      <c r="A116">
        <v>111584</v>
      </c>
      <c r="B116" s="1">
        <v>44187.628472222219</v>
      </c>
      <c r="C116" t="s">
        <v>208</v>
      </c>
      <c r="D116" t="s">
        <v>51</v>
      </c>
      <c r="E116" t="s">
        <v>52</v>
      </c>
      <c r="F116" t="s">
        <v>121</v>
      </c>
      <c r="G116" t="s">
        <v>25</v>
      </c>
      <c r="H116" t="s">
        <v>62</v>
      </c>
      <c r="I116" t="s">
        <v>27</v>
      </c>
      <c r="J116" t="s">
        <v>28</v>
      </c>
      <c r="K116" s="1">
        <v>44201.685416666667</v>
      </c>
      <c r="L116" s="1">
        <v>44188.128472222219</v>
      </c>
      <c r="M116">
        <v>0</v>
      </c>
      <c r="N116">
        <v>1</v>
      </c>
      <c r="O116" t="s">
        <v>29</v>
      </c>
      <c r="P116" t="s">
        <v>30</v>
      </c>
      <c r="Q116">
        <v>5</v>
      </c>
      <c r="R116">
        <v>0</v>
      </c>
      <c r="S116" t="s">
        <v>31</v>
      </c>
      <c r="T116" t="s">
        <v>32</v>
      </c>
      <c r="U116" t="s">
        <v>48</v>
      </c>
      <c r="V116" s="1" t="str">
        <f t="shared" si="2"/>
        <v>No SLA for Request</v>
      </c>
      <c r="W116" t="str">
        <f t="shared" si="3"/>
        <v>Yes</v>
      </c>
    </row>
    <row r="117" spans="1:23" x14ac:dyDescent="0.2">
      <c r="A117">
        <v>111580</v>
      </c>
      <c r="B117" s="1">
        <v>44179.786111111112</v>
      </c>
      <c r="C117" t="s">
        <v>209</v>
      </c>
      <c r="D117" t="s">
        <v>51</v>
      </c>
      <c r="E117" t="s">
        <v>52</v>
      </c>
      <c r="F117" t="s">
        <v>121</v>
      </c>
      <c r="G117" t="s">
        <v>25</v>
      </c>
      <c r="H117" t="s">
        <v>26</v>
      </c>
      <c r="I117" t="s">
        <v>27</v>
      </c>
      <c r="J117" t="s">
        <v>28</v>
      </c>
      <c r="K117" s="1">
        <v>44187.717361111114</v>
      </c>
      <c r="L117" s="1">
        <v>44180.286111111112</v>
      </c>
      <c r="M117">
        <v>0</v>
      </c>
      <c r="N117">
        <v>1</v>
      </c>
      <c r="O117" t="s">
        <v>29</v>
      </c>
      <c r="P117" t="s">
        <v>30</v>
      </c>
      <c r="Q117">
        <v>5</v>
      </c>
      <c r="R117">
        <v>2</v>
      </c>
      <c r="S117" t="s">
        <v>31</v>
      </c>
      <c r="T117" t="s">
        <v>32</v>
      </c>
      <c r="U117" t="s">
        <v>54</v>
      </c>
      <c r="V117" s="1">
        <f t="shared" si="2"/>
        <v>44186</v>
      </c>
      <c r="W117" t="str">
        <f t="shared" si="3"/>
        <v>No</v>
      </c>
    </row>
    <row r="118" spans="1:23" x14ac:dyDescent="0.2">
      <c r="A118">
        <v>111568</v>
      </c>
      <c r="B118" s="1">
        <v>44166.645138888889</v>
      </c>
      <c r="C118" t="s">
        <v>210</v>
      </c>
      <c r="D118" t="s">
        <v>211</v>
      </c>
      <c r="E118" t="s">
        <v>212</v>
      </c>
      <c r="F118" t="s">
        <v>121</v>
      </c>
      <c r="G118" t="s">
        <v>43</v>
      </c>
      <c r="H118" t="s">
        <v>62</v>
      </c>
      <c r="I118" t="s">
        <v>85</v>
      </c>
      <c r="J118" t="s">
        <v>28</v>
      </c>
      <c r="K118" s="1">
        <v>44179.651388888888</v>
      </c>
      <c r="L118" s="1">
        <v>44167.145138888889</v>
      </c>
      <c r="M118">
        <v>0</v>
      </c>
      <c r="N118">
        <v>1</v>
      </c>
      <c r="O118" t="s">
        <v>29</v>
      </c>
      <c r="P118" t="s">
        <v>113</v>
      </c>
      <c r="Q118">
        <v>6</v>
      </c>
      <c r="R118">
        <v>0</v>
      </c>
      <c r="S118" t="s">
        <v>63</v>
      </c>
      <c r="T118" t="s">
        <v>64</v>
      </c>
      <c r="U118" t="s">
        <v>33</v>
      </c>
      <c r="V118" s="1" t="str">
        <f t="shared" si="2"/>
        <v>No SLA for Request</v>
      </c>
      <c r="W118" t="str">
        <f t="shared" si="3"/>
        <v>Yes</v>
      </c>
    </row>
    <row r="119" spans="1:23" x14ac:dyDescent="0.2">
      <c r="A119">
        <v>111533</v>
      </c>
      <c r="B119" s="1">
        <v>44113.648611111108</v>
      </c>
      <c r="C119" t="s">
        <v>213</v>
      </c>
      <c r="D119" t="s">
        <v>51</v>
      </c>
      <c r="E119" t="s">
        <v>52</v>
      </c>
      <c r="F119" t="s">
        <v>121</v>
      </c>
      <c r="G119" t="s">
        <v>25</v>
      </c>
      <c r="H119" t="s">
        <v>62</v>
      </c>
      <c r="I119" t="s">
        <v>27</v>
      </c>
      <c r="J119" t="s">
        <v>28</v>
      </c>
      <c r="K119" s="1">
        <v>44179.440972222219</v>
      </c>
      <c r="L119" s="1">
        <v>44114.148611111108</v>
      </c>
      <c r="M119">
        <v>0</v>
      </c>
      <c r="N119">
        <v>1</v>
      </c>
      <c r="O119" t="s">
        <v>29</v>
      </c>
      <c r="P119" t="s">
        <v>30</v>
      </c>
      <c r="Q119">
        <v>5</v>
      </c>
      <c r="R119">
        <v>3</v>
      </c>
      <c r="S119" t="s">
        <v>63</v>
      </c>
      <c r="T119" t="s">
        <v>32</v>
      </c>
      <c r="U119" t="s">
        <v>48</v>
      </c>
      <c r="V119" s="1" t="str">
        <f t="shared" si="2"/>
        <v>No SLA for Request</v>
      </c>
      <c r="W119" t="str">
        <f t="shared" si="3"/>
        <v>Yes</v>
      </c>
    </row>
    <row r="120" spans="1:23" x14ac:dyDescent="0.2">
      <c r="A120">
        <v>111567</v>
      </c>
      <c r="B120" s="1">
        <v>44166.496527777781</v>
      </c>
      <c r="C120" t="s">
        <v>214</v>
      </c>
      <c r="D120" t="s">
        <v>215</v>
      </c>
      <c r="E120" t="s">
        <v>216</v>
      </c>
      <c r="F120" t="s">
        <v>121</v>
      </c>
      <c r="G120" t="s">
        <v>43</v>
      </c>
      <c r="H120" t="s">
        <v>62</v>
      </c>
      <c r="I120" t="s">
        <v>85</v>
      </c>
      <c r="J120" t="s">
        <v>28</v>
      </c>
      <c r="K120" s="1">
        <v>44169.730555555558</v>
      </c>
      <c r="L120" s="1">
        <v>44166.996527777781</v>
      </c>
      <c r="M120">
        <v>0</v>
      </c>
      <c r="N120">
        <v>1</v>
      </c>
      <c r="O120" t="s">
        <v>29</v>
      </c>
      <c r="P120" t="s">
        <v>113</v>
      </c>
      <c r="Q120">
        <v>5</v>
      </c>
      <c r="R120">
        <v>0</v>
      </c>
      <c r="S120" t="s">
        <v>63</v>
      </c>
      <c r="T120" t="s">
        <v>64</v>
      </c>
      <c r="U120" t="s">
        <v>33</v>
      </c>
      <c r="V120" s="1" t="str">
        <f t="shared" si="2"/>
        <v>No SLA for Request</v>
      </c>
      <c r="W120" t="str">
        <f t="shared" si="3"/>
        <v>Yes</v>
      </c>
    </row>
    <row r="121" spans="1:23" x14ac:dyDescent="0.2">
      <c r="A121">
        <v>111563</v>
      </c>
      <c r="B121" s="1">
        <v>44160.290972222225</v>
      </c>
      <c r="C121" t="s">
        <v>217</v>
      </c>
      <c r="D121" t="s">
        <v>35</v>
      </c>
      <c r="E121" t="s">
        <v>36</v>
      </c>
      <c r="F121" t="s">
        <v>121</v>
      </c>
      <c r="G121" t="s">
        <v>43</v>
      </c>
      <c r="H121" t="s">
        <v>62</v>
      </c>
      <c r="I121" t="s">
        <v>27</v>
      </c>
      <c r="J121" t="s">
        <v>28</v>
      </c>
      <c r="K121" s="1">
        <v>44169.613194444442</v>
      </c>
      <c r="L121" s="1">
        <v>44160.790972222225</v>
      </c>
      <c r="M121">
        <v>0</v>
      </c>
      <c r="N121">
        <v>1</v>
      </c>
      <c r="O121" t="s">
        <v>29</v>
      </c>
      <c r="P121" t="s">
        <v>113</v>
      </c>
      <c r="Q121">
        <v>4</v>
      </c>
      <c r="R121">
        <v>0</v>
      </c>
      <c r="S121" t="s">
        <v>31</v>
      </c>
      <c r="T121" t="s">
        <v>32</v>
      </c>
      <c r="U121" t="s">
        <v>33</v>
      </c>
      <c r="V121" s="1" t="str">
        <f t="shared" si="2"/>
        <v>No SLA for Request</v>
      </c>
      <c r="W121" t="str">
        <f t="shared" si="3"/>
        <v>Yes</v>
      </c>
    </row>
    <row r="122" spans="1:23" x14ac:dyDescent="0.2">
      <c r="A122">
        <v>111547</v>
      </c>
      <c r="B122" s="1">
        <v>44144.597222222219</v>
      </c>
      <c r="C122" t="s">
        <v>198</v>
      </c>
      <c r="D122" t="s">
        <v>35</v>
      </c>
      <c r="E122" t="s">
        <v>36</v>
      </c>
      <c r="F122" t="s">
        <v>121</v>
      </c>
      <c r="G122" t="s">
        <v>43</v>
      </c>
      <c r="H122" t="s">
        <v>62</v>
      </c>
      <c r="I122" t="s">
        <v>27</v>
      </c>
      <c r="J122" t="s">
        <v>28</v>
      </c>
      <c r="K122" s="1">
        <v>44169.611111111109</v>
      </c>
      <c r="L122" s="1">
        <v>44145.097222222219</v>
      </c>
      <c r="M122">
        <v>0</v>
      </c>
      <c r="N122">
        <v>1</v>
      </c>
      <c r="O122" t="s">
        <v>29</v>
      </c>
      <c r="P122" t="s">
        <v>113</v>
      </c>
      <c r="Q122">
        <v>4</v>
      </c>
      <c r="R122">
        <v>0</v>
      </c>
      <c r="S122" t="s">
        <v>31</v>
      </c>
      <c r="T122" t="s">
        <v>32</v>
      </c>
      <c r="U122" t="s">
        <v>33</v>
      </c>
      <c r="V122" s="1" t="str">
        <f t="shared" si="2"/>
        <v>No SLA for Request</v>
      </c>
      <c r="W122" t="str">
        <f t="shared" si="3"/>
        <v>Yes</v>
      </c>
    </row>
    <row r="123" spans="1:23" x14ac:dyDescent="0.2">
      <c r="A123">
        <v>111545</v>
      </c>
      <c r="B123" s="1">
        <v>44140.67291666667</v>
      </c>
      <c r="C123" t="s">
        <v>217</v>
      </c>
      <c r="D123" t="s">
        <v>35</v>
      </c>
      <c r="E123" t="s">
        <v>36</v>
      </c>
      <c r="F123" t="s">
        <v>121</v>
      </c>
      <c r="G123" t="s">
        <v>43</v>
      </c>
      <c r="H123" t="s">
        <v>62</v>
      </c>
      <c r="I123" t="s">
        <v>27</v>
      </c>
      <c r="J123" t="s">
        <v>28</v>
      </c>
      <c r="K123" s="1">
        <v>44169.61041666667</v>
      </c>
      <c r="L123" s="1">
        <v>44141.17291666667</v>
      </c>
      <c r="M123">
        <v>0</v>
      </c>
      <c r="N123">
        <v>1</v>
      </c>
      <c r="O123" t="s">
        <v>29</v>
      </c>
      <c r="P123" t="s">
        <v>113</v>
      </c>
      <c r="Q123">
        <v>3</v>
      </c>
      <c r="R123">
        <v>0</v>
      </c>
      <c r="S123" t="s">
        <v>31</v>
      </c>
      <c r="T123" t="s">
        <v>76</v>
      </c>
      <c r="U123" t="s">
        <v>33</v>
      </c>
      <c r="V123" s="1" t="str">
        <f t="shared" si="2"/>
        <v>No SLA for Request</v>
      </c>
      <c r="W123" t="str">
        <f t="shared" si="3"/>
        <v>Yes</v>
      </c>
    </row>
    <row r="124" spans="1:23" x14ac:dyDescent="0.2">
      <c r="A124">
        <v>111542</v>
      </c>
      <c r="B124" s="1">
        <v>44130.520138888889</v>
      </c>
      <c r="C124" t="s">
        <v>218</v>
      </c>
      <c r="D124" t="s">
        <v>191</v>
      </c>
      <c r="E124" t="s">
        <v>192</v>
      </c>
      <c r="F124" t="s">
        <v>121</v>
      </c>
      <c r="G124" t="s">
        <v>43</v>
      </c>
      <c r="H124" t="s">
        <v>26</v>
      </c>
      <c r="I124" t="s">
        <v>75</v>
      </c>
      <c r="J124" t="s">
        <v>28</v>
      </c>
      <c r="K124" s="1">
        <v>44168.725694444445</v>
      </c>
      <c r="L124" s="1">
        <v>44131.708333333336</v>
      </c>
      <c r="M124">
        <v>0</v>
      </c>
      <c r="N124">
        <v>1</v>
      </c>
      <c r="O124" t="s">
        <v>29</v>
      </c>
      <c r="P124" t="s">
        <v>44</v>
      </c>
      <c r="Q124">
        <v>5</v>
      </c>
      <c r="R124">
        <v>0</v>
      </c>
      <c r="S124" t="s">
        <v>31</v>
      </c>
      <c r="T124" t="s">
        <v>64</v>
      </c>
      <c r="U124" t="s">
        <v>33</v>
      </c>
      <c r="V124" s="1">
        <f t="shared" si="2"/>
        <v>44137</v>
      </c>
      <c r="W124" t="str">
        <f t="shared" si="3"/>
        <v>No</v>
      </c>
    </row>
    <row r="125" spans="1:23" x14ac:dyDescent="0.2">
      <c r="A125">
        <v>111429</v>
      </c>
      <c r="B125" s="1">
        <v>43983.818749999999</v>
      </c>
      <c r="C125" t="s">
        <v>219</v>
      </c>
      <c r="D125" t="s">
        <v>89</v>
      </c>
      <c r="E125" t="s">
        <v>90</v>
      </c>
      <c r="F125" t="s">
        <v>121</v>
      </c>
      <c r="G125" t="s">
        <v>25</v>
      </c>
      <c r="H125" t="s">
        <v>62</v>
      </c>
      <c r="I125" t="s">
        <v>27</v>
      </c>
      <c r="J125" t="s">
        <v>28</v>
      </c>
      <c r="K125" s="1">
        <v>44168.32916666667</v>
      </c>
      <c r="L125" s="1">
        <v>43984.318749999999</v>
      </c>
      <c r="M125">
        <v>0</v>
      </c>
      <c r="N125">
        <v>1</v>
      </c>
      <c r="O125" t="s">
        <v>29</v>
      </c>
      <c r="P125" t="s">
        <v>39</v>
      </c>
      <c r="Q125">
        <v>20</v>
      </c>
      <c r="R125">
        <v>0</v>
      </c>
      <c r="S125" t="s">
        <v>63</v>
      </c>
      <c r="T125" t="s">
        <v>64</v>
      </c>
      <c r="U125" t="s">
        <v>48</v>
      </c>
      <c r="V125" s="1" t="str">
        <f t="shared" si="2"/>
        <v>No SLA for Request</v>
      </c>
      <c r="W125" t="str">
        <f t="shared" si="3"/>
        <v>Yes</v>
      </c>
    </row>
    <row r="126" spans="1:23" x14ac:dyDescent="0.2">
      <c r="A126">
        <v>111569</v>
      </c>
      <c r="B126" s="1">
        <v>44167.785416666666</v>
      </c>
      <c r="C126" t="s">
        <v>220</v>
      </c>
      <c r="D126" t="s">
        <v>221</v>
      </c>
      <c r="E126" t="s">
        <v>222</v>
      </c>
      <c r="F126" t="s">
        <v>121</v>
      </c>
      <c r="G126" t="s">
        <v>43</v>
      </c>
      <c r="H126" t="s">
        <v>26</v>
      </c>
      <c r="I126" t="s">
        <v>85</v>
      </c>
      <c r="J126" t="s">
        <v>92</v>
      </c>
      <c r="K126" s="1">
        <v>44167.785416666666</v>
      </c>
      <c r="L126" s="1">
        <v>44168.285416666666</v>
      </c>
      <c r="M126">
        <v>1</v>
      </c>
      <c r="N126">
        <v>1</v>
      </c>
      <c r="O126" t="s">
        <v>142</v>
      </c>
      <c r="P126" t="s">
        <v>44</v>
      </c>
      <c r="Q126">
        <v>3</v>
      </c>
      <c r="R126">
        <v>3</v>
      </c>
      <c r="S126" t="s">
        <v>63</v>
      </c>
      <c r="T126" t="s">
        <v>64</v>
      </c>
      <c r="U126" t="s">
        <v>33</v>
      </c>
      <c r="V126" s="1">
        <f t="shared" si="2"/>
        <v>44174</v>
      </c>
      <c r="W126" t="str">
        <f t="shared" si="3"/>
        <v>Yes</v>
      </c>
    </row>
    <row r="127" spans="1:23" x14ac:dyDescent="0.2">
      <c r="A127">
        <v>111174</v>
      </c>
      <c r="B127" s="1">
        <v>43565.615972222222</v>
      </c>
      <c r="C127" t="s">
        <v>223</v>
      </c>
      <c r="D127" t="s">
        <v>182</v>
      </c>
      <c r="E127" t="s">
        <v>183</v>
      </c>
      <c r="F127" t="s">
        <v>121</v>
      </c>
      <c r="G127" t="s">
        <v>25</v>
      </c>
      <c r="H127" t="s">
        <v>26</v>
      </c>
      <c r="I127" t="s">
        <v>27</v>
      </c>
      <c r="J127" t="s">
        <v>92</v>
      </c>
      <c r="K127" s="1">
        <v>44166.71875</v>
      </c>
      <c r="L127" s="1">
        <v>43570.615972222222</v>
      </c>
      <c r="M127">
        <v>1</v>
      </c>
      <c r="N127">
        <v>1</v>
      </c>
      <c r="O127" t="s">
        <v>142</v>
      </c>
      <c r="P127" t="s">
        <v>39</v>
      </c>
      <c r="Q127">
        <v>61</v>
      </c>
      <c r="R127">
        <v>0</v>
      </c>
      <c r="S127" t="s">
        <v>31</v>
      </c>
      <c r="T127" t="s">
        <v>32</v>
      </c>
      <c r="U127" t="s">
        <v>33</v>
      </c>
      <c r="V127" s="1">
        <f t="shared" si="2"/>
        <v>43572</v>
      </c>
      <c r="W127" t="str">
        <f t="shared" si="3"/>
        <v>No</v>
      </c>
    </row>
    <row r="128" spans="1:23" x14ac:dyDescent="0.2">
      <c r="A128">
        <v>111566</v>
      </c>
      <c r="B128" s="1">
        <v>44166.493750000001</v>
      </c>
      <c r="C128" t="s">
        <v>214</v>
      </c>
      <c r="D128" t="s">
        <v>215</v>
      </c>
      <c r="E128" t="s">
        <v>216</v>
      </c>
      <c r="F128" t="s">
        <v>121</v>
      </c>
      <c r="G128" t="s">
        <v>43</v>
      </c>
      <c r="H128" t="s">
        <v>62</v>
      </c>
      <c r="I128" t="s">
        <v>85</v>
      </c>
      <c r="J128" t="s">
        <v>92</v>
      </c>
      <c r="K128" s="1">
        <v>44166.493750000001</v>
      </c>
      <c r="L128" s="1">
        <v>44166.993750000001</v>
      </c>
      <c r="M128">
        <v>1</v>
      </c>
      <c r="N128">
        <v>1</v>
      </c>
      <c r="O128" t="s">
        <v>142</v>
      </c>
      <c r="P128" t="s">
        <v>113</v>
      </c>
      <c r="Q128">
        <v>5</v>
      </c>
      <c r="R128">
        <v>0</v>
      </c>
      <c r="S128" t="s">
        <v>63</v>
      </c>
      <c r="T128" t="s">
        <v>64</v>
      </c>
      <c r="U128" t="s">
        <v>33</v>
      </c>
      <c r="V128" s="1" t="str">
        <f t="shared" si="2"/>
        <v>No SLA for Request</v>
      </c>
      <c r="W128" t="str">
        <f t="shared" si="3"/>
        <v>Yes</v>
      </c>
    </row>
    <row r="129" spans="1:23" x14ac:dyDescent="0.2">
      <c r="A129">
        <v>111559</v>
      </c>
      <c r="B129" s="1">
        <v>44154.399305555555</v>
      </c>
      <c r="C129" t="s">
        <v>224</v>
      </c>
      <c r="D129" t="s">
        <v>225</v>
      </c>
      <c r="E129" t="s">
        <v>226</v>
      </c>
      <c r="F129" t="s">
        <v>121</v>
      </c>
      <c r="G129" t="s">
        <v>25</v>
      </c>
      <c r="H129" t="s">
        <v>26</v>
      </c>
      <c r="I129" t="s">
        <v>27</v>
      </c>
      <c r="J129" t="s">
        <v>28</v>
      </c>
      <c r="K129" s="1">
        <v>44159.73541666667</v>
      </c>
      <c r="L129" s="1">
        <v>44154.565972222219</v>
      </c>
      <c r="M129">
        <v>0</v>
      </c>
      <c r="N129">
        <v>1</v>
      </c>
      <c r="O129" t="s">
        <v>29</v>
      </c>
      <c r="P129" t="s">
        <v>39</v>
      </c>
      <c r="Q129">
        <v>7</v>
      </c>
      <c r="R129">
        <v>2</v>
      </c>
      <c r="S129" t="s">
        <v>31</v>
      </c>
      <c r="T129" t="s">
        <v>32</v>
      </c>
      <c r="U129" t="s">
        <v>54</v>
      </c>
      <c r="V129" s="1">
        <f t="shared" si="2"/>
        <v>44161</v>
      </c>
      <c r="W129" t="str">
        <f t="shared" si="3"/>
        <v>Yes</v>
      </c>
    </row>
    <row r="130" spans="1:23" x14ac:dyDescent="0.2">
      <c r="A130">
        <v>111480</v>
      </c>
      <c r="B130" s="1">
        <v>44053.428472222222</v>
      </c>
      <c r="C130" t="s">
        <v>227</v>
      </c>
      <c r="D130" t="s">
        <v>165</v>
      </c>
      <c r="E130" t="s">
        <v>166</v>
      </c>
      <c r="F130" t="s">
        <v>121</v>
      </c>
      <c r="G130" t="s">
        <v>25</v>
      </c>
      <c r="H130" t="s">
        <v>62</v>
      </c>
      <c r="I130" t="s">
        <v>27</v>
      </c>
      <c r="J130" t="s">
        <v>28</v>
      </c>
      <c r="K130" s="1">
        <v>44158.388888888891</v>
      </c>
      <c r="L130" s="1">
        <v>44053.928472222222</v>
      </c>
      <c r="M130">
        <v>0</v>
      </c>
      <c r="N130">
        <v>1</v>
      </c>
      <c r="O130" t="s">
        <v>29</v>
      </c>
      <c r="P130" t="s">
        <v>158</v>
      </c>
      <c r="Q130">
        <v>6</v>
      </c>
      <c r="R130">
        <v>1</v>
      </c>
      <c r="S130" t="s">
        <v>31</v>
      </c>
      <c r="T130" t="s">
        <v>32</v>
      </c>
      <c r="U130" t="s">
        <v>33</v>
      </c>
      <c r="V130" s="1" t="str">
        <f t="shared" si="2"/>
        <v>No SLA for Request</v>
      </c>
      <c r="W130" t="str">
        <f t="shared" si="3"/>
        <v>Yes</v>
      </c>
    </row>
    <row r="131" spans="1:23" x14ac:dyDescent="0.2">
      <c r="A131">
        <v>111548</v>
      </c>
      <c r="B131" s="1">
        <v>44144.62777777778</v>
      </c>
      <c r="C131" t="s">
        <v>228</v>
      </c>
      <c r="D131" t="s">
        <v>46</v>
      </c>
      <c r="E131" t="s">
        <v>47</v>
      </c>
      <c r="F131" t="s">
        <v>121</v>
      </c>
      <c r="G131" t="s">
        <v>25</v>
      </c>
      <c r="H131" t="s">
        <v>26</v>
      </c>
      <c r="I131" t="s">
        <v>27</v>
      </c>
      <c r="J131" t="s">
        <v>28</v>
      </c>
      <c r="K131" s="1">
        <v>44151.622916666667</v>
      </c>
      <c r="L131" s="1">
        <v>44145.12777777778</v>
      </c>
      <c r="M131">
        <v>0</v>
      </c>
      <c r="N131">
        <v>1</v>
      </c>
      <c r="O131" t="s">
        <v>29</v>
      </c>
      <c r="P131" t="s">
        <v>39</v>
      </c>
      <c r="Q131">
        <v>8</v>
      </c>
      <c r="R131">
        <v>1</v>
      </c>
      <c r="S131" t="s">
        <v>63</v>
      </c>
      <c r="T131" t="s">
        <v>64</v>
      </c>
      <c r="U131" t="s">
        <v>48</v>
      </c>
      <c r="V131" s="1">
        <f t="shared" ref="V131:V194" si="4">IF(H131="Request","No SLA for Request",IF(AND(F131="High",H131="Incident / Problem"),WORKDAY(B131,3,0),IF(AND(F131="Emergency",H131="Incident / Problem"),B131+TIME(4,0,0),IF(AND(F131="Normal",H131="Incident / Problem"),WORKDAY(B131,5,0),IF(AND(F131="Low",H131="Incident / Problem"),WORKDAY(B131,7,0))))))</f>
        <v>44151</v>
      </c>
      <c r="W131" t="str">
        <f t="shared" ref="W131:W194" si="5">IF(V131&gt;K131,"Yes","No")</f>
        <v>No</v>
      </c>
    </row>
    <row r="132" spans="1:23" x14ac:dyDescent="0.2">
      <c r="A132">
        <v>111541</v>
      </c>
      <c r="B132" s="1">
        <v>44130.488194444442</v>
      </c>
      <c r="C132" t="s">
        <v>229</v>
      </c>
      <c r="D132" t="s">
        <v>191</v>
      </c>
      <c r="E132" t="s">
        <v>192</v>
      </c>
      <c r="F132" t="s">
        <v>121</v>
      </c>
      <c r="G132" t="s">
        <v>43</v>
      </c>
      <c r="H132" t="s">
        <v>26</v>
      </c>
      <c r="I132" t="s">
        <v>75</v>
      </c>
      <c r="J132" t="s">
        <v>28</v>
      </c>
      <c r="K132" s="1">
        <v>44145.930555555555</v>
      </c>
      <c r="L132" s="1">
        <v>44131.708333333336</v>
      </c>
      <c r="M132">
        <v>0</v>
      </c>
      <c r="N132">
        <v>1</v>
      </c>
      <c r="O132" t="s">
        <v>29</v>
      </c>
      <c r="P132" t="s">
        <v>44</v>
      </c>
      <c r="Q132">
        <v>4</v>
      </c>
      <c r="R132">
        <v>0</v>
      </c>
      <c r="S132" t="s">
        <v>31</v>
      </c>
      <c r="T132" t="s">
        <v>32</v>
      </c>
      <c r="U132" t="s">
        <v>33</v>
      </c>
      <c r="V132" s="1">
        <f t="shared" si="4"/>
        <v>44137</v>
      </c>
      <c r="W132" t="str">
        <f t="shared" si="5"/>
        <v>No</v>
      </c>
    </row>
    <row r="133" spans="1:23" x14ac:dyDescent="0.2">
      <c r="A133">
        <v>111555</v>
      </c>
      <c r="B133" s="1">
        <v>44145.926388888889</v>
      </c>
      <c r="C133" t="s">
        <v>230</v>
      </c>
      <c r="D133" t="s">
        <v>182</v>
      </c>
      <c r="E133" t="s">
        <v>183</v>
      </c>
      <c r="F133" t="s">
        <v>121</v>
      </c>
      <c r="G133" t="s">
        <v>43</v>
      </c>
      <c r="H133" t="s">
        <v>62</v>
      </c>
      <c r="I133" t="s">
        <v>27</v>
      </c>
      <c r="J133" t="s">
        <v>92</v>
      </c>
      <c r="K133" s="1">
        <v>44145.926388888889</v>
      </c>
      <c r="L133" s="1">
        <v>44146.426388888889</v>
      </c>
      <c r="M133">
        <v>1</v>
      </c>
      <c r="N133">
        <v>0</v>
      </c>
      <c r="O133" t="s">
        <v>142</v>
      </c>
      <c r="P133" t="s">
        <v>113</v>
      </c>
      <c r="Q133">
        <v>1</v>
      </c>
      <c r="R133">
        <v>0</v>
      </c>
      <c r="S133" t="s">
        <v>31</v>
      </c>
      <c r="T133" t="s">
        <v>64</v>
      </c>
      <c r="U133" t="s">
        <v>33</v>
      </c>
      <c r="V133" s="1" t="str">
        <f t="shared" si="4"/>
        <v>No SLA for Request</v>
      </c>
      <c r="W133" t="str">
        <f t="shared" si="5"/>
        <v>Yes</v>
      </c>
    </row>
    <row r="134" spans="1:23" x14ac:dyDescent="0.2">
      <c r="A134">
        <v>111482</v>
      </c>
      <c r="B134" s="1">
        <v>44055.923611111109</v>
      </c>
      <c r="C134" t="s">
        <v>231</v>
      </c>
      <c r="D134" t="s">
        <v>73</v>
      </c>
      <c r="E134" t="s">
        <v>74</v>
      </c>
      <c r="F134" t="s">
        <v>121</v>
      </c>
      <c r="G134" t="s">
        <v>25</v>
      </c>
      <c r="H134" t="s">
        <v>62</v>
      </c>
      <c r="I134" t="s">
        <v>27</v>
      </c>
      <c r="J134" t="s">
        <v>28</v>
      </c>
      <c r="K134" s="1">
        <v>44145.407638888886</v>
      </c>
      <c r="L134" s="1">
        <v>44056.423611111109</v>
      </c>
      <c r="M134">
        <v>0</v>
      </c>
      <c r="N134">
        <v>1</v>
      </c>
      <c r="O134" t="s">
        <v>29</v>
      </c>
      <c r="P134" t="s">
        <v>39</v>
      </c>
      <c r="Q134">
        <v>47</v>
      </c>
      <c r="R134">
        <v>4</v>
      </c>
      <c r="S134" t="s">
        <v>63</v>
      </c>
      <c r="T134" t="s">
        <v>64</v>
      </c>
      <c r="U134" t="s">
        <v>33</v>
      </c>
      <c r="V134" s="1" t="str">
        <f t="shared" si="4"/>
        <v>No SLA for Request</v>
      </c>
      <c r="W134" t="str">
        <f t="shared" si="5"/>
        <v>Yes</v>
      </c>
    </row>
    <row r="135" spans="1:23" x14ac:dyDescent="0.2">
      <c r="A135">
        <v>111544</v>
      </c>
      <c r="B135" s="1">
        <v>44132.398611111108</v>
      </c>
      <c r="C135" t="s">
        <v>232</v>
      </c>
      <c r="D135" t="s">
        <v>191</v>
      </c>
      <c r="E135" t="s">
        <v>192</v>
      </c>
      <c r="F135" t="s">
        <v>121</v>
      </c>
      <c r="G135" t="s">
        <v>43</v>
      </c>
      <c r="H135" t="s">
        <v>26</v>
      </c>
      <c r="I135" t="s">
        <v>85</v>
      </c>
      <c r="J135" t="s">
        <v>28</v>
      </c>
      <c r="K135" s="1">
        <v>44138.729861111111</v>
      </c>
      <c r="L135" s="1">
        <v>44133.708333333336</v>
      </c>
      <c r="M135">
        <v>0</v>
      </c>
      <c r="N135">
        <v>1</v>
      </c>
      <c r="O135" t="s">
        <v>29</v>
      </c>
      <c r="P135" t="s">
        <v>44</v>
      </c>
      <c r="Q135">
        <v>4</v>
      </c>
      <c r="R135">
        <v>0</v>
      </c>
      <c r="S135" t="s">
        <v>63</v>
      </c>
      <c r="T135" t="s">
        <v>64</v>
      </c>
      <c r="U135" t="s">
        <v>33</v>
      </c>
      <c r="V135" s="1">
        <f t="shared" si="4"/>
        <v>44139</v>
      </c>
      <c r="W135" t="str">
        <f t="shared" si="5"/>
        <v>Yes</v>
      </c>
    </row>
    <row r="136" spans="1:23" x14ac:dyDescent="0.2">
      <c r="A136">
        <v>111468</v>
      </c>
      <c r="B136" s="1">
        <v>44021.661111111112</v>
      </c>
      <c r="C136" t="s">
        <v>233</v>
      </c>
      <c r="D136" t="s">
        <v>188</v>
      </c>
      <c r="E136" t="s">
        <v>189</v>
      </c>
      <c r="F136" t="s">
        <v>121</v>
      </c>
      <c r="G136" t="s">
        <v>43</v>
      </c>
      <c r="H136" t="s">
        <v>26</v>
      </c>
      <c r="I136" t="s">
        <v>75</v>
      </c>
      <c r="J136" t="s">
        <v>28</v>
      </c>
      <c r="K136" s="1">
        <v>44134.711111111108</v>
      </c>
      <c r="L136" s="1">
        <v>44022.161111111112</v>
      </c>
      <c r="M136">
        <v>0</v>
      </c>
      <c r="N136">
        <v>1</v>
      </c>
      <c r="O136" t="s">
        <v>29</v>
      </c>
      <c r="P136" t="s">
        <v>113</v>
      </c>
      <c r="Q136">
        <v>4</v>
      </c>
      <c r="R136">
        <v>0</v>
      </c>
      <c r="S136" t="s">
        <v>63</v>
      </c>
      <c r="T136" t="s">
        <v>76</v>
      </c>
      <c r="U136" t="s">
        <v>33</v>
      </c>
      <c r="V136" s="1">
        <f t="shared" si="4"/>
        <v>44028</v>
      </c>
      <c r="W136" t="str">
        <f t="shared" si="5"/>
        <v>No</v>
      </c>
    </row>
    <row r="137" spans="1:23" x14ac:dyDescent="0.2">
      <c r="A137">
        <v>111538</v>
      </c>
      <c r="B137" s="1">
        <v>44124.606944444444</v>
      </c>
      <c r="C137" t="s">
        <v>234</v>
      </c>
      <c r="D137" t="s">
        <v>191</v>
      </c>
      <c r="E137" t="s">
        <v>192</v>
      </c>
      <c r="F137" t="s">
        <v>121</v>
      </c>
      <c r="G137" t="s">
        <v>43</v>
      </c>
      <c r="H137" t="s">
        <v>26</v>
      </c>
      <c r="I137" t="s">
        <v>85</v>
      </c>
      <c r="J137" t="s">
        <v>28</v>
      </c>
      <c r="K137" s="1">
        <v>44127.866666666669</v>
      </c>
      <c r="L137" s="1">
        <v>44125.708333333336</v>
      </c>
      <c r="M137">
        <v>0</v>
      </c>
      <c r="N137">
        <v>1</v>
      </c>
      <c r="O137" t="s">
        <v>29</v>
      </c>
      <c r="P137" t="s">
        <v>44</v>
      </c>
      <c r="Q137">
        <v>4</v>
      </c>
      <c r="R137">
        <v>0</v>
      </c>
      <c r="S137" t="s">
        <v>63</v>
      </c>
      <c r="T137" t="s">
        <v>64</v>
      </c>
      <c r="U137" t="s">
        <v>33</v>
      </c>
      <c r="V137" s="1">
        <f t="shared" si="4"/>
        <v>44131</v>
      </c>
      <c r="W137" t="str">
        <f t="shared" si="5"/>
        <v>Yes</v>
      </c>
    </row>
    <row r="138" spans="1:23" x14ac:dyDescent="0.2">
      <c r="A138">
        <v>111536</v>
      </c>
      <c r="B138" s="1">
        <v>44123.580555555556</v>
      </c>
      <c r="C138" t="s">
        <v>235</v>
      </c>
      <c r="D138" t="s">
        <v>236</v>
      </c>
      <c r="E138" t="s">
        <v>237</v>
      </c>
      <c r="F138" t="s">
        <v>121</v>
      </c>
      <c r="G138" t="s">
        <v>43</v>
      </c>
      <c r="H138" t="s">
        <v>26</v>
      </c>
      <c r="I138" t="s">
        <v>85</v>
      </c>
      <c r="J138" t="s">
        <v>28</v>
      </c>
      <c r="K138" s="1">
        <v>44127.865972222222</v>
      </c>
      <c r="L138" s="1">
        <v>44124.708333333336</v>
      </c>
      <c r="M138">
        <v>0</v>
      </c>
      <c r="N138">
        <v>1</v>
      </c>
      <c r="O138" t="s">
        <v>29</v>
      </c>
      <c r="P138" t="s">
        <v>44</v>
      </c>
      <c r="Q138">
        <v>4</v>
      </c>
      <c r="R138">
        <v>0</v>
      </c>
      <c r="S138" t="s">
        <v>63</v>
      </c>
      <c r="T138" t="s">
        <v>64</v>
      </c>
      <c r="U138" t="s">
        <v>33</v>
      </c>
      <c r="V138" s="1">
        <f t="shared" si="4"/>
        <v>44130</v>
      </c>
      <c r="W138" t="str">
        <f t="shared" si="5"/>
        <v>Yes</v>
      </c>
    </row>
    <row r="139" spans="1:23" x14ac:dyDescent="0.2">
      <c r="A139">
        <v>111516</v>
      </c>
      <c r="B139" s="1">
        <v>44109.4</v>
      </c>
      <c r="C139" t="s">
        <v>238</v>
      </c>
      <c r="D139" t="s">
        <v>211</v>
      </c>
      <c r="E139" t="s">
        <v>212</v>
      </c>
      <c r="F139" t="s">
        <v>121</v>
      </c>
      <c r="G139" t="s">
        <v>43</v>
      </c>
      <c r="H139" t="s">
        <v>26</v>
      </c>
      <c r="I139" t="s">
        <v>75</v>
      </c>
      <c r="J139" t="s">
        <v>28</v>
      </c>
      <c r="K139" s="1">
        <v>44127.865277777775</v>
      </c>
      <c r="L139" s="1">
        <v>44110.708333333336</v>
      </c>
      <c r="M139">
        <v>0</v>
      </c>
      <c r="N139">
        <v>1</v>
      </c>
      <c r="O139" t="s">
        <v>29</v>
      </c>
      <c r="P139" t="s">
        <v>44</v>
      </c>
      <c r="Q139">
        <v>4</v>
      </c>
      <c r="R139">
        <v>0</v>
      </c>
      <c r="S139" t="s">
        <v>63</v>
      </c>
      <c r="T139" t="s">
        <v>64</v>
      </c>
      <c r="U139" t="s">
        <v>33</v>
      </c>
      <c r="V139" s="1">
        <f t="shared" si="4"/>
        <v>44116</v>
      </c>
      <c r="W139" t="str">
        <f t="shared" si="5"/>
        <v>No</v>
      </c>
    </row>
    <row r="140" spans="1:23" x14ac:dyDescent="0.2">
      <c r="A140">
        <v>111509</v>
      </c>
      <c r="B140" s="1">
        <v>44102.566666666666</v>
      </c>
      <c r="C140" t="s">
        <v>239</v>
      </c>
      <c r="D140" t="s">
        <v>211</v>
      </c>
      <c r="E140" t="s">
        <v>212</v>
      </c>
      <c r="F140" t="s">
        <v>121</v>
      </c>
      <c r="G140" t="s">
        <v>43</v>
      </c>
      <c r="H140" t="s">
        <v>62</v>
      </c>
      <c r="I140" t="s">
        <v>85</v>
      </c>
      <c r="J140" t="s">
        <v>28</v>
      </c>
      <c r="K140" s="1">
        <v>44127.863888888889</v>
      </c>
      <c r="L140" s="1">
        <v>44103.708333333336</v>
      </c>
      <c r="M140">
        <v>0</v>
      </c>
      <c r="N140">
        <v>1</v>
      </c>
      <c r="O140" t="s">
        <v>29</v>
      </c>
      <c r="P140" t="s">
        <v>44</v>
      </c>
      <c r="Q140">
        <v>4</v>
      </c>
      <c r="R140">
        <v>0</v>
      </c>
      <c r="S140" t="s">
        <v>63</v>
      </c>
      <c r="T140" t="s">
        <v>64</v>
      </c>
      <c r="U140" t="s">
        <v>33</v>
      </c>
      <c r="V140" s="1" t="str">
        <f t="shared" si="4"/>
        <v>No SLA for Request</v>
      </c>
      <c r="W140" t="str">
        <f t="shared" si="5"/>
        <v>Yes</v>
      </c>
    </row>
    <row r="141" spans="1:23" x14ac:dyDescent="0.2">
      <c r="A141">
        <v>111507</v>
      </c>
      <c r="B141" s="1">
        <v>44098.424305555556</v>
      </c>
      <c r="C141" t="s">
        <v>240</v>
      </c>
      <c r="D141" t="s">
        <v>51</v>
      </c>
      <c r="E141" t="s">
        <v>52</v>
      </c>
      <c r="F141" t="s">
        <v>121</v>
      </c>
      <c r="G141" t="s">
        <v>25</v>
      </c>
      <c r="H141" t="s">
        <v>26</v>
      </c>
      <c r="I141" t="s">
        <v>27</v>
      </c>
      <c r="J141" t="s">
        <v>28</v>
      </c>
      <c r="K141" s="1">
        <v>44118.71875</v>
      </c>
      <c r="L141" s="1">
        <v>44098.924305555556</v>
      </c>
      <c r="M141">
        <v>0</v>
      </c>
      <c r="N141">
        <v>1</v>
      </c>
      <c r="O141" t="s">
        <v>29</v>
      </c>
      <c r="P141" t="s">
        <v>30</v>
      </c>
      <c r="Q141">
        <v>16</v>
      </c>
      <c r="R141">
        <v>3</v>
      </c>
      <c r="S141" t="s">
        <v>31</v>
      </c>
      <c r="T141" t="s">
        <v>32</v>
      </c>
      <c r="U141" t="s">
        <v>33</v>
      </c>
      <c r="V141" s="1">
        <f t="shared" si="4"/>
        <v>44105</v>
      </c>
      <c r="W141" t="str">
        <f t="shared" si="5"/>
        <v>No</v>
      </c>
    </row>
    <row r="142" spans="1:23" x14ac:dyDescent="0.2">
      <c r="A142">
        <v>111484</v>
      </c>
      <c r="B142" s="1">
        <v>44057.416666666664</v>
      </c>
      <c r="C142" t="s">
        <v>241</v>
      </c>
      <c r="D142" t="s">
        <v>66</v>
      </c>
      <c r="E142" t="s">
        <v>67</v>
      </c>
      <c r="F142" t="s">
        <v>121</v>
      </c>
      <c r="G142" t="s">
        <v>25</v>
      </c>
      <c r="H142" t="s">
        <v>62</v>
      </c>
      <c r="I142" t="s">
        <v>27</v>
      </c>
      <c r="J142" t="s">
        <v>28</v>
      </c>
      <c r="K142" s="1">
        <v>44118.717361111114</v>
      </c>
      <c r="L142" s="1">
        <v>44057.916666666664</v>
      </c>
      <c r="M142">
        <v>0</v>
      </c>
      <c r="N142">
        <v>1</v>
      </c>
      <c r="O142" t="s">
        <v>29</v>
      </c>
      <c r="P142" t="s">
        <v>39</v>
      </c>
      <c r="Q142">
        <v>12</v>
      </c>
      <c r="R142">
        <v>0</v>
      </c>
      <c r="S142" t="s">
        <v>31</v>
      </c>
      <c r="T142" t="s">
        <v>64</v>
      </c>
      <c r="U142" t="s">
        <v>33</v>
      </c>
      <c r="V142" s="1" t="str">
        <f t="shared" si="4"/>
        <v>No SLA for Request</v>
      </c>
      <c r="W142" t="str">
        <f t="shared" si="5"/>
        <v>Yes</v>
      </c>
    </row>
    <row r="143" spans="1:23" x14ac:dyDescent="0.2">
      <c r="A143">
        <v>111527</v>
      </c>
      <c r="B143" s="1">
        <v>44110.479861111111</v>
      </c>
      <c r="C143" t="s">
        <v>242</v>
      </c>
      <c r="D143" t="s">
        <v>243</v>
      </c>
      <c r="E143" t="s">
        <v>244</v>
      </c>
      <c r="F143" t="s">
        <v>121</v>
      </c>
      <c r="G143" t="s">
        <v>43</v>
      </c>
      <c r="H143" t="s">
        <v>26</v>
      </c>
      <c r="I143" t="s">
        <v>75</v>
      </c>
      <c r="J143" t="s">
        <v>28</v>
      </c>
      <c r="K143" s="1">
        <v>44113.761805555558</v>
      </c>
      <c r="L143" s="1">
        <v>44111.708333333336</v>
      </c>
      <c r="M143">
        <v>0</v>
      </c>
      <c r="N143">
        <v>1</v>
      </c>
      <c r="O143" t="s">
        <v>29</v>
      </c>
      <c r="P143" t="s">
        <v>44</v>
      </c>
      <c r="Q143">
        <v>6</v>
      </c>
      <c r="R143">
        <v>1</v>
      </c>
      <c r="S143" t="s">
        <v>63</v>
      </c>
      <c r="T143" t="s">
        <v>64</v>
      </c>
      <c r="U143" t="s">
        <v>33</v>
      </c>
      <c r="V143" s="1">
        <f t="shared" si="4"/>
        <v>44117</v>
      </c>
      <c r="W143" t="str">
        <f t="shared" si="5"/>
        <v>Yes</v>
      </c>
    </row>
    <row r="144" spans="1:23" x14ac:dyDescent="0.2">
      <c r="A144">
        <v>111510</v>
      </c>
      <c r="B144" s="1">
        <v>44102.601388888892</v>
      </c>
      <c r="C144" t="s">
        <v>245</v>
      </c>
      <c r="D144" t="s">
        <v>97</v>
      </c>
      <c r="E144" t="s">
        <v>98</v>
      </c>
      <c r="F144" t="s">
        <v>121</v>
      </c>
      <c r="G144" t="s">
        <v>25</v>
      </c>
      <c r="H144" t="s">
        <v>62</v>
      </c>
      <c r="I144" t="s">
        <v>27</v>
      </c>
      <c r="J144" t="s">
        <v>28</v>
      </c>
      <c r="K144" s="1">
        <v>44111.665277777778</v>
      </c>
      <c r="L144" s="1">
        <v>44103.101388888892</v>
      </c>
      <c r="M144">
        <v>0</v>
      </c>
      <c r="N144">
        <v>1</v>
      </c>
      <c r="O144" t="s">
        <v>29</v>
      </c>
      <c r="P144" t="s">
        <v>39</v>
      </c>
      <c r="Q144">
        <v>8</v>
      </c>
      <c r="R144">
        <v>5</v>
      </c>
      <c r="S144" t="s">
        <v>63</v>
      </c>
      <c r="T144" t="s">
        <v>64</v>
      </c>
      <c r="U144" t="s">
        <v>48</v>
      </c>
      <c r="V144" s="1" t="str">
        <f t="shared" si="4"/>
        <v>No SLA for Request</v>
      </c>
      <c r="W144" t="str">
        <f t="shared" si="5"/>
        <v>Yes</v>
      </c>
    </row>
    <row r="145" spans="1:23" x14ac:dyDescent="0.2">
      <c r="A145">
        <v>111514</v>
      </c>
      <c r="B145" s="1">
        <v>44104.512499999997</v>
      </c>
      <c r="C145" t="s">
        <v>246</v>
      </c>
      <c r="D145" t="s">
        <v>247</v>
      </c>
      <c r="E145" t="s">
        <v>248</v>
      </c>
      <c r="F145" t="s">
        <v>121</v>
      </c>
      <c r="G145" t="s">
        <v>43</v>
      </c>
      <c r="H145" t="s">
        <v>26</v>
      </c>
      <c r="I145" t="s">
        <v>75</v>
      </c>
      <c r="J145" t="s">
        <v>92</v>
      </c>
      <c r="K145" s="1">
        <v>44104.512499999997</v>
      </c>
      <c r="L145" s="1">
        <v>44105.708333333336</v>
      </c>
      <c r="M145">
        <v>1</v>
      </c>
      <c r="N145">
        <v>1</v>
      </c>
      <c r="O145" t="s">
        <v>142</v>
      </c>
      <c r="P145" t="s">
        <v>44</v>
      </c>
      <c r="Q145">
        <v>2</v>
      </c>
      <c r="R145">
        <v>0</v>
      </c>
      <c r="S145" t="s">
        <v>31</v>
      </c>
      <c r="T145" t="s">
        <v>64</v>
      </c>
      <c r="U145" t="s">
        <v>33</v>
      </c>
      <c r="V145" s="1">
        <f t="shared" si="4"/>
        <v>44111</v>
      </c>
      <c r="W145" t="str">
        <f t="shared" si="5"/>
        <v>Yes</v>
      </c>
    </row>
    <row r="146" spans="1:23" x14ac:dyDescent="0.2">
      <c r="A146">
        <v>111513</v>
      </c>
      <c r="B146" s="1">
        <v>44104.511111111111</v>
      </c>
      <c r="C146" t="s">
        <v>246</v>
      </c>
      <c r="D146" t="s">
        <v>247</v>
      </c>
      <c r="E146" t="s">
        <v>248</v>
      </c>
      <c r="F146" t="s">
        <v>121</v>
      </c>
      <c r="G146" t="s">
        <v>43</v>
      </c>
      <c r="H146" t="s">
        <v>26</v>
      </c>
      <c r="I146" t="s">
        <v>75</v>
      </c>
      <c r="J146" t="s">
        <v>92</v>
      </c>
      <c r="K146" s="1">
        <v>44104.511111111111</v>
      </c>
      <c r="L146" s="1">
        <v>44105.708333333336</v>
      </c>
      <c r="M146">
        <v>1</v>
      </c>
      <c r="N146">
        <v>1</v>
      </c>
      <c r="O146" t="s">
        <v>142</v>
      </c>
      <c r="P146" t="s">
        <v>44</v>
      </c>
      <c r="Q146">
        <v>2</v>
      </c>
      <c r="R146">
        <v>0</v>
      </c>
      <c r="S146" t="s">
        <v>63</v>
      </c>
      <c r="T146" t="s">
        <v>64</v>
      </c>
      <c r="U146" t="s">
        <v>33</v>
      </c>
      <c r="V146" s="1">
        <f t="shared" si="4"/>
        <v>44111</v>
      </c>
      <c r="W146" t="str">
        <f t="shared" si="5"/>
        <v>Yes</v>
      </c>
    </row>
    <row r="147" spans="1:23" x14ac:dyDescent="0.2">
      <c r="A147">
        <v>111512</v>
      </c>
      <c r="B147" s="1">
        <v>44104.484722222223</v>
      </c>
      <c r="C147" t="s">
        <v>246</v>
      </c>
      <c r="D147" t="s">
        <v>247</v>
      </c>
      <c r="E147" t="s">
        <v>248</v>
      </c>
      <c r="F147" t="s">
        <v>121</v>
      </c>
      <c r="G147" t="s">
        <v>43</v>
      </c>
      <c r="H147" t="s">
        <v>26</v>
      </c>
      <c r="I147" t="s">
        <v>75</v>
      </c>
      <c r="J147" t="s">
        <v>92</v>
      </c>
      <c r="K147" s="1">
        <v>44104.484722222223</v>
      </c>
      <c r="L147" s="1">
        <v>44105.708333333336</v>
      </c>
      <c r="M147">
        <v>1</v>
      </c>
      <c r="N147">
        <v>1</v>
      </c>
      <c r="O147" t="s">
        <v>142</v>
      </c>
      <c r="P147" t="s">
        <v>44</v>
      </c>
      <c r="Q147">
        <v>2</v>
      </c>
      <c r="R147">
        <v>0</v>
      </c>
      <c r="S147" t="s">
        <v>63</v>
      </c>
      <c r="T147" t="s">
        <v>64</v>
      </c>
      <c r="U147" t="s">
        <v>33</v>
      </c>
      <c r="V147" s="1">
        <f t="shared" si="4"/>
        <v>44111</v>
      </c>
      <c r="W147" t="str">
        <f t="shared" si="5"/>
        <v>Yes</v>
      </c>
    </row>
    <row r="148" spans="1:23" x14ac:dyDescent="0.2">
      <c r="A148">
        <v>111504</v>
      </c>
      <c r="B148" s="1">
        <v>44088.551388888889</v>
      </c>
      <c r="C148" t="s">
        <v>249</v>
      </c>
      <c r="D148" t="s">
        <v>211</v>
      </c>
      <c r="E148" t="s">
        <v>212</v>
      </c>
      <c r="F148" t="s">
        <v>121</v>
      </c>
      <c r="G148" t="s">
        <v>43</v>
      </c>
      <c r="H148" t="s">
        <v>26</v>
      </c>
      <c r="I148" t="s">
        <v>85</v>
      </c>
      <c r="J148" t="s">
        <v>28</v>
      </c>
      <c r="K148" s="1">
        <v>44099.400694444441</v>
      </c>
      <c r="L148" s="1">
        <v>44089.708333333336</v>
      </c>
      <c r="M148">
        <v>0</v>
      </c>
      <c r="N148">
        <v>1</v>
      </c>
      <c r="O148" t="s">
        <v>29</v>
      </c>
      <c r="P148" t="s">
        <v>44</v>
      </c>
      <c r="Q148">
        <v>5</v>
      </c>
      <c r="R148">
        <v>0</v>
      </c>
      <c r="S148" t="s">
        <v>63</v>
      </c>
      <c r="T148" t="s">
        <v>64</v>
      </c>
      <c r="U148" t="s">
        <v>33</v>
      </c>
      <c r="V148" s="1">
        <f t="shared" si="4"/>
        <v>44095</v>
      </c>
      <c r="W148" t="str">
        <f t="shared" si="5"/>
        <v>No</v>
      </c>
    </row>
    <row r="149" spans="1:23" x14ac:dyDescent="0.2">
      <c r="A149">
        <v>111475</v>
      </c>
      <c r="B149" s="1">
        <v>44033.7</v>
      </c>
      <c r="C149" t="s">
        <v>250</v>
      </c>
      <c r="D149" t="s">
        <v>60</v>
      </c>
      <c r="E149" t="s">
        <v>61</v>
      </c>
      <c r="F149" t="s">
        <v>121</v>
      </c>
      <c r="G149" t="s">
        <v>25</v>
      </c>
      <c r="H149" t="s">
        <v>62</v>
      </c>
      <c r="I149" t="s">
        <v>27</v>
      </c>
      <c r="J149" t="s">
        <v>28</v>
      </c>
      <c r="K149" s="1">
        <v>44095.734722222223</v>
      </c>
      <c r="L149" s="1">
        <v>44034.2</v>
      </c>
      <c r="M149">
        <v>0</v>
      </c>
      <c r="N149">
        <v>1</v>
      </c>
      <c r="O149" t="s">
        <v>29</v>
      </c>
      <c r="P149" t="s">
        <v>39</v>
      </c>
      <c r="Q149">
        <v>12</v>
      </c>
      <c r="R149">
        <v>3</v>
      </c>
      <c r="S149" t="s">
        <v>63</v>
      </c>
      <c r="T149" t="s">
        <v>64</v>
      </c>
      <c r="U149" t="s">
        <v>48</v>
      </c>
      <c r="V149" s="1" t="str">
        <f t="shared" si="4"/>
        <v>No SLA for Request</v>
      </c>
      <c r="W149" t="str">
        <f t="shared" si="5"/>
        <v>Yes</v>
      </c>
    </row>
    <row r="150" spans="1:23" x14ac:dyDescent="0.2">
      <c r="A150">
        <v>111499</v>
      </c>
      <c r="B150" s="1">
        <v>44076.592361111114</v>
      </c>
      <c r="C150" t="s">
        <v>251</v>
      </c>
      <c r="D150" t="s">
        <v>35</v>
      </c>
      <c r="E150" t="s">
        <v>36</v>
      </c>
      <c r="F150" t="s">
        <v>121</v>
      </c>
      <c r="G150" t="s">
        <v>43</v>
      </c>
      <c r="H150" t="s">
        <v>62</v>
      </c>
      <c r="I150" t="s">
        <v>27</v>
      </c>
      <c r="J150" t="s">
        <v>28</v>
      </c>
      <c r="K150" s="1">
        <v>44095.710416666669</v>
      </c>
      <c r="L150" s="1">
        <v>44077.092361111114</v>
      </c>
      <c r="M150">
        <v>0</v>
      </c>
      <c r="N150">
        <v>1</v>
      </c>
      <c r="O150" t="s">
        <v>29</v>
      </c>
      <c r="P150" t="s">
        <v>252</v>
      </c>
      <c r="Q150">
        <v>4</v>
      </c>
      <c r="R150">
        <v>0</v>
      </c>
      <c r="S150" t="s">
        <v>31</v>
      </c>
      <c r="T150" t="s">
        <v>32</v>
      </c>
      <c r="U150" t="s">
        <v>33</v>
      </c>
      <c r="V150" s="1" t="str">
        <f t="shared" si="4"/>
        <v>No SLA for Request</v>
      </c>
      <c r="W150" t="str">
        <f t="shared" si="5"/>
        <v>Yes</v>
      </c>
    </row>
    <row r="151" spans="1:23" x14ac:dyDescent="0.2">
      <c r="A151">
        <v>111473</v>
      </c>
      <c r="B151" s="1">
        <v>44032.679861111108</v>
      </c>
      <c r="C151" t="s">
        <v>253</v>
      </c>
      <c r="D151" t="s">
        <v>97</v>
      </c>
      <c r="E151" t="s">
        <v>98</v>
      </c>
      <c r="F151" t="s">
        <v>121</v>
      </c>
      <c r="G151" t="s">
        <v>25</v>
      </c>
      <c r="H151" t="s">
        <v>26</v>
      </c>
      <c r="I151" t="s">
        <v>27</v>
      </c>
      <c r="J151" t="s">
        <v>28</v>
      </c>
      <c r="K151" s="1">
        <v>44090.743750000001</v>
      </c>
      <c r="L151" s="1">
        <v>44033.179861111108</v>
      </c>
      <c r="M151">
        <v>0</v>
      </c>
      <c r="N151">
        <v>1</v>
      </c>
      <c r="O151" t="s">
        <v>29</v>
      </c>
      <c r="P151" t="s">
        <v>39</v>
      </c>
      <c r="Q151">
        <v>49</v>
      </c>
      <c r="R151">
        <v>5</v>
      </c>
      <c r="S151" t="s">
        <v>63</v>
      </c>
      <c r="T151" t="s">
        <v>76</v>
      </c>
      <c r="U151" t="s">
        <v>48</v>
      </c>
      <c r="V151" s="1">
        <f t="shared" si="4"/>
        <v>44039</v>
      </c>
      <c r="W151" t="str">
        <f t="shared" si="5"/>
        <v>No</v>
      </c>
    </row>
    <row r="152" spans="1:23" x14ac:dyDescent="0.2">
      <c r="A152">
        <v>111497</v>
      </c>
      <c r="B152" s="1">
        <v>44070.311805555553</v>
      </c>
      <c r="C152" t="s">
        <v>254</v>
      </c>
      <c r="D152" t="s">
        <v>35</v>
      </c>
      <c r="E152" t="s">
        <v>36</v>
      </c>
      <c r="F152" t="s">
        <v>121</v>
      </c>
      <c r="G152" t="s">
        <v>43</v>
      </c>
      <c r="H152" t="s">
        <v>62</v>
      </c>
      <c r="I152" t="s">
        <v>27</v>
      </c>
      <c r="J152" t="s">
        <v>28</v>
      </c>
      <c r="K152" s="1">
        <v>44085.720833333333</v>
      </c>
      <c r="L152" s="1">
        <v>44070.811805555553</v>
      </c>
      <c r="M152">
        <v>0</v>
      </c>
      <c r="N152">
        <v>1</v>
      </c>
      <c r="O152" t="s">
        <v>29</v>
      </c>
      <c r="P152" t="s">
        <v>252</v>
      </c>
      <c r="Q152">
        <v>4</v>
      </c>
      <c r="R152">
        <v>0</v>
      </c>
      <c r="S152" t="s">
        <v>31</v>
      </c>
      <c r="T152" t="s">
        <v>32</v>
      </c>
      <c r="U152" t="s">
        <v>33</v>
      </c>
      <c r="V152" s="1" t="str">
        <f t="shared" si="4"/>
        <v>No SLA for Request</v>
      </c>
      <c r="W152" t="str">
        <f t="shared" si="5"/>
        <v>Yes</v>
      </c>
    </row>
    <row r="153" spans="1:23" x14ac:dyDescent="0.2">
      <c r="A153">
        <v>111500</v>
      </c>
      <c r="B153" s="1">
        <v>44078.387499999997</v>
      </c>
      <c r="C153" t="s">
        <v>255</v>
      </c>
      <c r="D153" t="s">
        <v>22</v>
      </c>
      <c r="E153" t="s">
        <v>23</v>
      </c>
      <c r="F153" t="s">
        <v>121</v>
      </c>
      <c r="G153" t="s">
        <v>25</v>
      </c>
      <c r="H153" t="s">
        <v>26</v>
      </c>
      <c r="I153" t="s">
        <v>27</v>
      </c>
      <c r="J153" t="s">
        <v>28</v>
      </c>
      <c r="K153" s="1">
        <v>44085.611111111109</v>
      </c>
      <c r="L153" s="1">
        <v>44078.887499999997</v>
      </c>
      <c r="M153">
        <v>0</v>
      </c>
      <c r="N153">
        <v>1</v>
      </c>
      <c r="O153" t="s">
        <v>29</v>
      </c>
      <c r="P153" t="s">
        <v>30</v>
      </c>
      <c r="Q153">
        <v>5</v>
      </c>
      <c r="R153">
        <v>1</v>
      </c>
      <c r="S153" t="s">
        <v>31</v>
      </c>
      <c r="T153" t="s">
        <v>32</v>
      </c>
      <c r="U153" t="s">
        <v>33</v>
      </c>
      <c r="V153" s="1">
        <f t="shared" si="4"/>
        <v>44085</v>
      </c>
      <c r="W153" t="str">
        <f t="shared" si="5"/>
        <v>No</v>
      </c>
    </row>
    <row r="154" spans="1:23" x14ac:dyDescent="0.2">
      <c r="A154">
        <v>111494</v>
      </c>
      <c r="B154" s="1">
        <v>44066.502083333333</v>
      </c>
      <c r="C154" t="s">
        <v>256</v>
      </c>
      <c r="D154" t="s">
        <v>46</v>
      </c>
      <c r="E154" t="s">
        <v>47</v>
      </c>
      <c r="F154" t="s">
        <v>121</v>
      </c>
      <c r="G154" t="s">
        <v>25</v>
      </c>
      <c r="H154" t="s">
        <v>26</v>
      </c>
      <c r="I154" t="s">
        <v>27</v>
      </c>
      <c r="J154" t="s">
        <v>28</v>
      </c>
      <c r="K154" s="1">
        <v>44083.743750000001</v>
      </c>
      <c r="L154" s="1">
        <v>44067.002083333333</v>
      </c>
      <c r="M154">
        <v>0</v>
      </c>
      <c r="N154">
        <v>1</v>
      </c>
      <c r="O154" t="s">
        <v>29</v>
      </c>
      <c r="P154" t="s">
        <v>39</v>
      </c>
      <c r="Q154">
        <v>7</v>
      </c>
      <c r="R154">
        <v>1</v>
      </c>
      <c r="S154" t="s">
        <v>63</v>
      </c>
      <c r="T154" t="s">
        <v>64</v>
      </c>
      <c r="U154" t="s">
        <v>48</v>
      </c>
      <c r="V154" s="1">
        <f t="shared" si="4"/>
        <v>44071</v>
      </c>
      <c r="W154" t="str">
        <f t="shared" si="5"/>
        <v>No</v>
      </c>
    </row>
    <row r="155" spans="1:23" x14ac:dyDescent="0.2">
      <c r="A155">
        <v>111496</v>
      </c>
      <c r="B155" s="1">
        <v>44068.459027777775</v>
      </c>
      <c r="C155" t="s">
        <v>257</v>
      </c>
      <c r="D155" t="s">
        <v>35</v>
      </c>
      <c r="E155" t="s">
        <v>36</v>
      </c>
      <c r="F155" t="s">
        <v>121</v>
      </c>
      <c r="G155" t="s">
        <v>43</v>
      </c>
      <c r="H155" t="s">
        <v>62</v>
      </c>
      <c r="I155" t="s">
        <v>27</v>
      </c>
      <c r="J155" t="s">
        <v>28</v>
      </c>
      <c r="K155" s="1">
        <v>44078.725694444445</v>
      </c>
      <c r="L155" s="1">
        <v>44068.959027777775</v>
      </c>
      <c r="M155">
        <v>0</v>
      </c>
      <c r="N155">
        <v>1</v>
      </c>
      <c r="O155" t="s">
        <v>29</v>
      </c>
      <c r="P155" t="s">
        <v>252</v>
      </c>
      <c r="Q155">
        <v>6</v>
      </c>
      <c r="R155">
        <v>0</v>
      </c>
      <c r="S155" t="s">
        <v>31</v>
      </c>
      <c r="T155" t="s">
        <v>32</v>
      </c>
      <c r="U155" t="s">
        <v>33</v>
      </c>
      <c r="V155" s="1" t="str">
        <f t="shared" si="4"/>
        <v>No SLA for Request</v>
      </c>
      <c r="W155" t="str">
        <f t="shared" si="5"/>
        <v>Yes</v>
      </c>
    </row>
    <row r="156" spans="1:23" x14ac:dyDescent="0.2">
      <c r="A156">
        <v>111492</v>
      </c>
      <c r="B156" s="1">
        <v>44063.527083333334</v>
      </c>
      <c r="C156" t="s">
        <v>258</v>
      </c>
      <c r="D156" t="s">
        <v>35</v>
      </c>
      <c r="E156" t="s">
        <v>36</v>
      </c>
      <c r="F156" t="s">
        <v>121</v>
      </c>
      <c r="G156" t="s">
        <v>43</v>
      </c>
      <c r="H156" t="s">
        <v>62</v>
      </c>
      <c r="I156" t="s">
        <v>27</v>
      </c>
      <c r="J156" t="s">
        <v>28</v>
      </c>
      <c r="K156" s="1">
        <v>44078.725694444445</v>
      </c>
      <c r="L156" s="1">
        <v>44064.027083333334</v>
      </c>
      <c r="M156">
        <v>0</v>
      </c>
      <c r="N156">
        <v>1</v>
      </c>
      <c r="O156" t="s">
        <v>29</v>
      </c>
      <c r="P156" t="s">
        <v>252</v>
      </c>
      <c r="Q156">
        <v>5</v>
      </c>
      <c r="R156">
        <v>0</v>
      </c>
      <c r="S156" t="s">
        <v>31</v>
      </c>
      <c r="T156" t="s">
        <v>32</v>
      </c>
      <c r="U156" t="s">
        <v>33</v>
      </c>
      <c r="V156" s="1" t="str">
        <f t="shared" si="4"/>
        <v>No SLA for Request</v>
      </c>
      <c r="W156" t="str">
        <f t="shared" si="5"/>
        <v>Yes</v>
      </c>
    </row>
    <row r="157" spans="1:23" x14ac:dyDescent="0.2">
      <c r="A157">
        <v>111490</v>
      </c>
      <c r="B157" s="1">
        <v>44062.509722222225</v>
      </c>
      <c r="C157" t="s">
        <v>259</v>
      </c>
      <c r="D157" t="s">
        <v>35</v>
      </c>
      <c r="E157" t="s">
        <v>36</v>
      </c>
      <c r="F157" t="s">
        <v>121</v>
      </c>
      <c r="G157" t="s">
        <v>43</v>
      </c>
      <c r="H157" t="s">
        <v>62</v>
      </c>
      <c r="I157" t="s">
        <v>27</v>
      </c>
      <c r="J157" t="s">
        <v>28</v>
      </c>
      <c r="K157" s="1">
        <v>44069.718055555553</v>
      </c>
      <c r="L157" s="1">
        <v>44063.009722222225</v>
      </c>
      <c r="M157">
        <v>0</v>
      </c>
      <c r="N157">
        <v>1</v>
      </c>
      <c r="O157" t="s">
        <v>29</v>
      </c>
      <c r="P157" t="s">
        <v>252</v>
      </c>
      <c r="Q157">
        <v>5</v>
      </c>
      <c r="R157">
        <v>0</v>
      </c>
      <c r="S157" t="s">
        <v>31</v>
      </c>
      <c r="T157" t="s">
        <v>32</v>
      </c>
      <c r="U157" t="s">
        <v>33</v>
      </c>
      <c r="V157" s="1" t="str">
        <f t="shared" si="4"/>
        <v>No SLA for Request</v>
      </c>
      <c r="W157" t="str">
        <f t="shared" si="5"/>
        <v>Yes</v>
      </c>
    </row>
    <row r="158" spans="1:23" x14ac:dyDescent="0.2">
      <c r="A158">
        <v>111489</v>
      </c>
      <c r="B158" s="1">
        <v>44061.351388888892</v>
      </c>
      <c r="C158" t="s">
        <v>260</v>
      </c>
      <c r="D158" t="s">
        <v>35</v>
      </c>
      <c r="E158" t="s">
        <v>36</v>
      </c>
      <c r="F158" t="s">
        <v>121</v>
      </c>
      <c r="G158" t="s">
        <v>43</v>
      </c>
      <c r="H158" t="s">
        <v>62</v>
      </c>
      <c r="I158" t="s">
        <v>27</v>
      </c>
      <c r="J158" t="s">
        <v>28</v>
      </c>
      <c r="K158" s="1">
        <v>44067.754166666666</v>
      </c>
      <c r="L158" s="1">
        <v>44061.851388888892</v>
      </c>
      <c r="M158">
        <v>0</v>
      </c>
      <c r="N158">
        <v>1</v>
      </c>
      <c r="O158" t="s">
        <v>29</v>
      </c>
      <c r="P158" t="s">
        <v>252</v>
      </c>
      <c r="Q158">
        <v>5</v>
      </c>
      <c r="R158">
        <v>0</v>
      </c>
      <c r="S158" t="s">
        <v>31</v>
      </c>
      <c r="T158" t="s">
        <v>32</v>
      </c>
      <c r="U158" t="s">
        <v>33</v>
      </c>
      <c r="V158" s="1" t="str">
        <f t="shared" si="4"/>
        <v>No SLA for Request</v>
      </c>
      <c r="W158" t="str">
        <f t="shared" si="5"/>
        <v>Yes</v>
      </c>
    </row>
    <row r="159" spans="1:23" x14ac:dyDescent="0.2">
      <c r="A159">
        <v>111488</v>
      </c>
      <c r="B159" s="1">
        <v>44060.322222222225</v>
      </c>
      <c r="C159" t="s">
        <v>258</v>
      </c>
      <c r="D159" t="s">
        <v>35</v>
      </c>
      <c r="E159" t="s">
        <v>36</v>
      </c>
      <c r="F159" t="s">
        <v>121</v>
      </c>
      <c r="G159" t="s">
        <v>43</v>
      </c>
      <c r="H159" t="s">
        <v>62</v>
      </c>
      <c r="I159" t="s">
        <v>27</v>
      </c>
      <c r="J159" t="s">
        <v>28</v>
      </c>
      <c r="K159" s="1">
        <v>44067.753472222219</v>
      </c>
      <c r="L159" s="1">
        <v>44060.822222222225</v>
      </c>
      <c r="M159">
        <v>0</v>
      </c>
      <c r="N159">
        <v>1</v>
      </c>
      <c r="O159" t="s">
        <v>29</v>
      </c>
      <c r="P159" t="s">
        <v>252</v>
      </c>
      <c r="Q159">
        <v>4</v>
      </c>
      <c r="R159">
        <v>0</v>
      </c>
      <c r="S159" t="s">
        <v>31</v>
      </c>
      <c r="T159" t="s">
        <v>32</v>
      </c>
      <c r="U159" t="s">
        <v>33</v>
      </c>
      <c r="V159" s="1" t="str">
        <f t="shared" si="4"/>
        <v>No SLA for Request</v>
      </c>
      <c r="W159" t="str">
        <f t="shared" si="5"/>
        <v>Yes</v>
      </c>
    </row>
    <row r="160" spans="1:23" x14ac:dyDescent="0.2">
      <c r="A160">
        <v>111486</v>
      </c>
      <c r="B160" s="1">
        <v>44057.768750000003</v>
      </c>
      <c r="C160" t="s">
        <v>258</v>
      </c>
      <c r="D160" t="s">
        <v>35</v>
      </c>
      <c r="E160" t="s">
        <v>36</v>
      </c>
      <c r="F160" t="s">
        <v>121</v>
      </c>
      <c r="G160" t="s">
        <v>43</v>
      </c>
      <c r="H160" t="s">
        <v>62</v>
      </c>
      <c r="I160" t="s">
        <v>27</v>
      </c>
      <c r="J160" t="s">
        <v>28</v>
      </c>
      <c r="K160" s="1">
        <v>44063.693055555559</v>
      </c>
      <c r="L160" s="1">
        <v>44058.268750000003</v>
      </c>
      <c r="M160">
        <v>0</v>
      </c>
      <c r="N160">
        <v>1</v>
      </c>
      <c r="O160" t="s">
        <v>29</v>
      </c>
      <c r="P160" t="s">
        <v>252</v>
      </c>
      <c r="Q160">
        <v>4</v>
      </c>
      <c r="R160">
        <v>0</v>
      </c>
      <c r="S160" t="s">
        <v>31</v>
      </c>
      <c r="T160" t="s">
        <v>32</v>
      </c>
      <c r="U160" t="s">
        <v>33</v>
      </c>
      <c r="V160" s="1" t="str">
        <f t="shared" si="4"/>
        <v>No SLA for Request</v>
      </c>
      <c r="W160" t="str">
        <f t="shared" si="5"/>
        <v>Yes</v>
      </c>
    </row>
    <row r="161" spans="1:23" x14ac:dyDescent="0.2">
      <c r="A161">
        <v>111485</v>
      </c>
      <c r="B161" s="1">
        <v>44057.524305555555</v>
      </c>
      <c r="C161" t="s">
        <v>261</v>
      </c>
      <c r="D161" t="s">
        <v>35</v>
      </c>
      <c r="E161" t="s">
        <v>36</v>
      </c>
      <c r="F161" t="s">
        <v>121</v>
      </c>
      <c r="G161" t="s">
        <v>43</v>
      </c>
      <c r="H161" t="s">
        <v>62</v>
      </c>
      <c r="I161" t="s">
        <v>27</v>
      </c>
      <c r="J161" t="s">
        <v>28</v>
      </c>
      <c r="K161" s="1">
        <v>44063.692361111112</v>
      </c>
      <c r="L161" s="1">
        <v>44058.024305555555</v>
      </c>
      <c r="M161">
        <v>0</v>
      </c>
      <c r="N161">
        <v>1</v>
      </c>
      <c r="O161" t="s">
        <v>29</v>
      </c>
      <c r="P161" t="s">
        <v>113</v>
      </c>
      <c r="Q161">
        <v>5</v>
      </c>
      <c r="R161">
        <v>0</v>
      </c>
      <c r="S161" t="s">
        <v>31</v>
      </c>
      <c r="T161" t="s">
        <v>32</v>
      </c>
      <c r="U161" t="s">
        <v>33</v>
      </c>
      <c r="V161" s="1" t="str">
        <f t="shared" si="4"/>
        <v>No SLA for Request</v>
      </c>
      <c r="W161" t="str">
        <f t="shared" si="5"/>
        <v>Yes</v>
      </c>
    </row>
    <row r="162" spans="1:23" x14ac:dyDescent="0.2">
      <c r="A162">
        <v>111432</v>
      </c>
      <c r="B162" s="1">
        <v>43985.593055555553</v>
      </c>
      <c r="C162" t="s">
        <v>262</v>
      </c>
      <c r="D162" t="s">
        <v>51</v>
      </c>
      <c r="E162" t="s">
        <v>52</v>
      </c>
      <c r="F162" t="s">
        <v>121</v>
      </c>
      <c r="G162" t="s">
        <v>25</v>
      </c>
      <c r="H162" t="s">
        <v>62</v>
      </c>
      <c r="I162" t="s">
        <v>27</v>
      </c>
      <c r="J162" t="s">
        <v>28</v>
      </c>
      <c r="K162" s="1">
        <v>44048.711805555555</v>
      </c>
      <c r="L162" s="1">
        <v>43986.093055555553</v>
      </c>
      <c r="M162">
        <v>0</v>
      </c>
      <c r="N162">
        <v>1</v>
      </c>
      <c r="O162" t="s">
        <v>29</v>
      </c>
      <c r="P162" t="s">
        <v>30</v>
      </c>
      <c r="Q162">
        <v>5</v>
      </c>
      <c r="R162">
        <v>0</v>
      </c>
      <c r="S162" t="s">
        <v>63</v>
      </c>
      <c r="T162" t="s">
        <v>76</v>
      </c>
      <c r="U162" t="s">
        <v>33</v>
      </c>
      <c r="V162" s="1" t="str">
        <f t="shared" si="4"/>
        <v>No SLA for Request</v>
      </c>
      <c r="W162" t="str">
        <f t="shared" si="5"/>
        <v>Yes</v>
      </c>
    </row>
    <row r="163" spans="1:23" x14ac:dyDescent="0.2">
      <c r="A163">
        <v>111425</v>
      </c>
      <c r="B163" s="1">
        <v>43978.59375</v>
      </c>
      <c r="C163" t="s">
        <v>263</v>
      </c>
      <c r="D163" t="s">
        <v>60</v>
      </c>
      <c r="E163" t="s">
        <v>61</v>
      </c>
      <c r="F163" t="s">
        <v>121</v>
      </c>
      <c r="G163" t="s">
        <v>25</v>
      </c>
      <c r="H163" t="s">
        <v>26</v>
      </c>
      <c r="I163" t="s">
        <v>27</v>
      </c>
      <c r="J163" t="s">
        <v>28</v>
      </c>
      <c r="K163" s="1">
        <v>44046.508333333331</v>
      </c>
      <c r="L163" s="1">
        <v>43979.09375</v>
      </c>
      <c r="M163">
        <v>0</v>
      </c>
      <c r="N163">
        <v>1</v>
      </c>
      <c r="O163" t="s">
        <v>29</v>
      </c>
      <c r="P163" t="s">
        <v>39</v>
      </c>
      <c r="Q163">
        <v>10</v>
      </c>
      <c r="R163">
        <v>3</v>
      </c>
      <c r="S163" t="s">
        <v>63</v>
      </c>
      <c r="T163" t="s">
        <v>64</v>
      </c>
      <c r="U163" t="s">
        <v>48</v>
      </c>
      <c r="V163" s="1">
        <f t="shared" si="4"/>
        <v>43985</v>
      </c>
      <c r="W163" t="str">
        <f t="shared" si="5"/>
        <v>No</v>
      </c>
    </row>
    <row r="164" spans="1:23" x14ac:dyDescent="0.2">
      <c r="A164">
        <v>111399</v>
      </c>
      <c r="B164" s="1">
        <v>43896.523611111108</v>
      </c>
      <c r="C164" t="s">
        <v>264</v>
      </c>
      <c r="D164" t="s">
        <v>265</v>
      </c>
      <c r="E164" t="s">
        <v>266</v>
      </c>
      <c r="F164" t="s">
        <v>121</v>
      </c>
      <c r="G164" t="s">
        <v>25</v>
      </c>
      <c r="H164" t="s">
        <v>62</v>
      </c>
      <c r="I164" t="s">
        <v>27</v>
      </c>
      <c r="J164" t="s">
        <v>28</v>
      </c>
      <c r="K164" s="1">
        <v>44042.712500000001</v>
      </c>
      <c r="L164" s="1">
        <v>43897.023611111108</v>
      </c>
      <c r="M164">
        <v>0</v>
      </c>
      <c r="N164">
        <v>1</v>
      </c>
      <c r="O164" t="s">
        <v>29</v>
      </c>
      <c r="P164" t="s">
        <v>39</v>
      </c>
      <c r="Q164">
        <v>20</v>
      </c>
      <c r="R164">
        <v>1</v>
      </c>
      <c r="S164" t="s">
        <v>31</v>
      </c>
      <c r="T164" t="s">
        <v>32</v>
      </c>
      <c r="U164" t="s">
        <v>33</v>
      </c>
      <c r="V164" s="1" t="str">
        <f t="shared" si="4"/>
        <v>No SLA for Request</v>
      </c>
      <c r="W164" t="str">
        <f t="shared" si="5"/>
        <v>Yes</v>
      </c>
    </row>
    <row r="165" spans="1:23" x14ac:dyDescent="0.2">
      <c r="A165">
        <v>111470</v>
      </c>
      <c r="B165" s="1">
        <v>44026.776388888888</v>
      </c>
      <c r="C165" t="s">
        <v>267</v>
      </c>
      <c r="D165" t="s">
        <v>46</v>
      </c>
      <c r="E165" t="s">
        <v>47</v>
      </c>
      <c r="F165" t="s">
        <v>121</v>
      </c>
      <c r="G165" t="s">
        <v>25</v>
      </c>
      <c r="H165" t="s">
        <v>26</v>
      </c>
      <c r="I165" t="s">
        <v>27</v>
      </c>
      <c r="J165" t="s">
        <v>28</v>
      </c>
      <c r="K165" s="1">
        <v>44033.739583333336</v>
      </c>
      <c r="L165" s="1">
        <v>44027.276388888888</v>
      </c>
      <c r="M165">
        <v>0</v>
      </c>
      <c r="N165">
        <v>1</v>
      </c>
      <c r="O165" t="s">
        <v>29</v>
      </c>
      <c r="P165" t="s">
        <v>39</v>
      </c>
      <c r="Q165">
        <v>12</v>
      </c>
      <c r="R165">
        <v>3</v>
      </c>
      <c r="S165" t="s">
        <v>31</v>
      </c>
      <c r="T165" t="s">
        <v>32</v>
      </c>
      <c r="U165" t="s">
        <v>48</v>
      </c>
      <c r="V165" s="1">
        <f t="shared" si="4"/>
        <v>44033</v>
      </c>
      <c r="W165" t="str">
        <f t="shared" si="5"/>
        <v>No</v>
      </c>
    </row>
    <row r="166" spans="1:23" x14ac:dyDescent="0.2">
      <c r="A166">
        <v>111471</v>
      </c>
      <c r="B166" s="1">
        <v>44028.765277777777</v>
      </c>
      <c r="C166" t="s">
        <v>268</v>
      </c>
      <c r="D166" t="s">
        <v>269</v>
      </c>
      <c r="E166" t="s">
        <v>270</v>
      </c>
      <c r="F166" t="s">
        <v>121</v>
      </c>
      <c r="G166" t="s">
        <v>43</v>
      </c>
      <c r="H166" t="s">
        <v>26</v>
      </c>
      <c r="I166" t="s">
        <v>85</v>
      </c>
      <c r="J166" t="s">
        <v>92</v>
      </c>
      <c r="K166" s="1">
        <v>44028.773611111108</v>
      </c>
      <c r="L166" s="1">
        <v>44029.708333333336</v>
      </c>
      <c r="M166">
        <v>1</v>
      </c>
      <c r="N166">
        <v>1</v>
      </c>
      <c r="O166" t="s">
        <v>142</v>
      </c>
      <c r="P166" t="s">
        <v>113</v>
      </c>
      <c r="Q166">
        <v>4</v>
      </c>
      <c r="R166">
        <v>0</v>
      </c>
      <c r="S166" t="s">
        <v>63</v>
      </c>
      <c r="T166" t="s">
        <v>64</v>
      </c>
      <c r="U166" t="s">
        <v>33</v>
      </c>
      <c r="V166" s="1">
        <f t="shared" si="4"/>
        <v>44035</v>
      </c>
      <c r="W166" t="str">
        <f t="shared" si="5"/>
        <v>Yes</v>
      </c>
    </row>
    <row r="167" spans="1:23" x14ac:dyDescent="0.2">
      <c r="A167">
        <v>111455</v>
      </c>
      <c r="B167" s="1">
        <v>44014.361805555556</v>
      </c>
      <c r="C167" t="s">
        <v>271</v>
      </c>
      <c r="D167" t="s">
        <v>22</v>
      </c>
      <c r="E167" t="s">
        <v>23</v>
      </c>
      <c r="F167" t="s">
        <v>121</v>
      </c>
      <c r="G167" t="s">
        <v>25</v>
      </c>
      <c r="H167" t="s">
        <v>26</v>
      </c>
      <c r="I167" t="s">
        <v>27</v>
      </c>
      <c r="J167" t="s">
        <v>28</v>
      </c>
      <c r="K167" s="1">
        <v>44027.729166666664</v>
      </c>
      <c r="L167" s="1">
        <v>44014.861805555556</v>
      </c>
      <c r="M167">
        <v>0</v>
      </c>
      <c r="N167">
        <v>1</v>
      </c>
      <c r="O167" t="s">
        <v>29</v>
      </c>
      <c r="P167" t="s">
        <v>30</v>
      </c>
      <c r="Q167">
        <v>10</v>
      </c>
      <c r="R167">
        <v>3</v>
      </c>
      <c r="S167" t="s">
        <v>31</v>
      </c>
      <c r="T167" t="s">
        <v>32</v>
      </c>
      <c r="U167" t="s">
        <v>33</v>
      </c>
      <c r="V167" s="1">
        <f t="shared" si="4"/>
        <v>44021</v>
      </c>
      <c r="W167" t="str">
        <f t="shared" si="5"/>
        <v>No</v>
      </c>
    </row>
    <row r="168" spans="1:23" x14ac:dyDescent="0.2">
      <c r="A168">
        <v>111452</v>
      </c>
      <c r="B168" s="1">
        <v>44013.693749999999</v>
      </c>
      <c r="C168" t="s">
        <v>272</v>
      </c>
      <c r="D168" t="s">
        <v>104</v>
      </c>
      <c r="E168" t="s">
        <v>105</v>
      </c>
      <c r="F168" t="s">
        <v>121</v>
      </c>
      <c r="G168" t="s">
        <v>25</v>
      </c>
      <c r="H168" t="s">
        <v>62</v>
      </c>
      <c r="I168" t="s">
        <v>27</v>
      </c>
      <c r="J168" t="s">
        <v>28</v>
      </c>
      <c r="K168" s="1">
        <v>44027.727777777778</v>
      </c>
      <c r="L168" s="1">
        <v>44014.193749999999</v>
      </c>
      <c r="M168">
        <v>0</v>
      </c>
      <c r="N168">
        <v>1</v>
      </c>
      <c r="O168" t="s">
        <v>29</v>
      </c>
      <c r="P168" t="s">
        <v>39</v>
      </c>
      <c r="Q168">
        <v>24</v>
      </c>
      <c r="R168">
        <v>4</v>
      </c>
      <c r="S168" t="s">
        <v>63</v>
      </c>
      <c r="T168" t="s">
        <v>64</v>
      </c>
      <c r="U168" t="s">
        <v>48</v>
      </c>
      <c r="V168" s="1" t="str">
        <f t="shared" si="4"/>
        <v>No SLA for Request</v>
      </c>
      <c r="W168" t="str">
        <f t="shared" si="5"/>
        <v>Yes</v>
      </c>
    </row>
    <row r="169" spans="1:23" x14ac:dyDescent="0.2">
      <c r="A169">
        <v>111458</v>
      </c>
      <c r="B169" s="1">
        <v>44019.606249999997</v>
      </c>
      <c r="C169" t="s">
        <v>273</v>
      </c>
      <c r="D169" t="s">
        <v>191</v>
      </c>
      <c r="E169" t="s">
        <v>192</v>
      </c>
      <c r="F169" t="s">
        <v>121</v>
      </c>
      <c r="G169" t="s">
        <v>43</v>
      </c>
      <c r="H169" t="s">
        <v>62</v>
      </c>
      <c r="I169" t="s">
        <v>85</v>
      </c>
      <c r="J169" t="s">
        <v>28</v>
      </c>
      <c r="K169" s="1">
        <v>44025.509722222225</v>
      </c>
      <c r="L169" s="1">
        <v>44020.708333333336</v>
      </c>
      <c r="M169">
        <v>0</v>
      </c>
      <c r="N169">
        <v>1</v>
      </c>
      <c r="O169" t="s">
        <v>29</v>
      </c>
      <c r="P169" t="s">
        <v>113</v>
      </c>
      <c r="Q169">
        <v>4</v>
      </c>
      <c r="R169">
        <v>0</v>
      </c>
      <c r="S169" t="s">
        <v>86</v>
      </c>
      <c r="T169" t="s">
        <v>87</v>
      </c>
      <c r="U169" t="s">
        <v>33</v>
      </c>
      <c r="V169" s="1" t="str">
        <f t="shared" si="4"/>
        <v>No SLA for Request</v>
      </c>
      <c r="W169" t="str">
        <f t="shared" si="5"/>
        <v>Yes</v>
      </c>
    </row>
    <row r="170" spans="1:23" x14ac:dyDescent="0.2">
      <c r="A170">
        <v>111466</v>
      </c>
      <c r="B170" s="1">
        <v>44021.527777777781</v>
      </c>
      <c r="C170" t="s">
        <v>274</v>
      </c>
      <c r="D170" t="s">
        <v>205</v>
      </c>
      <c r="E170" t="s">
        <v>206</v>
      </c>
      <c r="F170" t="s">
        <v>121</v>
      </c>
      <c r="G170" t="s">
        <v>43</v>
      </c>
      <c r="H170" t="s">
        <v>26</v>
      </c>
      <c r="I170" t="s">
        <v>27</v>
      </c>
      <c r="J170" t="s">
        <v>92</v>
      </c>
      <c r="K170" s="1">
        <v>44021.527777777781</v>
      </c>
      <c r="L170" s="1">
        <v>44022.027777777781</v>
      </c>
      <c r="M170">
        <v>1</v>
      </c>
      <c r="N170">
        <v>0</v>
      </c>
      <c r="O170" t="s">
        <v>142</v>
      </c>
      <c r="P170" t="s">
        <v>113</v>
      </c>
      <c r="Q170">
        <v>1</v>
      </c>
      <c r="R170">
        <v>0</v>
      </c>
      <c r="S170" t="s">
        <v>63</v>
      </c>
      <c r="T170" t="s">
        <v>87</v>
      </c>
      <c r="U170" t="s">
        <v>33</v>
      </c>
      <c r="V170" s="1">
        <f t="shared" si="4"/>
        <v>44028</v>
      </c>
      <c r="W170" t="str">
        <f t="shared" si="5"/>
        <v>Yes</v>
      </c>
    </row>
    <row r="171" spans="1:23" x14ac:dyDescent="0.2">
      <c r="A171">
        <v>111463</v>
      </c>
      <c r="B171" s="1">
        <v>44021.512499999997</v>
      </c>
      <c r="C171" t="s">
        <v>275</v>
      </c>
      <c r="D171" t="s">
        <v>205</v>
      </c>
      <c r="E171" t="s">
        <v>206</v>
      </c>
      <c r="F171" t="s">
        <v>121</v>
      </c>
      <c r="G171" t="s">
        <v>43</v>
      </c>
      <c r="H171" t="s">
        <v>26</v>
      </c>
      <c r="I171" t="s">
        <v>27</v>
      </c>
      <c r="J171" t="s">
        <v>92</v>
      </c>
      <c r="K171" s="1">
        <v>44021.512499999997</v>
      </c>
      <c r="L171" s="1">
        <v>44022.012499999997</v>
      </c>
      <c r="M171">
        <v>1</v>
      </c>
      <c r="N171">
        <v>0</v>
      </c>
      <c r="O171" t="s">
        <v>142</v>
      </c>
      <c r="P171" t="s">
        <v>113</v>
      </c>
      <c r="Q171">
        <v>1</v>
      </c>
      <c r="R171">
        <v>0</v>
      </c>
      <c r="S171" t="s">
        <v>276</v>
      </c>
      <c r="T171" t="s">
        <v>87</v>
      </c>
      <c r="U171" t="s">
        <v>33</v>
      </c>
      <c r="V171" s="1">
        <f t="shared" si="4"/>
        <v>44028</v>
      </c>
      <c r="W171" t="str">
        <f t="shared" si="5"/>
        <v>Yes</v>
      </c>
    </row>
    <row r="172" spans="1:23" x14ac:dyDescent="0.2">
      <c r="A172">
        <v>111462</v>
      </c>
      <c r="B172" s="1">
        <v>44021.508333333331</v>
      </c>
      <c r="C172" t="s">
        <v>277</v>
      </c>
      <c r="D172" t="s">
        <v>205</v>
      </c>
      <c r="E172" t="s">
        <v>206</v>
      </c>
      <c r="F172" t="s">
        <v>121</v>
      </c>
      <c r="G172" t="s">
        <v>43</v>
      </c>
      <c r="H172" t="s">
        <v>26</v>
      </c>
      <c r="I172" t="s">
        <v>27</v>
      </c>
      <c r="J172" t="s">
        <v>92</v>
      </c>
      <c r="K172" s="1">
        <v>44021.508333333331</v>
      </c>
      <c r="L172" s="1">
        <v>44022.008333333331</v>
      </c>
      <c r="M172">
        <v>1</v>
      </c>
      <c r="N172">
        <v>0</v>
      </c>
      <c r="O172" t="s">
        <v>142</v>
      </c>
      <c r="P172" t="s">
        <v>113</v>
      </c>
      <c r="Q172">
        <v>1</v>
      </c>
      <c r="R172">
        <v>0</v>
      </c>
      <c r="S172" t="s">
        <v>86</v>
      </c>
      <c r="T172" t="s">
        <v>87</v>
      </c>
      <c r="U172" t="s">
        <v>33</v>
      </c>
      <c r="V172" s="1">
        <f t="shared" si="4"/>
        <v>44028</v>
      </c>
      <c r="W172" t="str">
        <f t="shared" si="5"/>
        <v>Yes</v>
      </c>
    </row>
    <row r="173" spans="1:23" x14ac:dyDescent="0.2">
      <c r="A173">
        <v>111461</v>
      </c>
      <c r="B173" s="1">
        <v>44021.506249999999</v>
      </c>
      <c r="C173" t="s">
        <v>278</v>
      </c>
      <c r="D173" t="s">
        <v>205</v>
      </c>
      <c r="E173" t="s">
        <v>206</v>
      </c>
      <c r="F173" t="s">
        <v>121</v>
      </c>
      <c r="G173" t="s">
        <v>43</v>
      </c>
      <c r="H173" t="s">
        <v>26</v>
      </c>
      <c r="I173" t="s">
        <v>27</v>
      </c>
      <c r="J173" t="s">
        <v>92</v>
      </c>
      <c r="K173" s="1">
        <v>44021.506249999999</v>
      </c>
      <c r="L173" s="1">
        <v>44022.006249999999</v>
      </c>
      <c r="M173">
        <v>1</v>
      </c>
      <c r="N173">
        <v>0</v>
      </c>
      <c r="O173" t="s">
        <v>142</v>
      </c>
      <c r="P173" t="s">
        <v>113</v>
      </c>
      <c r="Q173">
        <v>1</v>
      </c>
      <c r="R173">
        <v>0</v>
      </c>
      <c r="S173" t="s">
        <v>276</v>
      </c>
      <c r="T173" t="s">
        <v>87</v>
      </c>
      <c r="U173" t="s">
        <v>33</v>
      </c>
      <c r="V173" s="1">
        <f t="shared" si="4"/>
        <v>44028</v>
      </c>
      <c r="W173" t="str">
        <f t="shared" si="5"/>
        <v>Yes</v>
      </c>
    </row>
    <row r="174" spans="1:23" x14ac:dyDescent="0.2">
      <c r="A174">
        <v>111460</v>
      </c>
      <c r="B174" s="1">
        <v>44021.504166666666</v>
      </c>
      <c r="C174" t="s">
        <v>279</v>
      </c>
      <c r="D174" t="s">
        <v>205</v>
      </c>
      <c r="E174" t="s">
        <v>206</v>
      </c>
      <c r="F174" t="s">
        <v>121</v>
      </c>
      <c r="G174" t="s">
        <v>43</v>
      </c>
      <c r="H174" t="s">
        <v>26</v>
      </c>
      <c r="I174" t="s">
        <v>27</v>
      </c>
      <c r="J174" t="s">
        <v>92</v>
      </c>
      <c r="K174" s="1">
        <v>44021.504166666666</v>
      </c>
      <c r="L174" s="1">
        <v>44022.004166666666</v>
      </c>
      <c r="M174">
        <v>1</v>
      </c>
      <c r="N174">
        <v>0</v>
      </c>
      <c r="O174" t="s">
        <v>142</v>
      </c>
      <c r="P174" t="s">
        <v>113</v>
      </c>
      <c r="Q174">
        <v>1</v>
      </c>
      <c r="R174">
        <v>0</v>
      </c>
      <c r="S174" t="s">
        <v>276</v>
      </c>
      <c r="T174" t="s">
        <v>87</v>
      </c>
      <c r="U174" t="s">
        <v>33</v>
      </c>
      <c r="V174" s="1">
        <f t="shared" si="4"/>
        <v>44028</v>
      </c>
      <c r="W174" t="str">
        <f t="shared" si="5"/>
        <v>Yes</v>
      </c>
    </row>
    <row r="175" spans="1:23" x14ac:dyDescent="0.2">
      <c r="A175">
        <v>111413</v>
      </c>
      <c r="B175" s="1">
        <v>43938.770138888889</v>
      </c>
      <c r="C175" t="s">
        <v>230</v>
      </c>
      <c r="D175" t="s">
        <v>205</v>
      </c>
      <c r="E175" t="s">
        <v>206</v>
      </c>
      <c r="F175" t="s">
        <v>121</v>
      </c>
      <c r="G175" t="s">
        <v>43</v>
      </c>
      <c r="H175" t="s">
        <v>26</v>
      </c>
      <c r="I175" t="s">
        <v>27</v>
      </c>
      <c r="J175" t="s">
        <v>92</v>
      </c>
      <c r="K175" s="1">
        <v>43938.770138888889</v>
      </c>
      <c r="L175" s="1">
        <v>43939.270138888889</v>
      </c>
      <c r="M175">
        <v>1</v>
      </c>
      <c r="N175">
        <v>0</v>
      </c>
      <c r="O175" t="s">
        <v>280</v>
      </c>
      <c r="P175" t="s">
        <v>113</v>
      </c>
      <c r="Q175">
        <v>1</v>
      </c>
      <c r="R175">
        <v>0</v>
      </c>
      <c r="S175" t="s">
        <v>31</v>
      </c>
      <c r="T175" t="s">
        <v>281</v>
      </c>
      <c r="U175" t="s">
        <v>33</v>
      </c>
      <c r="V175" s="1">
        <f t="shared" si="4"/>
        <v>43945</v>
      </c>
      <c r="W175" t="str">
        <f t="shared" si="5"/>
        <v>Yes</v>
      </c>
    </row>
    <row r="176" spans="1:23" x14ac:dyDescent="0.2">
      <c r="A176">
        <v>111395</v>
      </c>
      <c r="B176" s="1">
        <v>43892.67083333333</v>
      </c>
      <c r="C176" t="s">
        <v>282</v>
      </c>
      <c r="D176" t="s">
        <v>35</v>
      </c>
      <c r="E176" t="s">
        <v>36</v>
      </c>
      <c r="F176" t="s">
        <v>283</v>
      </c>
      <c r="G176" t="s">
        <v>25</v>
      </c>
      <c r="H176" t="s">
        <v>62</v>
      </c>
      <c r="I176" t="s">
        <v>27</v>
      </c>
      <c r="J176" t="s">
        <v>92</v>
      </c>
      <c r="K176" s="1">
        <v>44286.47152777778</v>
      </c>
      <c r="L176" s="1">
        <v>44805.17083333333</v>
      </c>
      <c r="M176">
        <v>0</v>
      </c>
      <c r="N176">
        <v>0</v>
      </c>
      <c r="O176" t="s">
        <v>280</v>
      </c>
      <c r="P176" t="s">
        <v>39</v>
      </c>
      <c r="Q176">
        <v>112</v>
      </c>
      <c r="R176">
        <v>21</v>
      </c>
      <c r="S176" t="s">
        <v>63</v>
      </c>
      <c r="T176" t="s">
        <v>64</v>
      </c>
      <c r="U176" t="s">
        <v>33</v>
      </c>
      <c r="V176" s="1" t="str">
        <f t="shared" si="4"/>
        <v>No SLA for Request</v>
      </c>
      <c r="W176" t="str">
        <f t="shared" si="5"/>
        <v>Yes</v>
      </c>
    </row>
    <row r="177" spans="1:23" x14ac:dyDescent="0.2">
      <c r="A177">
        <v>111119</v>
      </c>
      <c r="B177" s="1">
        <v>43500.455555555556</v>
      </c>
      <c r="C177" t="s">
        <v>284</v>
      </c>
      <c r="D177" t="s">
        <v>89</v>
      </c>
      <c r="E177" t="s">
        <v>90</v>
      </c>
      <c r="F177" t="s">
        <v>283</v>
      </c>
      <c r="G177" t="s">
        <v>25</v>
      </c>
      <c r="H177" t="s">
        <v>26</v>
      </c>
      <c r="I177" t="s">
        <v>27</v>
      </c>
      <c r="J177" t="s">
        <v>92</v>
      </c>
      <c r="K177" s="1">
        <v>44284.588888888888</v>
      </c>
      <c r="L177" s="1">
        <v>44412.955555555556</v>
      </c>
      <c r="M177">
        <v>0</v>
      </c>
      <c r="N177">
        <v>0</v>
      </c>
      <c r="O177" t="s">
        <v>280</v>
      </c>
      <c r="P177" t="s">
        <v>39</v>
      </c>
      <c r="Q177">
        <v>76</v>
      </c>
      <c r="R177">
        <v>14</v>
      </c>
      <c r="S177" t="s">
        <v>63</v>
      </c>
      <c r="T177" t="s">
        <v>32</v>
      </c>
      <c r="U177" t="s">
        <v>33</v>
      </c>
      <c r="V177" s="1">
        <f t="shared" si="4"/>
        <v>43509</v>
      </c>
      <c r="W177" t="str">
        <f t="shared" si="5"/>
        <v>No</v>
      </c>
    </row>
    <row r="178" spans="1:23" x14ac:dyDescent="0.2">
      <c r="A178">
        <v>111543</v>
      </c>
      <c r="B178" s="1">
        <v>44131.349305555559</v>
      </c>
      <c r="C178" t="s">
        <v>285</v>
      </c>
      <c r="D178" t="s">
        <v>60</v>
      </c>
      <c r="E178" t="s">
        <v>61</v>
      </c>
      <c r="F178" t="s">
        <v>283</v>
      </c>
      <c r="G178" t="s">
        <v>25</v>
      </c>
      <c r="H178" t="s">
        <v>62</v>
      </c>
      <c r="I178" t="s">
        <v>27</v>
      </c>
      <c r="J178" t="s">
        <v>92</v>
      </c>
      <c r="K178" s="1">
        <v>44279.559027777781</v>
      </c>
      <c r="L178" s="1">
        <v>45043.849305555559</v>
      </c>
      <c r="M178">
        <v>0</v>
      </c>
      <c r="N178">
        <v>0</v>
      </c>
      <c r="O178" t="s">
        <v>280</v>
      </c>
      <c r="P178" t="s">
        <v>39</v>
      </c>
      <c r="Q178">
        <v>16</v>
      </c>
      <c r="R178">
        <v>1</v>
      </c>
      <c r="S178" t="s">
        <v>63</v>
      </c>
      <c r="T178" t="s">
        <v>64</v>
      </c>
      <c r="U178" t="s">
        <v>54</v>
      </c>
      <c r="V178" s="1" t="str">
        <f t="shared" si="4"/>
        <v>No SLA for Request</v>
      </c>
      <c r="W178" t="str">
        <f t="shared" si="5"/>
        <v>Yes</v>
      </c>
    </row>
    <row r="179" spans="1:23" x14ac:dyDescent="0.2">
      <c r="A179">
        <v>111531</v>
      </c>
      <c r="B179" s="1">
        <v>44113.497916666667</v>
      </c>
      <c r="C179" t="s">
        <v>286</v>
      </c>
      <c r="D179" t="s">
        <v>60</v>
      </c>
      <c r="E179" t="s">
        <v>61</v>
      </c>
      <c r="F179" t="s">
        <v>283</v>
      </c>
      <c r="G179" t="s">
        <v>25</v>
      </c>
      <c r="H179" t="s">
        <v>62</v>
      </c>
      <c r="I179" t="s">
        <v>27</v>
      </c>
      <c r="J179" t="s">
        <v>92</v>
      </c>
      <c r="K179" s="1">
        <v>44273.586111111108</v>
      </c>
      <c r="L179" s="1">
        <v>45025.997916666667</v>
      </c>
      <c r="M179">
        <v>0</v>
      </c>
      <c r="N179">
        <v>0</v>
      </c>
      <c r="O179" t="s">
        <v>280</v>
      </c>
      <c r="P179" t="s">
        <v>39</v>
      </c>
      <c r="Q179">
        <v>21</v>
      </c>
      <c r="R179">
        <v>2</v>
      </c>
      <c r="S179" t="s">
        <v>63</v>
      </c>
      <c r="T179" t="s">
        <v>64</v>
      </c>
      <c r="U179" t="s">
        <v>54</v>
      </c>
      <c r="V179" s="1" t="str">
        <f t="shared" si="4"/>
        <v>No SLA for Request</v>
      </c>
      <c r="W179" t="str">
        <f t="shared" si="5"/>
        <v>Yes</v>
      </c>
    </row>
    <row r="180" spans="1:23" x14ac:dyDescent="0.2">
      <c r="A180">
        <v>111481</v>
      </c>
      <c r="B180" s="1">
        <v>44054.411805555559</v>
      </c>
      <c r="C180" t="s">
        <v>287</v>
      </c>
      <c r="D180" t="s">
        <v>60</v>
      </c>
      <c r="E180" t="s">
        <v>61</v>
      </c>
      <c r="F180" t="s">
        <v>283</v>
      </c>
      <c r="G180" t="s">
        <v>25</v>
      </c>
      <c r="H180" t="s">
        <v>62</v>
      </c>
      <c r="I180" t="s">
        <v>27</v>
      </c>
      <c r="J180" t="s">
        <v>28</v>
      </c>
      <c r="K180" s="1">
        <v>44260.703472222223</v>
      </c>
      <c r="L180" s="1">
        <v>44055.411805555559</v>
      </c>
      <c r="M180">
        <v>0</v>
      </c>
      <c r="N180">
        <v>1</v>
      </c>
      <c r="O180" t="s">
        <v>29</v>
      </c>
      <c r="P180" t="s">
        <v>39</v>
      </c>
      <c r="Q180">
        <v>22</v>
      </c>
      <c r="R180">
        <v>5</v>
      </c>
      <c r="S180" t="s">
        <v>63</v>
      </c>
      <c r="T180" t="s">
        <v>64</v>
      </c>
      <c r="U180" t="s">
        <v>48</v>
      </c>
      <c r="V180" s="1" t="str">
        <f t="shared" si="4"/>
        <v>No SLA for Request</v>
      </c>
      <c r="W180" t="str">
        <f t="shared" si="5"/>
        <v>Yes</v>
      </c>
    </row>
    <row r="181" spans="1:23" x14ac:dyDescent="0.2">
      <c r="A181">
        <v>111515</v>
      </c>
      <c r="B181" s="1">
        <v>44104.947222222225</v>
      </c>
      <c r="C181" t="s">
        <v>288</v>
      </c>
      <c r="D181" t="s">
        <v>60</v>
      </c>
      <c r="E181" t="s">
        <v>61</v>
      </c>
      <c r="F181" t="s">
        <v>283</v>
      </c>
      <c r="G181" t="s">
        <v>25</v>
      </c>
      <c r="H181" t="s">
        <v>62</v>
      </c>
      <c r="I181" t="s">
        <v>27</v>
      </c>
      <c r="J181" t="s">
        <v>28</v>
      </c>
      <c r="K181" s="1">
        <v>44246.701388888891</v>
      </c>
      <c r="L181" s="1">
        <v>44105.947222222225</v>
      </c>
      <c r="M181">
        <v>0</v>
      </c>
      <c r="N181">
        <v>1</v>
      </c>
      <c r="O181" t="s">
        <v>29</v>
      </c>
      <c r="P181" t="s">
        <v>39</v>
      </c>
      <c r="Q181">
        <v>23</v>
      </c>
      <c r="R181">
        <v>2</v>
      </c>
      <c r="S181" t="s">
        <v>63</v>
      </c>
      <c r="T181" t="s">
        <v>64</v>
      </c>
      <c r="U181" t="s">
        <v>48</v>
      </c>
      <c r="V181" s="1" t="str">
        <f t="shared" si="4"/>
        <v>No SLA for Request</v>
      </c>
      <c r="W181" t="str">
        <f t="shared" si="5"/>
        <v>Yes</v>
      </c>
    </row>
    <row r="182" spans="1:23" x14ac:dyDescent="0.2">
      <c r="A182">
        <v>111400</v>
      </c>
      <c r="B182" s="1">
        <v>43901.761805555558</v>
      </c>
      <c r="C182" t="s">
        <v>289</v>
      </c>
      <c r="D182" t="s">
        <v>46</v>
      </c>
      <c r="E182" t="s">
        <v>47</v>
      </c>
      <c r="F182" t="s">
        <v>283</v>
      </c>
      <c r="G182" t="s">
        <v>25</v>
      </c>
      <c r="H182" t="s">
        <v>62</v>
      </c>
      <c r="I182" t="s">
        <v>27</v>
      </c>
      <c r="J182" t="s">
        <v>28</v>
      </c>
      <c r="K182" s="1">
        <v>44243.595833333333</v>
      </c>
      <c r="L182" s="1">
        <v>43902.761805555558</v>
      </c>
      <c r="M182">
        <v>0</v>
      </c>
      <c r="N182">
        <v>1</v>
      </c>
      <c r="O182" t="s">
        <v>29</v>
      </c>
      <c r="P182" t="s">
        <v>39</v>
      </c>
      <c r="Q182">
        <v>57</v>
      </c>
      <c r="R182">
        <v>8</v>
      </c>
      <c r="S182" t="s">
        <v>63</v>
      </c>
      <c r="T182" t="s">
        <v>32</v>
      </c>
      <c r="U182" t="s">
        <v>48</v>
      </c>
      <c r="V182" s="1" t="str">
        <f t="shared" si="4"/>
        <v>No SLA for Request</v>
      </c>
      <c r="W182" t="str">
        <f t="shared" si="5"/>
        <v>Yes</v>
      </c>
    </row>
    <row r="183" spans="1:23" x14ac:dyDescent="0.2">
      <c r="A183">
        <v>111578</v>
      </c>
      <c r="B183" s="1">
        <v>44175.445833333331</v>
      </c>
      <c r="C183" t="s">
        <v>290</v>
      </c>
      <c r="D183" t="s">
        <v>51</v>
      </c>
      <c r="E183" t="s">
        <v>52</v>
      </c>
      <c r="F183" t="s">
        <v>283</v>
      </c>
      <c r="G183" t="s">
        <v>25</v>
      </c>
      <c r="H183" t="s">
        <v>62</v>
      </c>
      <c r="I183" t="s">
        <v>27</v>
      </c>
      <c r="J183" t="s">
        <v>28</v>
      </c>
      <c r="K183" s="1">
        <v>44237.727777777778</v>
      </c>
      <c r="L183" s="1">
        <v>44176.445833333331</v>
      </c>
      <c r="M183">
        <v>0</v>
      </c>
      <c r="N183">
        <v>1</v>
      </c>
      <c r="O183" t="s">
        <v>29</v>
      </c>
      <c r="P183" t="s">
        <v>30</v>
      </c>
      <c r="Q183">
        <v>12</v>
      </c>
      <c r="R183">
        <v>1</v>
      </c>
      <c r="S183" t="s">
        <v>31</v>
      </c>
      <c r="T183" t="s">
        <v>32</v>
      </c>
      <c r="U183" t="s">
        <v>48</v>
      </c>
      <c r="V183" s="1" t="str">
        <f t="shared" si="4"/>
        <v>No SLA for Request</v>
      </c>
      <c r="W183" t="str">
        <f t="shared" si="5"/>
        <v>Yes</v>
      </c>
    </row>
    <row r="184" spans="1:23" x14ac:dyDescent="0.2">
      <c r="A184">
        <v>111591</v>
      </c>
      <c r="B184" s="1">
        <v>44208.68472222222</v>
      </c>
      <c r="C184" t="s">
        <v>291</v>
      </c>
      <c r="D184" t="s">
        <v>97</v>
      </c>
      <c r="E184" t="s">
        <v>98</v>
      </c>
      <c r="F184" t="s">
        <v>283</v>
      </c>
      <c r="G184" t="s">
        <v>25</v>
      </c>
      <c r="H184" t="s">
        <v>62</v>
      </c>
      <c r="I184" t="s">
        <v>27</v>
      </c>
      <c r="J184" t="s">
        <v>28</v>
      </c>
      <c r="K184" s="1">
        <v>44225.722916666666</v>
      </c>
      <c r="L184" s="1">
        <v>44209.68472222222</v>
      </c>
      <c r="M184">
        <v>0</v>
      </c>
      <c r="N184">
        <v>1</v>
      </c>
      <c r="O184" t="s">
        <v>29</v>
      </c>
      <c r="P184" t="s">
        <v>39</v>
      </c>
      <c r="Q184">
        <v>11</v>
      </c>
      <c r="R184">
        <v>2</v>
      </c>
      <c r="S184" t="s">
        <v>63</v>
      </c>
      <c r="T184" t="s">
        <v>64</v>
      </c>
      <c r="U184" t="s">
        <v>48</v>
      </c>
      <c r="V184" s="1" t="str">
        <f t="shared" si="4"/>
        <v>No SLA for Request</v>
      </c>
      <c r="W184" t="str">
        <f t="shared" si="5"/>
        <v>Yes</v>
      </c>
    </row>
    <row r="185" spans="1:23" x14ac:dyDescent="0.2">
      <c r="A185">
        <v>111508</v>
      </c>
      <c r="B185" s="1">
        <v>44102.446527777778</v>
      </c>
      <c r="C185" t="s">
        <v>292</v>
      </c>
      <c r="D185" t="s">
        <v>60</v>
      </c>
      <c r="E185" t="s">
        <v>61</v>
      </c>
      <c r="F185" t="s">
        <v>283</v>
      </c>
      <c r="G185" t="s">
        <v>25</v>
      </c>
      <c r="H185" t="s">
        <v>62</v>
      </c>
      <c r="I185" t="s">
        <v>27</v>
      </c>
      <c r="J185" t="s">
        <v>92</v>
      </c>
      <c r="K185" s="1">
        <v>44221.504166666666</v>
      </c>
      <c r="L185" s="1">
        <v>45014.946527777778</v>
      </c>
      <c r="M185">
        <v>0</v>
      </c>
      <c r="N185">
        <v>0</v>
      </c>
      <c r="O185" t="s">
        <v>280</v>
      </c>
      <c r="P185" t="s">
        <v>39</v>
      </c>
      <c r="Q185">
        <v>15</v>
      </c>
      <c r="R185">
        <v>2</v>
      </c>
      <c r="S185" t="s">
        <v>63</v>
      </c>
      <c r="T185" t="s">
        <v>64</v>
      </c>
      <c r="U185" t="s">
        <v>54</v>
      </c>
      <c r="V185" s="1" t="str">
        <f t="shared" si="4"/>
        <v>No SLA for Request</v>
      </c>
      <c r="W185" t="str">
        <f t="shared" si="5"/>
        <v>Yes</v>
      </c>
    </row>
    <row r="186" spans="1:23" x14ac:dyDescent="0.2">
      <c r="A186">
        <v>111589</v>
      </c>
      <c r="B186" s="1">
        <v>44202.643055555556</v>
      </c>
      <c r="C186" t="s">
        <v>293</v>
      </c>
      <c r="D186" t="s">
        <v>60</v>
      </c>
      <c r="E186" t="s">
        <v>61</v>
      </c>
      <c r="F186" t="s">
        <v>283</v>
      </c>
      <c r="G186" t="s">
        <v>25</v>
      </c>
      <c r="H186" t="s">
        <v>26</v>
      </c>
      <c r="I186" t="s">
        <v>27</v>
      </c>
      <c r="J186" t="s">
        <v>28</v>
      </c>
      <c r="K186" s="1">
        <v>44214.753472222219</v>
      </c>
      <c r="L186" s="1">
        <v>44203.143055555556</v>
      </c>
      <c r="M186">
        <v>0</v>
      </c>
      <c r="N186">
        <v>1</v>
      </c>
      <c r="O186" t="s">
        <v>29</v>
      </c>
      <c r="P186" t="s">
        <v>39</v>
      </c>
      <c r="Q186">
        <v>6</v>
      </c>
      <c r="R186">
        <v>2</v>
      </c>
      <c r="S186" t="s">
        <v>63</v>
      </c>
      <c r="T186" t="s">
        <v>64</v>
      </c>
      <c r="U186" t="s">
        <v>48</v>
      </c>
      <c r="V186" s="1">
        <f t="shared" si="4"/>
        <v>44211</v>
      </c>
      <c r="W186" t="str">
        <f t="shared" si="5"/>
        <v>No</v>
      </c>
    </row>
    <row r="187" spans="1:23" x14ac:dyDescent="0.2">
      <c r="A187">
        <v>111445</v>
      </c>
      <c r="B187" s="1">
        <v>43998.393750000003</v>
      </c>
      <c r="C187" t="s">
        <v>294</v>
      </c>
      <c r="D187" t="s">
        <v>51</v>
      </c>
      <c r="E187" t="s">
        <v>52</v>
      </c>
      <c r="F187" t="s">
        <v>283</v>
      </c>
      <c r="G187" t="s">
        <v>25</v>
      </c>
      <c r="H187" t="s">
        <v>62</v>
      </c>
      <c r="I187" t="s">
        <v>27</v>
      </c>
      <c r="J187" t="s">
        <v>92</v>
      </c>
      <c r="K187" s="1">
        <v>44176.842361111114</v>
      </c>
      <c r="L187" s="1">
        <v>44910.893750000003</v>
      </c>
      <c r="M187">
        <v>0</v>
      </c>
      <c r="N187">
        <v>0</v>
      </c>
      <c r="O187" t="s">
        <v>280</v>
      </c>
      <c r="P187" t="s">
        <v>30</v>
      </c>
      <c r="Q187">
        <v>4</v>
      </c>
      <c r="R187">
        <v>0</v>
      </c>
      <c r="S187" t="s">
        <v>63</v>
      </c>
      <c r="T187" t="s">
        <v>76</v>
      </c>
      <c r="U187" t="s">
        <v>33</v>
      </c>
      <c r="V187" s="1" t="str">
        <f t="shared" si="4"/>
        <v>No SLA for Request</v>
      </c>
      <c r="W187" t="str">
        <f t="shared" si="5"/>
        <v>Yes</v>
      </c>
    </row>
    <row r="188" spans="1:23" x14ac:dyDescent="0.2">
      <c r="A188">
        <v>111579</v>
      </c>
      <c r="B188" s="1">
        <v>44176.656944444447</v>
      </c>
      <c r="C188" t="s">
        <v>295</v>
      </c>
      <c r="D188" t="s">
        <v>73</v>
      </c>
      <c r="E188" t="s">
        <v>74</v>
      </c>
      <c r="F188" t="s">
        <v>283</v>
      </c>
      <c r="G188" t="s">
        <v>25</v>
      </c>
      <c r="H188" t="s">
        <v>62</v>
      </c>
      <c r="I188" t="s">
        <v>27</v>
      </c>
      <c r="J188" t="s">
        <v>92</v>
      </c>
      <c r="K188" s="1">
        <v>44176.656944444447</v>
      </c>
      <c r="L188" s="1">
        <v>45089.156944444447</v>
      </c>
      <c r="M188">
        <v>0</v>
      </c>
      <c r="N188">
        <v>1</v>
      </c>
      <c r="O188" t="s">
        <v>280</v>
      </c>
      <c r="P188" t="s">
        <v>39</v>
      </c>
      <c r="Q188">
        <v>4</v>
      </c>
      <c r="R188">
        <v>0</v>
      </c>
      <c r="S188" t="s">
        <v>63</v>
      </c>
      <c r="T188" t="s">
        <v>64</v>
      </c>
      <c r="U188" t="s">
        <v>33</v>
      </c>
      <c r="V188" s="1" t="str">
        <f t="shared" si="4"/>
        <v>No SLA for Request</v>
      </c>
      <c r="W188" t="str">
        <f t="shared" si="5"/>
        <v>Yes</v>
      </c>
    </row>
    <row r="189" spans="1:23" x14ac:dyDescent="0.2">
      <c r="A189">
        <v>111540</v>
      </c>
      <c r="B189" s="1">
        <v>44126.663194444445</v>
      </c>
      <c r="C189" t="s">
        <v>296</v>
      </c>
      <c r="D189" t="s">
        <v>97</v>
      </c>
      <c r="E189" t="s">
        <v>98</v>
      </c>
      <c r="F189" t="s">
        <v>283</v>
      </c>
      <c r="G189" t="s">
        <v>25</v>
      </c>
      <c r="H189" t="s">
        <v>62</v>
      </c>
      <c r="I189" t="s">
        <v>27</v>
      </c>
      <c r="J189" t="s">
        <v>92</v>
      </c>
      <c r="K189" s="1">
        <v>44155.684027777781</v>
      </c>
      <c r="L189" s="1">
        <v>45039.163194444445</v>
      </c>
      <c r="M189">
        <v>0</v>
      </c>
      <c r="N189">
        <v>0</v>
      </c>
      <c r="O189" t="s">
        <v>280</v>
      </c>
      <c r="P189" t="s">
        <v>39</v>
      </c>
      <c r="Q189">
        <v>5</v>
      </c>
      <c r="R189">
        <v>0</v>
      </c>
      <c r="S189" t="s">
        <v>63</v>
      </c>
      <c r="T189" t="s">
        <v>64</v>
      </c>
      <c r="U189" t="s">
        <v>33</v>
      </c>
      <c r="V189" s="1" t="str">
        <f t="shared" si="4"/>
        <v>No SLA for Request</v>
      </c>
      <c r="W189" t="str">
        <f t="shared" si="5"/>
        <v>Yes</v>
      </c>
    </row>
    <row r="190" spans="1:23" x14ac:dyDescent="0.2">
      <c r="A190">
        <v>111537</v>
      </c>
      <c r="B190" s="1">
        <v>44123.770833333336</v>
      </c>
      <c r="C190" t="s">
        <v>297</v>
      </c>
      <c r="D190" t="s">
        <v>60</v>
      </c>
      <c r="E190" t="s">
        <v>61</v>
      </c>
      <c r="F190" t="s">
        <v>283</v>
      </c>
      <c r="G190" t="s">
        <v>25</v>
      </c>
      <c r="H190" t="s">
        <v>26</v>
      </c>
      <c r="I190" t="s">
        <v>27</v>
      </c>
      <c r="J190" t="s">
        <v>92</v>
      </c>
      <c r="K190" s="1">
        <v>44123.770833333336</v>
      </c>
      <c r="L190" s="1">
        <v>45036.270833333336</v>
      </c>
      <c r="M190">
        <v>0</v>
      </c>
      <c r="N190">
        <v>1</v>
      </c>
      <c r="O190" t="s">
        <v>280</v>
      </c>
      <c r="P190" t="s">
        <v>39</v>
      </c>
      <c r="Q190">
        <v>4</v>
      </c>
      <c r="R190">
        <v>1</v>
      </c>
      <c r="S190" t="s">
        <v>63</v>
      </c>
      <c r="T190" t="s">
        <v>64</v>
      </c>
      <c r="U190" t="s">
        <v>54</v>
      </c>
      <c r="V190" s="1">
        <f t="shared" si="4"/>
        <v>44132</v>
      </c>
      <c r="W190" t="str">
        <f t="shared" si="5"/>
        <v>Yes</v>
      </c>
    </row>
    <row r="191" spans="1:23" x14ac:dyDescent="0.2">
      <c r="A191">
        <v>111532</v>
      </c>
      <c r="B191" s="1">
        <v>44113.638194444444</v>
      </c>
      <c r="C191" t="s">
        <v>298</v>
      </c>
      <c r="D191" t="s">
        <v>51</v>
      </c>
      <c r="E191" t="s">
        <v>52</v>
      </c>
      <c r="F191" t="s">
        <v>283</v>
      </c>
      <c r="G191" t="s">
        <v>25</v>
      </c>
      <c r="H191" t="s">
        <v>62</v>
      </c>
      <c r="I191" t="s">
        <v>27</v>
      </c>
      <c r="J191" t="s">
        <v>92</v>
      </c>
      <c r="K191" s="1">
        <v>44113.638888888891</v>
      </c>
      <c r="L191" s="1">
        <v>45026.138194444444</v>
      </c>
      <c r="M191">
        <v>0</v>
      </c>
      <c r="N191">
        <v>1</v>
      </c>
      <c r="O191" t="s">
        <v>280</v>
      </c>
      <c r="P191" t="s">
        <v>30</v>
      </c>
      <c r="Q191">
        <v>2</v>
      </c>
      <c r="R191">
        <v>0</v>
      </c>
      <c r="S191" t="s">
        <v>63</v>
      </c>
      <c r="T191" t="s">
        <v>76</v>
      </c>
      <c r="U191" t="s">
        <v>33</v>
      </c>
      <c r="V191" s="1" t="str">
        <f t="shared" si="4"/>
        <v>No SLA for Request</v>
      </c>
      <c r="W191" t="str">
        <f t="shared" si="5"/>
        <v>Yes</v>
      </c>
    </row>
    <row r="192" spans="1:23" x14ac:dyDescent="0.2">
      <c r="A192">
        <v>111477</v>
      </c>
      <c r="B192" s="1">
        <v>44039.613888888889</v>
      </c>
      <c r="C192" t="s">
        <v>299</v>
      </c>
      <c r="D192" t="s">
        <v>51</v>
      </c>
      <c r="E192" t="s">
        <v>52</v>
      </c>
      <c r="F192" t="s">
        <v>283</v>
      </c>
      <c r="G192" t="s">
        <v>25</v>
      </c>
      <c r="H192" t="s">
        <v>62</v>
      </c>
      <c r="I192" t="s">
        <v>27</v>
      </c>
      <c r="J192" t="s">
        <v>28</v>
      </c>
      <c r="K192" s="1">
        <v>44075.744444444441</v>
      </c>
      <c r="L192" s="1">
        <v>44040.113888888889</v>
      </c>
      <c r="M192">
        <v>0</v>
      </c>
      <c r="N192">
        <v>1</v>
      </c>
      <c r="O192" t="s">
        <v>29</v>
      </c>
      <c r="P192" t="s">
        <v>30</v>
      </c>
      <c r="Q192">
        <v>5</v>
      </c>
      <c r="R192">
        <v>0</v>
      </c>
      <c r="S192" t="s">
        <v>63</v>
      </c>
      <c r="T192" t="s">
        <v>76</v>
      </c>
      <c r="U192" t="s">
        <v>48</v>
      </c>
      <c r="V192" s="1" t="str">
        <f t="shared" si="4"/>
        <v>No SLA for Request</v>
      </c>
      <c r="W192" t="str">
        <f t="shared" si="5"/>
        <v>Yes</v>
      </c>
    </row>
    <row r="193" spans="1:23" x14ac:dyDescent="0.2">
      <c r="A193">
        <v>111472</v>
      </c>
      <c r="B193" s="1">
        <v>44029.449305555558</v>
      </c>
      <c r="C193" t="s">
        <v>300</v>
      </c>
      <c r="D193" t="s">
        <v>79</v>
      </c>
      <c r="E193" t="s">
        <v>80</v>
      </c>
      <c r="F193" t="s">
        <v>283</v>
      </c>
      <c r="G193" t="s">
        <v>25</v>
      </c>
      <c r="H193" t="s">
        <v>26</v>
      </c>
      <c r="I193" t="s">
        <v>27</v>
      </c>
      <c r="J193" t="s">
        <v>28</v>
      </c>
      <c r="K193" s="1">
        <v>44040.758333333331</v>
      </c>
      <c r="L193" s="1">
        <v>44029.949305555558</v>
      </c>
      <c r="M193">
        <v>0</v>
      </c>
      <c r="N193">
        <v>1</v>
      </c>
      <c r="O193" t="s">
        <v>29</v>
      </c>
      <c r="P193" t="s">
        <v>30</v>
      </c>
      <c r="Q193">
        <v>18</v>
      </c>
      <c r="R193">
        <v>1</v>
      </c>
      <c r="S193" t="s">
        <v>63</v>
      </c>
      <c r="T193" t="s">
        <v>76</v>
      </c>
      <c r="U193" t="s">
        <v>48</v>
      </c>
      <c r="V193" s="1">
        <f t="shared" si="4"/>
        <v>44040</v>
      </c>
      <c r="W193" t="str">
        <f t="shared" si="5"/>
        <v>No</v>
      </c>
    </row>
    <row r="194" spans="1:23" x14ac:dyDescent="0.2">
      <c r="A194">
        <v>111465</v>
      </c>
      <c r="B194" s="1">
        <v>44021.519444444442</v>
      </c>
      <c r="C194" t="s">
        <v>230</v>
      </c>
      <c r="D194" t="s">
        <v>205</v>
      </c>
      <c r="E194" t="s">
        <v>206</v>
      </c>
      <c r="F194" t="s">
        <v>283</v>
      </c>
      <c r="G194" t="s">
        <v>43</v>
      </c>
      <c r="H194" t="s">
        <v>26</v>
      </c>
      <c r="I194" t="s">
        <v>27</v>
      </c>
      <c r="J194" t="s">
        <v>92</v>
      </c>
      <c r="K194" s="1">
        <v>44021.519444444442</v>
      </c>
      <c r="L194" s="1">
        <v>44022.019444444442</v>
      </c>
      <c r="M194">
        <v>1</v>
      </c>
      <c r="N194">
        <v>0</v>
      </c>
      <c r="O194" t="s">
        <v>142</v>
      </c>
      <c r="P194" t="s">
        <v>113</v>
      </c>
      <c r="Q194">
        <v>1</v>
      </c>
      <c r="R194">
        <v>0</v>
      </c>
      <c r="S194" t="s">
        <v>86</v>
      </c>
      <c r="T194" t="s">
        <v>301</v>
      </c>
      <c r="U194" t="s">
        <v>33</v>
      </c>
      <c r="V194" s="1">
        <f t="shared" si="4"/>
        <v>44032</v>
      </c>
      <c r="W194" t="str">
        <f t="shared" si="5"/>
        <v>Yes</v>
      </c>
    </row>
    <row r="195" spans="1:23" x14ac:dyDescent="0.2">
      <c r="A195">
        <v>111414</v>
      </c>
      <c r="B195" s="1">
        <v>43938.805555555555</v>
      </c>
      <c r="C195" t="s">
        <v>302</v>
      </c>
      <c r="D195" t="s">
        <v>151</v>
      </c>
      <c r="E195" t="s">
        <v>152</v>
      </c>
      <c r="F195" t="s">
        <v>283</v>
      </c>
      <c r="G195" t="s">
        <v>25</v>
      </c>
      <c r="H195" t="s">
        <v>62</v>
      </c>
      <c r="I195" t="s">
        <v>27</v>
      </c>
      <c r="J195" t="s">
        <v>92</v>
      </c>
      <c r="K195" s="1">
        <v>43983.455555555556</v>
      </c>
      <c r="L195" s="1">
        <v>44851.305555555555</v>
      </c>
      <c r="M195">
        <v>0</v>
      </c>
      <c r="N195">
        <v>0</v>
      </c>
      <c r="O195" t="s">
        <v>142</v>
      </c>
      <c r="P195" t="s">
        <v>30</v>
      </c>
      <c r="Q195">
        <v>7</v>
      </c>
      <c r="R195">
        <v>0</v>
      </c>
      <c r="S195" t="s">
        <v>63</v>
      </c>
      <c r="T195" t="s">
        <v>76</v>
      </c>
      <c r="U195" t="s">
        <v>33</v>
      </c>
      <c r="V195" s="1" t="str">
        <f t="shared" ref="V195" si="6">IF(H195="Request","No SLA for Request",IF(AND(F195="High",H195="Incident / Problem"),WORKDAY(B195,3,0),IF(AND(F195="Emergency",H195="Incident / Problem"),B195+TIME(4,0,0),IF(AND(F195="Normal",H195="Incident / Problem"),WORKDAY(B195,5,0),IF(AND(F195="Low",H195="Incident / Problem"),WORKDAY(B195,7,0))))))</f>
        <v>No SLA for Request</v>
      </c>
      <c r="W195" t="str">
        <f t="shared" ref="W195" si="7">IF(V195&gt;K195,"Yes","No")</f>
        <v>Yes</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11E91-6EF4-9E4D-83ED-39F93FFCA0DA}">
  <dimension ref="A1:Q59"/>
  <sheetViews>
    <sheetView zoomScale="91" workbookViewId="0">
      <selection activeCell="I31" sqref="I31"/>
    </sheetView>
  </sheetViews>
  <sheetFormatPr baseColWidth="10" defaultRowHeight="16" x14ac:dyDescent="0.2"/>
  <cols>
    <col min="1" max="1" width="17" customWidth="1"/>
    <col min="2" max="2" width="13.33203125" customWidth="1"/>
    <col min="3" max="3" width="8.5" customWidth="1"/>
    <col min="5" max="5" width="12" customWidth="1"/>
    <col min="6" max="6" width="20.33203125" customWidth="1"/>
    <col min="7" max="7" width="21.83203125" customWidth="1"/>
    <col min="9" max="9" width="16.33203125" customWidth="1"/>
    <col min="14" max="14" width="20.5" customWidth="1"/>
  </cols>
  <sheetData>
    <row r="1" spans="1:17" ht="21" x14ac:dyDescent="0.25">
      <c r="A1" s="3" t="s">
        <v>303</v>
      </c>
      <c r="B1" s="4"/>
      <c r="C1" s="4"/>
      <c r="D1" s="4"/>
      <c r="E1" s="8" t="s">
        <v>306</v>
      </c>
      <c r="F1" s="8"/>
      <c r="G1" s="4"/>
      <c r="H1" s="4"/>
      <c r="I1" s="3" t="s">
        <v>307</v>
      </c>
      <c r="M1" s="3" t="s">
        <v>308</v>
      </c>
      <c r="P1" s="3" t="s">
        <v>3</v>
      </c>
    </row>
    <row r="2" spans="1:17" ht="19" x14ac:dyDescent="0.25">
      <c r="A2" s="5" t="s">
        <v>304</v>
      </c>
      <c r="B2" s="5" t="s">
        <v>305</v>
      </c>
      <c r="E2" s="5" t="s">
        <v>304</v>
      </c>
      <c r="F2" s="5" t="s">
        <v>305</v>
      </c>
      <c r="G2" s="2"/>
      <c r="H2" s="2"/>
      <c r="I2" s="5" t="s">
        <v>304</v>
      </c>
      <c r="J2" s="5" t="s">
        <v>305</v>
      </c>
      <c r="M2" t="s">
        <v>8</v>
      </c>
      <c r="N2" t="s">
        <v>309</v>
      </c>
      <c r="P2" s="5" t="s">
        <v>313</v>
      </c>
      <c r="Q2" s="5" t="s">
        <v>317</v>
      </c>
    </row>
    <row r="3" spans="1:17" x14ac:dyDescent="0.2">
      <c r="A3" t="str" cm="1">
        <f t="array" ref="A3:A8">_xlfn.UNIQUE(task_2!$P$2:$P$195)</f>
        <v>SAP Support Team</v>
      </c>
      <c r="B3">
        <f>COUNTIF(task_2!$P$2:$P$195,A3)</f>
        <v>57</v>
      </c>
      <c r="E3" t="str" cm="1">
        <f t="array" ref="E3:E6">_xlfn.UNIQUE(task_2!$F$2:$F$195)</f>
        <v>Emergency</v>
      </c>
      <c r="F3">
        <f>COUNTIF(task_2!$F$2:$F$195,E3)</f>
        <v>21</v>
      </c>
      <c r="I3" t="str" cm="1">
        <f t="array" ref="I3:I4">_xlfn.UNIQUE(task_2!$H$2:$H$195)</f>
        <v>Incident / Problem</v>
      </c>
      <c r="J3">
        <f>COUNTIF(task_2!$H$2:$H$195,I3)</f>
        <v>118</v>
      </c>
      <c r="M3" t="str" cm="1">
        <f t="array" ref="M3:M6">_xlfn.UNIQUE(task_2!$I$2:$I$195)</f>
        <v>Web</v>
      </c>
      <c r="N3">
        <f>COUNTIF(task_2!$I$2:$I$195,M3)</f>
        <v>164</v>
      </c>
      <c r="P3" t="str" cm="1">
        <f t="array" ref="P3:P32">_xlfn.UNIQUE(task_2!$D$2:$D$195)</f>
        <v>Jasper John</v>
      </c>
      <c r="Q3">
        <f>COUNTIF(task_2!$D$2:$D$195,P3)</f>
        <v>7</v>
      </c>
    </row>
    <row r="4" spans="1:17" x14ac:dyDescent="0.2">
      <c r="A4" t="str">
        <v>JDE Support Team</v>
      </c>
      <c r="B4">
        <f>COUNTIF(task_2!$P$2:$P$195,A4)</f>
        <v>77</v>
      </c>
      <c r="E4" t="str">
        <v>High</v>
      </c>
      <c r="F4">
        <f>COUNTIF(task_2!$F$2:$F$195,E4)</f>
        <v>23</v>
      </c>
      <c r="I4" t="str">
        <v>Request</v>
      </c>
      <c r="J4">
        <f>COUNTIF(task_2!$H$2:$H$195,I4)</f>
        <v>76</v>
      </c>
      <c r="M4" t="str">
        <v>Email</v>
      </c>
      <c r="N4">
        <f>COUNTIF(task_2!$I$2:$I$195,M4)</f>
        <v>11</v>
      </c>
      <c r="P4" t="str">
        <v>Erick White</v>
      </c>
      <c r="Q4">
        <f>COUNTIF(task_2!$D$2:$D$195,P4)</f>
        <v>21</v>
      </c>
    </row>
    <row r="5" spans="1:17" x14ac:dyDescent="0.2">
      <c r="A5" t="str">
        <v>Network Team</v>
      </c>
      <c r="B5">
        <f>COUNTIF(task_2!$P$2:$P$195,A5)</f>
        <v>21</v>
      </c>
      <c r="E5" t="str">
        <v>Normal</v>
      </c>
      <c r="F5">
        <f>COUNTIF(task_2!$F$2:$F$195,E5)</f>
        <v>130</v>
      </c>
      <c r="J5">
        <f>COUNTIF(task_2!$H$2:$H$195,I5)</f>
        <v>0</v>
      </c>
      <c r="M5" t="str">
        <v>Phone</v>
      </c>
      <c r="N5">
        <f>COUNTIF(task_2!$I$2:$I$195,M5)</f>
        <v>17</v>
      </c>
      <c r="P5" t="str">
        <v>Tomi Yamamoto</v>
      </c>
      <c r="Q5">
        <f>COUNTIF(task_2!$D$2:$D$195,P5)</f>
        <v>3</v>
      </c>
    </row>
    <row r="6" spans="1:17" x14ac:dyDescent="0.2">
      <c r="A6" t="str">
        <v>Help Desk Team</v>
      </c>
      <c r="B6">
        <f>COUNTIF(task_2!$P$2:$P$195,A6)</f>
        <v>26</v>
      </c>
      <c r="E6" t="str">
        <v>Low</v>
      </c>
      <c r="F6">
        <f>COUNTIF(task_2!$F$2:$F$195,E6)</f>
        <v>20</v>
      </c>
      <c r="J6">
        <f>COUNTIF(task_2!$H$2:$H$195,I6)</f>
        <v>0</v>
      </c>
      <c r="M6" t="str">
        <v>Other</v>
      </c>
      <c r="N6">
        <f>COUNTIF(task_2!$I$2:$I$195,M6)</f>
        <v>2</v>
      </c>
      <c r="P6" t="str">
        <v>Riza Richardson</v>
      </c>
      <c r="Q6">
        <f>COUNTIF(task_2!$D$2:$D$195,P6)</f>
        <v>11</v>
      </c>
    </row>
    <row r="7" spans="1:17" x14ac:dyDescent="0.2">
      <c r="A7" t="str">
        <v>AWS Team</v>
      </c>
      <c r="B7">
        <f>COUNTIF(task_2!$P$2:$P$195,A7)</f>
        <v>5</v>
      </c>
      <c r="P7" t="str">
        <v>Aurora Miller</v>
      </c>
      <c r="Q7">
        <f>COUNTIF(task_2!$D$2:$D$195,P7)</f>
        <v>31</v>
      </c>
    </row>
    <row r="8" spans="1:17" x14ac:dyDescent="0.2">
      <c r="A8" t="str">
        <v>Salesforce Team</v>
      </c>
      <c r="B8">
        <f>COUNTIF(task_2!$P$2:$P$195,A8)</f>
        <v>8</v>
      </c>
      <c r="P8" t="str">
        <v>Kian Rogers</v>
      </c>
      <c r="Q8">
        <f>COUNTIF(task_2!$D$2:$D$195,P8)</f>
        <v>16</v>
      </c>
    </row>
    <row r="9" spans="1:17" x14ac:dyDescent="0.2">
      <c r="P9" t="str">
        <v>Kenex Willows</v>
      </c>
      <c r="Q9">
        <f>COUNTIF(task_2!$D$2:$D$195,P9)</f>
        <v>5</v>
      </c>
    </row>
    <row r="10" spans="1:17" x14ac:dyDescent="0.2">
      <c r="P10" t="str">
        <v>Jane Wilberts</v>
      </c>
      <c r="Q10">
        <f>COUNTIF(task_2!$D$2:$D$195,P10)</f>
        <v>6</v>
      </c>
    </row>
    <row r="11" spans="1:17" ht="21" x14ac:dyDescent="0.25">
      <c r="A11" s="3" t="s">
        <v>310</v>
      </c>
      <c r="E11" s="3" t="s">
        <v>311</v>
      </c>
      <c r="I11" s="3" t="s">
        <v>312</v>
      </c>
      <c r="J11" s="3"/>
      <c r="K11" s="3"/>
      <c r="L11" s="3"/>
      <c r="M11" s="3" t="s">
        <v>14</v>
      </c>
      <c r="P11" t="str">
        <v>Marvin Peters</v>
      </c>
      <c r="Q11">
        <f>COUNTIF(task_2!$D$2:$D$195,P11)</f>
        <v>15</v>
      </c>
    </row>
    <row r="12" spans="1:17" ht="19" x14ac:dyDescent="0.25">
      <c r="A12" t="str" cm="1">
        <f t="array" ref="A12:A14">_xlfn.UNIQUE(task_2!$J$2:$J$195)</f>
        <v>Closed</v>
      </c>
      <c r="B12">
        <f>COUNTIF(task_2!$J$2:$J$195,A12)</f>
        <v>122</v>
      </c>
      <c r="E12">
        <f>COUNTIFS(task_2!$J$2:$J$195,"open",task_2!$N$2:$N$195,"1")</f>
        <v>30</v>
      </c>
      <c r="I12" t="str" cm="1">
        <f t="array" ref="I12:I15">_xlfn.UNIQUE(task_2!$S$2:$S$195)</f>
        <v>PROD</v>
      </c>
      <c r="J12">
        <f>COUNTIF(task_2!$S$2:$S$195,I12)</f>
        <v>104</v>
      </c>
      <c r="M12" s="5" t="s">
        <v>313</v>
      </c>
      <c r="N12" s="5" t="s">
        <v>314</v>
      </c>
      <c r="P12" t="str">
        <v>Monique Smiths</v>
      </c>
      <c r="Q12">
        <f>COUNTIF(task_2!$D$2:$D$195,P12)</f>
        <v>1</v>
      </c>
    </row>
    <row r="13" spans="1:17" x14ac:dyDescent="0.2">
      <c r="A13" t="str">
        <v>Resolved</v>
      </c>
      <c r="B13">
        <f>COUNTIF(task_2!$J$2:$J$195,A13)</f>
        <v>11</v>
      </c>
      <c r="I13" t="str">
        <v>NON-PROD</v>
      </c>
      <c r="J13">
        <f>COUNTIF(task_2!$S$2:$S$195,I13)</f>
        <v>83</v>
      </c>
      <c r="M13" t="str" cm="1">
        <f t="array" ref="M13:M18">_xlfn.UNIQUE(task_2!$O$2:$O$195)</f>
        <v>Jared Smith</v>
      </c>
      <c r="N13">
        <f>COUNTIF(task_2!$O$2:$O$195,M13)</f>
        <v>120</v>
      </c>
      <c r="P13" t="str">
        <v>Kimberly Jones</v>
      </c>
      <c r="Q13">
        <f>COUNTIF(task_2!$D$2:$D$195,P13)</f>
        <v>10</v>
      </c>
    </row>
    <row r="14" spans="1:17" x14ac:dyDescent="0.2">
      <c r="A14" t="str">
        <v>Open</v>
      </c>
      <c r="B14">
        <f>COUNTIF(task_2!$J$2:$J$195,A14)</f>
        <v>61</v>
      </c>
      <c r="I14" t="str">
        <v>NON-PROD,NON-PROD</v>
      </c>
      <c r="J14">
        <f>COUNTIF(task_2!$S$2:$S$195,I14)</f>
        <v>4</v>
      </c>
      <c r="M14" t="str">
        <v>Mark Jikkins</v>
      </c>
      <c r="N14">
        <f>COUNTIF(task_2!$O$2:$O$195,M14)</f>
        <v>9</v>
      </c>
      <c r="P14" t="str">
        <v>Troy Daniels</v>
      </c>
      <c r="Q14">
        <f>COUNTIF(task_2!$D$2:$D$195,P14)</f>
        <v>7</v>
      </c>
    </row>
    <row r="15" spans="1:17" x14ac:dyDescent="0.2">
      <c r="I15" t="str">
        <v>PROD,PROD</v>
      </c>
      <c r="J15">
        <f>COUNTIF(task_2!$S$2:$S$195,I15)</f>
        <v>3</v>
      </c>
      <c r="M15" t="str">
        <v>Stellar Murad</v>
      </c>
      <c r="N15">
        <f>COUNTIF(task_2!$O$2:$O$195,M15)</f>
        <v>1</v>
      </c>
      <c r="P15" t="str">
        <v>Melody Thompson</v>
      </c>
      <c r="Q15">
        <f>COUNTIF(task_2!$D$2:$D$195,P15)</f>
        <v>14</v>
      </c>
    </row>
    <row r="16" spans="1:17" x14ac:dyDescent="0.2">
      <c r="M16" t="str">
        <v>Satya Prakash</v>
      </c>
      <c r="N16">
        <f>COUNTIF(task_2!$O$2:$O$195,M16)</f>
        <v>15</v>
      </c>
      <c r="P16" t="str">
        <v>John Brown</v>
      </c>
      <c r="Q16">
        <f>COUNTIF(task_2!$D$2:$D$195,P16)</f>
        <v>2</v>
      </c>
    </row>
    <row r="17" spans="1:17" x14ac:dyDescent="0.2">
      <c r="M17" t="str">
        <v>Raya Musk</v>
      </c>
      <c r="N17">
        <f>COUNTIF(task_2!$O$2:$O$195,M17)</f>
        <v>38</v>
      </c>
      <c r="P17" t="str">
        <v>Cherie Mercurie</v>
      </c>
      <c r="Q17">
        <f>COUNTIF(task_2!$D$2:$D$195,P17)</f>
        <v>6</v>
      </c>
    </row>
    <row r="18" spans="1:17" x14ac:dyDescent="0.2">
      <c r="M18" t="str">
        <v>Jose Satary</v>
      </c>
      <c r="N18">
        <f>COUNTIF(task_2!$O$2:$O$195,M18)</f>
        <v>11</v>
      </c>
      <c r="P18" t="str">
        <v>Bladimir Macdonald</v>
      </c>
      <c r="Q18">
        <f>COUNTIF(task_2!$D$2:$D$195,P18)</f>
        <v>4</v>
      </c>
    </row>
    <row r="19" spans="1:17" x14ac:dyDescent="0.2">
      <c r="P19" t="str">
        <v>Cheena Carols</v>
      </c>
      <c r="Q19">
        <f>COUNTIF(task_2!$D$2:$D$195,P19)</f>
        <v>3</v>
      </c>
    </row>
    <row r="20" spans="1:17" ht="21" x14ac:dyDescent="0.25">
      <c r="A20" s="8" t="s">
        <v>315</v>
      </c>
      <c r="B20" s="8"/>
      <c r="C20" s="8"/>
      <c r="D20" s="8"/>
      <c r="E20" s="8"/>
      <c r="G20" s="8" t="s">
        <v>316</v>
      </c>
      <c r="H20" s="8"/>
      <c r="I20" s="8"/>
      <c r="J20" s="8"/>
      <c r="K20" s="8"/>
      <c r="P20" t="str">
        <v>Paul Smith</v>
      </c>
      <c r="Q20">
        <f>COUNTIF(task_2!$D$2:$D$195,P20)</f>
        <v>2</v>
      </c>
    </row>
    <row r="21" spans="1:17" ht="19" x14ac:dyDescent="0.25">
      <c r="B21" s="5" t="s">
        <v>24</v>
      </c>
      <c r="C21" s="5" t="s">
        <v>91</v>
      </c>
      <c r="D21" s="5" t="s">
        <v>121</v>
      </c>
      <c r="E21" s="5" t="s">
        <v>283</v>
      </c>
      <c r="H21" s="5" t="s">
        <v>24</v>
      </c>
      <c r="I21" s="5" t="s">
        <v>91</v>
      </c>
      <c r="J21" s="5" t="s">
        <v>121</v>
      </c>
      <c r="K21" s="5" t="s">
        <v>283</v>
      </c>
      <c r="P21" t="str">
        <v>Grace Evans</v>
      </c>
      <c r="Q21">
        <f>COUNTIF(task_2!$D$2:$D$195,P21)</f>
        <v>6</v>
      </c>
    </row>
    <row r="22" spans="1:17" x14ac:dyDescent="0.2">
      <c r="A22" t="str" cm="1">
        <f t="array" ref="A22:A27">_xlfn.UNIQUE(task_2!$O$2:$O$195)</f>
        <v>Jared Smith</v>
      </c>
      <c r="B22">
        <f>COUNTIFS(task_2!$O$2:$O$195,A22,task_2!$F$2:$F$195,"Emergency")</f>
        <v>19</v>
      </c>
      <c r="C22">
        <f>COUNTIFS(task_2!$O$2:$O$195,A22,task_2!$F$2:$F$195,"High")</f>
        <v>18</v>
      </c>
      <c r="D22">
        <f>COUNTIFS(task_2!$O$2:$O$195,A22,task_2!$F$2:$F$195,"Normal")</f>
        <v>75</v>
      </c>
      <c r="E22">
        <f>COUNTIFS(task_2!$O$2:$O$195,A22,task_2!$F$2:$F$195,"Low")</f>
        <v>8</v>
      </c>
      <c r="G22" t="str" cm="1">
        <f t="array" ref="G22:G51">_xlfn.UNIQUE(task_2!$D$2:$D$195)</f>
        <v>Jasper John</v>
      </c>
      <c r="H22">
        <f>COUNTIFS(task_2!$D$2:$D$195,G22,task_2!$F$2:$F$195,"Emergency")</f>
        <v>1</v>
      </c>
      <c r="I22">
        <f>COUNTIFS(task_2!$D$2:$D$195,G22,task_2!$F$2:$F$195,"High")</f>
        <v>3</v>
      </c>
      <c r="J22">
        <f>COUNTIFS(task_2!$D$2:$D$195,G22,task_2!$F$2:$F$195,"Normal")</f>
        <v>3</v>
      </c>
      <c r="K22">
        <f>COUNTIFS(task_2!$D$2:$D$195,G22,task_2!$F$2:$F$195,"Low")</f>
        <v>0</v>
      </c>
      <c r="P22" t="str">
        <v>Willard Smith</v>
      </c>
      <c r="Q22">
        <f>COUNTIF(task_2!$D$2:$D$195,P22)</f>
        <v>1</v>
      </c>
    </row>
    <row r="23" spans="1:17" x14ac:dyDescent="0.2">
      <c r="A23" t="str">
        <v>Mark Jikkins</v>
      </c>
      <c r="B23">
        <f>COUNTIFS(task_2!$O$2:$O$195,A23,task_2!$F$2:$F$195,"Emergency")</f>
        <v>1</v>
      </c>
      <c r="C23">
        <f>COUNTIFS(task_2!$O$2:$O$195,A23,task_2!$F$2:$F$195,"High")</f>
        <v>5</v>
      </c>
      <c r="D23">
        <f>COUNTIFS(task_2!$O$2:$O$195,A23,task_2!$F$2:$F$195,"Normal")</f>
        <v>3</v>
      </c>
      <c r="E23">
        <f>COUNTIFS(task_2!$O$2:$O$195,A23,task_2!$F$2:$F$195,"Low")</f>
        <v>0</v>
      </c>
      <c r="G23" t="str">
        <v>Erick White</v>
      </c>
      <c r="H23">
        <f>COUNTIFS(task_2!$D$2:$D$195,G23,task_2!$F$2:$F$195,"Emergency")</f>
        <v>1</v>
      </c>
      <c r="I23">
        <f>COUNTIFS(task_2!$D$2:$D$195,G23,task_2!$F$2:$F$195,"High")</f>
        <v>0</v>
      </c>
      <c r="J23">
        <f>COUNTIFS(task_2!$D$2:$D$195,G23,task_2!$F$2:$F$195,"Normal")</f>
        <v>19</v>
      </c>
      <c r="K23">
        <f>COUNTIFS(task_2!$D$2:$D$195,G23,task_2!$F$2:$F$195,"Low")</f>
        <v>1</v>
      </c>
      <c r="P23" t="str">
        <v>Jovan Brown</v>
      </c>
      <c r="Q23">
        <f>COUNTIF(task_2!$D$2:$D$195,P23)</f>
        <v>8</v>
      </c>
    </row>
    <row r="24" spans="1:17" x14ac:dyDescent="0.2">
      <c r="A24" t="str">
        <v>Stellar Murad</v>
      </c>
      <c r="B24">
        <f>COUNTIFS(task_2!$O$2:$O$195,A24,task_2!$F$2:$F$195,"Emergency")</f>
        <v>1</v>
      </c>
      <c r="C24">
        <f>COUNTIFS(task_2!$O$2:$O$195,A24,task_2!$F$2:$F$195,"High")</f>
        <v>0</v>
      </c>
      <c r="D24">
        <f>COUNTIFS(task_2!$O$2:$O$195,A24,task_2!$F$2:$F$195,"Normal")</f>
        <v>0</v>
      </c>
      <c r="E24">
        <f>COUNTIFS(task_2!$O$2:$O$195,A24,task_2!$F$2:$F$195,"Low")</f>
        <v>0</v>
      </c>
      <c r="G24" t="str">
        <v>Tomi Yamamoto</v>
      </c>
      <c r="H24">
        <f>COUNTIFS(task_2!$D$2:$D$195,G24,task_2!$F$2:$F$195,"Emergency")</f>
        <v>2</v>
      </c>
      <c r="I24">
        <f>COUNTIFS(task_2!$D$2:$D$195,G24,task_2!$F$2:$F$195,"High")</f>
        <v>1</v>
      </c>
      <c r="J24">
        <f>COUNTIFS(task_2!$D$2:$D$195,G24,task_2!$F$2:$F$195,"Normal")</f>
        <v>0</v>
      </c>
      <c r="K24">
        <f>COUNTIFS(task_2!$D$2:$D$195,G24,task_2!$F$2:$F$195,"Low")</f>
        <v>0</v>
      </c>
      <c r="P24" t="str">
        <v>Pradeep Sharma</v>
      </c>
      <c r="Q24">
        <f>COUNTIF(task_2!$D$2:$D$195,P24)</f>
        <v>4</v>
      </c>
    </row>
    <row r="25" spans="1:17" x14ac:dyDescent="0.2">
      <c r="A25" t="str">
        <v>Satya Prakash</v>
      </c>
      <c r="B25">
        <f>COUNTIFS(task_2!$O$2:$O$195,A25,task_2!$F$2:$F$195,"Emergency")</f>
        <v>0</v>
      </c>
      <c r="C25">
        <f>COUNTIFS(task_2!$O$2:$O$195,A25,task_2!$F$2:$F$195,"High")</f>
        <v>0</v>
      </c>
      <c r="D25">
        <f>COUNTIFS(task_2!$O$2:$O$195,A25,task_2!$F$2:$F$195,"Normal")</f>
        <v>15</v>
      </c>
      <c r="E25">
        <f>COUNTIFS(task_2!$O$2:$O$195,A25,task_2!$F$2:$F$195,"Low")</f>
        <v>0</v>
      </c>
      <c r="G25" t="str">
        <v>Riza Richardson</v>
      </c>
      <c r="H25">
        <f>COUNTIFS(task_2!$D$2:$D$195,G25,task_2!$F$2:$F$195,"Emergency")</f>
        <v>3</v>
      </c>
      <c r="I25">
        <f>COUNTIFS(task_2!$D$2:$D$195,G25,task_2!$F$2:$F$195,"High")</f>
        <v>0</v>
      </c>
      <c r="J25">
        <f>COUNTIFS(task_2!$D$2:$D$195,G25,task_2!$F$2:$F$195,"Normal")</f>
        <v>7</v>
      </c>
      <c r="K25">
        <f>COUNTIFS(task_2!$D$2:$D$195,G25,task_2!$F$2:$F$195,"Low")</f>
        <v>1</v>
      </c>
      <c r="P25" t="str">
        <v>Rex Farris</v>
      </c>
      <c r="Q25">
        <f>COUNTIF(task_2!$D$2:$D$195,P25)</f>
        <v>2</v>
      </c>
    </row>
    <row r="26" spans="1:17" x14ac:dyDescent="0.2">
      <c r="A26" t="str">
        <v>Raya Musk</v>
      </c>
      <c r="B26">
        <f>COUNTIFS(task_2!$O$2:$O$195,A26,task_2!$F$2:$F$195,"Emergency")</f>
        <v>0</v>
      </c>
      <c r="C26">
        <f>COUNTIFS(task_2!$O$2:$O$195,A26,task_2!$F$2:$F$195,"High")</f>
        <v>0</v>
      </c>
      <c r="D26">
        <f>COUNTIFS(task_2!$O$2:$O$195,A26,task_2!$F$2:$F$195,"Normal")</f>
        <v>36</v>
      </c>
      <c r="E26">
        <f>COUNTIFS(task_2!$O$2:$O$195,A26,task_2!$F$2:$F$195,"Low")</f>
        <v>2</v>
      </c>
      <c r="G26" t="str">
        <v>Aurora Miller</v>
      </c>
      <c r="H26">
        <f>COUNTIFS(task_2!$D$2:$D$195,G26,task_2!$F$2:$F$195,"Emergency")</f>
        <v>7</v>
      </c>
      <c r="I26">
        <f>COUNTIFS(task_2!$D$2:$D$195,G26,task_2!$F$2:$F$195,"High")</f>
        <v>4</v>
      </c>
      <c r="J26">
        <f>COUNTIFS(task_2!$D$2:$D$195,G26,task_2!$F$2:$F$195,"Normal")</f>
        <v>16</v>
      </c>
      <c r="K26">
        <f>COUNTIFS(task_2!$D$2:$D$195,G26,task_2!$F$2:$F$195,"Low")</f>
        <v>4</v>
      </c>
      <c r="P26" t="str">
        <v>Belle Garner</v>
      </c>
      <c r="Q26">
        <f>COUNTIF(task_2!$D$2:$D$195,P26)</f>
        <v>1</v>
      </c>
    </row>
    <row r="27" spans="1:17" x14ac:dyDescent="0.2">
      <c r="A27" t="str">
        <v>Jose Satary</v>
      </c>
      <c r="B27">
        <f>COUNTIFS(task_2!$O$2:$O$195,A27,task_2!$F$2:$F$195,"Emergency")</f>
        <v>0</v>
      </c>
      <c r="C27">
        <f>COUNTIFS(task_2!$O$2:$O$195,A27,task_2!$F$2:$F$195,"High")</f>
        <v>0</v>
      </c>
      <c r="D27">
        <f>COUNTIFS(task_2!$O$2:$O$195,A27,task_2!$F$2:$F$195,"Normal")</f>
        <v>1</v>
      </c>
      <c r="E27">
        <f>COUNTIFS(task_2!$O$2:$O$195,A27,task_2!$F$2:$F$195,"Low")</f>
        <v>10</v>
      </c>
      <c r="G27" t="str">
        <v>Kian Rogers</v>
      </c>
      <c r="H27">
        <f>COUNTIFS(task_2!$D$2:$D$195,G27,task_2!$F$2:$F$195,"Emergency")</f>
        <v>2</v>
      </c>
      <c r="I27">
        <f>COUNTIFS(task_2!$D$2:$D$195,G27,task_2!$F$2:$F$195,"High")</f>
        <v>0</v>
      </c>
      <c r="J27">
        <f>COUNTIFS(task_2!$D$2:$D$195,G27,task_2!$F$2:$F$195,"Normal")</f>
        <v>7</v>
      </c>
      <c r="K27">
        <f>COUNTIFS(task_2!$D$2:$D$195,G27,task_2!$F$2:$F$195,"Low")</f>
        <v>7</v>
      </c>
      <c r="P27" t="str">
        <v>Vic Vincent</v>
      </c>
      <c r="Q27">
        <f>COUNTIF(task_2!$D$2:$D$195,P27)</f>
        <v>1</v>
      </c>
    </row>
    <row r="28" spans="1:17" x14ac:dyDescent="0.2">
      <c r="G28" t="str">
        <v>Kenex Willows</v>
      </c>
      <c r="H28">
        <f>COUNTIFS(task_2!$D$2:$D$195,G28,task_2!$F$2:$F$195,"Emergency")</f>
        <v>2</v>
      </c>
      <c r="I28">
        <f>COUNTIFS(task_2!$D$2:$D$195,G28,task_2!$F$2:$F$195,"High")</f>
        <v>2</v>
      </c>
      <c r="J28">
        <f>COUNTIFS(task_2!$D$2:$D$195,G28,task_2!$F$2:$F$195,"Normal")</f>
        <v>1</v>
      </c>
      <c r="K28">
        <f>COUNTIFS(task_2!$D$2:$D$195,G28,task_2!$F$2:$F$195,"Low")</f>
        <v>0</v>
      </c>
      <c r="P28" t="str">
        <v>Atom Short</v>
      </c>
      <c r="Q28">
        <f>COUNTIF(task_2!$D$2:$D$195,P28)</f>
        <v>1</v>
      </c>
    </row>
    <row r="29" spans="1:17" x14ac:dyDescent="0.2">
      <c r="G29" t="str">
        <v>Jane Wilberts</v>
      </c>
      <c r="H29">
        <f>COUNTIFS(task_2!$D$2:$D$195,G29,task_2!$F$2:$F$195,"Emergency")</f>
        <v>1</v>
      </c>
      <c r="I29">
        <f>COUNTIFS(task_2!$D$2:$D$195,G29,task_2!$F$2:$F$195,"High")</f>
        <v>2</v>
      </c>
      <c r="J29">
        <f>COUNTIFS(task_2!$D$2:$D$195,G29,task_2!$F$2:$F$195,"Normal")</f>
        <v>2</v>
      </c>
      <c r="K29">
        <f>COUNTIFS(task_2!$D$2:$D$195,G29,task_2!$F$2:$F$195,"Low")</f>
        <v>1</v>
      </c>
      <c r="P29" t="str">
        <v>Charles Thomas</v>
      </c>
      <c r="Q29">
        <f>COUNTIF(task_2!$D$2:$D$195,P29)</f>
        <v>1</v>
      </c>
    </row>
    <row r="30" spans="1:17" x14ac:dyDescent="0.2">
      <c r="G30" t="str">
        <v>Marvin Peters</v>
      </c>
      <c r="H30">
        <f>COUNTIFS(task_2!$D$2:$D$195,G30,task_2!$F$2:$F$195,"Emergency")</f>
        <v>1</v>
      </c>
      <c r="I30">
        <f>COUNTIFS(task_2!$D$2:$D$195,G30,task_2!$F$2:$F$195,"High")</f>
        <v>0</v>
      </c>
      <c r="J30">
        <f>COUNTIFS(task_2!$D$2:$D$195,G30,task_2!$F$2:$F$195,"Normal")</f>
        <v>13</v>
      </c>
      <c r="K30">
        <f>COUNTIFS(task_2!$D$2:$D$195,G30,task_2!$F$2:$F$195,"Low")</f>
        <v>1</v>
      </c>
      <c r="P30" t="str">
        <v>Paul Rivers</v>
      </c>
      <c r="Q30">
        <f>COUNTIF(task_2!$D$2:$D$195,P30)</f>
        <v>3</v>
      </c>
    </row>
    <row r="31" spans="1:17" x14ac:dyDescent="0.2">
      <c r="G31" t="str">
        <v>Monique Smiths</v>
      </c>
      <c r="H31">
        <f>COUNTIFS(task_2!$D$2:$D$195,G31,task_2!$F$2:$F$195,"Emergency")</f>
        <v>1</v>
      </c>
      <c r="I31">
        <f>COUNTIFS(task_2!$D$2:$D$195,G31,task_2!$F$2:$F$195,"High")</f>
        <v>0</v>
      </c>
      <c r="J31">
        <f>COUNTIFS(task_2!$D$2:$D$195,G31,task_2!$F$2:$F$195,"Normal")</f>
        <v>0</v>
      </c>
      <c r="K31">
        <f>COUNTIFS(task_2!$D$2:$D$195,G31,task_2!$F$2:$F$195,"Low")</f>
        <v>0</v>
      </c>
      <c r="P31" t="str">
        <v>Reah Junes</v>
      </c>
      <c r="Q31">
        <f>COUNTIF(task_2!$D$2:$D$195,P31)</f>
        <v>1</v>
      </c>
    </row>
    <row r="32" spans="1:17" x14ac:dyDescent="0.2">
      <c r="G32" t="str">
        <v>Kimberly Jones</v>
      </c>
      <c r="H32">
        <f>COUNTIFS(task_2!$D$2:$D$195,G32,task_2!$F$2:$F$195,"Emergency")</f>
        <v>0</v>
      </c>
      <c r="I32">
        <f>COUNTIFS(task_2!$D$2:$D$195,G32,task_2!$F$2:$F$195,"High")</f>
        <v>5</v>
      </c>
      <c r="J32">
        <f>COUNTIFS(task_2!$D$2:$D$195,G32,task_2!$F$2:$F$195,"Normal")</f>
        <v>4</v>
      </c>
      <c r="K32">
        <f>COUNTIFS(task_2!$D$2:$D$195,G32,task_2!$F$2:$F$195,"Low")</f>
        <v>1</v>
      </c>
      <c r="P32" t="str">
        <v>Rue Whitaker</v>
      </c>
      <c r="Q32">
        <f>COUNTIF(task_2!$D$2:$D$195,P32)</f>
        <v>1</v>
      </c>
    </row>
    <row r="33" spans="7:11" x14ac:dyDescent="0.2">
      <c r="G33" t="str">
        <v>Troy Daniels</v>
      </c>
      <c r="H33">
        <f>COUNTIFS(task_2!$D$2:$D$195,G33,task_2!$F$2:$F$195,"Emergency")</f>
        <v>0</v>
      </c>
      <c r="I33">
        <f>COUNTIFS(task_2!$D$2:$D$195,G33,task_2!$F$2:$F$195,"High")</f>
        <v>2</v>
      </c>
      <c r="J33">
        <f>COUNTIFS(task_2!$D$2:$D$195,G33,task_2!$F$2:$F$195,"Normal")</f>
        <v>3</v>
      </c>
      <c r="K33">
        <f>COUNTIFS(task_2!$D$2:$D$195,G33,task_2!$F$2:$F$195,"Low")</f>
        <v>2</v>
      </c>
    </row>
    <row r="34" spans="7:11" x14ac:dyDescent="0.2">
      <c r="G34" t="str">
        <v>Melody Thompson</v>
      </c>
      <c r="H34">
        <f>COUNTIFS(task_2!$D$2:$D$195,G34,task_2!$F$2:$F$195,"Emergency")</f>
        <v>0</v>
      </c>
      <c r="I34">
        <f>COUNTIFS(task_2!$D$2:$D$195,G34,task_2!$F$2:$F$195,"High")</f>
        <v>4</v>
      </c>
      <c r="J34">
        <f>COUNTIFS(task_2!$D$2:$D$195,G34,task_2!$F$2:$F$195,"Normal")</f>
        <v>10</v>
      </c>
      <c r="K34">
        <f>COUNTIFS(task_2!$D$2:$D$195,G34,task_2!$F$2:$F$195,"Low")</f>
        <v>0</v>
      </c>
    </row>
    <row r="35" spans="7:11" x14ac:dyDescent="0.2">
      <c r="G35" t="str">
        <v>John Brown</v>
      </c>
      <c r="H35">
        <f>COUNTIFS(task_2!$D$2:$D$195,G35,task_2!$F$2:$F$195,"Emergency")</f>
        <v>0</v>
      </c>
      <c r="I35">
        <f>COUNTIFS(task_2!$D$2:$D$195,G35,task_2!$F$2:$F$195,"High")</f>
        <v>0</v>
      </c>
      <c r="J35">
        <f>COUNTIFS(task_2!$D$2:$D$195,G35,task_2!$F$2:$F$195,"Normal")</f>
        <v>1</v>
      </c>
      <c r="K35">
        <f>COUNTIFS(task_2!$D$2:$D$195,G35,task_2!$F$2:$F$195,"Low")</f>
        <v>1</v>
      </c>
    </row>
    <row r="36" spans="7:11" x14ac:dyDescent="0.2">
      <c r="G36" t="str">
        <v>Cherie Mercurie</v>
      </c>
      <c r="H36">
        <f>COUNTIFS(task_2!$D$2:$D$195,G36,task_2!$F$2:$F$195,"Emergency")</f>
        <v>0</v>
      </c>
      <c r="I36">
        <f>COUNTIFS(task_2!$D$2:$D$195,G36,task_2!$F$2:$F$195,"High")</f>
        <v>0</v>
      </c>
      <c r="J36">
        <f>COUNTIFS(task_2!$D$2:$D$195,G36,task_2!$F$2:$F$195,"Normal")</f>
        <v>6</v>
      </c>
      <c r="K36">
        <f>COUNTIFS(task_2!$D$2:$D$195,G36,task_2!$F$2:$F$195,"Low")</f>
        <v>0</v>
      </c>
    </row>
    <row r="37" spans="7:11" x14ac:dyDescent="0.2">
      <c r="G37" t="str">
        <v>Bladimir Macdonald</v>
      </c>
      <c r="H37">
        <f>COUNTIFS(task_2!$D$2:$D$195,G37,task_2!$F$2:$F$195,"Emergency")</f>
        <v>0</v>
      </c>
      <c r="I37">
        <f>COUNTIFS(task_2!$D$2:$D$195,G37,task_2!$F$2:$F$195,"High")</f>
        <v>0</v>
      </c>
      <c r="J37">
        <f>COUNTIFS(task_2!$D$2:$D$195,G37,task_2!$F$2:$F$195,"Normal")</f>
        <v>4</v>
      </c>
      <c r="K37">
        <f>COUNTIFS(task_2!$D$2:$D$195,G37,task_2!$F$2:$F$195,"Low")</f>
        <v>0</v>
      </c>
    </row>
    <row r="38" spans="7:11" x14ac:dyDescent="0.2">
      <c r="G38" t="str">
        <v>Cheena Carols</v>
      </c>
      <c r="H38">
        <f>COUNTIFS(task_2!$D$2:$D$195,G38,task_2!$F$2:$F$195,"Emergency")</f>
        <v>0</v>
      </c>
      <c r="I38">
        <f>COUNTIFS(task_2!$D$2:$D$195,G38,task_2!$F$2:$F$195,"High")</f>
        <v>0</v>
      </c>
      <c r="J38">
        <f>COUNTIFS(task_2!$D$2:$D$195,G38,task_2!$F$2:$F$195,"Normal")</f>
        <v>3</v>
      </c>
      <c r="K38">
        <f>COUNTIFS(task_2!$D$2:$D$195,G38,task_2!$F$2:$F$195,"Low")</f>
        <v>0</v>
      </c>
    </row>
    <row r="39" spans="7:11" x14ac:dyDescent="0.2">
      <c r="G39" t="str">
        <v>Paul Smith</v>
      </c>
      <c r="H39">
        <f>COUNTIFS(task_2!$D$2:$D$195,G39,task_2!$F$2:$F$195,"Emergency")</f>
        <v>0</v>
      </c>
      <c r="I39">
        <f>COUNTIFS(task_2!$D$2:$D$195,G39,task_2!$F$2:$F$195,"High")</f>
        <v>0</v>
      </c>
      <c r="J39">
        <f>COUNTIFS(task_2!$D$2:$D$195,G39,task_2!$F$2:$F$195,"Normal")</f>
        <v>2</v>
      </c>
      <c r="K39">
        <f>COUNTIFS(task_2!$D$2:$D$195,G39,task_2!$F$2:$F$195,"Low")</f>
        <v>0</v>
      </c>
    </row>
    <row r="40" spans="7:11" x14ac:dyDescent="0.2">
      <c r="G40" t="str">
        <v>Grace Evans</v>
      </c>
      <c r="H40">
        <f>COUNTIFS(task_2!$D$2:$D$195,G40,task_2!$F$2:$F$195,"Emergency")</f>
        <v>0</v>
      </c>
      <c r="I40">
        <f>COUNTIFS(task_2!$D$2:$D$195,G40,task_2!$F$2:$F$195,"High")</f>
        <v>0</v>
      </c>
      <c r="J40">
        <f>COUNTIFS(task_2!$D$2:$D$195,G40,task_2!$F$2:$F$195,"Normal")</f>
        <v>6</v>
      </c>
      <c r="K40">
        <f>COUNTIFS(task_2!$D$2:$D$195,G40,task_2!$F$2:$F$195,"Low")</f>
        <v>0</v>
      </c>
    </row>
    <row r="41" spans="7:11" x14ac:dyDescent="0.2">
      <c r="G41" t="str">
        <v>Willard Smith</v>
      </c>
      <c r="H41">
        <f>COUNTIFS(task_2!$D$2:$D$195,G41,task_2!$F$2:$F$195,"Emergency")</f>
        <v>0</v>
      </c>
      <c r="I41">
        <f>COUNTIFS(task_2!$D$2:$D$195,G41,task_2!$F$2:$F$195,"High")</f>
        <v>0</v>
      </c>
      <c r="J41">
        <f>COUNTIFS(task_2!$D$2:$D$195,G41,task_2!$F$2:$F$195,"Normal")</f>
        <v>1</v>
      </c>
      <c r="K41">
        <f>COUNTIFS(task_2!$D$2:$D$195,G41,task_2!$F$2:$F$195,"Low")</f>
        <v>0</v>
      </c>
    </row>
    <row r="42" spans="7:11" x14ac:dyDescent="0.2">
      <c r="G42" t="str">
        <v>Jovan Brown</v>
      </c>
      <c r="H42">
        <f>COUNTIFS(task_2!$D$2:$D$195,G42,task_2!$F$2:$F$195,"Emergency")</f>
        <v>0</v>
      </c>
      <c r="I42">
        <f>COUNTIFS(task_2!$D$2:$D$195,G42,task_2!$F$2:$F$195,"High")</f>
        <v>0</v>
      </c>
      <c r="J42">
        <f>COUNTIFS(task_2!$D$2:$D$195,G42,task_2!$F$2:$F$195,"Normal")</f>
        <v>7</v>
      </c>
      <c r="K42">
        <f>COUNTIFS(task_2!$D$2:$D$195,G42,task_2!$F$2:$F$195,"Low")</f>
        <v>1</v>
      </c>
    </row>
    <row r="43" spans="7:11" x14ac:dyDescent="0.2">
      <c r="G43" t="str">
        <v>Pradeep Sharma</v>
      </c>
      <c r="H43">
        <f>COUNTIFS(task_2!$D$2:$D$195,G43,task_2!$F$2:$F$195,"Emergency")</f>
        <v>0</v>
      </c>
      <c r="I43">
        <f>COUNTIFS(task_2!$D$2:$D$195,G43,task_2!$F$2:$F$195,"High")</f>
        <v>0</v>
      </c>
      <c r="J43">
        <f>COUNTIFS(task_2!$D$2:$D$195,G43,task_2!$F$2:$F$195,"Normal")</f>
        <v>4</v>
      </c>
      <c r="K43">
        <f>COUNTIFS(task_2!$D$2:$D$195,G43,task_2!$F$2:$F$195,"Low")</f>
        <v>0</v>
      </c>
    </row>
    <row r="44" spans="7:11" x14ac:dyDescent="0.2">
      <c r="G44" t="str">
        <v>Rex Farris</v>
      </c>
      <c r="H44">
        <f>COUNTIFS(task_2!$D$2:$D$195,G44,task_2!$F$2:$F$195,"Emergency")</f>
        <v>0</v>
      </c>
      <c r="I44">
        <f>COUNTIFS(task_2!$D$2:$D$195,G44,task_2!$F$2:$F$195,"High")</f>
        <v>0</v>
      </c>
      <c r="J44">
        <f>COUNTIFS(task_2!$D$2:$D$195,G44,task_2!$F$2:$F$195,"Normal")</f>
        <v>2</v>
      </c>
      <c r="K44">
        <f>COUNTIFS(task_2!$D$2:$D$195,G44,task_2!$F$2:$F$195,"Low")</f>
        <v>0</v>
      </c>
    </row>
    <row r="45" spans="7:11" x14ac:dyDescent="0.2">
      <c r="G45" t="str">
        <v>Belle Garner</v>
      </c>
      <c r="H45">
        <f>COUNTIFS(task_2!$D$2:$D$195,G45,task_2!$F$2:$F$195,"Emergency")</f>
        <v>0</v>
      </c>
      <c r="I45">
        <f>COUNTIFS(task_2!$D$2:$D$195,G45,task_2!$F$2:$F$195,"High")</f>
        <v>0</v>
      </c>
      <c r="J45">
        <f>COUNTIFS(task_2!$D$2:$D$195,G45,task_2!$F$2:$F$195,"Normal")</f>
        <v>1</v>
      </c>
      <c r="K45">
        <f>COUNTIFS(task_2!$D$2:$D$195,G45,task_2!$F$2:$F$195,"Low")</f>
        <v>0</v>
      </c>
    </row>
    <row r="46" spans="7:11" x14ac:dyDescent="0.2">
      <c r="G46" t="str">
        <v>Vic Vincent</v>
      </c>
      <c r="H46">
        <f>COUNTIFS(task_2!$D$2:$D$195,G46,task_2!$F$2:$F$195,"Emergency")</f>
        <v>0</v>
      </c>
      <c r="I46">
        <f>COUNTIFS(task_2!$D$2:$D$195,G46,task_2!$F$2:$F$195,"High")</f>
        <v>0</v>
      </c>
      <c r="J46">
        <f>COUNTIFS(task_2!$D$2:$D$195,G46,task_2!$F$2:$F$195,"Normal")</f>
        <v>1</v>
      </c>
      <c r="K46">
        <f>COUNTIFS(task_2!$D$2:$D$195,G46,task_2!$F$2:$F$195,"Low")</f>
        <v>0</v>
      </c>
    </row>
    <row r="47" spans="7:11" x14ac:dyDescent="0.2">
      <c r="G47" t="str">
        <v>Atom Short</v>
      </c>
      <c r="H47">
        <f>COUNTIFS(task_2!$D$2:$D$195,G47,task_2!$F$2:$F$195,"Emergency")</f>
        <v>0</v>
      </c>
      <c r="I47">
        <f>COUNTIFS(task_2!$D$2:$D$195,G47,task_2!$F$2:$F$195,"High")</f>
        <v>0</v>
      </c>
      <c r="J47">
        <f>COUNTIFS(task_2!$D$2:$D$195,G47,task_2!$F$2:$F$195,"Normal")</f>
        <v>1</v>
      </c>
      <c r="K47">
        <f>COUNTIFS(task_2!$D$2:$D$195,G47,task_2!$F$2:$F$195,"Low")</f>
        <v>0</v>
      </c>
    </row>
    <row r="48" spans="7:11" x14ac:dyDescent="0.2">
      <c r="G48" t="str">
        <v>Charles Thomas</v>
      </c>
      <c r="H48">
        <f>COUNTIFS(task_2!$D$2:$D$195,G48,task_2!$F$2:$F$195,"Emergency")</f>
        <v>0</v>
      </c>
      <c r="I48">
        <f>COUNTIFS(task_2!$D$2:$D$195,G48,task_2!$F$2:$F$195,"High")</f>
        <v>0</v>
      </c>
      <c r="J48">
        <f>COUNTIFS(task_2!$D$2:$D$195,G48,task_2!$F$2:$F$195,"Normal")</f>
        <v>1</v>
      </c>
      <c r="K48">
        <f>COUNTIFS(task_2!$D$2:$D$195,G48,task_2!$F$2:$F$195,"Low")</f>
        <v>0</v>
      </c>
    </row>
    <row r="49" spans="1:11" x14ac:dyDescent="0.2">
      <c r="G49" t="str">
        <v>Paul Rivers</v>
      </c>
      <c r="H49">
        <f>COUNTIFS(task_2!$D$2:$D$195,G49,task_2!$F$2:$F$195,"Emergency")</f>
        <v>0</v>
      </c>
      <c r="I49">
        <f>COUNTIFS(task_2!$D$2:$D$195,G49,task_2!$F$2:$F$195,"High")</f>
        <v>0</v>
      </c>
      <c r="J49">
        <f>COUNTIFS(task_2!$D$2:$D$195,G49,task_2!$F$2:$F$195,"Normal")</f>
        <v>3</v>
      </c>
      <c r="K49">
        <f>COUNTIFS(task_2!$D$2:$D$195,G49,task_2!$F$2:$F$195,"Low")</f>
        <v>0</v>
      </c>
    </row>
    <row r="50" spans="1:11" x14ac:dyDescent="0.2">
      <c r="G50" t="str">
        <v>Reah Junes</v>
      </c>
      <c r="H50">
        <f>COUNTIFS(task_2!$D$2:$D$195,G50,task_2!$F$2:$F$195,"Emergency")</f>
        <v>0</v>
      </c>
      <c r="I50">
        <f>COUNTIFS(task_2!$D$2:$D$195,G50,task_2!$F$2:$F$195,"High")</f>
        <v>0</v>
      </c>
      <c r="J50">
        <f>COUNTIFS(task_2!$D$2:$D$195,G50,task_2!$F$2:$F$195,"Normal")</f>
        <v>1</v>
      </c>
      <c r="K50">
        <f>COUNTIFS(task_2!$D$2:$D$195,G50,task_2!$F$2:$F$195,"Low")</f>
        <v>0</v>
      </c>
    </row>
    <row r="51" spans="1:11" x14ac:dyDescent="0.2">
      <c r="G51" t="str">
        <v>Rue Whitaker</v>
      </c>
      <c r="H51">
        <f>COUNTIFS(task_2!$D$2:$D$195,G51,task_2!$F$2:$F$195,"Emergency")</f>
        <v>0</v>
      </c>
      <c r="I51">
        <f>COUNTIFS(task_2!$D$2:$D$195,G51,task_2!$F$2:$F$195,"High")</f>
        <v>0</v>
      </c>
      <c r="J51">
        <f>COUNTIFS(task_2!$D$2:$D$195,G51,task_2!$F$2:$F$195,"Normal")</f>
        <v>1</v>
      </c>
      <c r="K51">
        <f>COUNTIFS(task_2!$D$2:$D$195,G51,task_2!$F$2:$F$195,"Low")</f>
        <v>0</v>
      </c>
    </row>
    <row r="59" spans="1:11" x14ac:dyDescent="0.2">
      <c r="A59" t="e" cm="1" vm="1">
        <f t="array" ref="A59">_xlfn._xlws.FILTER(task_2!A2:W195,task_2!D2:D195=A1)</f>
        <v>#VALUE!</v>
      </c>
    </row>
  </sheetData>
  <mergeCells count="3">
    <mergeCell ref="E1:F1"/>
    <mergeCell ref="A20:E20"/>
    <mergeCell ref="G20:K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8B10F-3C79-EE44-B7FC-7F135C4EC429}">
  <dimension ref="A1:X4"/>
  <sheetViews>
    <sheetView topLeftCell="E1" workbookViewId="0">
      <selection activeCell="M1" activeCellId="2" sqref="C1:C1048576 L1:L1048576 M1:M1048576"/>
    </sheetView>
  </sheetViews>
  <sheetFormatPr baseColWidth="10" defaultRowHeight="16" x14ac:dyDescent="0.2"/>
  <cols>
    <col min="1" max="1" width="38" customWidth="1"/>
    <col min="3" max="3" width="15.83203125" style="1" bestFit="1" customWidth="1"/>
    <col min="12" max="13" width="15.83203125" style="1" bestFit="1" customWidth="1"/>
  </cols>
  <sheetData>
    <row r="1" spans="1:24" x14ac:dyDescent="0.2">
      <c r="A1" t="s">
        <v>320</v>
      </c>
      <c r="C1" s="1">
        <v>111636</v>
      </c>
    </row>
    <row r="4" spans="1:24" x14ac:dyDescent="0.2">
      <c r="B4" cm="1">
        <f t="array" ref="B4:X4">_xlfn._xlws.FILTER(task_2!A2:W195,task_2!A2:A195=C1)</f>
        <v>111636</v>
      </c>
      <c r="C4" s="1">
        <v>44267.414583333331</v>
      </c>
      <c r="D4" t="str">
        <v>Error Displaying in Different Module</v>
      </c>
      <c r="E4" t="str">
        <v>Jasper John</v>
      </c>
      <c r="F4" t="str">
        <v>jasper.john@gmail.com</v>
      </c>
      <c r="G4" t="str">
        <v>Emergency</v>
      </c>
      <c r="H4" t="str">
        <v>SAP JDE Support Department</v>
      </c>
      <c r="I4" t="str">
        <v>Incident / Problem</v>
      </c>
      <c r="J4" t="str">
        <v>Web</v>
      </c>
      <c r="K4" t="str">
        <v>Closed</v>
      </c>
      <c r="L4" s="1">
        <v>44279.72152777778</v>
      </c>
      <c r="M4" s="1">
        <v>44267.581250000003</v>
      </c>
      <c r="N4">
        <v>0</v>
      </c>
      <c r="O4">
        <v>1</v>
      </c>
      <c r="P4" t="str">
        <v>Jared Smith</v>
      </c>
      <c r="Q4" t="str">
        <v>SAP Support Team</v>
      </c>
      <c r="R4">
        <v>16</v>
      </c>
      <c r="S4">
        <v>2</v>
      </c>
      <c r="T4" t="str">
        <v>PROD</v>
      </c>
      <c r="U4" t="str">
        <v>PRODUCTION</v>
      </c>
      <c r="V4" t="str">
        <v>New Ticket</v>
      </c>
      <c r="W4">
        <v>44267.581249999996</v>
      </c>
      <c r="X4" t="str">
        <v>No</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8EE3-AFB5-BD4E-91D6-AE365869659D}">
  <dimension ref="A3:E10"/>
  <sheetViews>
    <sheetView workbookViewId="0">
      <selection activeCell="E5" sqref="E5"/>
    </sheetView>
  </sheetViews>
  <sheetFormatPr baseColWidth="10" defaultRowHeight="16" x14ac:dyDescent="0.2"/>
  <cols>
    <col min="1" max="1" width="16.5" bestFit="1" customWidth="1"/>
    <col min="2" max="2" width="21.1640625" bestFit="1" customWidth="1"/>
    <col min="4" max="4" width="13" bestFit="1" customWidth="1"/>
    <col min="5" max="5" width="14.5" bestFit="1" customWidth="1"/>
  </cols>
  <sheetData>
    <row r="3" spans="1:5" x14ac:dyDescent="0.2">
      <c r="A3" s="6" t="s">
        <v>321</v>
      </c>
      <c r="B3" t="s">
        <v>323</v>
      </c>
      <c r="D3" s="6" t="s">
        <v>321</v>
      </c>
      <c r="E3" t="s">
        <v>324</v>
      </c>
    </row>
    <row r="4" spans="1:5" x14ac:dyDescent="0.2">
      <c r="A4" s="7" t="s">
        <v>158</v>
      </c>
      <c r="B4">
        <v>5</v>
      </c>
      <c r="D4" s="7" t="s">
        <v>24</v>
      </c>
      <c r="E4">
        <v>21</v>
      </c>
    </row>
    <row r="5" spans="1:5" x14ac:dyDescent="0.2">
      <c r="A5" s="7" t="s">
        <v>113</v>
      </c>
      <c r="B5">
        <v>26</v>
      </c>
      <c r="D5" s="7" t="s">
        <v>91</v>
      </c>
      <c r="E5">
        <v>23</v>
      </c>
    </row>
    <row r="6" spans="1:5" x14ac:dyDescent="0.2">
      <c r="A6" s="7" t="s">
        <v>39</v>
      </c>
      <c r="B6">
        <v>77</v>
      </c>
      <c r="D6" s="7" t="s">
        <v>283</v>
      </c>
      <c r="E6">
        <v>20</v>
      </c>
    </row>
    <row r="7" spans="1:5" x14ac:dyDescent="0.2">
      <c r="A7" s="7" t="s">
        <v>44</v>
      </c>
      <c r="B7">
        <v>21</v>
      </c>
      <c r="D7" s="7" t="s">
        <v>121</v>
      </c>
      <c r="E7">
        <v>130</v>
      </c>
    </row>
    <row r="8" spans="1:5" x14ac:dyDescent="0.2">
      <c r="A8" s="7" t="s">
        <v>252</v>
      </c>
      <c r="B8">
        <v>8</v>
      </c>
      <c r="D8" s="7" t="s">
        <v>322</v>
      </c>
      <c r="E8">
        <v>194</v>
      </c>
    </row>
    <row r="9" spans="1:5" x14ac:dyDescent="0.2">
      <c r="A9" s="7" t="s">
        <v>30</v>
      </c>
      <c r="B9">
        <v>57</v>
      </c>
    </row>
    <row r="10" spans="1:5" x14ac:dyDescent="0.2">
      <c r="A10" s="7" t="s">
        <v>322</v>
      </c>
      <c r="B10">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1996-8C90-8743-944F-2A09D4259A9E}">
  <dimension ref="A2:B6"/>
  <sheetViews>
    <sheetView workbookViewId="0">
      <selection activeCell="B2" sqref="B2"/>
    </sheetView>
  </sheetViews>
  <sheetFormatPr baseColWidth="10" defaultRowHeight="16" x14ac:dyDescent="0.2"/>
  <cols>
    <col min="1" max="1" width="13" bestFit="1" customWidth="1"/>
    <col min="2" max="2" width="20.33203125" bestFit="1" customWidth="1"/>
  </cols>
  <sheetData>
    <row r="2" spans="1:2" x14ac:dyDescent="0.2">
      <c r="A2" s="6" t="s">
        <v>321</v>
      </c>
      <c r="B2" t="s">
        <v>325</v>
      </c>
    </row>
    <row r="3" spans="1:2" x14ac:dyDescent="0.2">
      <c r="A3" s="7" t="s">
        <v>28</v>
      </c>
      <c r="B3">
        <v>122</v>
      </c>
    </row>
    <row r="4" spans="1:2" x14ac:dyDescent="0.2">
      <c r="A4" s="7" t="s">
        <v>92</v>
      </c>
      <c r="B4">
        <v>61</v>
      </c>
    </row>
    <row r="5" spans="1:2" x14ac:dyDescent="0.2">
      <c r="A5" s="7" t="s">
        <v>37</v>
      </c>
      <c r="B5">
        <v>11</v>
      </c>
    </row>
    <row r="6" spans="1:2" x14ac:dyDescent="0.2">
      <c r="A6" s="7" t="s">
        <v>322</v>
      </c>
      <c r="B6">
        <v>194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DC67F-6DC5-CE43-8EB6-2BBAF6559972}">
  <dimension ref="A1:G18"/>
  <sheetViews>
    <sheetView tabSelected="1" workbookViewId="0">
      <selection activeCell="F11" sqref="F11"/>
    </sheetView>
  </sheetViews>
  <sheetFormatPr baseColWidth="10" defaultRowHeight="16" x14ac:dyDescent="0.2"/>
  <cols>
    <col min="1" max="1" width="16.5" bestFit="1" customWidth="1"/>
    <col min="2" max="2" width="21.6640625" bestFit="1" customWidth="1"/>
    <col min="3" max="3" width="14.83203125" bestFit="1" customWidth="1"/>
    <col min="4" max="4" width="16.33203125" bestFit="1" customWidth="1"/>
    <col min="5" max="5" width="13.5" bestFit="1" customWidth="1"/>
    <col min="6" max="6" width="16.5" bestFit="1" customWidth="1"/>
    <col min="7" max="7" width="21.1640625" bestFit="1" customWidth="1"/>
  </cols>
  <sheetData>
    <row r="1" spans="1:7" x14ac:dyDescent="0.2">
      <c r="A1" s="6" t="s">
        <v>321</v>
      </c>
      <c r="B1" t="s">
        <v>326</v>
      </c>
    </row>
    <row r="2" spans="1:7" x14ac:dyDescent="0.2">
      <c r="A2" s="7" t="s">
        <v>158</v>
      </c>
      <c r="B2" s="9">
        <v>5</v>
      </c>
    </row>
    <row r="3" spans="1:7" x14ac:dyDescent="0.2">
      <c r="A3" s="7" t="s">
        <v>113</v>
      </c>
      <c r="B3" s="9">
        <v>26</v>
      </c>
    </row>
    <row r="4" spans="1:7" x14ac:dyDescent="0.2">
      <c r="A4" s="7" t="s">
        <v>39</v>
      </c>
      <c r="B4" s="9">
        <v>77</v>
      </c>
    </row>
    <row r="5" spans="1:7" x14ac:dyDescent="0.2">
      <c r="A5" s="7" t="s">
        <v>44</v>
      </c>
      <c r="B5" s="9">
        <v>21</v>
      </c>
    </row>
    <row r="6" spans="1:7" x14ac:dyDescent="0.2">
      <c r="A6" s="7" t="s">
        <v>252</v>
      </c>
      <c r="B6" s="9">
        <v>8</v>
      </c>
    </row>
    <row r="7" spans="1:7" x14ac:dyDescent="0.2">
      <c r="A7" s="7" t="s">
        <v>30</v>
      </c>
      <c r="B7" s="9">
        <v>57</v>
      </c>
    </row>
    <row r="8" spans="1:7" x14ac:dyDescent="0.2">
      <c r="A8" s="7" t="s">
        <v>322</v>
      </c>
      <c r="B8" s="9">
        <v>194</v>
      </c>
    </row>
    <row r="11" spans="1:7" x14ac:dyDescent="0.2">
      <c r="F11" s="6" t="s">
        <v>321</v>
      </c>
      <c r="G11" t="s">
        <v>323</v>
      </c>
    </row>
    <row r="12" spans="1:7" x14ac:dyDescent="0.2">
      <c r="F12" s="7" t="s">
        <v>158</v>
      </c>
      <c r="G12" s="9">
        <v>5</v>
      </c>
    </row>
    <row r="13" spans="1:7" x14ac:dyDescent="0.2">
      <c r="F13" s="7" t="s">
        <v>113</v>
      </c>
      <c r="G13" s="9">
        <v>26</v>
      </c>
    </row>
    <row r="14" spans="1:7" x14ac:dyDescent="0.2">
      <c r="F14" s="7" t="s">
        <v>39</v>
      </c>
      <c r="G14" s="9">
        <v>77</v>
      </c>
    </row>
    <row r="15" spans="1:7" x14ac:dyDescent="0.2">
      <c r="F15" s="7" t="s">
        <v>44</v>
      </c>
      <c r="G15" s="9">
        <v>21</v>
      </c>
    </row>
    <row r="16" spans="1:7" x14ac:dyDescent="0.2">
      <c r="F16" s="7" t="s">
        <v>252</v>
      </c>
      <c r="G16" s="9">
        <v>8</v>
      </c>
    </row>
    <row r="17" spans="6:7" x14ac:dyDescent="0.2">
      <c r="F17" s="7" t="s">
        <v>30</v>
      </c>
      <c r="G17" s="9">
        <v>57</v>
      </c>
    </row>
    <row r="18" spans="6:7" x14ac:dyDescent="0.2">
      <c r="F18" s="7" t="s">
        <v>322</v>
      </c>
      <c r="G18" s="9">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task_2</vt:lpstr>
      <vt:lpstr>summary</vt:lpstr>
      <vt:lpstr>ticket viewer</vt:lpstr>
      <vt:lpstr>pivot_table</vt:lpstr>
      <vt:lpstr>pivot_chart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Obinna Uwagba</dc:creator>
  <cp:lastModifiedBy>Obinna Uwagba</cp:lastModifiedBy>
  <dcterms:created xsi:type="dcterms:W3CDTF">2023-05-22T01:50:10Z</dcterms:created>
  <dcterms:modified xsi:type="dcterms:W3CDTF">2023-09-25T14:18:37Z</dcterms:modified>
</cp:coreProperties>
</file>