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BREMBO\2015\Planta Escobedo\Cableado estructurado\"/>
    </mc:Choice>
  </mc:AlternateContent>
  <bookViews>
    <workbookView xWindow="0" yWindow="0" windowWidth="20490" windowHeight="6855" tabRatio="879"/>
  </bookViews>
  <sheets>
    <sheet name="Resumen" sheetId="4" r:id="rId1"/>
    <sheet name="MDF" sheetId="19" r:id="rId2"/>
    <sheet name="IDF1" sheetId="1" r:id="rId3"/>
    <sheet name="IDF2" sheetId="24" r:id="rId4"/>
    <sheet name="IDF3" sheetId="25" r:id="rId5"/>
    <sheet name="IDF4" sheetId="26" r:id="rId6"/>
    <sheet name="IDF5" sheetId="27" r:id="rId7"/>
    <sheet name="IDF6" sheetId="28" r:id="rId8"/>
    <sheet name="IDF7" sheetId="29" r:id="rId9"/>
    <sheet name="Services" sheetId="3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60" i="24"/>
  <c r="G60" i="26"/>
  <c r="G53" i="27"/>
  <c r="G60" i="28"/>
  <c r="G53" i="29"/>
  <c r="I52" i="29"/>
  <c r="I51" i="29"/>
  <c r="I50" i="29"/>
  <c r="I49" i="29"/>
  <c r="I48" i="29"/>
  <c r="I47" i="29"/>
  <c r="I46" i="29"/>
  <c r="I59" i="28"/>
  <c r="I58" i="28"/>
  <c r="I57" i="28"/>
  <c r="I56" i="28"/>
  <c r="I55" i="28"/>
  <c r="I54" i="28"/>
  <c r="I53" i="28"/>
  <c r="I52" i="27"/>
  <c r="I51" i="27"/>
  <c r="I50" i="27"/>
  <c r="I49" i="27"/>
  <c r="I48" i="27"/>
  <c r="I47" i="27"/>
  <c r="I46" i="27"/>
  <c r="I59" i="26"/>
  <c r="I58" i="26"/>
  <c r="I57" i="26"/>
  <c r="I56" i="26"/>
  <c r="I55" i="26"/>
  <c r="I54" i="26"/>
  <c r="I53" i="26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9" i="24"/>
  <c r="I58" i="24"/>
  <c r="I57" i="24"/>
  <c r="I56" i="24"/>
  <c r="I55" i="24"/>
  <c r="I54" i="24"/>
  <c r="I53" i="24"/>
  <c r="I59" i="1"/>
  <c r="I58" i="1"/>
  <c r="I57" i="1"/>
  <c r="I56" i="1"/>
  <c r="I55" i="1"/>
  <c r="I54" i="1"/>
  <c r="I53" i="1"/>
  <c r="I37" i="29" l="1"/>
  <c r="I38" i="29"/>
  <c r="I39" i="29"/>
  <c r="I40" i="29"/>
  <c r="I41" i="29"/>
  <c r="I42" i="29"/>
  <c r="I43" i="29"/>
  <c r="I44" i="29"/>
  <c r="I47" i="28"/>
  <c r="I48" i="28"/>
  <c r="I49" i="28"/>
  <c r="I50" i="28"/>
  <c r="I51" i="28"/>
  <c r="I40" i="27"/>
  <c r="I41" i="27"/>
  <c r="I42" i="27"/>
  <c r="I43" i="27"/>
  <c r="I44" i="27"/>
  <c r="I43" i="26"/>
  <c r="I44" i="26"/>
  <c r="I45" i="26"/>
  <c r="I46" i="26"/>
  <c r="I47" i="26"/>
  <c r="I48" i="26"/>
  <c r="I49" i="26"/>
  <c r="I50" i="26"/>
  <c r="I51" i="26"/>
  <c r="I45" i="25"/>
  <c r="I46" i="25"/>
  <c r="I47" i="25"/>
  <c r="I48" i="25"/>
  <c r="I49" i="25"/>
  <c r="I50" i="25"/>
  <c r="I49" i="24"/>
  <c r="I50" i="24"/>
  <c r="I51" i="24"/>
  <c r="I43" i="24"/>
  <c r="I44" i="24"/>
  <c r="I45" i="24"/>
  <c r="I46" i="24"/>
  <c r="I47" i="24"/>
  <c r="I48" i="24"/>
  <c r="I39" i="19"/>
  <c r="I46" i="1"/>
  <c r="I47" i="1"/>
  <c r="I48" i="1"/>
  <c r="I49" i="1"/>
  <c r="I50" i="1"/>
  <c r="I51" i="1"/>
  <c r="I22" i="19" l="1"/>
  <c r="I23" i="19"/>
  <c r="I24" i="19"/>
  <c r="I25" i="19"/>
  <c r="I26" i="19"/>
  <c r="I28" i="19"/>
  <c r="I29" i="19"/>
  <c r="I30" i="19"/>
  <c r="I31" i="19"/>
  <c r="I32" i="19"/>
  <c r="I33" i="19"/>
  <c r="I34" i="19"/>
  <c r="I35" i="19"/>
  <c r="I36" i="19"/>
  <c r="I37" i="19"/>
  <c r="I38" i="19"/>
  <c r="I40" i="19"/>
  <c r="I41" i="19"/>
  <c r="I42" i="19"/>
  <c r="I22" i="1"/>
  <c r="I23" i="1"/>
  <c r="I24" i="1"/>
  <c r="I25" i="1"/>
  <c r="I26" i="1"/>
  <c r="I27" i="1"/>
  <c r="I28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22" i="24"/>
  <c r="I23" i="24"/>
  <c r="I24" i="24"/>
  <c r="I25" i="24"/>
  <c r="I26" i="24"/>
  <c r="I27" i="24"/>
  <c r="I28" i="24"/>
  <c r="I31" i="24"/>
  <c r="I32" i="24"/>
  <c r="I33" i="24"/>
  <c r="I34" i="24"/>
  <c r="I35" i="24"/>
  <c r="I37" i="24"/>
  <c r="I38" i="24"/>
  <c r="I39" i="24"/>
  <c r="I40" i="24"/>
  <c r="I41" i="24"/>
  <c r="I42" i="24"/>
  <c r="I22" i="25"/>
  <c r="I23" i="25"/>
  <c r="I24" i="25"/>
  <c r="I25" i="25"/>
  <c r="I26" i="25"/>
  <c r="I27" i="25"/>
  <c r="I28" i="25"/>
  <c r="I31" i="25"/>
  <c r="I32" i="25"/>
  <c r="I33" i="25"/>
  <c r="I34" i="25"/>
  <c r="I35" i="25"/>
  <c r="I37" i="25"/>
  <c r="I38" i="25"/>
  <c r="I39" i="25"/>
  <c r="I40" i="25"/>
  <c r="I41" i="25"/>
  <c r="I42" i="25"/>
  <c r="I43" i="25"/>
  <c r="I44" i="25"/>
  <c r="I22" i="26"/>
  <c r="I23" i="26"/>
  <c r="I24" i="26"/>
  <c r="I25" i="26"/>
  <c r="I26" i="26"/>
  <c r="I27" i="26"/>
  <c r="I28" i="26"/>
  <c r="I31" i="26"/>
  <c r="I32" i="26"/>
  <c r="I33" i="26"/>
  <c r="I34" i="26"/>
  <c r="I35" i="26"/>
  <c r="I37" i="26"/>
  <c r="I38" i="26"/>
  <c r="I39" i="26"/>
  <c r="I40" i="26"/>
  <c r="I41" i="26"/>
  <c r="I42" i="26"/>
  <c r="I22" i="27"/>
  <c r="I23" i="27"/>
  <c r="I24" i="27"/>
  <c r="I25" i="27"/>
  <c r="I26" i="27"/>
  <c r="I27" i="27"/>
  <c r="I28" i="27"/>
  <c r="I30" i="27"/>
  <c r="I31" i="27"/>
  <c r="I32" i="27"/>
  <c r="I33" i="27"/>
  <c r="I34" i="27"/>
  <c r="I35" i="27"/>
  <c r="I36" i="27"/>
  <c r="I37" i="27"/>
  <c r="I38" i="27"/>
  <c r="I39" i="27"/>
  <c r="I22" i="28"/>
  <c r="I23" i="28"/>
  <c r="I24" i="28"/>
  <c r="I25" i="28"/>
  <c r="I26" i="28"/>
  <c r="I27" i="28"/>
  <c r="I28" i="28"/>
  <c r="I31" i="28"/>
  <c r="I32" i="28"/>
  <c r="I33" i="28"/>
  <c r="I34" i="28"/>
  <c r="I35" i="28"/>
  <c r="I37" i="28"/>
  <c r="I38" i="28"/>
  <c r="I39" i="28"/>
  <c r="I40" i="28"/>
  <c r="I41" i="28"/>
  <c r="I42" i="28"/>
  <c r="I43" i="28"/>
  <c r="I44" i="28"/>
  <c r="I45" i="28"/>
  <c r="I46" i="28"/>
  <c r="I22" i="29"/>
  <c r="I23" i="29"/>
  <c r="I24" i="29"/>
  <c r="I25" i="29"/>
  <c r="I26" i="29"/>
  <c r="I27" i="29"/>
  <c r="I28" i="29"/>
  <c r="I30" i="29"/>
  <c r="I31" i="29"/>
  <c r="I32" i="29"/>
  <c r="I33" i="29"/>
  <c r="I34" i="29"/>
  <c r="I35" i="29"/>
  <c r="I36" i="29"/>
  <c r="I20" i="30"/>
  <c r="I21" i="30"/>
  <c r="I22" i="30"/>
  <c r="G23" i="30" s="1"/>
  <c r="F36" i="4" s="1"/>
  <c r="G66" i="25" l="1"/>
  <c r="F26" i="4" s="1"/>
  <c r="F34" i="4"/>
  <c r="F32" i="4"/>
  <c r="F30" i="4"/>
  <c r="F28" i="4"/>
  <c r="F24" i="4"/>
  <c r="F22" i="4"/>
  <c r="G43" i="19"/>
  <c r="F20" i="4" s="1"/>
  <c r="F38" i="4" l="1"/>
  <c r="F40" i="4" s="1"/>
  <c r="F42" i="4" s="1"/>
</calcChain>
</file>

<file path=xl/sharedStrings.xml><?xml version="1.0" encoding="utf-8"?>
<sst xmlns="http://schemas.openxmlformats.org/spreadsheetml/2006/main" count="1005" uniqueCount="157">
  <si>
    <t>GRUPO ASERCOM, S.A. DE C.V.</t>
  </si>
  <si>
    <t>Cant</t>
  </si>
  <si>
    <t>Total</t>
  </si>
  <si>
    <t>N/A</t>
  </si>
  <si>
    <t>Sub Total sin IVA</t>
  </si>
  <si>
    <t>X</t>
  </si>
  <si>
    <t>USD</t>
  </si>
  <si>
    <t>MN</t>
  </si>
  <si>
    <t>Grupo Asercom, S.A. de C.V.</t>
  </si>
  <si>
    <t>www.grupoasercom.com</t>
  </si>
  <si>
    <t>Corporativo Monterrey</t>
  </si>
  <si>
    <t>Sucursal Guadalajara</t>
  </si>
  <si>
    <t>Sucursal México, D.F.</t>
  </si>
  <si>
    <t>Joaquín García No. 215, Burócratas del Edo</t>
  </si>
  <si>
    <t>Av. Circunvalación Agustín Yáñez No. 2360 Int 4-A</t>
  </si>
  <si>
    <t>Río Lerma No. 26 Col. Cuauhtémoc</t>
  </si>
  <si>
    <t>Monterrey, N.L.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</si>
  <si>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</si>
  <si>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</si>
  <si>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</si>
  <si>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</si>
  <si>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</si>
  <si>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BREMBO MEXICO, S.A. DE C.V.</t>
  </si>
  <si>
    <t xml:space="preserve">Héctor Ramirez </t>
  </si>
  <si>
    <t>FAPB</t>
  </si>
  <si>
    <t>FLCDMCXAQY</t>
  </si>
  <si>
    <t>FXE10-10M1Y</t>
  </si>
  <si>
    <t>CPP48WBLY</t>
  </si>
  <si>
    <t>WMPH2E</t>
  </si>
  <si>
    <t>DPFP2</t>
  </si>
  <si>
    <t>NORTH509-BKL</t>
  </si>
  <si>
    <t>CMRPSH15</t>
  </si>
  <si>
    <t>PUC6004BU</t>
  </si>
  <si>
    <t>CJ688TGBU</t>
  </si>
  <si>
    <t>CMBBL</t>
  </si>
  <si>
    <t>Sub-Total en doláres Sin IVA</t>
  </si>
  <si>
    <t>UTPSP7BU</t>
  </si>
  <si>
    <t>FRME4</t>
  </si>
  <si>
    <t>FRME2U</t>
  </si>
  <si>
    <t>CFPE2WH</t>
  </si>
  <si>
    <t>CMBWH</t>
  </si>
  <si>
    <t>UTPSP9BU</t>
  </si>
  <si>
    <t>To:</t>
  </si>
  <si>
    <t>Attention to:</t>
  </si>
  <si>
    <t>Expiration day:</t>
  </si>
  <si>
    <t>15 days</t>
  </si>
  <si>
    <t>Terms of Payment:</t>
  </si>
  <si>
    <t>Cash</t>
  </si>
  <si>
    <t>Date:</t>
  </si>
  <si>
    <t>Delivery Time:</t>
  </si>
  <si>
    <t>Agent:</t>
  </si>
  <si>
    <t xml:space="preserve">In response to your kind request put to it the following quote for the project:                                                                                       </t>
  </si>
  <si>
    <t>THE PRICES ARE QUOTED IN MEXICAN PESOS AND EXCLUDE IVA</t>
  </si>
  <si>
    <t>THE PRICES ARE QUOTED IN USD AND EXCLUDE IVA</t>
  </si>
  <si>
    <t>Holds up to twelve FAP or FMP adapter panels. Fixed bulkhead design. Dimensions: 6.62"H x 17.16"W x 11.80"D (168.1mm x 433.3mm x 292.1mm)</t>
  </si>
  <si>
    <t>Blank fiber adapter panel – reserves space for future use.</t>
  </si>
  <si>
    <t>LC 50/125µm OM3/OM4 Multimode Duplex Fiber Optic Connector for 900µm tight-buffered fiber installation; ferrule type, zirconia ceramic</t>
  </si>
  <si>
    <t>LC to LC multimode duplex patch cord, 1.6mm jacketed cable (two duplex LC connectors on each end) – 10Gig™ 50/125µm.</t>
  </si>
  <si>
    <t>Scan Tests with Simple Fiber Fluke Networks, Identification and Labeling in Optical Fiber yarn</t>
  </si>
  <si>
    <t>Holds up to six FAP or FMP adapter panels or FOSM splice modules. Bi-directional sliding drawers provides front and rear access to fibers. Dimensions: 3.48"H x 17.00"W x 14.20"D (88.0mm x 432.0mm x 361.0mm)</t>
  </si>
  <si>
    <t>Filler Panels 2UR</t>
  </si>
  <si>
    <t>Miscellaneous Tray, Black Color, North</t>
  </si>
  <si>
    <t>Cable Management - Horizontal, 3.5"H x 20.2"W x 8.9"D (89mm x 513mm x 226mm). Includes extended front covers and two bend radius clips.</t>
  </si>
  <si>
    <t>48-port patch panel supplied with twelve factory installed CFFP4 type front removable snap-in faceplates. Use label part number C261X030FJJ for laser/inkjet printers</t>
  </si>
  <si>
    <t>Category 6, UTP patch cord with TX6™ PLUS Modular Plugs on each end.</t>
  </si>
  <si>
    <t>Blank Module, Mini-Com® 1-port blank module, reserves space for future use.</t>
  </si>
  <si>
    <t>Horizontal power strip 15 A, 120V, ten NEMA 5-15R receptacles, one 15 A thermal breaker, 10' power cord with NEMA 5-15P plug. UL and c-UL Listed. Dimensions: 1.7"H x 19.0"W x 3.8"D (44mm x 483mm x 95mm)</t>
  </si>
  <si>
    <t>Car Lift Platform, articulated arm 45 FT (1 week)</t>
  </si>
  <si>
    <t>Services</t>
  </si>
  <si>
    <t>Telecom Service (Working at Heights)</t>
  </si>
  <si>
    <t>Elements Rack</t>
  </si>
  <si>
    <t>Fiber Optic Link MDF to IDF 1</t>
  </si>
  <si>
    <t>Description</t>
  </si>
  <si>
    <t>Part No.</t>
  </si>
  <si>
    <t>P.u. Material</t>
  </si>
  <si>
    <t>P.u. Manpower</t>
  </si>
  <si>
    <t>Enhanced, Category 6, CM, 4-pair, UTP copper cable. Copper conductors are 24 AWG with polyethylene insulation. Conductors are twisted in pairs, and all four pairs are protected by a PVC jacket. Color blue</t>
  </si>
  <si>
    <t>Test, Node Identification and labeling</t>
  </si>
  <si>
    <t>Fiber Optic Link MDF to IDF 2</t>
  </si>
  <si>
    <t>Single gang, vertical faceplate accepts two Mini-Com® Modules</t>
  </si>
  <si>
    <t>THE PRICES QUOTED IN THE ATTACHED ARE PRICED AS USD AND PAID AS SUCH. THEY DO NOT INCLUDE TAXES.</t>
  </si>
  <si>
    <t>THE PRICES QUOTED IN THE ATTACHED ARE PRICED IN THE NATIONAL MONEY AND DOES NOT INCLUDE TAXES.</t>
  </si>
  <si>
    <t>Fiber Optic Link MDF to IDF 3</t>
  </si>
  <si>
    <t>24-port patch panel supplied with six factory installed CFFP4 type front removable snap-in faceplates. Use label part number C261X030FJJ for laserinkjet printer.</t>
  </si>
  <si>
    <t>CPP24WBLY</t>
  </si>
  <si>
    <t>UTP Jack Module, Category 6, RJ45, 8-position, 8-wire universal module. Blue</t>
  </si>
  <si>
    <t>12-fiber OM3 10 GbE multimode riser rated indoor/outdoor central cable</t>
  </si>
  <si>
    <t>FOCRX12Y</t>
  </si>
  <si>
    <t>Ing. Edgar Robles</t>
  </si>
  <si>
    <t>FIBER OPTIC LINKS AND CABINETS FOR IDF 1. ESCOBEDO WAREHOUSE</t>
  </si>
  <si>
    <t>FIBER OPTIC LINKS AND CABINETS FOR MDF. ESCOBEDO WAREHOUSE</t>
  </si>
  <si>
    <t>Fiber Optice elements rack</t>
  </si>
  <si>
    <t>Fiber Optic Link IDF 1 to IDF 2 (Redundancy)</t>
  </si>
  <si>
    <t>Cooper element IDF 1</t>
  </si>
  <si>
    <t>Cooper element MDF</t>
  </si>
  <si>
    <t>FIBER OPTIC LINKS AND CABINETS FOR IDF 2. ESCOBEDO WAREHOUSE</t>
  </si>
  <si>
    <t>Fiber Optic Link IDF 2 to IDF 4 (Redundancy)</t>
  </si>
  <si>
    <t>Cooper element IDF 2</t>
  </si>
  <si>
    <t>6-fiber OM3 10 GbE multimode riser rated indoor/outdoor central cable</t>
  </si>
  <si>
    <t>FOCRX06Y</t>
  </si>
  <si>
    <t>Fiber Optic Link IDF 3 to IDF 5 (Redundancy)</t>
  </si>
  <si>
    <t>FIBER OPTIC LINKS AND CABINETS FOR IDF 3. ESCOBEDO WAREHOUSE</t>
  </si>
  <si>
    <t>FIBER OPTIC LINKS AND CABINETS FOR IDF 4. ESCOBEDO WAREHOUSE</t>
  </si>
  <si>
    <t>Fiber Optic Link MDF to IDF 4</t>
  </si>
  <si>
    <t>Fiber Optic Link IDF 4 to IDF 5 (Redundancy)</t>
  </si>
  <si>
    <t>Cooper element IDF 4</t>
  </si>
  <si>
    <t>Cooper element IDF 3</t>
  </si>
  <si>
    <t>Cooper element IDF 5</t>
  </si>
  <si>
    <t>Fiber Optic Link MDF to IDF 5</t>
  </si>
  <si>
    <t>FIBER OPTIC LINKS AND CABINETS FOR IDF 5. ESCOBEDO WAREHOUSE</t>
  </si>
  <si>
    <t>MDF (190 NODES)</t>
  </si>
  <si>
    <t>Fiber Optic Link IDF 6 to IDF 7 (Redundancy)</t>
  </si>
  <si>
    <t>NetShelter SX 24U 600mm x 1070mm Deep Enclosure</t>
  </si>
  <si>
    <t>AR3104</t>
  </si>
  <si>
    <t>Category 6, UTP patch cord with TX6™ PLUS Modular Plugs on each end. Blue</t>
  </si>
  <si>
    <t>White Module, Mini-Com® 1-port blank module, reserves space for future use.</t>
  </si>
  <si>
    <t>FIBER OPTIC LINKS AND CABINETS FOR IDF 6. ESCOBEDO WAREHOUSE</t>
  </si>
  <si>
    <t>Fiber Optic Link MDF to IDF 6</t>
  </si>
  <si>
    <t>Fiber Optic Link MDF to IDF 7</t>
  </si>
  <si>
    <t>Cooper element IDF 7</t>
  </si>
  <si>
    <t>Cooper element IDF 6</t>
  </si>
  <si>
    <t>IDF 5 (8 NODES) LINK MDF-IDF5</t>
  </si>
  <si>
    <t>IDF 6 (4 NODES) LINK MDF-IDF6 &amp; IDF6-IDF7</t>
  </si>
  <si>
    <t>IDF 7 (4 NODES) LINK MDF-IDF7</t>
  </si>
  <si>
    <t>IDF 3 (48 NODES) LINK MDF-IDF3 &amp; IDF3-IDF5</t>
  </si>
  <si>
    <t>IDF 2 (36 NODES) LINK MDF-IDF2 &amp; IDF2-IDF4</t>
  </si>
  <si>
    <t>IDF 1 (20 NODES) LINK MDF-IDF1 &amp; IDF1-IDF2</t>
  </si>
  <si>
    <t>IDF 4 LINK MDF-IDF4 &amp; IDF4-IDF5</t>
  </si>
  <si>
    <t>SERVICES</t>
  </si>
  <si>
    <t>SERVICE (CAR LIFT)</t>
  </si>
  <si>
    <t>Descuento especial del 6.7%</t>
  </si>
  <si>
    <t>Total con descuento</t>
  </si>
  <si>
    <t>Note:</t>
  </si>
  <si>
    <t>This budget is correct except omission or error, any extra work or variation of the scope will be considered during the implementation process.</t>
  </si>
  <si>
    <t>It is considering using existing pipes</t>
  </si>
  <si>
    <t>The special discount of 6.7% overall, accounting for 10% off the material</t>
  </si>
  <si>
    <t>División Proyectos</t>
  </si>
  <si>
    <t xml:space="preserve">COOPER AND FIBRE FOR ESCOBEDO WAREHOUSE </t>
  </si>
  <si>
    <t>Netshelter SX 42U 750mm wide x 1200mm deep networking enclosure</t>
  </si>
  <si>
    <t>AR3340</t>
  </si>
  <si>
    <t>FAP6WAQDLC</t>
  </si>
  <si>
    <t>LC 10Gig™ OM3/OM4 FAP loaded with six LC 10Gig™ Duplex Multimode Fiber Optic Adapters (Aqua) with phosphor bronze split sleeves</t>
  </si>
  <si>
    <t>Jun 16, 2015</t>
  </si>
  <si>
    <t>INFRAESTRUCTURE</t>
  </si>
  <si>
    <t xml:space="preserve">Thin Wall Pipe Conduit 1" </t>
  </si>
  <si>
    <t xml:space="preserve">Elbow thin wall conduit 1" </t>
  </si>
  <si>
    <t xml:space="preserve">Coupling thin wall 1" </t>
  </si>
  <si>
    <t>Connector 1"</t>
  </si>
  <si>
    <t xml:space="preserve">Locking and Monitor 1" </t>
  </si>
  <si>
    <t xml:space="preserve">Box 5X5"  </t>
  </si>
  <si>
    <t>Counduit pipe support</t>
  </si>
  <si>
    <t xml:space="preserve">Thin Wall Pipe Conduit 3/4" </t>
  </si>
  <si>
    <t xml:space="preserve">Elbow thin wall conduit 3/4" </t>
  </si>
  <si>
    <t xml:space="preserve">Coupling thin wall 3/4" </t>
  </si>
  <si>
    <t>Connector 3/4"</t>
  </si>
  <si>
    <t xml:space="preserve">Locking and Monitor 3/4" </t>
  </si>
  <si>
    <t xml:space="preserve">Box 2X4"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</si>
</sst>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5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theme="1" tint="0.499984740745262"/>
      </left>
      <right style="thin">
        <color auto="1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auto="1"/>
      </left>
      <right style="thin">
        <color auto="1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auto="1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double">
        <color indexed="64"/>
      </bottom>
      <diagonal/>
    </border>
    <border>
      <left style="thick">
        <color theme="1" tint="0.499984740745262"/>
      </left>
      <right/>
      <top style="thick">
        <color theme="1" tint="0.499984740745262"/>
      </top>
      <bottom style="thick">
        <color theme="1" tint="0.499984740745262"/>
      </bottom>
      <diagonal/>
    </border>
    <border>
      <left/>
      <right/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Font="1"/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 vertical="center"/>
    </xf>
    <xf numFmtId="43" fontId="7" fillId="0" borderId="18" xfId="1" applyFont="1" applyFill="1" applyBorder="1" applyAlignment="1">
      <alignment horizontal="right" vertical="center"/>
    </xf>
    <xf numFmtId="43" fontId="7" fillId="0" borderId="18" xfId="1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0" fillId="0" borderId="0" xfId="0" applyFont="1" applyBorder="1" applyAlignment="1">
      <alignment horizontal="right" wrapText="1"/>
    </xf>
    <xf numFmtId="164" fontId="3" fillId="0" borderId="0" xfId="0" applyNumberFormat="1" applyFont="1" applyBorder="1" applyAlignment="1">
      <alignment horizontal="right"/>
    </xf>
    <xf numFmtId="0" fontId="1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27" xfId="0" applyBorder="1"/>
    <xf numFmtId="0" fontId="0" fillId="0" borderId="0" xfId="0" applyFont="1" applyBorder="1" applyAlignment="1">
      <alignment horizontal="right" wrapText="1"/>
    </xf>
    <xf numFmtId="0" fontId="0" fillId="0" borderId="0" xfId="0" applyFont="1" applyFill="1"/>
    <xf numFmtId="44" fontId="0" fillId="0" borderId="0" xfId="4" applyFont="1" applyBorder="1" applyAlignment="1">
      <alignment horizontal="right" wrapText="1"/>
    </xf>
    <xf numFmtId="164" fontId="3" fillId="0" borderId="0" xfId="0" applyNumberFormat="1" applyFont="1" applyBorder="1" applyAlignment="1">
      <alignment horizontal="left"/>
    </xf>
    <xf numFmtId="49" fontId="11" fillId="0" borderId="18" xfId="5" applyNumberFormat="1" applyFont="1" applyFill="1" applyBorder="1" applyAlignment="1">
      <alignment horizontal="center" vertical="center" wrapText="1"/>
    </xf>
    <xf numFmtId="43" fontId="11" fillId="0" borderId="18" xfId="1" applyFont="1" applyFill="1" applyBorder="1" applyAlignment="1">
      <alignment horizontal="right" vertical="center"/>
    </xf>
    <xf numFmtId="43" fontId="11" fillId="0" borderId="18" xfId="1" applyFont="1" applyFill="1" applyBorder="1" applyAlignment="1">
      <alignment horizontal="right" vertical="center" wrapText="1"/>
    </xf>
    <xf numFmtId="49" fontId="11" fillId="0" borderId="18" xfId="5" applyNumberFormat="1" applyFont="1" applyBorder="1" applyAlignment="1">
      <alignment horizontal="center" vertical="center" wrapText="1"/>
    </xf>
    <xf numFmtId="43" fontId="11" fillId="0" borderId="18" xfId="1" applyFont="1" applyBorder="1" applyAlignment="1">
      <alignment horizontal="right" vertical="center"/>
    </xf>
    <xf numFmtId="43" fontId="11" fillId="0" borderId="18" xfId="1" applyFont="1" applyBorder="1" applyAlignment="1">
      <alignment horizontal="right" vertical="center" wrapText="1"/>
    </xf>
    <xf numFmtId="0" fontId="7" fillId="0" borderId="18" xfId="0" applyFont="1" applyFill="1" applyBorder="1" applyAlignment="1">
      <alignment horizontal="center" vertical="center"/>
    </xf>
    <xf numFmtId="0" fontId="0" fillId="0" borderId="28" xfId="0" applyFont="1" applyBorder="1"/>
    <xf numFmtId="0" fontId="7" fillId="0" borderId="19" xfId="0" applyFont="1" applyBorder="1" applyAlignment="1">
      <alignment horizontal="center" vertical="center"/>
    </xf>
    <xf numFmtId="43" fontId="11" fillId="0" borderId="18" xfId="1" applyFont="1" applyBorder="1" applyAlignment="1">
      <alignment vertical="center" wrapText="1"/>
    </xf>
    <xf numFmtId="44" fontId="0" fillId="0" borderId="0" xfId="0" applyNumberFormat="1" applyFont="1"/>
    <xf numFmtId="0" fontId="0" fillId="0" borderId="0" xfId="0" applyFont="1" applyAlignment="1">
      <alignment horizontal="right"/>
    </xf>
    <xf numFmtId="44" fontId="0" fillId="0" borderId="28" xfId="4" applyFont="1" applyBorder="1"/>
    <xf numFmtId="164" fontId="3" fillId="0" borderId="28" xfId="0" applyNumberFormat="1" applyFont="1" applyBorder="1" applyAlignment="1">
      <alignment horizontal="left"/>
    </xf>
    <xf numFmtId="0" fontId="0" fillId="0" borderId="0" xfId="0" applyFont="1" applyBorder="1" applyAlignment="1">
      <alignment horizontal="right" wrapText="1"/>
    </xf>
    <xf numFmtId="0" fontId="8" fillId="0" borderId="22" xfId="0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right" wrapText="1"/>
    </xf>
    <xf numFmtId="0" fontId="8" fillId="0" borderId="19" xfId="0" applyFont="1" applyBorder="1" applyAlignment="1">
      <alignment horizontal="center" vertical="center"/>
    </xf>
    <xf numFmtId="0" fontId="0" fillId="0" borderId="0" xfId="0"/>
    <xf numFmtId="0" fontId="0" fillId="0" borderId="0" xfId="0" applyFont="1"/>
    <xf numFmtId="0" fontId="8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3" fillId="0" borderId="0" xfId="0" applyNumberFormat="1" applyFont="1" applyBorder="1" applyAlignment="1">
      <alignment horizontal="right"/>
    </xf>
    <xf numFmtId="0" fontId="1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27" xfId="0" applyBorder="1"/>
    <xf numFmtId="0" fontId="0" fillId="0" borderId="0" xfId="0" applyFont="1" applyFill="1"/>
    <xf numFmtId="0" fontId="0" fillId="0" borderId="0" xfId="0" applyFill="1" applyBorder="1"/>
    <xf numFmtId="164" fontId="3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right" wrapText="1"/>
    </xf>
    <xf numFmtId="0" fontId="7" fillId="0" borderId="2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4" fontId="15" fillId="0" borderId="0" xfId="4" applyFont="1" applyBorder="1" applyAlignment="1">
      <alignment horizontal="right" wrapText="1"/>
    </xf>
    <xf numFmtId="0" fontId="0" fillId="0" borderId="0" xfId="0" applyBorder="1" applyAlignment="1">
      <alignment horizontal="left" wrapText="1"/>
    </xf>
    <xf numFmtId="0" fontId="0" fillId="0" borderId="0" xfId="0" applyFont="1" applyBorder="1" applyAlignment="1">
      <alignment horizontal="right" wrapText="1"/>
    </xf>
    <xf numFmtId="0" fontId="8" fillId="0" borderId="19" xfId="0" applyFont="1" applyBorder="1" applyAlignment="1">
      <alignment horizontal="center" vertical="center"/>
    </xf>
    <xf numFmtId="44" fontId="0" fillId="0" borderId="0" xfId="4" applyFont="1" applyBorder="1"/>
    <xf numFmtId="44" fontId="3" fillId="0" borderId="0" xfId="0" applyNumberFormat="1" applyFont="1"/>
    <xf numFmtId="0" fontId="1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44" fontId="16" fillId="0" borderId="28" xfId="0" applyNumberFormat="1" applyFont="1" applyBorder="1"/>
    <xf numFmtId="0" fontId="11" fillId="0" borderId="18" xfId="2" applyFont="1" applyFill="1" applyBorder="1" applyAlignment="1">
      <alignment horizontal="center" vertical="center" wrapText="1"/>
    </xf>
    <xf numFmtId="43" fontId="7" fillId="0" borderId="18" xfId="1" applyFont="1" applyBorder="1" applyAlignment="1">
      <alignment vertical="center"/>
    </xf>
    <xf numFmtId="43" fontId="7" fillId="0" borderId="18" xfId="1" applyFont="1" applyFill="1" applyBorder="1" applyAlignment="1">
      <alignment vertical="center"/>
    </xf>
    <xf numFmtId="43" fontId="7" fillId="0" borderId="33" xfId="1" applyFont="1" applyFill="1" applyBorder="1" applyAlignment="1">
      <alignment horizontal="center" vertical="center"/>
    </xf>
    <xf numFmtId="43" fontId="11" fillId="0" borderId="33" xfId="1" applyFont="1" applyFill="1" applyBorder="1" applyAlignment="1">
      <alignment horizontal="right" vertical="center"/>
    </xf>
    <xf numFmtId="43" fontId="11" fillId="0" borderId="33" xfId="1" applyFont="1" applyFill="1" applyBorder="1" applyAlignment="1">
      <alignment vertical="center"/>
    </xf>
    <xf numFmtId="43" fontId="7" fillId="0" borderId="33" xfId="1" applyFont="1" applyFill="1" applyBorder="1" applyAlignment="1">
      <alignment vertical="center"/>
    </xf>
    <xf numFmtId="43" fontId="0" fillId="0" borderId="0" xfId="0" applyNumberFormat="1" applyFont="1"/>
    <xf numFmtId="0" fontId="0" fillId="0" borderId="0" xfId="0" applyBorder="1" applyAlignment="1">
      <alignment horizontal="left" wrapText="1"/>
    </xf>
    <xf numFmtId="0" fontId="7" fillId="0" borderId="0" xfId="0" applyFont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4" fillId="0" borderId="0" xfId="3" applyFont="1" applyBorder="1" applyAlignment="1" applyProtection="1">
      <alignment horizontal="center"/>
    </xf>
    <xf numFmtId="0" fontId="6" fillId="0" borderId="0" xfId="0" applyFont="1" applyAlignment="1">
      <alignment horizontal="center"/>
    </xf>
    <xf numFmtId="0" fontId="5" fillId="0" borderId="22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5" fontId="5" fillId="0" borderId="9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8" xfId="0" applyFont="1" applyBorder="1" applyAlignment="1">
      <alignment horizontal="center" wrapText="1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7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28" xfId="0" applyBorder="1" applyAlignment="1">
      <alignment horizontal="left" wrapText="1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7" fillId="0" borderId="22" xfId="0" applyFont="1" applyFill="1" applyBorder="1" applyAlignment="1">
      <alignment horizontal="left" wrapText="1"/>
    </xf>
    <xf numFmtId="0" fontId="7" fillId="0" borderId="17" xfId="0" applyFont="1" applyFill="1" applyBorder="1" applyAlignment="1">
      <alignment horizontal="left" wrapText="1"/>
    </xf>
    <xf numFmtId="0" fontId="7" fillId="0" borderId="23" xfId="0" applyFont="1" applyFill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11" fillId="0" borderId="18" xfId="0" applyFont="1" applyFill="1" applyBorder="1" applyAlignment="1">
      <alignment wrapText="1"/>
    </xf>
    <xf numFmtId="0" fontId="0" fillId="0" borderId="0" xfId="0" applyFont="1" applyBorder="1" applyAlignment="1">
      <alignment horizontal="right" wrapText="1"/>
    </xf>
    <xf numFmtId="164" fontId="3" fillId="0" borderId="24" xfId="0" applyNumberFormat="1" applyFont="1" applyBorder="1" applyAlignment="1">
      <alignment horizontal="right"/>
    </xf>
    <xf numFmtId="164" fontId="3" fillId="0" borderId="25" xfId="0" applyNumberFormat="1" applyFont="1" applyBorder="1" applyAlignment="1">
      <alignment horizontal="right"/>
    </xf>
    <xf numFmtId="164" fontId="3" fillId="0" borderId="26" xfId="0" applyNumberFormat="1" applyFont="1" applyBorder="1" applyAlignment="1">
      <alignment horizontal="right"/>
    </xf>
    <xf numFmtId="0" fontId="5" fillId="0" borderId="23" xfId="0" applyFont="1" applyBorder="1" applyAlignment="1">
      <alignment horizontal="center"/>
    </xf>
    <xf numFmtId="0" fontId="7" fillId="0" borderId="22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center" vertical="center"/>
    </xf>
    <xf numFmtId="0" fontId="9" fillId="2" borderId="21" xfId="0" applyFont="1" applyFill="1" applyBorder="1" applyAlignment="1">
      <alignment horizontal="left" wrapText="1"/>
    </xf>
    <xf numFmtId="0" fontId="9" fillId="2" borderId="17" xfId="0" applyFont="1" applyFill="1" applyBorder="1" applyAlignment="1">
      <alignment horizontal="left" wrapText="1"/>
    </xf>
    <xf numFmtId="0" fontId="9" fillId="2" borderId="21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wrapText="1"/>
    </xf>
    <xf numFmtId="0" fontId="11" fillId="0" borderId="33" xfId="0" applyNumberFormat="1" applyFont="1" applyFill="1" applyBorder="1" applyAlignment="1">
      <alignment horizontal="left" vertical="center" wrapText="1"/>
    </xf>
    <xf numFmtId="0" fontId="7" fillId="0" borderId="33" xfId="1" applyNumberFormat="1" applyFont="1" applyFill="1" applyBorder="1" applyAlignment="1">
      <alignment horizontal="left" vertical="center" wrapText="1"/>
    </xf>
    <xf numFmtId="0" fontId="11" fillId="0" borderId="34" xfId="0" applyNumberFormat="1" applyFont="1" applyFill="1" applyBorder="1" applyAlignment="1">
      <alignment horizontal="left" vertical="center" wrapText="1"/>
    </xf>
    <xf numFmtId="0" fontId="11" fillId="0" borderId="35" xfId="0" applyNumberFormat="1" applyFont="1" applyFill="1" applyBorder="1" applyAlignment="1">
      <alignment horizontal="left" vertical="center" wrapText="1"/>
    </xf>
    <xf numFmtId="0" fontId="11" fillId="0" borderId="36" xfId="0" applyNumberFormat="1" applyFont="1" applyFill="1" applyBorder="1" applyAlignment="1">
      <alignment horizontal="left" vertical="center" wrapText="1"/>
    </xf>
    <xf numFmtId="0" fontId="9" fillId="0" borderId="18" xfId="0" applyFont="1" applyFill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9" fillId="2" borderId="22" xfId="0" applyFont="1" applyFill="1" applyBorder="1" applyAlignment="1">
      <alignment horizontal="left" wrapText="1"/>
    </xf>
    <xf numFmtId="0" fontId="0" fillId="0" borderId="32" xfId="0" applyFont="1" applyBorder="1" applyAlignment="1">
      <alignment horizontal="right" wrapText="1"/>
    </xf>
    <xf numFmtId="164" fontId="3" fillId="0" borderId="29" xfId="0" applyNumberFormat="1" applyFont="1" applyBorder="1" applyAlignment="1">
      <alignment horizontal="right"/>
    </xf>
    <xf numFmtId="164" fontId="3" fillId="0" borderId="30" xfId="0" applyNumberFormat="1" applyFont="1" applyBorder="1" applyAlignment="1">
      <alignment horizontal="right"/>
    </xf>
    <xf numFmtId="164" fontId="3" fillId="0" borderId="31" xfId="0" applyNumberFormat="1" applyFont="1" applyBorder="1" applyAlignment="1">
      <alignment horizontal="right"/>
    </xf>
  </cellXfs>
  <cellStyles count="9">
    <cellStyle name="Hipervínculo" xfId="3" builtinId="8"/>
    <cellStyle name="Millares" xfId="1" builtinId="3"/>
    <cellStyle name="Millares 10" xfId="5"/>
    <cellStyle name="Millares 10 2" xfId="8"/>
    <cellStyle name="Millares 2" xfId="6"/>
    <cellStyle name="Moneda" xfId="4" builtinId="4"/>
    <cellStyle name="Moneda 2" xfId="7"/>
    <cellStyle name="Normal" xfId="0" builtinId="0"/>
    <cellStyle name="Normal 2 2" xfId="2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grupoasercom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rupoasercom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rupoasercom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rupoasercom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rupoasercom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rupoasercom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grupoasercom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grupoasercom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59"/>
  <sheetViews>
    <sheetView tabSelected="1" workbookViewId="0">
      <selection activeCell="F7" sqref="F7"/>
    </sheetView>
  </sheetViews>
  <sheetFormatPr baseColWidth="10" defaultRowHeight="15" x14ac:dyDescent="0.25"/>
  <cols>
    <col min="1" max="1" width="6.7109375" style="1" customWidth="1"/>
    <col min="2" max="2" width="10" style="1" customWidth="1"/>
    <col min="3" max="3" width="11.42578125" style="1"/>
    <col min="4" max="4" width="14.28515625" style="1" customWidth="1"/>
    <col min="5" max="5" width="30" style="1" customWidth="1"/>
    <col min="6" max="6" width="16.7109375" style="1" customWidth="1"/>
    <col min="7" max="16384" width="11.42578125" style="1"/>
  </cols>
  <sheetData>
    <row r="2" spans="2:9" ht="15.75" x14ac:dyDescent="0.25">
      <c r="G2" s="103" t="s">
        <v>0</v>
      </c>
      <c r="H2" s="103"/>
      <c r="I2" s="103"/>
    </row>
    <row r="3" spans="2:9" ht="15.75" x14ac:dyDescent="0.25">
      <c r="G3" s="86" t="s">
        <v>136</v>
      </c>
      <c r="H3" s="86"/>
      <c r="I3" s="86"/>
    </row>
    <row r="7" spans="2:9" ht="15.75" thickBot="1" x14ac:dyDescent="0.3"/>
    <row r="8" spans="2:9" x14ac:dyDescent="0.25">
      <c r="B8" s="110" t="s">
        <v>42</v>
      </c>
      <c r="C8" s="111"/>
      <c r="D8" s="111"/>
      <c r="E8" s="112"/>
      <c r="F8" s="42"/>
      <c r="G8" s="87" t="s">
        <v>48</v>
      </c>
      <c r="H8" s="88"/>
      <c r="I8" s="89"/>
    </row>
    <row r="9" spans="2:9" s="59" customFormat="1" x14ac:dyDescent="0.25">
      <c r="B9" s="113" t="s">
        <v>22</v>
      </c>
      <c r="C9" s="114"/>
      <c r="D9" s="114"/>
      <c r="E9" s="115"/>
      <c r="F9" s="42"/>
      <c r="G9" s="90" t="s">
        <v>142</v>
      </c>
      <c r="H9" s="91"/>
      <c r="I9" s="92"/>
    </row>
    <row r="10" spans="2:9" x14ac:dyDescent="0.25">
      <c r="B10" s="116" t="s">
        <v>43</v>
      </c>
      <c r="C10" s="91"/>
      <c r="D10" s="91"/>
      <c r="E10" s="117"/>
      <c r="F10" s="42"/>
      <c r="G10" s="93" t="s">
        <v>49</v>
      </c>
      <c r="H10" s="91"/>
      <c r="I10" s="92"/>
    </row>
    <row r="11" spans="2:9" x14ac:dyDescent="0.25">
      <c r="B11" s="118" t="s">
        <v>23</v>
      </c>
      <c r="C11" s="119"/>
      <c r="D11" s="119"/>
      <c r="E11" s="120"/>
      <c r="F11" s="42"/>
      <c r="G11" s="93"/>
      <c r="H11" s="91"/>
      <c r="I11" s="92"/>
    </row>
    <row r="12" spans="2:9" x14ac:dyDescent="0.25">
      <c r="B12" s="116" t="s">
        <v>44</v>
      </c>
      <c r="C12" s="91"/>
      <c r="D12" s="123" t="s">
        <v>45</v>
      </c>
      <c r="E12" s="124"/>
      <c r="F12" s="42"/>
      <c r="G12" s="93" t="s">
        <v>50</v>
      </c>
      <c r="H12" s="91"/>
      <c r="I12" s="92"/>
    </row>
    <row r="13" spans="2:9" ht="15.75" thickBot="1" x14ac:dyDescent="0.3">
      <c r="B13" s="98" t="s">
        <v>46</v>
      </c>
      <c r="C13" s="99"/>
      <c r="D13" s="100" t="s">
        <v>47</v>
      </c>
      <c r="E13" s="101"/>
      <c r="F13" s="42"/>
      <c r="G13" s="94" t="s">
        <v>88</v>
      </c>
      <c r="H13" s="95"/>
      <c r="I13" s="96"/>
    </row>
    <row r="14" spans="2:9" x14ac:dyDescent="0.25">
      <c r="B14" s="122"/>
      <c r="C14" s="122"/>
      <c r="D14" s="122"/>
      <c r="E14" s="122"/>
      <c r="F14" s="122"/>
      <c r="G14" s="122"/>
      <c r="H14" s="122"/>
    </row>
    <row r="15" spans="2:9" x14ac:dyDescent="0.25">
      <c r="B15" s="122"/>
      <c r="C15" s="122"/>
      <c r="D15" s="122"/>
      <c r="E15" s="122"/>
      <c r="F15" s="122"/>
      <c r="G15" s="122"/>
      <c r="H15" s="122"/>
    </row>
    <row r="16" spans="2:9" ht="15" customHeight="1" x14ac:dyDescent="0.25">
      <c r="B16" s="104" t="s">
        <v>51</v>
      </c>
      <c r="C16" s="105"/>
      <c r="D16" s="105"/>
      <c r="E16" s="105"/>
      <c r="F16" s="105"/>
      <c r="G16" s="105"/>
      <c r="H16" s="105"/>
      <c r="I16" s="106"/>
    </row>
    <row r="17" spans="2:9" x14ac:dyDescent="0.25">
      <c r="B17" s="107" t="s">
        <v>137</v>
      </c>
      <c r="C17" s="108"/>
      <c r="D17" s="108"/>
      <c r="E17" s="108"/>
      <c r="F17" s="108"/>
      <c r="G17" s="108"/>
      <c r="H17" s="108"/>
      <c r="I17" s="109"/>
    </row>
    <row r="18" spans="2:9" x14ac:dyDescent="0.25">
      <c r="B18" s="102"/>
      <c r="C18" s="102"/>
      <c r="D18" s="102"/>
      <c r="E18" s="102"/>
      <c r="F18" s="102"/>
      <c r="G18" s="102"/>
      <c r="H18" s="102"/>
    </row>
    <row r="19" spans="2:9" customFormat="1" ht="15" customHeight="1" x14ac:dyDescent="0.25">
      <c r="C19" s="10"/>
      <c r="D19" s="10"/>
      <c r="E19" s="17"/>
      <c r="F19" s="17"/>
      <c r="G19" s="12"/>
      <c r="H19" s="12"/>
    </row>
    <row r="20" spans="2:9" customFormat="1" ht="15" customHeight="1" x14ac:dyDescent="0.25">
      <c r="B20">
        <v>1</v>
      </c>
      <c r="C20" s="77" t="s">
        <v>110</v>
      </c>
      <c r="D20" s="77"/>
      <c r="E20" s="77"/>
      <c r="F20" s="19">
        <f>MDF!G43</f>
        <v>31245.09</v>
      </c>
      <c r="G20" s="20" t="s">
        <v>6</v>
      </c>
      <c r="H20" s="12"/>
    </row>
    <row r="21" spans="2:9" customFormat="1" ht="15" customHeight="1" x14ac:dyDescent="0.25">
      <c r="C21" s="77"/>
      <c r="D21" s="77"/>
      <c r="E21" s="77"/>
      <c r="F21" s="19"/>
      <c r="G21" s="12"/>
      <c r="H21" s="12"/>
    </row>
    <row r="22" spans="2:9" customFormat="1" ht="15" customHeight="1" x14ac:dyDescent="0.25">
      <c r="B22">
        <v>2</v>
      </c>
      <c r="C22" s="77" t="s">
        <v>126</v>
      </c>
      <c r="D22" s="77"/>
      <c r="E22" s="77"/>
      <c r="F22" s="19">
        <f>'IDF1'!G60</f>
        <v>14998.338923076924</v>
      </c>
      <c r="G22" s="20" t="s">
        <v>6</v>
      </c>
      <c r="H22" s="12"/>
    </row>
    <row r="23" spans="2:9" customFormat="1" ht="15" customHeight="1" x14ac:dyDescent="0.25">
      <c r="C23" s="77"/>
      <c r="D23" s="77"/>
      <c r="E23" s="77"/>
      <c r="F23" s="19"/>
      <c r="G23" s="1"/>
      <c r="H23" s="12"/>
    </row>
    <row r="24" spans="2:9" customFormat="1" ht="15" customHeight="1" x14ac:dyDescent="0.25">
      <c r="B24">
        <v>3</v>
      </c>
      <c r="C24" s="77" t="s">
        <v>125</v>
      </c>
      <c r="D24" s="77"/>
      <c r="E24" s="77"/>
      <c r="F24" s="60">
        <f>'IDF2'!G60</f>
        <v>20787.893784615386</v>
      </c>
      <c r="G24" s="20" t="s">
        <v>6</v>
      </c>
      <c r="H24" s="12"/>
    </row>
    <row r="25" spans="2:9" customFormat="1" ht="15" customHeight="1" x14ac:dyDescent="0.25">
      <c r="C25" s="77"/>
      <c r="D25" s="77"/>
      <c r="E25" s="77"/>
      <c r="F25" s="19"/>
      <c r="G25" s="1"/>
      <c r="H25" s="12"/>
    </row>
    <row r="26" spans="2:9" customFormat="1" ht="15" customHeight="1" x14ac:dyDescent="0.25">
      <c r="B26">
        <v>4</v>
      </c>
      <c r="C26" s="77" t="s">
        <v>124</v>
      </c>
      <c r="D26" s="77"/>
      <c r="E26" s="77"/>
      <c r="F26" s="19">
        <f>'IDF3'!G66</f>
        <v>24560.688461538462</v>
      </c>
      <c r="G26" s="20" t="s">
        <v>6</v>
      </c>
      <c r="H26" s="12"/>
    </row>
    <row r="27" spans="2:9" customFormat="1" ht="15" customHeight="1" x14ac:dyDescent="0.25">
      <c r="C27" s="77"/>
      <c r="D27" s="77"/>
      <c r="E27" s="77"/>
      <c r="F27" s="35"/>
      <c r="G27" s="12"/>
      <c r="H27" s="12"/>
    </row>
    <row r="28" spans="2:9" s="41" customFormat="1" ht="15" customHeight="1" x14ac:dyDescent="0.25">
      <c r="B28" s="41">
        <v>5</v>
      </c>
      <c r="C28" s="77" t="s">
        <v>127</v>
      </c>
      <c r="D28" s="77"/>
      <c r="E28" s="77"/>
      <c r="F28" s="19">
        <f>'IDF4'!G60</f>
        <v>10985.11</v>
      </c>
      <c r="G28" s="56" t="s">
        <v>6</v>
      </c>
      <c r="H28" s="49"/>
    </row>
    <row r="29" spans="2:9" s="41" customFormat="1" ht="15" customHeight="1" x14ac:dyDescent="0.25">
      <c r="C29" s="77"/>
      <c r="D29" s="77"/>
      <c r="E29" s="77"/>
      <c r="F29" s="57"/>
      <c r="G29" s="49"/>
      <c r="H29" s="49"/>
    </row>
    <row r="30" spans="2:9" customFormat="1" ht="15" customHeight="1" x14ac:dyDescent="0.25">
      <c r="B30">
        <v>6</v>
      </c>
      <c r="C30" s="77" t="s">
        <v>121</v>
      </c>
      <c r="D30" s="77"/>
      <c r="E30" s="77"/>
      <c r="F30" s="19">
        <f>'IDF5'!G53</f>
        <v>12418.318861538462</v>
      </c>
      <c r="G30" s="20" t="s">
        <v>6</v>
      </c>
      <c r="H30" s="12"/>
    </row>
    <row r="31" spans="2:9" customFormat="1" ht="15" customHeight="1" x14ac:dyDescent="0.25">
      <c r="C31" s="77"/>
      <c r="D31" s="77"/>
      <c r="E31" s="77"/>
      <c r="F31" s="19"/>
      <c r="G31" s="12"/>
      <c r="H31" s="12"/>
    </row>
    <row r="32" spans="2:9" ht="15.75" customHeight="1" x14ac:dyDescent="0.25">
      <c r="B32" s="1">
        <v>7</v>
      </c>
      <c r="C32" s="77" t="s">
        <v>122</v>
      </c>
      <c r="D32" s="77"/>
      <c r="E32" s="77"/>
      <c r="F32" s="19">
        <f>'IDF6'!G60</f>
        <v>8784.2772307692339</v>
      </c>
      <c r="G32" s="20" t="s">
        <v>6</v>
      </c>
    </row>
    <row r="33" spans="2:9" x14ac:dyDescent="0.25">
      <c r="C33" s="77"/>
      <c r="D33" s="77"/>
      <c r="E33" s="77"/>
    </row>
    <row r="34" spans="2:9" ht="15.75" customHeight="1" x14ac:dyDescent="0.25">
      <c r="B34" s="38">
        <v>8</v>
      </c>
      <c r="C34" s="77" t="s">
        <v>123</v>
      </c>
      <c r="D34" s="77"/>
      <c r="E34" s="77"/>
      <c r="F34" s="64">
        <f>'IDF7'!G53</f>
        <v>7022.0372307692314</v>
      </c>
      <c r="G34" s="56" t="s">
        <v>6</v>
      </c>
      <c r="H34" s="38"/>
    </row>
    <row r="35" spans="2:9" s="42" customFormat="1" ht="15.75" customHeight="1" x14ac:dyDescent="0.25">
      <c r="B35" s="38"/>
      <c r="C35" s="61"/>
      <c r="D35" s="61"/>
      <c r="E35" s="61"/>
      <c r="F35" s="64"/>
      <c r="G35" s="56"/>
      <c r="H35" s="38"/>
    </row>
    <row r="36" spans="2:9" s="42" customFormat="1" ht="15.75" customHeight="1" thickBot="1" x14ac:dyDescent="0.3">
      <c r="B36" s="28">
        <v>9</v>
      </c>
      <c r="C36" s="121" t="s">
        <v>129</v>
      </c>
      <c r="D36" s="121"/>
      <c r="E36" s="121"/>
      <c r="F36" s="33">
        <f>Services!G23</f>
        <v>11580</v>
      </c>
      <c r="G36" s="34" t="s">
        <v>6</v>
      </c>
      <c r="H36" s="28"/>
    </row>
    <row r="37" spans="2:9" ht="15.75" thickTop="1" x14ac:dyDescent="0.25"/>
    <row r="38" spans="2:9" ht="15.75" x14ac:dyDescent="0.25">
      <c r="E38" s="32" t="s">
        <v>35</v>
      </c>
      <c r="F38" s="31">
        <f>SUM(F20:F36)</f>
        <v>142381.75449230769</v>
      </c>
      <c r="G38" s="20" t="s">
        <v>6</v>
      </c>
    </row>
    <row r="40" spans="2:9" ht="16.5" thickBot="1" x14ac:dyDescent="0.3">
      <c r="E40" s="1" t="s">
        <v>130</v>
      </c>
      <c r="F40" s="68">
        <f>F38*0.067</f>
        <v>9539.5775509846153</v>
      </c>
      <c r="G40" s="56" t="s">
        <v>6</v>
      </c>
    </row>
    <row r="41" spans="2:9" ht="15.75" thickTop="1" x14ac:dyDescent="0.25"/>
    <row r="42" spans="2:9" s="42" customFormat="1" ht="15.75" x14ac:dyDescent="0.25">
      <c r="E42" s="42" t="s">
        <v>131</v>
      </c>
      <c r="F42" s="65">
        <f>F38-F40</f>
        <v>132842.17694132306</v>
      </c>
      <c r="G42" s="56" t="s">
        <v>6</v>
      </c>
      <c r="I42" s="31"/>
    </row>
    <row r="43" spans="2:9" s="42" customFormat="1" x14ac:dyDescent="0.25"/>
    <row r="44" spans="2:9" s="42" customFormat="1" x14ac:dyDescent="0.25"/>
    <row r="45" spans="2:9" s="42" customFormat="1" x14ac:dyDescent="0.25"/>
    <row r="47" spans="2:9" ht="15.75" x14ac:dyDescent="0.25">
      <c r="B47" s="13" t="s">
        <v>5</v>
      </c>
      <c r="C47" s="14" t="s">
        <v>6</v>
      </c>
      <c r="D47" s="97" t="s">
        <v>53</v>
      </c>
      <c r="E47" s="97"/>
      <c r="F47" s="97"/>
      <c r="G47" s="97"/>
      <c r="H47" s="97"/>
    </row>
    <row r="48" spans="2:9" x14ac:dyDescent="0.25">
      <c r="B48" s="13"/>
      <c r="C48" s="15" t="s">
        <v>7</v>
      </c>
      <c r="D48" s="79" t="s">
        <v>52</v>
      </c>
      <c r="E48" s="80"/>
      <c r="F48" s="80"/>
      <c r="G48" s="80"/>
      <c r="H48" s="80"/>
    </row>
    <row r="50" spans="2:8" s="41" customFormat="1" ht="19.5" customHeight="1" x14ac:dyDescent="0.25">
      <c r="B50" s="50" t="s">
        <v>132</v>
      </c>
      <c r="C50" s="84" t="s">
        <v>135</v>
      </c>
      <c r="D50" s="85"/>
      <c r="E50" s="85"/>
      <c r="F50" s="85"/>
      <c r="G50" s="85"/>
      <c r="H50" s="85"/>
    </row>
    <row r="51" spans="2:8" s="41" customFormat="1" ht="19.5" customHeight="1" x14ac:dyDescent="0.25">
      <c r="B51" s="66"/>
      <c r="C51" s="84" t="s">
        <v>134</v>
      </c>
      <c r="D51" s="85"/>
      <c r="E51" s="85"/>
      <c r="F51" s="85"/>
      <c r="G51" s="85"/>
      <c r="H51" s="85"/>
    </row>
    <row r="52" spans="2:8" s="41" customFormat="1" ht="19.5" customHeight="1" x14ac:dyDescent="0.25">
      <c r="B52" s="66"/>
      <c r="C52" s="84" t="s">
        <v>133</v>
      </c>
      <c r="D52" s="85"/>
      <c r="E52" s="85"/>
      <c r="F52" s="85"/>
      <c r="G52" s="85"/>
      <c r="H52" s="85"/>
    </row>
    <row r="53" spans="2:8" s="41" customFormat="1" ht="19.5" customHeight="1" x14ac:dyDescent="0.25">
      <c r="B53" s="66"/>
      <c r="C53" s="67"/>
      <c r="D53" s="67"/>
      <c r="E53" s="67"/>
      <c r="F53" s="67"/>
      <c r="G53" s="67"/>
      <c r="H53" s="67"/>
    </row>
    <row r="54" spans="2:8" ht="15.75" thickBot="1" x14ac:dyDescent="0.3">
      <c r="B54" s="16"/>
      <c r="C54" s="16"/>
      <c r="D54" s="16"/>
      <c r="E54" s="16"/>
      <c r="F54" s="16"/>
      <c r="G54" s="16"/>
      <c r="H54" s="16"/>
    </row>
    <row r="55" spans="2:8" x14ac:dyDescent="0.25">
      <c r="B55" s="81" t="s">
        <v>8</v>
      </c>
      <c r="C55" s="81"/>
      <c r="D55" s="81"/>
      <c r="E55" s="82" t="s">
        <v>9</v>
      </c>
      <c r="F55" s="82"/>
      <c r="G55"/>
      <c r="H55"/>
    </row>
    <row r="56" spans="2:8" x14ac:dyDescent="0.25">
      <c r="B56" s="83" t="s">
        <v>10</v>
      </c>
      <c r="C56" s="83"/>
      <c r="D56" s="83"/>
      <c r="E56" s="83" t="s">
        <v>11</v>
      </c>
      <c r="F56" s="83"/>
      <c r="G56" s="83" t="s">
        <v>12</v>
      </c>
      <c r="H56" s="83"/>
    </row>
    <row r="57" spans="2:8" x14ac:dyDescent="0.25">
      <c r="B57" s="78" t="s">
        <v>13</v>
      </c>
      <c r="C57" s="78"/>
      <c r="D57" s="78"/>
      <c r="E57" s="78" t="s">
        <v>14</v>
      </c>
      <c r="F57" s="78"/>
      <c r="G57" s="78" t="s">
        <v>15</v>
      </c>
      <c r="H57" s="78"/>
    </row>
    <row r="58" spans="2:8" x14ac:dyDescent="0.25">
      <c r="B58" s="78" t="s">
        <v>16</v>
      </c>
      <c r="C58" s="78"/>
      <c r="D58" s="78"/>
      <c r="E58" s="78" t="s">
        <v>17</v>
      </c>
      <c r="F58" s="78"/>
      <c r="G58" s="78" t="s">
        <v>18</v>
      </c>
      <c r="H58" s="78"/>
    </row>
    <row r="59" spans="2:8" x14ac:dyDescent="0.25">
      <c r="B59" s="78" t="s">
        <v>19</v>
      </c>
      <c r="C59" s="78"/>
      <c r="D59" s="78"/>
      <c r="E59" s="78" t="s">
        <v>20</v>
      </c>
      <c r="F59" s="78"/>
      <c r="G59" s="78" t="s">
        <v>21</v>
      </c>
      <c r="H59" s="78"/>
    </row>
  </sheetData>
  <mergeCells count="56">
    <mergeCell ref="C50:H50"/>
    <mergeCell ref="C51:H51"/>
    <mergeCell ref="B8:E8"/>
    <mergeCell ref="B9:E9"/>
    <mergeCell ref="B10:E10"/>
    <mergeCell ref="B11:E11"/>
    <mergeCell ref="B12:C12"/>
    <mergeCell ref="C34:E34"/>
    <mergeCell ref="C33:E33"/>
    <mergeCell ref="C36:E36"/>
    <mergeCell ref="B14:H14"/>
    <mergeCell ref="B15:H15"/>
    <mergeCell ref="D12:E12"/>
    <mergeCell ref="C30:E30"/>
    <mergeCell ref="C32:E32"/>
    <mergeCell ref="C20:E20"/>
    <mergeCell ref="G2:I2"/>
    <mergeCell ref="B16:I16"/>
    <mergeCell ref="B17:I17"/>
    <mergeCell ref="C25:E25"/>
    <mergeCell ref="C27:E27"/>
    <mergeCell ref="B13:C13"/>
    <mergeCell ref="D13:E13"/>
    <mergeCell ref="B18:H18"/>
    <mergeCell ref="E57:F57"/>
    <mergeCell ref="G57:H57"/>
    <mergeCell ref="C52:H52"/>
    <mergeCell ref="G3:I3"/>
    <mergeCell ref="G8:I8"/>
    <mergeCell ref="G9:I9"/>
    <mergeCell ref="G10:I10"/>
    <mergeCell ref="G11:I11"/>
    <mergeCell ref="G12:I12"/>
    <mergeCell ref="G13:I13"/>
    <mergeCell ref="C29:E29"/>
    <mergeCell ref="C31:E31"/>
    <mergeCell ref="D47:H47"/>
    <mergeCell ref="C26:E26"/>
    <mergeCell ref="C21:E21"/>
    <mergeCell ref="C23:E23"/>
    <mergeCell ref="C22:E22"/>
    <mergeCell ref="C24:E24"/>
    <mergeCell ref="C28:E28"/>
    <mergeCell ref="B59:D59"/>
    <mergeCell ref="E59:F59"/>
    <mergeCell ref="D48:H48"/>
    <mergeCell ref="G59:H59"/>
    <mergeCell ref="B55:D55"/>
    <mergeCell ref="E55:F55"/>
    <mergeCell ref="B56:D56"/>
    <mergeCell ref="E56:F56"/>
    <mergeCell ref="G56:H56"/>
    <mergeCell ref="B58:D58"/>
    <mergeCell ref="E58:F58"/>
    <mergeCell ref="G58:H58"/>
    <mergeCell ref="B57:D57"/>
  </mergeCells>
  <hyperlinks>
    <hyperlink ref="E55" r:id="rId1"/>
  </hyperlinks>
  <pageMargins left="0.70866141732283472" right="0.70866141732283472" top="0.74803149606299213" bottom="0.74803149606299213" header="0.31496062992125984" footer="0.31496062992125984"/>
  <pageSetup scale="73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J40"/>
  <sheetViews>
    <sheetView workbookViewId="0">
      <selection activeCell="F7" sqref="F7"/>
    </sheetView>
  </sheetViews>
  <sheetFormatPr baseColWidth="10" defaultRowHeight="15" x14ac:dyDescent="0.25"/>
  <cols>
    <col min="1" max="1" width="6.7109375" style="42" customWidth="1"/>
    <col min="2" max="2" width="10" style="42" customWidth="1"/>
    <col min="3" max="3" width="11.42578125" style="42"/>
    <col min="4" max="4" width="14.28515625" style="42" customWidth="1"/>
    <col min="5" max="5" width="30" style="42" customWidth="1"/>
    <col min="6" max="6" width="16.7109375" style="42" customWidth="1"/>
    <col min="7" max="16384" width="11.42578125" style="42"/>
  </cols>
  <sheetData>
    <row r="2" spans="2:9" ht="15.75" x14ac:dyDescent="0.25">
      <c r="G2" s="103" t="s">
        <v>0</v>
      </c>
      <c r="H2" s="103"/>
      <c r="I2" s="103"/>
    </row>
    <row r="3" spans="2:9" ht="15.75" x14ac:dyDescent="0.25">
      <c r="G3" s="86" t="s">
        <v>136</v>
      </c>
      <c r="H3" s="86"/>
      <c r="I3" s="86"/>
    </row>
    <row r="7" spans="2:9" ht="15.75" thickBot="1" x14ac:dyDescent="0.3"/>
    <row r="8" spans="2:9" x14ac:dyDescent="0.25">
      <c r="B8" s="110" t="s">
        <v>42</v>
      </c>
      <c r="C8" s="111"/>
      <c r="D8" s="111"/>
      <c r="E8" s="112"/>
      <c r="G8" s="87" t="s">
        <v>48</v>
      </c>
      <c r="H8" s="88"/>
      <c r="I8" s="89"/>
    </row>
    <row r="9" spans="2:9" x14ac:dyDescent="0.25">
      <c r="B9" s="113" t="s">
        <v>22</v>
      </c>
      <c r="C9" s="114"/>
      <c r="D9" s="114"/>
      <c r="E9" s="115"/>
      <c r="G9" s="90" t="s">
        <v>142</v>
      </c>
      <c r="H9" s="91"/>
      <c r="I9" s="92"/>
    </row>
    <row r="10" spans="2:9" x14ac:dyDescent="0.25">
      <c r="B10" s="116" t="s">
        <v>43</v>
      </c>
      <c r="C10" s="91"/>
      <c r="D10" s="91"/>
      <c r="E10" s="117"/>
      <c r="G10" s="93" t="s">
        <v>49</v>
      </c>
      <c r="H10" s="91"/>
      <c r="I10" s="92"/>
    </row>
    <row r="11" spans="2:9" x14ac:dyDescent="0.25">
      <c r="B11" s="118" t="s">
        <v>23</v>
      </c>
      <c r="C11" s="119"/>
      <c r="D11" s="119"/>
      <c r="E11" s="120"/>
      <c r="G11" s="93"/>
      <c r="H11" s="91"/>
      <c r="I11" s="92"/>
    </row>
    <row r="12" spans="2:9" x14ac:dyDescent="0.25">
      <c r="B12" s="116" t="s">
        <v>44</v>
      </c>
      <c r="C12" s="91"/>
      <c r="D12" s="123" t="s">
        <v>45</v>
      </c>
      <c r="E12" s="124"/>
      <c r="G12" s="93" t="s">
        <v>50</v>
      </c>
      <c r="H12" s="91"/>
      <c r="I12" s="92"/>
    </row>
    <row r="13" spans="2:9" ht="15.75" thickBot="1" x14ac:dyDescent="0.3">
      <c r="B13" s="98" t="s">
        <v>46</v>
      </c>
      <c r="C13" s="99"/>
      <c r="D13" s="100" t="s">
        <v>47</v>
      </c>
      <c r="E13" s="101"/>
      <c r="G13" s="94" t="s">
        <v>88</v>
      </c>
      <c r="H13" s="95"/>
      <c r="I13" s="96"/>
    </row>
    <row r="14" spans="2:9" x14ac:dyDescent="0.25">
      <c r="B14" s="122"/>
      <c r="C14" s="122"/>
      <c r="D14" s="122"/>
      <c r="E14" s="122"/>
      <c r="F14" s="122"/>
      <c r="G14" s="122"/>
      <c r="H14" s="122"/>
      <c r="I14" s="122"/>
    </row>
    <row r="15" spans="2:9" x14ac:dyDescent="0.25">
      <c r="B15" s="122"/>
      <c r="C15" s="122"/>
      <c r="D15" s="122"/>
      <c r="E15" s="122"/>
      <c r="F15" s="122"/>
      <c r="G15" s="122"/>
      <c r="H15" s="122"/>
      <c r="I15" s="122"/>
    </row>
    <row r="16" spans="2:9" ht="15" customHeight="1" x14ac:dyDescent="0.25">
      <c r="B16" s="104" t="s">
        <v>51</v>
      </c>
      <c r="C16" s="105"/>
      <c r="D16" s="105"/>
      <c r="E16" s="105"/>
      <c r="F16" s="105"/>
      <c r="G16" s="105"/>
      <c r="H16" s="105"/>
      <c r="I16" s="106"/>
    </row>
    <row r="17" spans="2:10" x14ac:dyDescent="0.25">
      <c r="B17" s="107" t="s">
        <v>128</v>
      </c>
      <c r="C17" s="108"/>
      <c r="D17" s="108"/>
      <c r="E17" s="108"/>
      <c r="F17" s="108"/>
      <c r="G17" s="108"/>
      <c r="H17" s="108"/>
      <c r="I17" s="109"/>
    </row>
    <row r="18" spans="2:10" x14ac:dyDescent="0.25">
      <c r="B18" s="102"/>
      <c r="C18" s="102"/>
      <c r="D18" s="102"/>
      <c r="E18" s="102"/>
      <c r="F18" s="102"/>
      <c r="G18" s="102"/>
      <c r="H18" s="102"/>
      <c r="I18" s="102"/>
    </row>
    <row r="19" spans="2:10" ht="24" x14ac:dyDescent="0.25">
      <c r="B19" s="43" t="s">
        <v>1</v>
      </c>
      <c r="C19" s="138" t="s">
        <v>72</v>
      </c>
      <c r="D19" s="138"/>
      <c r="E19" s="138"/>
      <c r="F19" s="63" t="s">
        <v>73</v>
      </c>
      <c r="G19" s="44" t="s">
        <v>74</v>
      </c>
      <c r="H19" s="44" t="s">
        <v>75</v>
      </c>
      <c r="I19" s="43" t="s">
        <v>2</v>
      </c>
    </row>
    <row r="20" spans="2:10" s="54" customFormat="1" ht="15" customHeight="1" x14ac:dyDescent="0.25">
      <c r="B20" s="46"/>
      <c r="C20" s="139" t="s">
        <v>68</v>
      </c>
      <c r="D20" s="140"/>
      <c r="E20" s="140"/>
      <c r="F20" s="140"/>
      <c r="G20" s="140"/>
      <c r="H20" s="140"/>
      <c r="I20" s="140">
        <f>SUM(H20+G20)*B20</f>
        <v>0</v>
      </c>
      <c r="J20" s="55"/>
    </row>
    <row r="21" spans="2:10" s="54" customFormat="1" x14ac:dyDescent="0.25">
      <c r="B21" s="37">
        <v>10</v>
      </c>
      <c r="C21" s="143" t="s">
        <v>67</v>
      </c>
      <c r="D21" s="143"/>
      <c r="E21" s="143"/>
      <c r="F21" s="47" t="s">
        <v>3</v>
      </c>
      <c r="G21" s="8">
        <v>0</v>
      </c>
      <c r="H21" s="8">
        <v>1050</v>
      </c>
      <c r="I21" s="8">
        <f t="shared" ref="I21" si="0">SUM(H21+G21)*B21</f>
        <v>10500</v>
      </c>
      <c r="J21" s="55"/>
    </row>
    <row r="22" spans="2:10" s="54" customFormat="1" ht="15" customHeight="1" thickBot="1" x14ac:dyDescent="0.3">
      <c r="B22" s="37">
        <v>1</v>
      </c>
      <c r="C22" s="143" t="s">
        <v>69</v>
      </c>
      <c r="D22" s="143"/>
      <c r="E22" s="143"/>
      <c r="F22" s="47" t="s">
        <v>3</v>
      </c>
      <c r="G22" s="8">
        <v>0</v>
      </c>
      <c r="H22" s="8">
        <v>1080</v>
      </c>
      <c r="I22" s="8">
        <f t="shared" ref="I22" si="1">SUM(H22+G22)*B22</f>
        <v>1080</v>
      </c>
      <c r="J22" s="55"/>
    </row>
    <row r="23" spans="2:10" s="41" customFormat="1" ht="15" customHeight="1" thickTop="1" thickBot="1" x14ac:dyDescent="0.3">
      <c r="C23" s="48"/>
      <c r="D23" s="48"/>
      <c r="E23" s="130" t="s">
        <v>4</v>
      </c>
      <c r="F23" s="156"/>
      <c r="G23" s="157">
        <f>SUM(I20:I22)</f>
        <v>11580</v>
      </c>
      <c r="H23" s="158"/>
      <c r="I23" s="159"/>
    </row>
    <row r="24" spans="2:10" s="41" customFormat="1" ht="15" customHeight="1" thickTop="1" x14ac:dyDescent="0.25">
      <c r="C24" s="48"/>
      <c r="D24" s="48"/>
      <c r="E24" s="62"/>
      <c r="F24" s="62"/>
      <c r="G24" s="49"/>
      <c r="H24" s="49"/>
      <c r="I24" s="49"/>
    </row>
    <row r="30" spans="2:10" ht="15.75" customHeight="1" x14ac:dyDescent="0.25">
      <c r="B30" s="50" t="s">
        <v>5</v>
      </c>
      <c r="C30" s="51" t="s">
        <v>6</v>
      </c>
      <c r="D30" s="97" t="s">
        <v>80</v>
      </c>
      <c r="E30" s="97"/>
      <c r="F30" s="97"/>
      <c r="G30" s="97"/>
      <c r="H30" s="97"/>
      <c r="I30" s="97"/>
    </row>
    <row r="31" spans="2:10" x14ac:dyDescent="0.25">
      <c r="B31" s="50"/>
      <c r="C31" s="52" t="s">
        <v>7</v>
      </c>
      <c r="D31" s="79" t="s">
        <v>81</v>
      </c>
      <c r="E31" s="80"/>
      <c r="F31" s="80"/>
      <c r="G31" s="80"/>
      <c r="H31" s="80"/>
      <c r="I31" s="134"/>
    </row>
    <row r="35" spans="2:9" ht="15.75" thickBot="1" x14ac:dyDescent="0.3">
      <c r="B35" s="53"/>
      <c r="C35" s="53"/>
      <c r="D35" s="53"/>
      <c r="E35" s="53"/>
      <c r="F35" s="53"/>
      <c r="G35" s="53"/>
      <c r="H35" s="53"/>
      <c r="I35" s="53"/>
    </row>
    <row r="36" spans="2:9" x14ac:dyDescent="0.25">
      <c r="B36" s="81" t="s">
        <v>8</v>
      </c>
      <c r="C36" s="81"/>
      <c r="D36" s="81"/>
      <c r="E36" s="82" t="s">
        <v>9</v>
      </c>
      <c r="F36" s="82"/>
      <c r="G36" s="41"/>
      <c r="H36" s="41"/>
      <c r="I36" s="41"/>
    </row>
    <row r="37" spans="2:9" x14ac:dyDescent="0.25">
      <c r="B37" s="83" t="s">
        <v>10</v>
      </c>
      <c r="C37" s="83"/>
      <c r="D37" s="83"/>
      <c r="E37" s="83" t="s">
        <v>11</v>
      </c>
      <c r="F37" s="83"/>
      <c r="G37" s="83" t="s">
        <v>12</v>
      </c>
      <c r="H37" s="83"/>
      <c r="I37" s="83"/>
    </row>
    <row r="38" spans="2:9" x14ac:dyDescent="0.25">
      <c r="B38" s="78" t="s">
        <v>13</v>
      </c>
      <c r="C38" s="78"/>
      <c r="D38" s="78"/>
      <c r="E38" s="78" t="s">
        <v>14</v>
      </c>
      <c r="F38" s="78"/>
      <c r="G38" s="78" t="s">
        <v>15</v>
      </c>
      <c r="H38" s="78"/>
      <c r="I38" s="78"/>
    </row>
    <row r="39" spans="2:9" x14ac:dyDescent="0.25">
      <c r="B39" s="78" t="s">
        <v>16</v>
      </c>
      <c r="C39" s="78"/>
      <c r="D39" s="78"/>
      <c r="E39" s="78" t="s">
        <v>17</v>
      </c>
      <c r="F39" s="78"/>
      <c r="G39" s="78" t="s">
        <v>18</v>
      </c>
      <c r="H39" s="78"/>
      <c r="I39" s="78"/>
    </row>
    <row r="40" spans="2:9" x14ac:dyDescent="0.25">
      <c r="B40" s="78" t="s">
        <v>19</v>
      </c>
      <c r="C40" s="78"/>
      <c r="D40" s="78"/>
      <c r="E40" s="78" t="s">
        <v>20</v>
      </c>
      <c r="F40" s="78"/>
      <c r="G40" s="78" t="s">
        <v>21</v>
      </c>
      <c r="H40" s="78"/>
      <c r="I40" s="78"/>
    </row>
  </sheetData>
  <mergeCells count="43"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  <mergeCell ref="C22:E22"/>
    <mergeCell ref="B13:C13"/>
    <mergeCell ref="D13:E13"/>
    <mergeCell ref="G13:I13"/>
    <mergeCell ref="B14:I14"/>
    <mergeCell ref="B15:I15"/>
    <mergeCell ref="B16:I16"/>
    <mergeCell ref="B17:I17"/>
    <mergeCell ref="B18:I18"/>
    <mergeCell ref="C19:E19"/>
    <mergeCell ref="C20:I20"/>
    <mergeCell ref="C21:E21"/>
    <mergeCell ref="E23:F23"/>
    <mergeCell ref="G23:I23"/>
    <mergeCell ref="D30:I30"/>
    <mergeCell ref="D31:I31"/>
    <mergeCell ref="B36:D36"/>
    <mergeCell ref="E36:F36"/>
    <mergeCell ref="B37:D37"/>
    <mergeCell ref="E37:F37"/>
    <mergeCell ref="G37:I37"/>
    <mergeCell ref="B38:D38"/>
    <mergeCell ref="E38:F38"/>
    <mergeCell ref="G38:I38"/>
    <mergeCell ref="B39:D39"/>
    <mergeCell ref="E39:F39"/>
    <mergeCell ref="G39:I39"/>
    <mergeCell ref="B40:D40"/>
    <mergeCell ref="E40:F40"/>
    <mergeCell ref="G40:I40"/>
  </mergeCells>
  <hyperlinks>
    <hyperlink ref="E36" r:id="rId1"/>
  </hyperlinks>
  <pageMargins left="0.70866141732283472" right="0.70866141732283472" top="0.74803149606299213" bottom="0.74803149606299213" header="0.31496062992125984" footer="0.31496062992125984"/>
  <pageSetup scale="6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J61"/>
  <sheetViews>
    <sheetView zoomScaleNormal="100" workbookViewId="0">
      <selection activeCell="F7" sqref="F7"/>
    </sheetView>
  </sheetViews>
  <sheetFormatPr baseColWidth="10" defaultRowHeight="15" x14ac:dyDescent="0.25"/>
  <cols>
    <col min="1" max="1" width="6.7109375" style="1" customWidth="1"/>
    <col min="2" max="2" width="10" style="1" customWidth="1"/>
    <col min="3" max="3" width="11.42578125" style="1"/>
    <col min="4" max="4" width="14.28515625" style="1" customWidth="1"/>
    <col min="5" max="5" width="30" style="1" customWidth="1"/>
    <col min="6" max="6" width="16.7109375" style="1" customWidth="1"/>
    <col min="7" max="9" width="11.42578125" style="1"/>
    <col min="10" max="10" width="11.42578125" style="42"/>
    <col min="11" max="16384" width="11.42578125" style="1"/>
  </cols>
  <sheetData>
    <row r="2" spans="2:9" ht="15.75" x14ac:dyDescent="0.25">
      <c r="G2" s="103" t="s">
        <v>0</v>
      </c>
      <c r="H2" s="103"/>
      <c r="I2" s="103"/>
    </row>
    <row r="3" spans="2:9" ht="15.75" x14ac:dyDescent="0.25">
      <c r="G3" s="86" t="s">
        <v>136</v>
      </c>
      <c r="H3" s="86"/>
      <c r="I3" s="86"/>
    </row>
    <row r="7" spans="2:9" ht="15.75" thickBot="1" x14ac:dyDescent="0.3"/>
    <row r="8" spans="2:9" x14ac:dyDescent="0.25">
      <c r="B8" s="110" t="s">
        <v>42</v>
      </c>
      <c r="C8" s="111"/>
      <c r="D8" s="111"/>
      <c r="E8" s="112"/>
      <c r="F8" s="42"/>
      <c r="G8" s="87" t="s">
        <v>48</v>
      </c>
      <c r="H8" s="88"/>
      <c r="I8" s="89"/>
    </row>
    <row r="9" spans="2:9" x14ac:dyDescent="0.25">
      <c r="B9" s="113" t="s">
        <v>22</v>
      </c>
      <c r="C9" s="114"/>
      <c r="D9" s="114"/>
      <c r="E9" s="115"/>
      <c r="F9" s="42"/>
      <c r="G9" s="90" t="s">
        <v>142</v>
      </c>
      <c r="H9" s="91"/>
      <c r="I9" s="92"/>
    </row>
    <row r="10" spans="2:9" x14ac:dyDescent="0.25">
      <c r="B10" s="116" t="s">
        <v>43</v>
      </c>
      <c r="C10" s="91"/>
      <c r="D10" s="91"/>
      <c r="E10" s="117"/>
      <c r="F10" s="42"/>
      <c r="G10" s="93" t="s">
        <v>49</v>
      </c>
      <c r="H10" s="91"/>
      <c r="I10" s="92"/>
    </row>
    <row r="11" spans="2:9" x14ac:dyDescent="0.25">
      <c r="B11" s="118" t="s">
        <v>23</v>
      </c>
      <c r="C11" s="119"/>
      <c r="D11" s="119"/>
      <c r="E11" s="120"/>
      <c r="F11" s="42"/>
      <c r="G11" s="93"/>
      <c r="H11" s="91"/>
      <c r="I11" s="92"/>
    </row>
    <row r="12" spans="2:9" x14ac:dyDescent="0.25">
      <c r="B12" s="116" t="s">
        <v>44</v>
      </c>
      <c r="C12" s="91"/>
      <c r="D12" s="123" t="s">
        <v>45</v>
      </c>
      <c r="E12" s="124"/>
      <c r="F12" s="42"/>
      <c r="G12" s="93" t="s">
        <v>50</v>
      </c>
      <c r="H12" s="91"/>
      <c r="I12" s="92"/>
    </row>
    <row r="13" spans="2:9" ht="15.75" thickBot="1" x14ac:dyDescent="0.3">
      <c r="B13" s="98" t="s">
        <v>46</v>
      </c>
      <c r="C13" s="99"/>
      <c r="D13" s="100" t="s">
        <v>47</v>
      </c>
      <c r="E13" s="101"/>
      <c r="F13" s="42"/>
      <c r="G13" s="94" t="s">
        <v>88</v>
      </c>
      <c r="H13" s="95"/>
      <c r="I13" s="96"/>
    </row>
    <row r="14" spans="2:9" x14ac:dyDescent="0.25">
      <c r="B14" s="122"/>
      <c r="C14" s="122"/>
      <c r="D14" s="122"/>
      <c r="E14" s="122"/>
      <c r="F14" s="122"/>
      <c r="G14" s="122"/>
      <c r="H14" s="122"/>
      <c r="I14" s="122"/>
    </row>
    <row r="15" spans="2:9" x14ac:dyDescent="0.25">
      <c r="B15" s="122"/>
      <c r="C15" s="122"/>
      <c r="D15" s="122"/>
      <c r="E15" s="122"/>
      <c r="F15" s="122"/>
      <c r="G15" s="122"/>
      <c r="H15" s="122"/>
      <c r="I15" s="122"/>
    </row>
    <row r="16" spans="2:9" ht="15" customHeight="1" x14ac:dyDescent="0.25">
      <c r="B16" s="104" t="s">
        <v>51</v>
      </c>
      <c r="C16" s="105"/>
      <c r="D16" s="105"/>
      <c r="E16" s="105"/>
      <c r="F16" s="105"/>
      <c r="G16" s="105"/>
      <c r="H16" s="105"/>
      <c r="I16" s="106"/>
    </row>
    <row r="17" spans="2:10" x14ac:dyDescent="0.25">
      <c r="B17" s="107" t="s">
        <v>90</v>
      </c>
      <c r="C17" s="108"/>
      <c r="D17" s="108"/>
      <c r="E17" s="108"/>
      <c r="F17" s="108"/>
      <c r="G17" s="108"/>
      <c r="H17" s="108"/>
      <c r="I17" s="109"/>
    </row>
    <row r="18" spans="2:10" x14ac:dyDescent="0.25">
      <c r="B18" s="102"/>
      <c r="C18" s="102"/>
      <c r="D18" s="102"/>
      <c r="E18" s="102"/>
      <c r="F18" s="102"/>
      <c r="G18" s="102"/>
      <c r="H18" s="102"/>
      <c r="I18" s="102"/>
    </row>
    <row r="19" spans="2:10" ht="24" x14ac:dyDescent="0.25">
      <c r="B19" s="2" t="s">
        <v>1</v>
      </c>
      <c r="C19" s="138" t="s">
        <v>72</v>
      </c>
      <c r="D19" s="138"/>
      <c r="E19" s="138"/>
      <c r="F19" s="40" t="s">
        <v>73</v>
      </c>
      <c r="G19" s="4" t="s">
        <v>74</v>
      </c>
      <c r="H19" s="4" t="s">
        <v>75</v>
      </c>
      <c r="I19" s="2" t="s">
        <v>2</v>
      </c>
    </row>
    <row r="20" spans="2:10" x14ac:dyDescent="0.25">
      <c r="B20" s="36"/>
      <c r="C20" s="139" t="s">
        <v>91</v>
      </c>
      <c r="D20" s="140"/>
      <c r="E20" s="140"/>
      <c r="F20" s="140"/>
      <c r="G20" s="140"/>
      <c r="H20" s="140"/>
      <c r="I20" s="140"/>
    </row>
    <row r="21" spans="2:10" x14ac:dyDescent="0.25">
      <c r="B21" s="5"/>
      <c r="C21" s="139" t="s">
        <v>70</v>
      </c>
      <c r="D21" s="140"/>
      <c r="E21" s="140"/>
      <c r="F21" s="140"/>
      <c r="G21" s="140"/>
      <c r="H21" s="140"/>
      <c r="I21" s="140"/>
    </row>
    <row r="22" spans="2:10" s="18" customFormat="1" ht="47.25" customHeight="1" x14ac:dyDescent="0.25">
      <c r="B22" s="6">
        <v>1</v>
      </c>
      <c r="C22" s="135" t="s">
        <v>54</v>
      </c>
      <c r="D22" s="136"/>
      <c r="E22" s="137"/>
      <c r="F22" s="24" t="s">
        <v>37</v>
      </c>
      <c r="G22" s="25">
        <v>312.2</v>
      </c>
      <c r="H22" s="26">
        <v>8</v>
      </c>
      <c r="I22" s="9">
        <f t="shared" ref="I22:I26" si="0">SUM(H22+G22)*B22</f>
        <v>320.2</v>
      </c>
      <c r="J22" s="54"/>
    </row>
    <row r="23" spans="2:10" s="18" customFormat="1" ht="39.75" customHeight="1" x14ac:dyDescent="0.25">
      <c r="B23" s="6">
        <v>7</v>
      </c>
      <c r="C23" s="143" t="s">
        <v>141</v>
      </c>
      <c r="D23" s="143"/>
      <c r="E23" s="143"/>
      <c r="F23" s="21" t="s">
        <v>140</v>
      </c>
      <c r="G23" s="22">
        <v>82.05</v>
      </c>
      <c r="H23" s="23">
        <v>8</v>
      </c>
      <c r="I23" s="9">
        <f t="shared" si="0"/>
        <v>630.35</v>
      </c>
      <c r="J23" s="54"/>
    </row>
    <row r="24" spans="2:10" s="18" customFormat="1" ht="15" customHeight="1" x14ac:dyDescent="0.25">
      <c r="B24" s="6">
        <v>5</v>
      </c>
      <c r="C24" s="144" t="s">
        <v>55</v>
      </c>
      <c r="D24" s="145"/>
      <c r="E24" s="146"/>
      <c r="F24" s="21" t="s">
        <v>24</v>
      </c>
      <c r="G24" s="22">
        <v>5</v>
      </c>
      <c r="H24" s="23">
        <v>1</v>
      </c>
      <c r="I24" s="9">
        <f t="shared" si="0"/>
        <v>30</v>
      </c>
      <c r="J24" s="54"/>
    </row>
    <row r="25" spans="2:10" s="18" customFormat="1" ht="33" customHeight="1" x14ac:dyDescent="0.25">
      <c r="B25" s="6">
        <v>36</v>
      </c>
      <c r="C25" s="143" t="s">
        <v>56</v>
      </c>
      <c r="D25" s="143"/>
      <c r="E25" s="143"/>
      <c r="F25" s="21" t="s">
        <v>25</v>
      </c>
      <c r="G25" s="22">
        <v>40.25</v>
      </c>
      <c r="H25" s="23">
        <v>56</v>
      </c>
      <c r="I25" s="9">
        <f t="shared" si="0"/>
        <v>3465</v>
      </c>
      <c r="J25" s="54"/>
    </row>
    <row r="26" spans="2:10" s="18" customFormat="1" ht="30" customHeight="1" x14ac:dyDescent="0.25">
      <c r="B26" s="6">
        <v>7</v>
      </c>
      <c r="C26" s="143" t="s">
        <v>57</v>
      </c>
      <c r="D26" s="143"/>
      <c r="E26" s="143"/>
      <c r="F26" s="21" t="s">
        <v>26</v>
      </c>
      <c r="G26" s="22">
        <v>56.32</v>
      </c>
      <c r="H26" s="23">
        <v>12</v>
      </c>
      <c r="I26" s="9">
        <f t="shared" si="0"/>
        <v>478.23999999999995</v>
      </c>
      <c r="J26" s="54"/>
    </row>
    <row r="27" spans="2:10" s="54" customFormat="1" x14ac:dyDescent="0.25">
      <c r="B27" s="46"/>
      <c r="C27" s="141" t="s">
        <v>94</v>
      </c>
      <c r="D27" s="142"/>
      <c r="E27" s="142"/>
      <c r="F27" s="142"/>
      <c r="G27" s="142"/>
      <c r="H27" s="142"/>
      <c r="I27" s="142"/>
    </row>
    <row r="28" spans="2:10" s="54" customFormat="1" x14ac:dyDescent="0.25">
      <c r="B28" s="58">
        <v>1</v>
      </c>
      <c r="C28" s="128" t="s">
        <v>138</v>
      </c>
      <c r="D28" s="128"/>
      <c r="E28" s="128"/>
      <c r="F28" s="69" t="s">
        <v>139</v>
      </c>
      <c r="G28" s="70">
        <v>2675</v>
      </c>
      <c r="H28" s="70">
        <v>98</v>
      </c>
      <c r="I28" s="8">
        <f t="shared" ref="I28:I30" si="1">SUM(H28+G28)*B28</f>
        <v>2773</v>
      </c>
    </row>
    <row r="29" spans="2:10" s="54" customFormat="1" x14ac:dyDescent="0.25">
      <c r="B29" s="46">
        <v>1</v>
      </c>
      <c r="C29" s="125" t="s">
        <v>60</v>
      </c>
      <c r="D29" s="126"/>
      <c r="E29" s="127"/>
      <c r="F29" s="47" t="s">
        <v>29</v>
      </c>
      <c r="G29" s="8">
        <v>22</v>
      </c>
      <c r="H29" s="9">
        <v>8</v>
      </c>
      <c r="I29" s="9">
        <f t="shared" si="1"/>
        <v>30</v>
      </c>
    </row>
    <row r="30" spans="2:10" s="54" customFormat="1" x14ac:dyDescent="0.25">
      <c r="B30" s="46">
        <v>1</v>
      </c>
      <c r="C30" s="128" t="s">
        <v>61</v>
      </c>
      <c r="D30" s="128"/>
      <c r="E30" s="128"/>
      <c r="F30" s="29" t="s">
        <v>30</v>
      </c>
      <c r="G30" s="30">
        <v>16</v>
      </c>
      <c r="H30" s="30">
        <v>8</v>
      </c>
      <c r="I30" s="9">
        <f t="shared" si="1"/>
        <v>24</v>
      </c>
    </row>
    <row r="31" spans="2:10" s="54" customFormat="1" ht="42" customHeight="1" x14ac:dyDescent="0.25">
      <c r="B31" s="46">
        <v>4</v>
      </c>
      <c r="C31" s="125" t="s">
        <v>63</v>
      </c>
      <c r="D31" s="126"/>
      <c r="E31" s="127"/>
      <c r="F31" s="47" t="s">
        <v>27</v>
      </c>
      <c r="G31" s="8">
        <v>56</v>
      </c>
      <c r="H31" s="9">
        <v>8</v>
      </c>
      <c r="I31" s="9">
        <f t="shared" ref="I31" si="2">SUM(H31+G31)*B31</f>
        <v>256</v>
      </c>
    </row>
    <row r="32" spans="2:10" s="54" customFormat="1" ht="39" customHeight="1" x14ac:dyDescent="0.25">
      <c r="B32" s="46">
        <v>9</v>
      </c>
      <c r="C32" s="125" t="s">
        <v>62</v>
      </c>
      <c r="D32" s="126"/>
      <c r="E32" s="127"/>
      <c r="F32" s="47" t="s">
        <v>28</v>
      </c>
      <c r="G32" s="8">
        <v>70</v>
      </c>
      <c r="H32" s="8">
        <v>18</v>
      </c>
      <c r="I32" s="8">
        <f t="shared" ref="I32:I42" si="3">SUM(H32+G32)*B32</f>
        <v>792</v>
      </c>
    </row>
    <row r="33" spans="2:10" s="54" customFormat="1" ht="26.25" customHeight="1" x14ac:dyDescent="0.25">
      <c r="B33" s="46">
        <v>190</v>
      </c>
      <c r="C33" s="125" t="s">
        <v>85</v>
      </c>
      <c r="D33" s="126"/>
      <c r="E33" s="127"/>
      <c r="F33" s="47" t="s">
        <v>33</v>
      </c>
      <c r="G33" s="8">
        <v>10.4</v>
      </c>
      <c r="H33" s="8">
        <v>3.2</v>
      </c>
      <c r="I33" s="8">
        <f t="shared" si="3"/>
        <v>2584.0000000000005</v>
      </c>
    </row>
    <row r="34" spans="2:10" s="18" customFormat="1" ht="25.5" customHeight="1" x14ac:dyDescent="0.25">
      <c r="B34" s="46">
        <v>2</v>
      </c>
      <c r="C34" s="125" t="s">
        <v>65</v>
      </c>
      <c r="D34" s="126"/>
      <c r="E34" s="127"/>
      <c r="F34" s="47" t="s">
        <v>34</v>
      </c>
      <c r="G34" s="8">
        <v>0.3</v>
      </c>
      <c r="H34" s="8">
        <v>0.1</v>
      </c>
      <c r="I34" s="8">
        <f t="shared" si="3"/>
        <v>0.8</v>
      </c>
      <c r="J34" s="54"/>
    </row>
    <row r="35" spans="2:10" customFormat="1" ht="27.75" customHeight="1" x14ac:dyDescent="0.25">
      <c r="B35" s="46">
        <v>190</v>
      </c>
      <c r="C35" s="125" t="s">
        <v>114</v>
      </c>
      <c r="D35" s="126"/>
      <c r="E35" s="127"/>
      <c r="F35" s="47" t="s">
        <v>36</v>
      </c>
      <c r="G35" s="8">
        <v>10.199999999999999</v>
      </c>
      <c r="H35" s="8">
        <v>0.8</v>
      </c>
      <c r="I35" s="8">
        <f t="shared" ref="I35" si="4">SUM(H35+G35)*B35</f>
        <v>2090</v>
      </c>
      <c r="J35" s="41"/>
    </row>
    <row r="36" spans="2:10" customFormat="1" ht="51" customHeight="1" x14ac:dyDescent="0.25">
      <c r="B36" s="46">
        <v>9150</v>
      </c>
      <c r="C36" s="129" t="s">
        <v>76</v>
      </c>
      <c r="D36" s="129"/>
      <c r="E36" s="129"/>
      <c r="F36" s="47" t="s">
        <v>32</v>
      </c>
      <c r="G36" s="8">
        <v>0.89</v>
      </c>
      <c r="H36" s="8">
        <v>0.32</v>
      </c>
      <c r="I36" s="8">
        <f t="shared" si="3"/>
        <v>11071.5</v>
      </c>
      <c r="J36" s="41"/>
    </row>
    <row r="37" spans="2:10" ht="27" customHeight="1" x14ac:dyDescent="0.25">
      <c r="B37" s="46">
        <v>190</v>
      </c>
      <c r="C37" s="125" t="s">
        <v>114</v>
      </c>
      <c r="D37" s="126"/>
      <c r="E37" s="127"/>
      <c r="F37" s="47" t="s">
        <v>41</v>
      </c>
      <c r="G37" s="8">
        <v>11</v>
      </c>
      <c r="H37" s="8">
        <v>0.8</v>
      </c>
      <c r="I37" s="8">
        <f t="shared" si="3"/>
        <v>2242</v>
      </c>
    </row>
    <row r="38" spans="2:10" x14ac:dyDescent="0.25">
      <c r="B38" s="46">
        <v>190</v>
      </c>
      <c r="C38" s="128" t="s">
        <v>79</v>
      </c>
      <c r="D38" s="128"/>
      <c r="E38" s="128"/>
      <c r="F38" s="47" t="s">
        <v>39</v>
      </c>
      <c r="G38" s="9">
        <v>2.6</v>
      </c>
      <c r="H38" s="9">
        <v>0.8</v>
      </c>
      <c r="I38" s="9">
        <f t="shared" si="3"/>
        <v>646.00000000000011</v>
      </c>
    </row>
    <row r="39" spans="2:10" ht="29.25" customHeight="1" x14ac:dyDescent="0.25">
      <c r="B39" s="46">
        <v>190</v>
      </c>
      <c r="C39" s="125" t="s">
        <v>85</v>
      </c>
      <c r="D39" s="126"/>
      <c r="E39" s="127"/>
      <c r="F39" s="47" t="s">
        <v>33</v>
      </c>
      <c r="G39" s="8">
        <v>10.4</v>
      </c>
      <c r="H39" s="8">
        <v>3.2</v>
      </c>
      <c r="I39" s="8">
        <f t="shared" ref="I39" si="5">SUM(H39+G39)*B39</f>
        <v>2584.0000000000005</v>
      </c>
    </row>
    <row r="40" spans="2:10" ht="25.5" customHeight="1" x14ac:dyDescent="0.25">
      <c r="B40" s="46">
        <v>190</v>
      </c>
      <c r="C40" s="125" t="s">
        <v>115</v>
      </c>
      <c r="D40" s="126"/>
      <c r="E40" s="127"/>
      <c r="F40" s="47" t="s">
        <v>40</v>
      </c>
      <c r="G40" s="8">
        <v>0.3</v>
      </c>
      <c r="H40" s="8">
        <v>0.1</v>
      </c>
      <c r="I40" s="9">
        <f t="shared" si="3"/>
        <v>76</v>
      </c>
    </row>
    <row r="41" spans="2:10" x14ac:dyDescent="0.25">
      <c r="B41" s="46">
        <v>190</v>
      </c>
      <c r="C41" s="125" t="s">
        <v>77</v>
      </c>
      <c r="D41" s="126"/>
      <c r="E41" s="127"/>
      <c r="F41" s="47" t="s">
        <v>3</v>
      </c>
      <c r="G41" s="8">
        <v>2.8</v>
      </c>
      <c r="H41" s="8">
        <v>2.4</v>
      </c>
      <c r="I41" s="8">
        <f t="shared" si="3"/>
        <v>987.99999999999989</v>
      </c>
    </row>
    <row r="42" spans="2:10" ht="15.75" thickBot="1" x14ac:dyDescent="0.3">
      <c r="B42" s="46">
        <v>1</v>
      </c>
      <c r="C42" s="125" t="s">
        <v>66</v>
      </c>
      <c r="D42" s="126"/>
      <c r="E42" s="127"/>
      <c r="F42" s="47" t="s">
        <v>31</v>
      </c>
      <c r="G42" s="8">
        <v>156</v>
      </c>
      <c r="H42" s="9">
        <v>8</v>
      </c>
      <c r="I42" s="9">
        <f t="shared" si="3"/>
        <v>164</v>
      </c>
    </row>
    <row r="43" spans="2:10" ht="17.25" thickTop="1" thickBot="1" x14ac:dyDescent="0.3">
      <c r="B43"/>
      <c r="C43" s="10"/>
      <c r="D43" s="10"/>
      <c r="E43" s="130" t="s">
        <v>4</v>
      </c>
      <c r="F43" s="130"/>
      <c r="G43" s="131">
        <f>SUM(I21:I42)</f>
        <v>31245.09</v>
      </c>
      <c r="H43" s="132"/>
      <c r="I43" s="133"/>
    </row>
    <row r="44" spans="2:10" ht="16.5" thickTop="1" x14ac:dyDescent="0.25">
      <c r="B44"/>
      <c r="C44" s="10"/>
      <c r="D44" s="10"/>
      <c r="E44" s="39"/>
      <c r="F44" s="39"/>
      <c r="G44" s="12"/>
      <c r="H44" s="12"/>
      <c r="I44" s="12"/>
    </row>
    <row r="51" spans="2:9" ht="15.75" x14ac:dyDescent="0.25">
      <c r="B51" s="13" t="s">
        <v>5</v>
      </c>
      <c r="C51" s="14" t="s">
        <v>6</v>
      </c>
      <c r="D51" s="97" t="s">
        <v>80</v>
      </c>
      <c r="E51" s="97"/>
      <c r="F51" s="97"/>
      <c r="G51" s="97"/>
      <c r="H51" s="97"/>
      <c r="I51" s="97"/>
    </row>
    <row r="52" spans="2:9" x14ac:dyDescent="0.25">
      <c r="B52" s="13"/>
      <c r="C52" s="15" t="s">
        <v>7</v>
      </c>
      <c r="D52" s="79" t="s">
        <v>81</v>
      </c>
      <c r="E52" s="80"/>
      <c r="F52" s="80"/>
      <c r="G52" s="80"/>
      <c r="H52" s="80"/>
      <c r="I52" s="134"/>
    </row>
    <row r="56" spans="2:9" ht="15.75" thickBot="1" x14ac:dyDescent="0.3">
      <c r="B56" s="16"/>
      <c r="C56" s="16"/>
      <c r="D56" s="16"/>
      <c r="E56" s="16"/>
      <c r="F56" s="16"/>
      <c r="G56" s="16"/>
      <c r="H56" s="16"/>
      <c r="I56" s="16"/>
    </row>
    <row r="57" spans="2:9" x14ac:dyDescent="0.25">
      <c r="B57" s="81" t="s">
        <v>8</v>
      </c>
      <c r="C57" s="81"/>
      <c r="D57" s="81"/>
      <c r="E57" s="82" t="s">
        <v>9</v>
      </c>
      <c r="F57" s="82"/>
      <c r="G57"/>
      <c r="H57"/>
      <c r="I57"/>
    </row>
    <row r="58" spans="2:9" x14ac:dyDescent="0.25">
      <c r="B58" s="83" t="s">
        <v>10</v>
      </c>
      <c r="C58" s="83"/>
      <c r="D58" s="83"/>
      <c r="E58" s="83" t="s">
        <v>11</v>
      </c>
      <c r="F58" s="83"/>
      <c r="G58" s="83" t="s">
        <v>12</v>
      </c>
      <c r="H58" s="83"/>
      <c r="I58" s="83"/>
    </row>
    <row r="59" spans="2:9" x14ac:dyDescent="0.25">
      <c r="B59" s="78" t="s">
        <v>13</v>
      </c>
      <c r="C59" s="78"/>
      <c r="D59" s="78"/>
      <c r="E59" s="78" t="s">
        <v>14</v>
      </c>
      <c r="F59" s="78"/>
      <c r="G59" s="78" t="s">
        <v>15</v>
      </c>
      <c r="H59" s="78"/>
      <c r="I59" s="78"/>
    </row>
    <row r="60" spans="2:9" x14ac:dyDescent="0.25">
      <c r="B60" s="78" t="s">
        <v>16</v>
      </c>
      <c r="C60" s="78"/>
      <c r="D60" s="78"/>
      <c r="E60" s="78" t="s">
        <v>17</v>
      </c>
      <c r="F60" s="78"/>
      <c r="G60" s="78" t="s">
        <v>18</v>
      </c>
      <c r="H60" s="78"/>
      <c r="I60" s="78"/>
    </row>
    <row r="61" spans="2:9" x14ac:dyDescent="0.25">
      <c r="B61" s="78" t="s">
        <v>19</v>
      </c>
      <c r="C61" s="78"/>
      <c r="D61" s="78"/>
      <c r="E61" s="78" t="s">
        <v>20</v>
      </c>
      <c r="F61" s="78"/>
      <c r="G61" s="78" t="s">
        <v>21</v>
      </c>
      <c r="H61" s="78"/>
      <c r="I61" s="78"/>
    </row>
  </sheetData>
  <mergeCells count="63">
    <mergeCell ref="C33:E33"/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  <mergeCell ref="C31:E31"/>
    <mergeCell ref="C28:E28"/>
    <mergeCell ref="C30:E30"/>
    <mergeCell ref="C29:E29"/>
    <mergeCell ref="C32:E32"/>
    <mergeCell ref="C27:I27"/>
    <mergeCell ref="C23:E23"/>
    <mergeCell ref="C24:E24"/>
    <mergeCell ref="C25:E25"/>
    <mergeCell ref="C26:E26"/>
    <mergeCell ref="B13:C13"/>
    <mergeCell ref="D13:E13"/>
    <mergeCell ref="G13:I13"/>
    <mergeCell ref="B14:I14"/>
    <mergeCell ref="C22:E22"/>
    <mergeCell ref="B15:I15"/>
    <mergeCell ref="B16:I16"/>
    <mergeCell ref="B17:I17"/>
    <mergeCell ref="B18:I18"/>
    <mergeCell ref="C19:E19"/>
    <mergeCell ref="C20:I20"/>
    <mergeCell ref="C21:I21"/>
    <mergeCell ref="E43:F43"/>
    <mergeCell ref="G43:I43"/>
    <mergeCell ref="D51:I51"/>
    <mergeCell ref="D52:I52"/>
    <mergeCell ref="B57:D57"/>
    <mergeCell ref="E57:F57"/>
    <mergeCell ref="B58:D58"/>
    <mergeCell ref="E58:F58"/>
    <mergeCell ref="G58:I58"/>
    <mergeCell ref="B59:D59"/>
    <mergeCell ref="E59:F59"/>
    <mergeCell ref="G59:I59"/>
    <mergeCell ref="B60:D60"/>
    <mergeCell ref="E60:F60"/>
    <mergeCell ref="G60:I60"/>
    <mergeCell ref="B61:D61"/>
    <mergeCell ref="E61:F61"/>
    <mergeCell ref="G61:I61"/>
    <mergeCell ref="C34:E34"/>
    <mergeCell ref="C38:E38"/>
    <mergeCell ref="C40:E40"/>
    <mergeCell ref="C35:E35"/>
    <mergeCell ref="C42:E42"/>
    <mergeCell ref="C36:E36"/>
    <mergeCell ref="C37:E37"/>
    <mergeCell ref="C41:E41"/>
    <mergeCell ref="C39:E39"/>
  </mergeCells>
  <hyperlinks>
    <hyperlink ref="E57" r:id="rId1"/>
  </hyperlinks>
  <pageMargins left="0.70866141732283472" right="0.70866141732283472" top="0.74803149606299213" bottom="0.74803149606299213" header="0.31496062992125984" footer="0.31496062992125984"/>
  <pageSetup scale="66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K78"/>
  <sheetViews>
    <sheetView zoomScaleNormal="100" workbookViewId="0">
      <selection activeCell="F7" sqref="F7"/>
    </sheetView>
  </sheetViews>
  <sheetFormatPr baseColWidth="10" defaultRowHeight="15" x14ac:dyDescent="0.25"/>
  <cols>
    <col min="1" max="1" width="6.7109375" style="1" customWidth="1"/>
    <col min="2" max="2" width="10" style="1" customWidth="1"/>
    <col min="3" max="3" width="11.42578125" style="1"/>
    <col min="4" max="4" width="14.28515625" style="1" customWidth="1"/>
    <col min="5" max="5" width="30" style="1" customWidth="1"/>
    <col min="6" max="6" width="16.7109375" style="1" customWidth="1"/>
    <col min="7" max="8" width="11.42578125" style="1"/>
    <col min="9" max="9" width="11.42578125" style="1" customWidth="1"/>
    <col min="10" max="10" width="11.42578125" style="42" customWidth="1"/>
    <col min="11" max="11" width="11.42578125" style="1" customWidth="1"/>
    <col min="12" max="16384" width="11.42578125" style="1"/>
  </cols>
  <sheetData>
    <row r="2" spans="2:9" ht="15.75" x14ac:dyDescent="0.25">
      <c r="G2" s="103" t="s">
        <v>0</v>
      </c>
      <c r="H2" s="103"/>
      <c r="I2" s="103"/>
    </row>
    <row r="3" spans="2:9" ht="15.75" x14ac:dyDescent="0.25">
      <c r="G3" s="86" t="s">
        <v>136</v>
      </c>
      <c r="H3" s="86"/>
      <c r="I3" s="86"/>
    </row>
    <row r="7" spans="2:9" ht="15.75" thickBot="1" x14ac:dyDescent="0.3"/>
    <row r="8" spans="2:9" x14ac:dyDescent="0.25">
      <c r="B8" s="110" t="s">
        <v>42</v>
      </c>
      <c r="C8" s="111"/>
      <c r="D8" s="111"/>
      <c r="E8" s="112"/>
      <c r="G8" s="87" t="s">
        <v>48</v>
      </c>
      <c r="H8" s="88"/>
      <c r="I8" s="89"/>
    </row>
    <row r="9" spans="2:9" x14ac:dyDescent="0.25">
      <c r="B9" s="113" t="s">
        <v>22</v>
      </c>
      <c r="C9" s="114"/>
      <c r="D9" s="114"/>
      <c r="E9" s="115"/>
      <c r="G9" s="90" t="s">
        <v>142</v>
      </c>
      <c r="H9" s="91"/>
      <c r="I9" s="92"/>
    </row>
    <row r="10" spans="2:9" x14ac:dyDescent="0.25">
      <c r="B10" s="116" t="s">
        <v>43</v>
      </c>
      <c r="C10" s="91"/>
      <c r="D10" s="91"/>
      <c r="E10" s="117"/>
      <c r="G10" s="93" t="s">
        <v>49</v>
      </c>
      <c r="H10" s="91"/>
      <c r="I10" s="92"/>
    </row>
    <row r="11" spans="2:9" x14ac:dyDescent="0.25">
      <c r="B11" s="118" t="s">
        <v>23</v>
      </c>
      <c r="C11" s="119"/>
      <c r="D11" s="119"/>
      <c r="E11" s="120"/>
      <c r="G11" s="93"/>
      <c r="H11" s="91"/>
      <c r="I11" s="92"/>
    </row>
    <row r="12" spans="2:9" x14ac:dyDescent="0.25">
      <c r="B12" s="116" t="s">
        <v>44</v>
      </c>
      <c r="C12" s="91"/>
      <c r="D12" s="123" t="s">
        <v>45</v>
      </c>
      <c r="E12" s="124"/>
      <c r="G12" s="93" t="s">
        <v>50</v>
      </c>
      <c r="H12" s="91"/>
      <c r="I12" s="92"/>
    </row>
    <row r="13" spans="2:9" ht="15.75" thickBot="1" x14ac:dyDescent="0.3">
      <c r="B13" s="98" t="s">
        <v>46</v>
      </c>
      <c r="C13" s="99"/>
      <c r="D13" s="100" t="s">
        <v>47</v>
      </c>
      <c r="E13" s="101"/>
      <c r="G13" s="94" t="s">
        <v>88</v>
      </c>
      <c r="H13" s="95"/>
      <c r="I13" s="96"/>
    </row>
    <row r="14" spans="2:9" x14ac:dyDescent="0.25">
      <c r="B14" s="122"/>
      <c r="C14" s="122"/>
      <c r="D14" s="122"/>
      <c r="E14" s="122"/>
      <c r="F14" s="122"/>
      <c r="G14" s="122"/>
      <c r="H14" s="122"/>
      <c r="I14" s="122"/>
    </row>
    <row r="15" spans="2:9" x14ac:dyDescent="0.25">
      <c r="B15" s="122"/>
      <c r="C15" s="122"/>
      <c r="D15" s="122"/>
      <c r="E15" s="122"/>
      <c r="F15" s="122"/>
      <c r="G15" s="122"/>
      <c r="H15" s="122"/>
      <c r="I15" s="122"/>
    </row>
    <row r="16" spans="2:9" ht="15" customHeight="1" x14ac:dyDescent="0.25">
      <c r="B16" s="104" t="s">
        <v>51</v>
      </c>
      <c r="C16" s="105"/>
      <c r="D16" s="105"/>
      <c r="E16" s="105"/>
      <c r="F16" s="105"/>
      <c r="G16" s="105"/>
      <c r="H16" s="105"/>
      <c r="I16" s="106"/>
    </row>
    <row r="17" spans="2:10" x14ac:dyDescent="0.25">
      <c r="B17" s="107" t="s">
        <v>89</v>
      </c>
      <c r="C17" s="108"/>
      <c r="D17" s="108"/>
      <c r="E17" s="108"/>
      <c r="F17" s="108"/>
      <c r="G17" s="108"/>
      <c r="H17" s="108"/>
      <c r="I17" s="109"/>
    </row>
    <row r="18" spans="2:10" x14ac:dyDescent="0.25">
      <c r="B18" s="102"/>
      <c r="C18" s="102"/>
      <c r="D18" s="102"/>
      <c r="E18" s="102"/>
      <c r="F18" s="102"/>
      <c r="G18" s="102"/>
      <c r="H18" s="102"/>
      <c r="I18" s="102"/>
    </row>
    <row r="19" spans="2:10" ht="24" x14ac:dyDescent="0.25">
      <c r="B19" s="2" t="s">
        <v>1</v>
      </c>
      <c r="C19" s="138" t="s">
        <v>72</v>
      </c>
      <c r="D19" s="138"/>
      <c r="E19" s="138"/>
      <c r="F19" s="3" t="s">
        <v>73</v>
      </c>
      <c r="G19" s="4" t="s">
        <v>74</v>
      </c>
      <c r="H19" s="4" t="s">
        <v>75</v>
      </c>
      <c r="I19" s="2" t="s">
        <v>2</v>
      </c>
    </row>
    <row r="20" spans="2:10" x14ac:dyDescent="0.25">
      <c r="B20" s="36"/>
      <c r="C20" s="139" t="s">
        <v>71</v>
      </c>
      <c r="D20" s="140"/>
      <c r="E20" s="140"/>
      <c r="F20" s="140"/>
      <c r="G20" s="140"/>
      <c r="H20" s="140"/>
      <c r="I20" s="140"/>
    </row>
    <row r="21" spans="2:10" x14ac:dyDescent="0.25">
      <c r="B21" s="5"/>
      <c r="C21" s="139" t="s">
        <v>70</v>
      </c>
      <c r="D21" s="140"/>
      <c r="E21" s="140"/>
      <c r="F21" s="140"/>
      <c r="G21" s="140"/>
      <c r="H21" s="140"/>
      <c r="I21" s="140"/>
    </row>
    <row r="22" spans="2:10" s="18" customFormat="1" ht="29.25" customHeight="1" x14ac:dyDescent="0.25">
      <c r="B22" s="46">
        <v>100</v>
      </c>
      <c r="C22" s="143" t="s">
        <v>86</v>
      </c>
      <c r="D22" s="143"/>
      <c r="E22" s="143"/>
      <c r="F22" s="21" t="s">
        <v>87</v>
      </c>
      <c r="G22" s="22">
        <v>8.1999999999999993</v>
      </c>
      <c r="H22" s="23">
        <v>8.4</v>
      </c>
      <c r="I22" s="8">
        <f t="shared" ref="I22" si="0">SUM(H22+G22)*B22</f>
        <v>1660.0000000000002</v>
      </c>
      <c r="J22" s="54"/>
    </row>
    <row r="23" spans="2:10" s="18" customFormat="1" ht="51" customHeight="1" x14ac:dyDescent="0.25">
      <c r="B23" s="27">
        <v>1</v>
      </c>
      <c r="C23" s="154" t="s">
        <v>59</v>
      </c>
      <c r="D23" s="154"/>
      <c r="E23" s="154"/>
      <c r="F23" s="24" t="s">
        <v>38</v>
      </c>
      <c r="G23" s="25">
        <v>272</v>
      </c>
      <c r="H23" s="26">
        <v>8</v>
      </c>
      <c r="I23" s="9">
        <f t="shared" ref="I23" si="1">SUM(H23+G23)*B23</f>
        <v>280</v>
      </c>
      <c r="J23" s="54"/>
    </row>
    <row r="24" spans="2:10" s="18" customFormat="1" ht="43.5" customHeight="1" x14ac:dyDescent="0.25">
      <c r="B24" s="6">
        <v>1</v>
      </c>
      <c r="C24" s="143" t="s">
        <v>141</v>
      </c>
      <c r="D24" s="143"/>
      <c r="E24" s="143"/>
      <c r="F24" s="21" t="s">
        <v>140</v>
      </c>
      <c r="G24" s="22">
        <v>82.05</v>
      </c>
      <c r="H24" s="23">
        <v>8</v>
      </c>
      <c r="I24" s="9">
        <f t="shared" ref="I24:I28" si="2">SUM(H24+G24)*B24</f>
        <v>90.05</v>
      </c>
      <c r="J24" s="54"/>
    </row>
    <row r="25" spans="2:10" s="18" customFormat="1" x14ac:dyDescent="0.25">
      <c r="B25" s="46">
        <v>4</v>
      </c>
      <c r="C25" s="144" t="s">
        <v>55</v>
      </c>
      <c r="D25" s="145"/>
      <c r="E25" s="146"/>
      <c r="F25" s="21" t="s">
        <v>24</v>
      </c>
      <c r="G25" s="22">
        <v>5</v>
      </c>
      <c r="H25" s="23">
        <v>1</v>
      </c>
      <c r="I25" s="9">
        <f t="shared" si="2"/>
        <v>24</v>
      </c>
      <c r="J25" s="54"/>
    </row>
    <row r="26" spans="2:10" s="18" customFormat="1" ht="27.75" customHeight="1" x14ac:dyDescent="0.25">
      <c r="B26" s="6">
        <v>6</v>
      </c>
      <c r="C26" s="143" t="s">
        <v>56</v>
      </c>
      <c r="D26" s="143"/>
      <c r="E26" s="143"/>
      <c r="F26" s="21" t="s">
        <v>25</v>
      </c>
      <c r="G26" s="22">
        <v>40.25</v>
      </c>
      <c r="H26" s="23">
        <v>56</v>
      </c>
      <c r="I26" s="9">
        <f t="shared" si="2"/>
        <v>577.5</v>
      </c>
      <c r="J26" s="54"/>
    </row>
    <row r="27" spans="2:10" s="18" customFormat="1" ht="36.75" customHeight="1" x14ac:dyDescent="0.25">
      <c r="B27" s="6">
        <v>1</v>
      </c>
      <c r="C27" s="143" t="s">
        <v>57</v>
      </c>
      <c r="D27" s="143"/>
      <c r="E27" s="143"/>
      <c r="F27" s="21" t="s">
        <v>26</v>
      </c>
      <c r="G27" s="22">
        <v>56.32</v>
      </c>
      <c r="H27" s="23">
        <v>12</v>
      </c>
      <c r="I27" s="9">
        <f t="shared" si="2"/>
        <v>68.319999999999993</v>
      </c>
      <c r="J27" s="54"/>
    </row>
    <row r="28" spans="2:10" s="18" customFormat="1" ht="31.5" customHeight="1" x14ac:dyDescent="0.25">
      <c r="B28" s="27">
        <v>12</v>
      </c>
      <c r="C28" s="143" t="s">
        <v>58</v>
      </c>
      <c r="D28" s="143"/>
      <c r="E28" s="143"/>
      <c r="F28" s="21" t="s">
        <v>3</v>
      </c>
      <c r="G28" s="22">
        <v>8</v>
      </c>
      <c r="H28" s="23">
        <v>12</v>
      </c>
      <c r="I28" s="9">
        <f t="shared" si="2"/>
        <v>240</v>
      </c>
      <c r="J28" s="54"/>
    </row>
    <row r="29" spans="2:10" s="18" customFormat="1" ht="15" customHeight="1" x14ac:dyDescent="0.25">
      <c r="B29" s="36"/>
      <c r="C29" s="139" t="s">
        <v>92</v>
      </c>
      <c r="D29" s="140"/>
      <c r="E29" s="140"/>
      <c r="F29" s="140"/>
      <c r="G29" s="140"/>
      <c r="H29" s="140"/>
      <c r="I29" s="140"/>
      <c r="J29" s="54"/>
    </row>
    <row r="30" spans="2:10" s="18" customFormat="1" x14ac:dyDescent="0.25">
      <c r="B30" s="45"/>
      <c r="C30" s="139" t="s">
        <v>70</v>
      </c>
      <c r="D30" s="140"/>
      <c r="E30" s="140"/>
      <c r="F30" s="140"/>
      <c r="G30" s="140"/>
      <c r="H30" s="140"/>
      <c r="I30" s="140"/>
      <c r="J30" s="54"/>
    </row>
    <row r="31" spans="2:10" s="18" customFormat="1" ht="27.75" customHeight="1" x14ac:dyDescent="0.25">
      <c r="B31" s="46">
        <v>145</v>
      </c>
      <c r="C31" s="143" t="s">
        <v>98</v>
      </c>
      <c r="D31" s="143"/>
      <c r="E31" s="143"/>
      <c r="F31" s="21" t="s">
        <v>99</v>
      </c>
      <c r="G31" s="22">
        <v>5.2</v>
      </c>
      <c r="H31" s="23">
        <v>8.4</v>
      </c>
      <c r="I31" s="8">
        <f t="shared" ref="I31" si="3">SUM(H31+G31)*B31</f>
        <v>1972.0000000000002</v>
      </c>
      <c r="J31" s="54"/>
    </row>
    <row r="32" spans="2:10" s="18" customFormat="1" ht="39" customHeight="1" x14ac:dyDescent="0.25">
      <c r="B32" s="46">
        <v>2</v>
      </c>
      <c r="C32" s="143" t="s">
        <v>141</v>
      </c>
      <c r="D32" s="143"/>
      <c r="E32" s="143"/>
      <c r="F32" s="21" t="s">
        <v>140</v>
      </c>
      <c r="G32" s="22">
        <v>82.05</v>
      </c>
      <c r="H32" s="23">
        <v>8</v>
      </c>
      <c r="I32" s="9">
        <f t="shared" ref="I32:I35" si="4">SUM(H32+G32)*B32</f>
        <v>180.1</v>
      </c>
      <c r="J32" s="54"/>
    </row>
    <row r="33" spans="2:10" s="18" customFormat="1" ht="36" customHeight="1" x14ac:dyDescent="0.25">
      <c r="B33" s="46">
        <v>6</v>
      </c>
      <c r="C33" s="143" t="s">
        <v>56</v>
      </c>
      <c r="D33" s="143"/>
      <c r="E33" s="143"/>
      <c r="F33" s="21" t="s">
        <v>25</v>
      </c>
      <c r="G33" s="22">
        <v>40.25</v>
      </c>
      <c r="H33" s="23">
        <v>56</v>
      </c>
      <c r="I33" s="9">
        <f t="shared" si="4"/>
        <v>577.5</v>
      </c>
      <c r="J33" s="54"/>
    </row>
    <row r="34" spans="2:10" s="18" customFormat="1" ht="25.5" customHeight="1" x14ac:dyDescent="0.25">
      <c r="B34" s="46">
        <v>2</v>
      </c>
      <c r="C34" s="143" t="s">
        <v>57</v>
      </c>
      <c r="D34" s="143"/>
      <c r="E34" s="143"/>
      <c r="F34" s="21" t="s">
        <v>26</v>
      </c>
      <c r="G34" s="22">
        <v>56.32</v>
      </c>
      <c r="H34" s="23">
        <v>12</v>
      </c>
      <c r="I34" s="9">
        <f t="shared" si="4"/>
        <v>136.63999999999999</v>
      </c>
      <c r="J34" s="54"/>
    </row>
    <row r="35" spans="2:10" s="18" customFormat="1" ht="27.75" customHeight="1" x14ac:dyDescent="0.25">
      <c r="B35" s="27">
        <v>6</v>
      </c>
      <c r="C35" s="143" t="s">
        <v>58</v>
      </c>
      <c r="D35" s="143"/>
      <c r="E35" s="143"/>
      <c r="F35" s="21" t="s">
        <v>3</v>
      </c>
      <c r="G35" s="22">
        <v>8</v>
      </c>
      <c r="H35" s="23">
        <v>12</v>
      </c>
      <c r="I35" s="9">
        <f t="shared" si="4"/>
        <v>120</v>
      </c>
      <c r="J35" s="54"/>
    </row>
    <row r="36" spans="2:10" s="18" customFormat="1" x14ac:dyDescent="0.25">
      <c r="B36" s="6"/>
      <c r="C36" s="155" t="s">
        <v>93</v>
      </c>
      <c r="D36" s="140"/>
      <c r="E36" s="140"/>
      <c r="F36" s="140"/>
      <c r="G36" s="140"/>
      <c r="H36" s="140"/>
      <c r="I36" s="140"/>
      <c r="J36" s="54"/>
    </row>
    <row r="37" spans="2:10" customFormat="1" x14ac:dyDescent="0.25">
      <c r="B37" s="58">
        <v>1</v>
      </c>
      <c r="C37" s="128" t="s">
        <v>138</v>
      </c>
      <c r="D37" s="128"/>
      <c r="E37" s="128"/>
      <c r="F37" s="69" t="s">
        <v>139</v>
      </c>
      <c r="G37" s="70">
        <v>2675</v>
      </c>
      <c r="H37" s="70">
        <v>98</v>
      </c>
      <c r="I37" s="8">
        <f t="shared" ref="I37" si="5">SUM(H37+G37)*B37</f>
        <v>2773</v>
      </c>
      <c r="J37" s="41"/>
    </row>
    <row r="38" spans="2:10" customFormat="1" ht="15" customHeight="1" x14ac:dyDescent="0.25">
      <c r="B38" s="6">
        <v>1</v>
      </c>
      <c r="C38" s="125" t="s">
        <v>60</v>
      </c>
      <c r="D38" s="126"/>
      <c r="E38" s="127"/>
      <c r="F38" s="7" t="s">
        <v>29</v>
      </c>
      <c r="G38" s="8">
        <v>22</v>
      </c>
      <c r="H38" s="9">
        <v>8</v>
      </c>
      <c r="I38" s="9">
        <f t="shared" ref="I38:I51" si="6">SUM(H38+G38)*B38</f>
        <v>30</v>
      </c>
      <c r="J38" s="41"/>
    </row>
    <row r="39" spans="2:10" x14ac:dyDescent="0.25">
      <c r="B39" s="6">
        <v>1</v>
      </c>
      <c r="C39" s="128" t="s">
        <v>61</v>
      </c>
      <c r="D39" s="128"/>
      <c r="E39" s="128"/>
      <c r="F39" s="29" t="s">
        <v>30</v>
      </c>
      <c r="G39" s="30">
        <v>16</v>
      </c>
      <c r="H39" s="30">
        <v>8</v>
      </c>
      <c r="I39" s="9">
        <f t="shared" si="6"/>
        <v>24</v>
      </c>
    </row>
    <row r="40" spans="2:10" ht="39.75" customHeight="1" x14ac:dyDescent="0.25">
      <c r="B40" s="46">
        <v>1</v>
      </c>
      <c r="C40" s="143" t="s">
        <v>83</v>
      </c>
      <c r="D40" s="143"/>
      <c r="E40" s="143"/>
      <c r="F40" s="21" t="s">
        <v>84</v>
      </c>
      <c r="G40" s="22">
        <v>30</v>
      </c>
      <c r="H40" s="23">
        <v>8</v>
      </c>
      <c r="I40" s="8">
        <f t="shared" si="6"/>
        <v>38</v>
      </c>
    </row>
    <row r="41" spans="2:10" ht="39.75" customHeight="1" x14ac:dyDescent="0.25">
      <c r="B41" s="6">
        <v>2</v>
      </c>
      <c r="C41" s="125" t="s">
        <v>62</v>
      </c>
      <c r="D41" s="126"/>
      <c r="E41" s="127"/>
      <c r="F41" s="7" t="s">
        <v>28</v>
      </c>
      <c r="G41" s="8">
        <v>70</v>
      </c>
      <c r="H41" s="9">
        <v>18</v>
      </c>
      <c r="I41" s="9">
        <f>SUM(H41+G41)*B41</f>
        <v>176</v>
      </c>
    </row>
    <row r="42" spans="2:10" ht="26.25" customHeight="1" x14ac:dyDescent="0.25">
      <c r="B42" s="6">
        <v>20</v>
      </c>
      <c r="C42" s="125" t="s">
        <v>85</v>
      </c>
      <c r="D42" s="126"/>
      <c r="E42" s="127"/>
      <c r="F42" s="47" t="s">
        <v>33</v>
      </c>
      <c r="G42" s="8">
        <v>10.4</v>
      </c>
      <c r="H42" s="9">
        <v>3.2</v>
      </c>
      <c r="I42" s="9">
        <f t="shared" si="6"/>
        <v>272</v>
      </c>
    </row>
    <row r="43" spans="2:10" ht="27.75" customHeight="1" x14ac:dyDescent="0.25">
      <c r="B43" s="6">
        <v>4</v>
      </c>
      <c r="C43" s="125" t="s">
        <v>65</v>
      </c>
      <c r="D43" s="126"/>
      <c r="E43" s="127"/>
      <c r="F43" s="7" t="s">
        <v>34</v>
      </c>
      <c r="G43" s="8">
        <v>0.3</v>
      </c>
      <c r="H43" s="9">
        <v>0.1</v>
      </c>
      <c r="I43" s="9">
        <f t="shared" si="6"/>
        <v>1.6</v>
      </c>
    </row>
    <row r="44" spans="2:10" ht="26.25" customHeight="1" x14ac:dyDescent="0.25">
      <c r="B44" s="46">
        <v>20</v>
      </c>
      <c r="C44" s="125" t="s">
        <v>64</v>
      </c>
      <c r="D44" s="126"/>
      <c r="E44" s="127"/>
      <c r="F44" s="47" t="s">
        <v>36</v>
      </c>
      <c r="G44" s="8">
        <v>10.199999999999999</v>
      </c>
      <c r="H44" s="9">
        <v>0.8</v>
      </c>
      <c r="I44" s="9">
        <f>SUM(H44+G44)*B44</f>
        <v>220</v>
      </c>
    </row>
    <row r="45" spans="2:10" ht="53.25" customHeight="1" x14ac:dyDescent="0.25">
      <c r="B45" s="46">
        <v>1830</v>
      </c>
      <c r="C45" s="129" t="s">
        <v>76</v>
      </c>
      <c r="D45" s="129"/>
      <c r="E45" s="129"/>
      <c r="F45" s="47" t="s">
        <v>32</v>
      </c>
      <c r="G45" s="8">
        <v>0.89</v>
      </c>
      <c r="H45" s="8">
        <v>0.32</v>
      </c>
      <c r="I45" s="8">
        <f t="shared" si="6"/>
        <v>2214.2999999999997</v>
      </c>
    </row>
    <row r="46" spans="2:10" ht="29.25" customHeight="1" x14ac:dyDescent="0.25">
      <c r="B46" s="6">
        <v>20</v>
      </c>
      <c r="C46" s="125" t="s">
        <v>64</v>
      </c>
      <c r="D46" s="126"/>
      <c r="E46" s="127"/>
      <c r="F46" s="7" t="s">
        <v>41</v>
      </c>
      <c r="G46" s="8">
        <v>11</v>
      </c>
      <c r="H46" s="9">
        <v>0.8</v>
      </c>
      <c r="I46" s="8">
        <f t="shared" si="6"/>
        <v>236</v>
      </c>
    </row>
    <row r="47" spans="2:10" x14ac:dyDescent="0.25">
      <c r="B47" s="46">
        <v>20</v>
      </c>
      <c r="C47" s="128" t="s">
        <v>79</v>
      </c>
      <c r="D47" s="128"/>
      <c r="E47" s="128"/>
      <c r="F47" s="47" t="s">
        <v>39</v>
      </c>
      <c r="G47" s="9">
        <v>2.6</v>
      </c>
      <c r="H47" s="9">
        <v>0.8</v>
      </c>
      <c r="I47" s="8">
        <f t="shared" si="6"/>
        <v>68</v>
      </c>
    </row>
    <row r="48" spans="2:10" ht="27" customHeight="1" x14ac:dyDescent="0.25">
      <c r="B48" s="46">
        <v>20</v>
      </c>
      <c r="C48" s="125" t="s">
        <v>85</v>
      </c>
      <c r="D48" s="126"/>
      <c r="E48" s="127"/>
      <c r="F48" s="47" t="s">
        <v>33</v>
      </c>
      <c r="G48" s="8">
        <v>10.4</v>
      </c>
      <c r="H48" s="9">
        <v>3.2</v>
      </c>
      <c r="I48" s="8">
        <f t="shared" si="6"/>
        <v>272</v>
      </c>
    </row>
    <row r="49" spans="2:9" ht="26.25" customHeight="1" x14ac:dyDescent="0.25">
      <c r="B49" s="46">
        <v>20</v>
      </c>
      <c r="C49" s="125" t="s">
        <v>115</v>
      </c>
      <c r="D49" s="126"/>
      <c r="E49" s="127"/>
      <c r="F49" s="47" t="s">
        <v>40</v>
      </c>
      <c r="G49" s="8">
        <v>0.3</v>
      </c>
      <c r="H49" s="8">
        <v>0.1</v>
      </c>
      <c r="I49" s="8">
        <f t="shared" si="6"/>
        <v>8</v>
      </c>
    </row>
    <row r="50" spans="2:9" x14ac:dyDescent="0.25">
      <c r="B50" s="46">
        <v>20</v>
      </c>
      <c r="C50" s="125" t="s">
        <v>77</v>
      </c>
      <c r="D50" s="126"/>
      <c r="E50" s="127"/>
      <c r="F50" s="47" t="s">
        <v>3</v>
      </c>
      <c r="G50" s="8">
        <v>2.8</v>
      </c>
      <c r="H50" s="8">
        <v>2.4</v>
      </c>
      <c r="I50" s="8">
        <f t="shared" si="6"/>
        <v>103.99999999999999</v>
      </c>
    </row>
    <row r="51" spans="2:9" x14ac:dyDescent="0.25">
      <c r="B51" s="6">
        <v>1</v>
      </c>
      <c r="C51" s="125" t="s">
        <v>66</v>
      </c>
      <c r="D51" s="126"/>
      <c r="E51" s="127"/>
      <c r="F51" s="7" t="s">
        <v>31</v>
      </c>
      <c r="G51" s="8">
        <v>156</v>
      </c>
      <c r="H51" s="9">
        <v>8</v>
      </c>
      <c r="I51" s="8">
        <f t="shared" si="6"/>
        <v>164</v>
      </c>
    </row>
    <row r="52" spans="2:9" x14ac:dyDescent="0.25">
      <c r="B52" s="46"/>
      <c r="C52" s="153" t="s">
        <v>143</v>
      </c>
      <c r="D52" s="153"/>
      <c r="E52" s="153"/>
      <c r="F52" s="47"/>
      <c r="G52" s="71"/>
      <c r="H52" s="71"/>
      <c r="I52" s="8"/>
    </row>
    <row r="53" spans="2:9" x14ac:dyDescent="0.25">
      <c r="B53" s="46">
        <v>90</v>
      </c>
      <c r="C53" s="148" t="s">
        <v>151</v>
      </c>
      <c r="D53" s="148"/>
      <c r="E53" s="148"/>
      <c r="F53" s="72" t="s">
        <v>3</v>
      </c>
      <c r="G53" s="73">
        <v>4.01</v>
      </c>
      <c r="H53" s="74">
        <v>1.5223384615384616</v>
      </c>
      <c r="I53" s="8">
        <f t="shared" ref="I53:I59" si="7">(G53+H53)*B53</f>
        <v>497.91046153846156</v>
      </c>
    </row>
    <row r="54" spans="2:9" x14ac:dyDescent="0.25">
      <c r="B54" s="46">
        <v>10</v>
      </c>
      <c r="C54" s="150" t="s">
        <v>152</v>
      </c>
      <c r="D54" s="151"/>
      <c r="E54" s="152"/>
      <c r="F54" s="72" t="s">
        <v>3</v>
      </c>
      <c r="G54" s="73">
        <v>1.0123076923076924</v>
      </c>
      <c r="H54" s="74">
        <v>0.40492307692307694</v>
      </c>
      <c r="I54" s="8">
        <f t="shared" si="7"/>
        <v>14.172307692307694</v>
      </c>
    </row>
    <row r="55" spans="2:9" x14ac:dyDescent="0.25">
      <c r="B55" s="46">
        <v>110</v>
      </c>
      <c r="C55" s="148" t="s">
        <v>153</v>
      </c>
      <c r="D55" s="148"/>
      <c r="E55" s="148"/>
      <c r="F55" s="72" t="s">
        <v>3</v>
      </c>
      <c r="G55" s="73">
        <v>0.3887692307692307</v>
      </c>
      <c r="H55" s="74">
        <v>0.15550769230769229</v>
      </c>
      <c r="I55" s="8">
        <f t="shared" si="7"/>
        <v>59.870461538461527</v>
      </c>
    </row>
    <row r="56" spans="2:9" x14ac:dyDescent="0.25">
      <c r="B56" s="46">
        <v>20</v>
      </c>
      <c r="C56" s="149" t="s">
        <v>154</v>
      </c>
      <c r="D56" s="149"/>
      <c r="E56" s="149"/>
      <c r="F56" s="72" t="s">
        <v>3</v>
      </c>
      <c r="G56" s="75">
        <v>0.4</v>
      </c>
      <c r="H56" s="75">
        <v>0.15378461538461538</v>
      </c>
      <c r="I56" s="8">
        <f t="shared" si="7"/>
        <v>11.075692307692309</v>
      </c>
    </row>
    <row r="57" spans="2:9" x14ac:dyDescent="0.25">
      <c r="B57" s="46">
        <v>20</v>
      </c>
      <c r="C57" s="149" t="s">
        <v>155</v>
      </c>
      <c r="D57" s="149"/>
      <c r="E57" s="149"/>
      <c r="F57" s="72" t="s">
        <v>3</v>
      </c>
      <c r="G57" s="75">
        <v>0.47</v>
      </c>
      <c r="H57" s="75">
        <v>0.19</v>
      </c>
      <c r="I57" s="8">
        <f t="shared" si="7"/>
        <v>13.2</v>
      </c>
    </row>
    <row r="58" spans="2:9" x14ac:dyDescent="0.25">
      <c r="B58" s="46">
        <v>10</v>
      </c>
      <c r="C58" s="149" t="s">
        <v>156</v>
      </c>
      <c r="D58" s="149"/>
      <c r="E58" s="149"/>
      <c r="F58" s="72" t="s">
        <v>3</v>
      </c>
      <c r="G58" s="75">
        <v>0.22</v>
      </c>
      <c r="H58" s="75">
        <v>0.09</v>
      </c>
      <c r="I58" s="8">
        <f>(G58+H58)*B58</f>
        <v>3.1</v>
      </c>
    </row>
    <row r="59" spans="2:9" ht="15.75" thickBot="1" x14ac:dyDescent="0.3">
      <c r="B59" s="46">
        <v>180</v>
      </c>
      <c r="C59" s="147" t="s">
        <v>150</v>
      </c>
      <c r="D59" s="147"/>
      <c r="E59" s="147"/>
      <c r="F59" s="72" t="s">
        <v>3</v>
      </c>
      <c r="G59" s="73">
        <v>6.2</v>
      </c>
      <c r="H59" s="74">
        <v>4.2</v>
      </c>
      <c r="I59" s="8">
        <f t="shared" si="7"/>
        <v>1872</v>
      </c>
    </row>
    <row r="60" spans="2:9" ht="17.25" thickTop="1" thickBot="1" x14ac:dyDescent="0.3">
      <c r="B60"/>
      <c r="C60" s="10"/>
      <c r="D60" s="10"/>
      <c r="E60" s="130" t="s">
        <v>4</v>
      </c>
      <c r="F60" s="130"/>
      <c r="G60" s="131">
        <f>SUM(I21:I59)</f>
        <v>14998.338923076924</v>
      </c>
      <c r="H60" s="132"/>
      <c r="I60" s="133"/>
    </row>
    <row r="61" spans="2:9" ht="16.5" thickTop="1" x14ac:dyDescent="0.25">
      <c r="B61"/>
      <c r="C61" s="10"/>
      <c r="D61" s="10"/>
      <c r="E61" s="11"/>
      <c r="F61" s="11"/>
      <c r="G61" s="12"/>
      <c r="H61" s="12"/>
      <c r="I61" s="12"/>
    </row>
    <row r="68" spans="2:9" ht="15.75" x14ac:dyDescent="0.25">
      <c r="B68" s="13" t="s">
        <v>5</v>
      </c>
      <c r="C68" s="14" t="s">
        <v>6</v>
      </c>
      <c r="D68" s="97" t="s">
        <v>80</v>
      </c>
      <c r="E68" s="97"/>
      <c r="F68" s="97"/>
      <c r="G68" s="97"/>
      <c r="H68" s="97"/>
      <c r="I68" s="97"/>
    </row>
    <row r="69" spans="2:9" x14ac:dyDescent="0.25">
      <c r="B69" s="13"/>
      <c r="C69" s="15" t="s">
        <v>7</v>
      </c>
      <c r="D69" s="79" t="s">
        <v>81</v>
      </c>
      <c r="E69" s="80"/>
      <c r="F69" s="80"/>
      <c r="G69" s="80"/>
      <c r="H69" s="80"/>
      <c r="I69" s="134"/>
    </row>
    <row r="73" spans="2:9" ht="15.75" thickBot="1" x14ac:dyDescent="0.3">
      <c r="B73" s="16"/>
      <c r="C73" s="16"/>
      <c r="D73" s="16"/>
      <c r="E73" s="16"/>
      <c r="F73" s="16"/>
      <c r="G73" s="16"/>
      <c r="H73" s="16"/>
      <c r="I73" s="16"/>
    </row>
    <row r="74" spans="2:9" x14ac:dyDescent="0.25">
      <c r="B74" s="81" t="s">
        <v>8</v>
      </c>
      <c r="C74" s="81"/>
      <c r="D74" s="81"/>
      <c r="E74" s="82" t="s">
        <v>9</v>
      </c>
      <c r="F74" s="82"/>
      <c r="G74"/>
      <c r="H74"/>
      <c r="I74"/>
    </row>
    <row r="75" spans="2:9" x14ac:dyDescent="0.25">
      <c r="B75" s="83" t="s">
        <v>10</v>
      </c>
      <c r="C75" s="83"/>
      <c r="D75" s="83"/>
      <c r="E75" s="83" t="s">
        <v>11</v>
      </c>
      <c r="F75" s="83"/>
      <c r="G75" s="83" t="s">
        <v>12</v>
      </c>
      <c r="H75" s="83"/>
      <c r="I75" s="83"/>
    </row>
    <row r="76" spans="2:9" x14ac:dyDescent="0.25">
      <c r="B76" s="78" t="s">
        <v>13</v>
      </c>
      <c r="C76" s="78"/>
      <c r="D76" s="78"/>
      <c r="E76" s="78" t="s">
        <v>14</v>
      </c>
      <c r="F76" s="78"/>
      <c r="G76" s="78" t="s">
        <v>15</v>
      </c>
      <c r="H76" s="78"/>
      <c r="I76" s="78"/>
    </row>
    <row r="77" spans="2:9" x14ac:dyDescent="0.25">
      <c r="B77" s="78" t="s">
        <v>16</v>
      </c>
      <c r="C77" s="78"/>
      <c r="D77" s="78"/>
      <c r="E77" s="78" t="s">
        <v>17</v>
      </c>
      <c r="F77" s="78"/>
      <c r="G77" s="78" t="s">
        <v>18</v>
      </c>
      <c r="H77" s="78"/>
      <c r="I77" s="78"/>
    </row>
    <row r="78" spans="2:9" x14ac:dyDescent="0.25">
      <c r="B78" s="78" t="s">
        <v>19</v>
      </c>
      <c r="C78" s="78"/>
      <c r="D78" s="78"/>
      <c r="E78" s="78" t="s">
        <v>20</v>
      </c>
      <c r="F78" s="78"/>
      <c r="G78" s="78" t="s">
        <v>21</v>
      </c>
      <c r="H78" s="78"/>
      <c r="I78" s="78"/>
    </row>
  </sheetData>
  <mergeCells count="80">
    <mergeCell ref="D69:I69"/>
    <mergeCell ref="B74:D74"/>
    <mergeCell ref="E74:F74"/>
    <mergeCell ref="B78:D78"/>
    <mergeCell ref="E78:F78"/>
    <mergeCell ref="G78:I78"/>
    <mergeCell ref="B76:D76"/>
    <mergeCell ref="E76:F76"/>
    <mergeCell ref="G76:I76"/>
    <mergeCell ref="B77:D77"/>
    <mergeCell ref="E77:F77"/>
    <mergeCell ref="G77:I77"/>
    <mergeCell ref="B75:D75"/>
    <mergeCell ref="E75:F75"/>
    <mergeCell ref="G75:I75"/>
    <mergeCell ref="D68:I68"/>
    <mergeCell ref="B17:I17"/>
    <mergeCell ref="B18:I18"/>
    <mergeCell ref="C19:E19"/>
    <mergeCell ref="C21:I21"/>
    <mergeCell ref="C22:E22"/>
    <mergeCell ref="C24:E24"/>
    <mergeCell ref="C33:E33"/>
    <mergeCell ref="C45:E45"/>
    <mergeCell ref="C27:E27"/>
    <mergeCell ref="C28:E28"/>
    <mergeCell ref="C26:E26"/>
    <mergeCell ref="C20:I20"/>
    <mergeCell ref="E60:F60"/>
    <mergeCell ref="G60:I60"/>
    <mergeCell ref="C37:E37"/>
    <mergeCell ref="B16:I16"/>
    <mergeCell ref="B10:E10"/>
    <mergeCell ref="G10:I10"/>
    <mergeCell ref="B11:E11"/>
    <mergeCell ref="G11:I11"/>
    <mergeCell ref="B12:C12"/>
    <mergeCell ref="D12:E12"/>
    <mergeCell ref="G12:I12"/>
    <mergeCell ref="B13:C13"/>
    <mergeCell ref="D13:E13"/>
    <mergeCell ref="G13:I13"/>
    <mergeCell ref="B14:I14"/>
    <mergeCell ref="B15:I15"/>
    <mergeCell ref="G2:I2"/>
    <mergeCell ref="G3:I3"/>
    <mergeCell ref="B8:E8"/>
    <mergeCell ref="G8:I8"/>
    <mergeCell ref="B9:E9"/>
    <mergeCell ref="G9:I9"/>
    <mergeCell ref="C38:E38"/>
    <mergeCell ref="C39:E39"/>
    <mergeCell ref="C41:E41"/>
    <mergeCell ref="C51:E51"/>
    <mergeCell ref="C50:E50"/>
    <mergeCell ref="C40:E40"/>
    <mergeCell ref="C47:E47"/>
    <mergeCell ref="C49:E49"/>
    <mergeCell ref="C48:E48"/>
    <mergeCell ref="C53:E53"/>
    <mergeCell ref="C54:E54"/>
    <mergeCell ref="C52:E52"/>
    <mergeCell ref="C23:E23"/>
    <mergeCell ref="C25:E25"/>
    <mergeCell ref="C29:I29"/>
    <mergeCell ref="C30:I30"/>
    <mergeCell ref="C46:E46"/>
    <mergeCell ref="C42:E42"/>
    <mergeCell ref="C43:E43"/>
    <mergeCell ref="C36:I36"/>
    <mergeCell ref="C31:E31"/>
    <mergeCell ref="C32:E32"/>
    <mergeCell ref="C34:E34"/>
    <mergeCell ref="C35:E35"/>
    <mergeCell ref="C44:E44"/>
    <mergeCell ref="C59:E59"/>
    <mergeCell ref="C55:E55"/>
    <mergeCell ref="C56:E56"/>
    <mergeCell ref="C57:E57"/>
    <mergeCell ref="C58:E58"/>
  </mergeCells>
  <hyperlinks>
    <hyperlink ref="E74" r:id="rId1"/>
  </hyperlinks>
  <pageMargins left="0.70866141732283472" right="0.70866141732283472" top="0.74803149606299213" bottom="0.74803149606299213" header="0.31496062992125984" footer="0.31496062992125984"/>
  <pageSetup scale="66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K78"/>
  <sheetViews>
    <sheetView zoomScaleNormal="100" workbookViewId="0">
      <selection activeCell="F7" sqref="F7"/>
    </sheetView>
  </sheetViews>
  <sheetFormatPr baseColWidth="10" defaultRowHeight="15" x14ac:dyDescent="0.25"/>
  <cols>
    <col min="1" max="1" width="6.7109375" style="42" customWidth="1"/>
    <col min="2" max="2" width="10" style="42" customWidth="1"/>
    <col min="3" max="3" width="11.42578125" style="42"/>
    <col min="4" max="4" width="14.28515625" style="42" customWidth="1"/>
    <col min="5" max="5" width="30" style="42" customWidth="1"/>
    <col min="6" max="6" width="16.7109375" style="42" customWidth="1"/>
    <col min="7" max="16384" width="11.42578125" style="42"/>
  </cols>
  <sheetData>
    <row r="2" spans="2:9" ht="15.75" x14ac:dyDescent="0.25">
      <c r="G2" s="103" t="s">
        <v>0</v>
      </c>
      <c r="H2" s="103"/>
      <c r="I2" s="103"/>
    </row>
    <row r="3" spans="2:9" ht="15.75" x14ac:dyDescent="0.25">
      <c r="G3" s="86" t="s">
        <v>136</v>
      </c>
      <c r="H3" s="86"/>
      <c r="I3" s="86"/>
    </row>
    <row r="7" spans="2:9" ht="15.75" thickBot="1" x14ac:dyDescent="0.3"/>
    <row r="8" spans="2:9" x14ac:dyDescent="0.25">
      <c r="B8" s="110" t="s">
        <v>42</v>
      </c>
      <c r="C8" s="111"/>
      <c r="D8" s="111"/>
      <c r="E8" s="112"/>
      <c r="G8" s="87" t="s">
        <v>48</v>
      </c>
      <c r="H8" s="88"/>
      <c r="I8" s="89"/>
    </row>
    <row r="9" spans="2:9" x14ac:dyDescent="0.25">
      <c r="B9" s="113" t="s">
        <v>22</v>
      </c>
      <c r="C9" s="114"/>
      <c r="D9" s="114"/>
      <c r="E9" s="115"/>
      <c r="G9" s="90" t="s">
        <v>142</v>
      </c>
      <c r="H9" s="91"/>
      <c r="I9" s="92"/>
    </row>
    <row r="10" spans="2:9" x14ac:dyDescent="0.25">
      <c r="B10" s="116" t="s">
        <v>43</v>
      </c>
      <c r="C10" s="91"/>
      <c r="D10" s="91"/>
      <c r="E10" s="117"/>
      <c r="G10" s="93" t="s">
        <v>49</v>
      </c>
      <c r="H10" s="91"/>
      <c r="I10" s="92"/>
    </row>
    <row r="11" spans="2:9" x14ac:dyDescent="0.25">
      <c r="B11" s="118" t="s">
        <v>23</v>
      </c>
      <c r="C11" s="119"/>
      <c r="D11" s="119"/>
      <c r="E11" s="120"/>
      <c r="G11" s="93"/>
      <c r="H11" s="91"/>
      <c r="I11" s="92"/>
    </row>
    <row r="12" spans="2:9" x14ac:dyDescent="0.25">
      <c r="B12" s="116" t="s">
        <v>44</v>
      </c>
      <c r="C12" s="91"/>
      <c r="D12" s="123" t="s">
        <v>45</v>
      </c>
      <c r="E12" s="124"/>
      <c r="G12" s="93" t="s">
        <v>50</v>
      </c>
      <c r="H12" s="91"/>
      <c r="I12" s="92"/>
    </row>
    <row r="13" spans="2:9" ht="15.75" thickBot="1" x14ac:dyDescent="0.3">
      <c r="B13" s="98" t="s">
        <v>46</v>
      </c>
      <c r="C13" s="99"/>
      <c r="D13" s="100" t="s">
        <v>47</v>
      </c>
      <c r="E13" s="101"/>
      <c r="G13" s="94" t="s">
        <v>88</v>
      </c>
      <c r="H13" s="95"/>
      <c r="I13" s="96"/>
    </row>
    <row r="14" spans="2:9" x14ac:dyDescent="0.25">
      <c r="B14" s="122"/>
      <c r="C14" s="122"/>
      <c r="D14" s="122"/>
      <c r="E14" s="122"/>
      <c r="F14" s="122"/>
      <c r="G14" s="122"/>
      <c r="H14" s="122"/>
      <c r="I14" s="122"/>
    </row>
    <row r="15" spans="2:9" x14ac:dyDescent="0.25">
      <c r="B15" s="122"/>
      <c r="C15" s="122"/>
      <c r="D15" s="122"/>
      <c r="E15" s="122"/>
      <c r="F15" s="122"/>
      <c r="G15" s="122"/>
      <c r="H15" s="122"/>
      <c r="I15" s="122"/>
    </row>
    <row r="16" spans="2:9" ht="15" customHeight="1" x14ac:dyDescent="0.25">
      <c r="B16" s="104" t="s">
        <v>51</v>
      </c>
      <c r="C16" s="105"/>
      <c r="D16" s="105"/>
      <c r="E16" s="105"/>
      <c r="F16" s="105"/>
      <c r="G16" s="105"/>
      <c r="H16" s="105"/>
      <c r="I16" s="106"/>
    </row>
    <row r="17" spans="2:9" x14ac:dyDescent="0.25">
      <c r="B17" s="107" t="s">
        <v>95</v>
      </c>
      <c r="C17" s="108"/>
      <c r="D17" s="108"/>
      <c r="E17" s="108"/>
      <c r="F17" s="108"/>
      <c r="G17" s="108"/>
      <c r="H17" s="108"/>
      <c r="I17" s="109"/>
    </row>
    <row r="18" spans="2:9" x14ac:dyDescent="0.25">
      <c r="B18" s="102"/>
      <c r="C18" s="102"/>
      <c r="D18" s="102"/>
      <c r="E18" s="102"/>
      <c r="F18" s="102"/>
      <c r="G18" s="102"/>
      <c r="H18" s="102"/>
      <c r="I18" s="102"/>
    </row>
    <row r="19" spans="2:9" ht="24" x14ac:dyDescent="0.25">
      <c r="B19" s="43" t="s">
        <v>1</v>
      </c>
      <c r="C19" s="138" t="s">
        <v>72</v>
      </c>
      <c r="D19" s="138"/>
      <c r="E19" s="138"/>
      <c r="F19" s="63" t="s">
        <v>73</v>
      </c>
      <c r="G19" s="44" t="s">
        <v>74</v>
      </c>
      <c r="H19" s="44" t="s">
        <v>75</v>
      </c>
      <c r="I19" s="43" t="s">
        <v>2</v>
      </c>
    </row>
    <row r="20" spans="2:9" x14ac:dyDescent="0.25">
      <c r="B20" s="36"/>
      <c r="C20" s="139" t="s">
        <v>78</v>
      </c>
      <c r="D20" s="140"/>
      <c r="E20" s="140"/>
      <c r="F20" s="140"/>
      <c r="G20" s="140"/>
      <c r="H20" s="140"/>
      <c r="I20" s="140"/>
    </row>
    <row r="21" spans="2:9" x14ac:dyDescent="0.25">
      <c r="B21" s="45"/>
      <c r="C21" s="139" t="s">
        <v>70</v>
      </c>
      <c r="D21" s="140"/>
      <c r="E21" s="140"/>
      <c r="F21" s="140"/>
      <c r="G21" s="140"/>
      <c r="H21" s="140"/>
      <c r="I21" s="140"/>
    </row>
    <row r="22" spans="2:9" s="54" customFormat="1" ht="29.25" customHeight="1" x14ac:dyDescent="0.25">
      <c r="B22" s="46">
        <v>165</v>
      </c>
      <c r="C22" s="143" t="s">
        <v>86</v>
      </c>
      <c r="D22" s="143"/>
      <c r="E22" s="143"/>
      <c r="F22" s="21" t="s">
        <v>87</v>
      </c>
      <c r="G22" s="22">
        <v>8.1999999999999993</v>
      </c>
      <c r="H22" s="23">
        <v>8.4</v>
      </c>
      <c r="I22" s="8">
        <f t="shared" ref="I22" si="0">SUM(H22+G22)*B22</f>
        <v>2739.0000000000005</v>
      </c>
    </row>
    <row r="23" spans="2:9" s="54" customFormat="1" ht="51" customHeight="1" x14ac:dyDescent="0.25">
      <c r="B23" s="27">
        <v>1</v>
      </c>
      <c r="C23" s="154" t="s">
        <v>59</v>
      </c>
      <c r="D23" s="154"/>
      <c r="E23" s="154"/>
      <c r="F23" s="24" t="s">
        <v>38</v>
      </c>
      <c r="G23" s="25">
        <v>272</v>
      </c>
      <c r="H23" s="26">
        <v>8</v>
      </c>
      <c r="I23" s="9">
        <f t="shared" ref="I23:I28" si="1">SUM(H23+G23)*B23</f>
        <v>280</v>
      </c>
    </row>
    <row r="24" spans="2:9" s="54" customFormat="1" ht="43.5" customHeight="1" x14ac:dyDescent="0.25">
      <c r="B24" s="46">
        <v>1</v>
      </c>
      <c r="C24" s="143" t="s">
        <v>141</v>
      </c>
      <c r="D24" s="143"/>
      <c r="E24" s="143"/>
      <c r="F24" s="21" t="s">
        <v>140</v>
      </c>
      <c r="G24" s="22">
        <v>82.05</v>
      </c>
      <c r="H24" s="23">
        <v>8</v>
      </c>
      <c r="I24" s="9">
        <f t="shared" si="1"/>
        <v>90.05</v>
      </c>
    </row>
    <row r="25" spans="2:9" s="54" customFormat="1" x14ac:dyDescent="0.25">
      <c r="B25" s="46">
        <v>3</v>
      </c>
      <c r="C25" s="144" t="s">
        <v>55</v>
      </c>
      <c r="D25" s="145"/>
      <c r="E25" s="146"/>
      <c r="F25" s="21" t="s">
        <v>24</v>
      </c>
      <c r="G25" s="22">
        <v>5</v>
      </c>
      <c r="H25" s="23">
        <v>1</v>
      </c>
      <c r="I25" s="9">
        <f t="shared" si="1"/>
        <v>18</v>
      </c>
    </row>
    <row r="26" spans="2:9" s="54" customFormat="1" ht="27.75" customHeight="1" x14ac:dyDescent="0.25">
      <c r="B26" s="46">
        <v>6</v>
      </c>
      <c r="C26" s="143" t="s">
        <v>56</v>
      </c>
      <c r="D26" s="143"/>
      <c r="E26" s="143"/>
      <c r="F26" s="21" t="s">
        <v>25</v>
      </c>
      <c r="G26" s="22">
        <v>40.25</v>
      </c>
      <c r="H26" s="23">
        <v>56</v>
      </c>
      <c r="I26" s="9">
        <f t="shared" si="1"/>
        <v>577.5</v>
      </c>
    </row>
    <row r="27" spans="2:9" s="54" customFormat="1" ht="36.75" customHeight="1" x14ac:dyDescent="0.25">
      <c r="B27" s="46">
        <v>1</v>
      </c>
      <c r="C27" s="143" t="s">
        <v>57</v>
      </c>
      <c r="D27" s="143"/>
      <c r="E27" s="143"/>
      <c r="F27" s="21" t="s">
        <v>26</v>
      </c>
      <c r="G27" s="22">
        <v>56.32</v>
      </c>
      <c r="H27" s="23">
        <v>12</v>
      </c>
      <c r="I27" s="9">
        <f t="shared" si="1"/>
        <v>68.319999999999993</v>
      </c>
    </row>
    <row r="28" spans="2:9" s="54" customFormat="1" ht="31.5" customHeight="1" x14ac:dyDescent="0.25">
      <c r="B28" s="27">
        <v>12</v>
      </c>
      <c r="C28" s="143" t="s">
        <v>58</v>
      </c>
      <c r="D28" s="143"/>
      <c r="E28" s="143"/>
      <c r="F28" s="21" t="s">
        <v>3</v>
      </c>
      <c r="G28" s="22">
        <v>8</v>
      </c>
      <c r="H28" s="23">
        <v>12</v>
      </c>
      <c r="I28" s="9">
        <f t="shared" si="1"/>
        <v>240</v>
      </c>
    </row>
    <row r="29" spans="2:9" s="54" customFormat="1" ht="15" customHeight="1" x14ac:dyDescent="0.25">
      <c r="B29" s="36"/>
      <c r="C29" s="139" t="s">
        <v>96</v>
      </c>
      <c r="D29" s="140"/>
      <c r="E29" s="140"/>
      <c r="F29" s="140"/>
      <c r="G29" s="140"/>
      <c r="H29" s="140"/>
      <c r="I29" s="140"/>
    </row>
    <row r="30" spans="2:9" s="54" customFormat="1" x14ac:dyDescent="0.25">
      <c r="B30" s="45"/>
      <c r="C30" s="139" t="s">
        <v>70</v>
      </c>
      <c r="D30" s="140"/>
      <c r="E30" s="140"/>
      <c r="F30" s="140"/>
      <c r="G30" s="140"/>
      <c r="H30" s="140"/>
      <c r="I30" s="140"/>
    </row>
    <row r="31" spans="2:9" s="54" customFormat="1" ht="24.75" customHeight="1" x14ac:dyDescent="0.25">
      <c r="B31" s="46">
        <v>190</v>
      </c>
      <c r="C31" s="143" t="s">
        <v>98</v>
      </c>
      <c r="D31" s="143"/>
      <c r="E31" s="143"/>
      <c r="F31" s="21" t="s">
        <v>99</v>
      </c>
      <c r="G31" s="22">
        <v>5.2</v>
      </c>
      <c r="H31" s="23">
        <v>8.4</v>
      </c>
      <c r="I31" s="8">
        <f t="shared" ref="I31" si="2">SUM(H31+G31)*B31</f>
        <v>2584.0000000000005</v>
      </c>
    </row>
    <row r="32" spans="2:9" s="54" customFormat="1" ht="39" customHeight="1" x14ac:dyDescent="0.25">
      <c r="B32" s="46">
        <v>2</v>
      </c>
      <c r="C32" s="143" t="s">
        <v>141</v>
      </c>
      <c r="D32" s="143"/>
      <c r="E32" s="143"/>
      <c r="F32" s="21" t="s">
        <v>140</v>
      </c>
      <c r="G32" s="22">
        <v>82.05</v>
      </c>
      <c r="H32" s="23">
        <v>8</v>
      </c>
      <c r="I32" s="9">
        <f t="shared" ref="I32:I35" si="3">SUM(H32+G32)*B32</f>
        <v>180.1</v>
      </c>
    </row>
    <row r="33" spans="2:9" s="54" customFormat="1" ht="36" customHeight="1" x14ac:dyDescent="0.25">
      <c r="B33" s="46">
        <v>6</v>
      </c>
      <c r="C33" s="143" t="s">
        <v>56</v>
      </c>
      <c r="D33" s="143"/>
      <c r="E33" s="143"/>
      <c r="F33" s="21" t="s">
        <v>25</v>
      </c>
      <c r="G33" s="22">
        <v>40.25</v>
      </c>
      <c r="H33" s="23">
        <v>56</v>
      </c>
      <c r="I33" s="9">
        <f t="shared" si="3"/>
        <v>577.5</v>
      </c>
    </row>
    <row r="34" spans="2:9" s="54" customFormat="1" ht="25.5" customHeight="1" x14ac:dyDescent="0.25">
      <c r="B34" s="46">
        <v>2</v>
      </c>
      <c r="C34" s="143" t="s">
        <v>57</v>
      </c>
      <c r="D34" s="143"/>
      <c r="E34" s="143"/>
      <c r="F34" s="21" t="s">
        <v>26</v>
      </c>
      <c r="G34" s="22">
        <v>56.32</v>
      </c>
      <c r="H34" s="23">
        <v>12</v>
      </c>
      <c r="I34" s="9">
        <f t="shared" si="3"/>
        <v>136.63999999999999</v>
      </c>
    </row>
    <row r="35" spans="2:9" s="54" customFormat="1" ht="27.75" customHeight="1" x14ac:dyDescent="0.25">
      <c r="B35" s="27">
        <v>6</v>
      </c>
      <c r="C35" s="143" t="s">
        <v>58</v>
      </c>
      <c r="D35" s="143"/>
      <c r="E35" s="143"/>
      <c r="F35" s="21" t="s">
        <v>3</v>
      </c>
      <c r="G35" s="22">
        <v>8</v>
      </c>
      <c r="H35" s="23">
        <v>12</v>
      </c>
      <c r="I35" s="9">
        <f t="shared" si="3"/>
        <v>120</v>
      </c>
    </row>
    <row r="36" spans="2:9" s="54" customFormat="1" x14ac:dyDescent="0.25">
      <c r="B36" s="46"/>
      <c r="C36" s="155" t="s">
        <v>97</v>
      </c>
      <c r="D36" s="140"/>
      <c r="E36" s="140"/>
      <c r="F36" s="140"/>
      <c r="G36" s="140"/>
      <c r="H36" s="140"/>
      <c r="I36" s="140"/>
    </row>
    <row r="37" spans="2:9" s="41" customFormat="1" x14ac:dyDescent="0.25">
      <c r="B37" s="58">
        <v>1</v>
      </c>
      <c r="C37" s="128" t="s">
        <v>138</v>
      </c>
      <c r="D37" s="128"/>
      <c r="E37" s="128"/>
      <c r="F37" s="69" t="s">
        <v>139</v>
      </c>
      <c r="G37" s="70">
        <v>2675</v>
      </c>
      <c r="H37" s="70">
        <v>98</v>
      </c>
      <c r="I37" s="8">
        <f t="shared" ref="I37:I51" si="4">SUM(H37+G37)*B37</f>
        <v>2773</v>
      </c>
    </row>
    <row r="38" spans="2:9" s="41" customFormat="1" ht="15" customHeight="1" x14ac:dyDescent="0.25">
      <c r="B38" s="46">
        <v>1</v>
      </c>
      <c r="C38" s="125" t="s">
        <v>60</v>
      </c>
      <c r="D38" s="126"/>
      <c r="E38" s="127"/>
      <c r="F38" s="47" t="s">
        <v>29</v>
      </c>
      <c r="G38" s="8">
        <v>22</v>
      </c>
      <c r="H38" s="9">
        <v>8</v>
      </c>
      <c r="I38" s="9">
        <f t="shared" si="4"/>
        <v>30</v>
      </c>
    </row>
    <row r="39" spans="2:9" x14ac:dyDescent="0.25">
      <c r="B39" s="46">
        <v>1</v>
      </c>
      <c r="C39" s="128" t="s">
        <v>61</v>
      </c>
      <c r="D39" s="128"/>
      <c r="E39" s="128"/>
      <c r="F39" s="29" t="s">
        <v>30</v>
      </c>
      <c r="G39" s="30">
        <v>16</v>
      </c>
      <c r="H39" s="30">
        <v>8</v>
      </c>
      <c r="I39" s="9">
        <f t="shared" si="4"/>
        <v>24</v>
      </c>
    </row>
    <row r="40" spans="2:9" ht="39.75" customHeight="1" x14ac:dyDescent="0.25">
      <c r="B40" s="46">
        <v>1</v>
      </c>
      <c r="C40" s="125" t="s">
        <v>63</v>
      </c>
      <c r="D40" s="126"/>
      <c r="E40" s="127"/>
      <c r="F40" s="47" t="s">
        <v>27</v>
      </c>
      <c r="G40" s="8">
        <v>56</v>
      </c>
      <c r="H40" s="9">
        <v>8</v>
      </c>
      <c r="I40" s="9">
        <f t="shared" si="4"/>
        <v>64</v>
      </c>
    </row>
    <row r="41" spans="2:9" ht="39.75" customHeight="1" x14ac:dyDescent="0.25">
      <c r="B41" s="46">
        <v>3</v>
      </c>
      <c r="C41" s="125" t="s">
        <v>62</v>
      </c>
      <c r="D41" s="126"/>
      <c r="E41" s="127"/>
      <c r="F41" s="47" t="s">
        <v>28</v>
      </c>
      <c r="G41" s="8">
        <v>70</v>
      </c>
      <c r="H41" s="9">
        <v>18</v>
      </c>
      <c r="I41" s="9">
        <f>SUM(H41+G41)*B41</f>
        <v>264</v>
      </c>
    </row>
    <row r="42" spans="2:9" ht="26.25" customHeight="1" x14ac:dyDescent="0.25">
      <c r="B42" s="46">
        <v>36</v>
      </c>
      <c r="C42" s="125" t="s">
        <v>85</v>
      </c>
      <c r="D42" s="126"/>
      <c r="E42" s="127"/>
      <c r="F42" s="47" t="s">
        <v>33</v>
      </c>
      <c r="G42" s="8">
        <v>10.4</v>
      </c>
      <c r="H42" s="9">
        <v>3.2</v>
      </c>
      <c r="I42" s="9">
        <f t="shared" si="4"/>
        <v>489.6</v>
      </c>
    </row>
    <row r="43" spans="2:9" ht="27.75" customHeight="1" x14ac:dyDescent="0.25">
      <c r="B43" s="46">
        <v>12</v>
      </c>
      <c r="C43" s="125" t="s">
        <v>65</v>
      </c>
      <c r="D43" s="126"/>
      <c r="E43" s="127"/>
      <c r="F43" s="47" t="s">
        <v>34</v>
      </c>
      <c r="G43" s="8">
        <v>0.3</v>
      </c>
      <c r="H43" s="9">
        <v>0.1</v>
      </c>
      <c r="I43" s="9">
        <f t="shared" si="4"/>
        <v>4.8000000000000007</v>
      </c>
    </row>
    <row r="44" spans="2:9" ht="28.5" customHeight="1" x14ac:dyDescent="0.25">
      <c r="B44" s="46">
        <v>36</v>
      </c>
      <c r="C44" s="125" t="s">
        <v>64</v>
      </c>
      <c r="D44" s="126"/>
      <c r="E44" s="127"/>
      <c r="F44" s="47" t="s">
        <v>36</v>
      </c>
      <c r="G44" s="8">
        <v>10.199999999999999</v>
      </c>
      <c r="H44" s="9">
        <v>0.8</v>
      </c>
      <c r="I44" s="9">
        <f t="shared" si="4"/>
        <v>396</v>
      </c>
    </row>
    <row r="45" spans="2:9" ht="24.75" customHeight="1" x14ac:dyDescent="0.25">
      <c r="B45" s="46">
        <v>3355</v>
      </c>
      <c r="C45" s="129" t="s">
        <v>76</v>
      </c>
      <c r="D45" s="129"/>
      <c r="E45" s="129"/>
      <c r="F45" s="47" t="s">
        <v>32</v>
      </c>
      <c r="G45" s="8">
        <v>0.89</v>
      </c>
      <c r="H45" s="8">
        <v>0.32</v>
      </c>
      <c r="I45" s="9">
        <f t="shared" si="4"/>
        <v>4059.5499999999997</v>
      </c>
    </row>
    <row r="46" spans="2:9" ht="30" customHeight="1" x14ac:dyDescent="0.25">
      <c r="B46" s="46">
        <v>36</v>
      </c>
      <c r="C46" s="125" t="s">
        <v>64</v>
      </c>
      <c r="D46" s="126"/>
      <c r="E46" s="127"/>
      <c r="F46" s="47" t="s">
        <v>41</v>
      </c>
      <c r="G46" s="8">
        <v>11</v>
      </c>
      <c r="H46" s="9">
        <v>0.8</v>
      </c>
      <c r="I46" s="9">
        <f t="shared" si="4"/>
        <v>424.8</v>
      </c>
    </row>
    <row r="47" spans="2:9" x14ac:dyDescent="0.25">
      <c r="B47" s="46">
        <v>36</v>
      </c>
      <c r="C47" s="128" t="s">
        <v>79</v>
      </c>
      <c r="D47" s="128"/>
      <c r="E47" s="128"/>
      <c r="F47" s="47" t="s">
        <v>39</v>
      </c>
      <c r="G47" s="9">
        <v>2.6</v>
      </c>
      <c r="H47" s="9">
        <v>0.8</v>
      </c>
      <c r="I47" s="9">
        <f t="shared" si="4"/>
        <v>122.4</v>
      </c>
    </row>
    <row r="48" spans="2:9" ht="27" customHeight="1" x14ac:dyDescent="0.25">
      <c r="B48" s="46">
        <v>36</v>
      </c>
      <c r="C48" s="125" t="s">
        <v>85</v>
      </c>
      <c r="D48" s="126"/>
      <c r="E48" s="127"/>
      <c r="F48" s="47" t="s">
        <v>33</v>
      </c>
      <c r="G48" s="8">
        <v>10.4</v>
      </c>
      <c r="H48" s="9">
        <v>3.2</v>
      </c>
      <c r="I48" s="9">
        <f t="shared" si="4"/>
        <v>489.6</v>
      </c>
    </row>
    <row r="49" spans="2:11" ht="27" customHeight="1" x14ac:dyDescent="0.25">
      <c r="B49" s="46">
        <v>36</v>
      </c>
      <c r="C49" s="125" t="s">
        <v>115</v>
      </c>
      <c r="D49" s="126"/>
      <c r="E49" s="127"/>
      <c r="F49" s="47" t="s">
        <v>40</v>
      </c>
      <c r="G49" s="8">
        <v>0.3</v>
      </c>
      <c r="H49" s="8">
        <v>0.1</v>
      </c>
      <c r="I49" s="9">
        <f t="shared" si="4"/>
        <v>14.4</v>
      </c>
    </row>
    <row r="50" spans="2:11" x14ac:dyDescent="0.25">
      <c r="B50" s="46">
        <v>36</v>
      </c>
      <c r="C50" s="125" t="s">
        <v>77</v>
      </c>
      <c r="D50" s="126"/>
      <c r="E50" s="127"/>
      <c r="F50" s="47" t="s">
        <v>3</v>
      </c>
      <c r="G50" s="8">
        <v>2.8</v>
      </c>
      <c r="H50" s="8">
        <v>2.4</v>
      </c>
      <c r="I50" s="9">
        <f t="shared" si="4"/>
        <v>187.2</v>
      </c>
    </row>
    <row r="51" spans="2:11" x14ac:dyDescent="0.25">
      <c r="B51" s="46">
        <v>1</v>
      </c>
      <c r="C51" s="125" t="s">
        <v>66</v>
      </c>
      <c r="D51" s="126"/>
      <c r="E51" s="127"/>
      <c r="F51" s="47" t="s">
        <v>31</v>
      </c>
      <c r="G51" s="8">
        <v>156</v>
      </c>
      <c r="H51" s="9">
        <v>8</v>
      </c>
      <c r="I51" s="9">
        <f t="shared" si="4"/>
        <v>164</v>
      </c>
    </row>
    <row r="52" spans="2:11" x14ac:dyDescent="0.25">
      <c r="B52" s="46"/>
      <c r="C52" s="153" t="s">
        <v>143</v>
      </c>
      <c r="D52" s="153"/>
      <c r="E52" s="153"/>
      <c r="F52" s="47"/>
      <c r="G52" s="71"/>
      <c r="H52" s="71"/>
      <c r="I52" s="8"/>
    </row>
    <row r="53" spans="2:11" x14ac:dyDescent="0.25">
      <c r="B53" s="46">
        <v>133</v>
      </c>
      <c r="C53" s="148" t="s">
        <v>151</v>
      </c>
      <c r="D53" s="148"/>
      <c r="E53" s="148"/>
      <c r="F53" s="72" t="s">
        <v>3</v>
      </c>
      <c r="G53" s="73">
        <v>4.01</v>
      </c>
      <c r="H53" s="74">
        <v>1.5223384615384616</v>
      </c>
      <c r="I53" s="8">
        <f t="shared" ref="I53:I59" si="5">(G53+H53)*B53</f>
        <v>735.80101538461543</v>
      </c>
      <c r="J53" s="76"/>
      <c r="K53" s="76"/>
    </row>
    <row r="54" spans="2:11" x14ac:dyDescent="0.25">
      <c r="B54" s="46">
        <v>16</v>
      </c>
      <c r="C54" s="150" t="s">
        <v>152</v>
      </c>
      <c r="D54" s="151"/>
      <c r="E54" s="152"/>
      <c r="F54" s="72" t="s">
        <v>3</v>
      </c>
      <c r="G54" s="73">
        <v>1.0123076923076924</v>
      </c>
      <c r="H54" s="74">
        <v>0.40492307692307694</v>
      </c>
      <c r="I54" s="8">
        <f t="shared" si="5"/>
        <v>22.675692307692309</v>
      </c>
      <c r="J54" s="76"/>
      <c r="K54" s="76"/>
    </row>
    <row r="55" spans="2:11" x14ac:dyDescent="0.25">
      <c r="B55" s="46">
        <v>165</v>
      </c>
      <c r="C55" s="148" t="s">
        <v>153</v>
      </c>
      <c r="D55" s="148"/>
      <c r="E55" s="148"/>
      <c r="F55" s="72" t="s">
        <v>3</v>
      </c>
      <c r="G55" s="73">
        <v>0.3887692307692307</v>
      </c>
      <c r="H55" s="74">
        <v>0.15550769230769229</v>
      </c>
      <c r="I55" s="8">
        <f t="shared" si="5"/>
        <v>89.805692307692297</v>
      </c>
      <c r="J55" s="76"/>
      <c r="K55" s="76"/>
    </row>
    <row r="56" spans="2:11" x14ac:dyDescent="0.25">
      <c r="B56" s="46">
        <v>40</v>
      </c>
      <c r="C56" s="149" t="s">
        <v>154</v>
      </c>
      <c r="D56" s="149"/>
      <c r="E56" s="149"/>
      <c r="F56" s="72" t="s">
        <v>3</v>
      </c>
      <c r="G56" s="75">
        <v>0.4</v>
      </c>
      <c r="H56" s="75">
        <v>0.15378461538461538</v>
      </c>
      <c r="I56" s="8">
        <f t="shared" si="5"/>
        <v>22.151384615384618</v>
      </c>
      <c r="J56" s="76"/>
      <c r="K56" s="76"/>
    </row>
    <row r="57" spans="2:11" x14ac:dyDescent="0.25">
      <c r="B57" s="46">
        <v>40</v>
      </c>
      <c r="C57" s="149" t="s">
        <v>155</v>
      </c>
      <c r="D57" s="149"/>
      <c r="E57" s="149"/>
      <c r="F57" s="72" t="s">
        <v>3</v>
      </c>
      <c r="G57" s="75">
        <v>0.47</v>
      </c>
      <c r="H57" s="75">
        <v>0.19</v>
      </c>
      <c r="I57" s="8">
        <f t="shared" si="5"/>
        <v>26.4</v>
      </c>
      <c r="J57" s="76"/>
      <c r="K57" s="76"/>
    </row>
    <row r="58" spans="2:11" x14ac:dyDescent="0.25">
      <c r="B58" s="46">
        <v>20</v>
      </c>
      <c r="C58" s="149" t="s">
        <v>156</v>
      </c>
      <c r="D58" s="149"/>
      <c r="E58" s="149"/>
      <c r="F58" s="72" t="s">
        <v>3</v>
      </c>
      <c r="G58" s="75">
        <v>0.22</v>
      </c>
      <c r="H58" s="75">
        <v>0.09</v>
      </c>
      <c r="I58" s="8">
        <f>(G58+H58)*B58</f>
        <v>6.2</v>
      </c>
      <c r="J58" s="76"/>
      <c r="K58" s="76"/>
    </row>
    <row r="59" spans="2:11" ht="15.75" thickBot="1" x14ac:dyDescent="0.3">
      <c r="B59" s="46">
        <v>266</v>
      </c>
      <c r="C59" s="147" t="s">
        <v>150</v>
      </c>
      <c r="D59" s="147"/>
      <c r="E59" s="147"/>
      <c r="F59" s="72" t="s">
        <v>3</v>
      </c>
      <c r="G59" s="73">
        <v>6.2</v>
      </c>
      <c r="H59" s="74">
        <v>4.2</v>
      </c>
      <c r="I59" s="8">
        <f t="shared" si="5"/>
        <v>2766.4</v>
      </c>
      <c r="J59" s="76"/>
      <c r="K59" s="76"/>
    </row>
    <row r="60" spans="2:11" ht="17.25" thickTop="1" thickBot="1" x14ac:dyDescent="0.3">
      <c r="B60" s="41"/>
      <c r="C60" s="48"/>
      <c r="D60" s="48"/>
      <c r="E60" s="130" t="s">
        <v>4</v>
      </c>
      <c r="F60" s="130"/>
      <c r="G60" s="131">
        <f>SUM(I21:I59)</f>
        <v>20787.893784615386</v>
      </c>
      <c r="H60" s="132"/>
      <c r="I60" s="133"/>
      <c r="J60" s="76"/>
      <c r="K60" s="76"/>
    </row>
    <row r="61" spans="2:11" ht="16.5" thickTop="1" x14ac:dyDescent="0.25">
      <c r="B61" s="41"/>
      <c r="C61" s="48"/>
      <c r="D61" s="48"/>
      <c r="E61" s="62"/>
      <c r="F61" s="62"/>
      <c r="G61" s="49"/>
      <c r="H61" s="49"/>
      <c r="I61" s="49"/>
      <c r="J61" s="76"/>
      <c r="K61" s="76"/>
    </row>
    <row r="68" spans="2:9" ht="15.75" x14ac:dyDescent="0.25">
      <c r="B68" s="50" t="s">
        <v>5</v>
      </c>
      <c r="C68" s="51" t="s">
        <v>6</v>
      </c>
      <c r="D68" s="97" t="s">
        <v>80</v>
      </c>
      <c r="E68" s="97"/>
      <c r="F68" s="97"/>
      <c r="G68" s="97"/>
      <c r="H68" s="97"/>
      <c r="I68" s="97"/>
    </row>
    <row r="69" spans="2:9" x14ac:dyDescent="0.25">
      <c r="B69" s="50"/>
      <c r="C69" s="52" t="s">
        <v>7</v>
      </c>
      <c r="D69" s="79" t="s">
        <v>81</v>
      </c>
      <c r="E69" s="80"/>
      <c r="F69" s="80"/>
      <c r="G69" s="80"/>
      <c r="H69" s="80"/>
      <c r="I69" s="134"/>
    </row>
    <row r="73" spans="2:9" ht="15.75" thickBot="1" x14ac:dyDescent="0.3">
      <c r="B73" s="53"/>
      <c r="C73" s="53"/>
      <c r="D73" s="53"/>
      <c r="E73" s="53"/>
      <c r="F73" s="53"/>
      <c r="G73" s="53"/>
      <c r="H73" s="53"/>
      <c r="I73" s="53"/>
    </row>
    <row r="74" spans="2:9" x14ac:dyDescent="0.25">
      <c r="B74" s="81" t="s">
        <v>8</v>
      </c>
      <c r="C74" s="81"/>
      <c r="D74" s="81"/>
      <c r="E74" s="82" t="s">
        <v>9</v>
      </c>
      <c r="F74" s="82"/>
      <c r="G74" s="41"/>
      <c r="H74" s="41"/>
      <c r="I74" s="41"/>
    </row>
    <row r="75" spans="2:9" x14ac:dyDescent="0.25">
      <c r="B75" s="83" t="s">
        <v>10</v>
      </c>
      <c r="C75" s="83"/>
      <c r="D75" s="83"/>
      <c r="E75" s="83" t="s">
        <v>11</v>
      </c>
      <c r="F75" s="83"/>
      <c r="G75" s="83" t="s">
        <v>12</v>
      </c>
      <c r="H75" s="83"/>
      <c r="I75" s="83"/>
    </row>
    <row r="76" spans="2:9" x14ac:dyDescent="0.25">
      <c r="B76" s="78" t="s">
        <v>13</v>
      </c>
      <c r="C76" s="78"/>
      <c r="D76" s="78"/>
      <c r="E76" s="78" t="s">
        <v>14</v>
      </c>
      <c r="F76" s="78"/>
      <c r="G76" s="78" t="s">
        <v>15</v>
      </c>
      <c r="H76" s="78"/>
      <c r="I76" s="78"/>
    </row>
    <row r="77" spans="2:9" x14ac:dyDescent="0.25">
      <c r="B77" s="78" t="s">
        <v>16</v>
      </c>
      <c r="C77" s="78"/>
      <c r="D77" s="78"/>
      <c r="E77" s="78" t="s">
        <v>17</v>
      </c>
      <c r="F77" s="78"/>
      <c r="G77" s="78" t="s">
        <v>18</v>
      </c>
      <c r="H77" s="78"/>
      <c r="I77" s="78"/>
    </row>
    <row r="78" spans="2:9" x14ac:dyDescent="0.25">
      <c r="B78" s="78" t="s">
        <v>19</v>
      </c>
      <c r="C78" s="78"/>
      <c r="D78" s="78"/>
      <c r="E78" s="78" t="s">
        <v>20</v>
      </c>
      <c r="F78" s="78"/>
      <c r="G78" s="78" t="s">
        <v>21</v>
      </c>
      <c r="H78" s="78"/>
      <c r="I78" s="78"/>
    </row>
  </sheetData>
  <mergeCells count="80"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  <mergeCell ref="C22:E22"/>
    <mergeCell ref="B13:C13"/>
    <mergeCell ref="D13:E13"/>
    <mergeCell ref="G13:I13"/>
    <mergeCell ref="B14:I14"/>
    <mergeCell ref="B15:I15"/>
    <mergeCell ref="B16:I16"/>
    <mergeCell ref="B17:I17"/>
    <mergeCell ref="B18:I18"/>
    <mergeCell ref="C19:E19"/>
    <mergeCell ref="C20:I20"/>
    <mergeCell ref="C21:I21"/>
    <mergeCell ref="C34:E34"/>
    <mergeCell ref="C23:E23"/>
    <mergeCell ref="C24:E24"/>
    <mergeCell ref="C25:E25"/>
    <mergeCell ref="C26:E26"/>
    <mergeCell ref="C27:E27"/>
    <mergeCell ref="C28:E28"/>
    <mergeCell ref="C29:I29"/>
    <mergeCell ref="C30:I30"/>
    <mergeCell ref="C31:E31"/>
    <mergeCell ref="C32:E32"/>
    <mergeCell ref="C33:E33"/>
    <mergeCell ref="C50:E50"/>
    <mergeCell ref="C35:E35"/>
    <mergeCell ref="C36:I36"/>
    <mergeCell ref="C37:E37"/>
    <mergeCell ref="C38:E38"/>
    <mergeCell ref="C39:E39"/>
    <mergeCell ref="C40:E40"/>
    <mergeCell ref="C41:E41"/>
    <mergeCell ref="C42:E42"/>
    <mergeCell ref="C43:E43"/>
    <mergeCell ref="C45:E45"/>
    <mergeCell ref="C46:E46"/>
    <mergeCell ref="C48:E48"/>
    <mergeCell ref="E75:F75"/>
    <mergeCell ref="G75:I75"/>
    <mergeCell ref="C51:E51"/>
    <mergeCell ref="E60:F60"/>
    <mergeCell ref="G60:I60"/>
    <mergeCell ref="D68:I68"/>
    <mergeCell ref="C52:E52"/>
    <mergeCell ref="C53:E53"/>
    <mergeCell ref="C54:E54"/>
    <mergeCell ref="B78:D78"/>
    <mergeCell ref="E78:F78"/>
    <mergeCell ref="G78:I78"/>
    <mergeCell ref="C44:E44"/>
    <mergeCell ref="C47:E47"/>
    <mergeCell ref="C49:E49"/>
    <mergeCell ref="B76:D76"/>
    <mergeCell ref="E76:F76"/>
    <mergeCell ref="G76:I76"/>
    <mergeCell ref="B77:D77"/>
    <mergeCell ref="E77:F77"/>
    <mergeCell ref="G77:I77"/>
    <mergeCell ref="D69:I69"/>
    <mergeCell ref="B74:D74"/>
    <mergeCell ref="E74:F74"/>
    <mergeCell ref="B75:D75"/>
    <mergeCell ref="C55:E55"/>
    <mergeCell ref="C56:E56"/>
    <mergeCell ref="C57:E57"/>
    <mergeCell ref="C58:E58"/>
    <mergeCell ref="C59:E59"/>
  </mergeCells>
  <hyperlinks>
    <hyperlink ref="E74" r:id="rId1"/>
  </hyperlinks>
  <pageMargins left="0.70866141732283472" right="0.70866141732283472" top="0.74803149606299213" bottom="0.74803149606299213" header="0.31496062992125984" footer="0.31496062992125984"/>
  <pageSetup scale="66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K84"/>
  <sheetViews>
    <sheetView zoomScaleNormal="100" workbookViewId="0">
      <selection activeCell="F7" sqref="F7"/>
    </sheetView>
  </sheetViews>
  <sheetFormatPr baseColWidth="10" defaultRowHeight="15" x14ac:dyDescent="0.25"/>
  <cols>
    <col min="1" max="1" width="6.7109375" style="42" customWidth="1"/>
    <col min="2" max="2" width="10" style="42" customWidth="1"/>
    <col min="3" max="3" width="11.42578125" style="42"/>
    <col min="4" max="4" width="14.28515625" style="42" customWidth="1"/>
    <col min="5" max="5" width="30" style="42" customWidth="1"/>
    <col min="6" max="6" width="16.7109375" style="42" customWidth="1"/>
    <col min="7" max="9" width="11.42578125" style="42"/>
    <col min="10" max="11" width="11.42578125" style="42" customWidth="1"/>
    <col min="12" max="16384" width="11.42578125" style="42"/>
  </cols>
  <sheetData>
    <row r="2" spans="2:9" ht="15.75" x14ac:dyDescent="0.25">
      <c r="G2" s="103" t="s">
        <v>0</v>
      </c>
      <c r="H2" s="103"/>
      <c r="I2" s="103"/>
    </row>
    <row r="3" spans="2:9" ht="15.75" x14ac:dyDescent="0.25">
      <c r="G3" s="86" t="s">
        <v>136</v>
      </c>
      <c r="H3" s="86"/>
      <c r="I3" s="86"/>
    </row>
    <row r="7" spans="2:9" ht="15.75" thickBot="1" x14ac:dyDescent="0.3"/>
    <row r="8" spans="2:9" x14ac:dyDescent="0.25">
      <c r="B8" s="110" t="s">
        <v>42</v>
      </c>
      <c r="C8" s="111"/>
      <c r="D8" s="111"/>
      <c r="E8" s="112"/>
      <c r="G8" s="87" t="s">
        <v>48</v>
      </c>
      <c r="H8" s="88"/>
      <c r="I8" s="89"/>
    </row>
    <row r="9" spans="2:9" x14ac:dyDescent="0.25">
      <c r="B9" s="113" t="s">
        <v>22</v>
      </c>
      <c r="C9" s="114"/>
      <c r="D9" s="114"/>
      <c r="E9" s="115"/>
      <c r="G9" s="90" t="s">
        <v>142</v>
      </c>
      <c r="H9" s="91"/>
      <c r="I9" s="92"/>
    </row>
    <row r="10" spans="2:9" x14ac:dyDescent="0.25">
      <c r="B10" s="116" t="s">
        <v>43</v>
      </c>
      <c r="C10" s="91"/>
      <c r="D10" s="91"/>
      <c r="E10" s="117"/>
      <c r="G10" s="93" t="s">
        <v>49</v>
      </c>
      <c r="H10" s="91"/>
      <c r="I10" s="92"/>
    </row>
    <row r="11" spans="2:9" x14ac:dyDescent="0.25">
      <c r="B11" s="118" t="s">
        <v>23</v>
      </c>
      <c r="C11" s="119"/>
      <c r="D11" s="119"/>
      <c r="E11" s="120"/>
      <c r="G11" s="93"/>
      <c r="H11" s="91"/>
      <c r="I11" s="92"/>
    </row>
    <row r="12" spans="2:9" x14ac:dyDescent="0.25">
      <c r="B12" s="116" t="s">
        <v>44</v>
      </c>
      <c r="C12" s="91"/>
      <c r="D12" s="123" t="s">
        <v>45</v>
      </c>
      <c r="E12" s="124"/>
      <c r="G12" s="93" t="s">
        <v>50</v>
      </c>
      <c r="H12" s="91"/>
      <c r="I12" s="92"/>
    </row>
    <row r="13" spans="2:9" ht="15.75" thickBot="1" x14ac:dyDescent="0.3">
      <c r="B13" s="98" t="s">
        <v>46</v>
      </c>
      <c r="C13" s="99"/>
      <c r="D13" s="100" t="s">
        <v>47</v>
      </c>
      <c r="E13" s="101"/>
      <c r="G13" s="94" t="s">
        <v>88</v>
      </c>
      <c r="H13" s="95"/>
      <c r="I13" s="96"/>
    </row>
    <row r="14" spans="2:9" x14ac:dyDescent="0.25">
      <c r="B14" s="122"/>
      <c r="C14" s="122"/>
      <c r="D14" s="122"/>
      <c r="E14" s="122"/>
      <c r="F14" s="122"/>
      <c r="G14" s="122"/>
      <c r="H14" s="122"/>
      <c r="I14" s="122"/>
    </row>
    <row r="15" spans="2:9" x14ac:dyDescent="0.25">
      <c r="B15" s="122"/>
      <c r="C15" s="122"/>
      <c r="D15" s="122"/>
      <c r="E15" s="122"/>
      <c r="F15" s="122"/>
      <c r="G15" s="122"/>
      <c r="H15" s="122"/>
      <c r="I15" s="122"/>
    </row>
    <row r="16" spans="2:9" ht="15" customHeight="1" x14ac:dyDescent="0.25">
      <c r="B16" s="104" t="s">
        <v>51</v>
      </c>
      <c r="C16" s="105"/>
      <c r="D16" s="105"/>
      <c r="E16" s="105"/>
      <c r="F16" s="105"/>
      <c r="G16" s="105"/>
      <c r="H16" s="105"/>
      <c r="I16" s="106"/>
    </row>
    <row r="17" spans="2:9" x14ac:dyDescent="0.25">
      <c r="B17" s="107" t="s">
        <v>101</v>
      </c>
      <c r="C17" s="108"/>
      <c r="D17" s="108"/>
      <c r="E17" s="108"/>
      <c r="F17" s="108"/>
      <c r="G17" s="108"/>
      <c r="H17" s="108"/>
      <c r="I17" s="109"/>
    </row>
    <row r="18" spans="2:9" x14ac:dyDescent="0.25">
      <c r="B18" s="102"/>
      <c r="C18" s="102"/>
      <c r="D18" s="102"/>
      <c r="E18" s="102"/>
      <c r="F18" s="102"/>
      <c r="G18" s="102"/>
      <c r="H18" s="102"/>
      <c r="I18" s="102"/>
    </row>
    <row r="19" spans="2:9" ht="24" x14ac:dyDescent="0.25">
      <c r="B19" s="43" t="s">
        <v>1</v>
      </c>
      <c r="C19" s="138" t="s">
        <v>72</v>
      </c>
      <c r="D19" s="138"/>
      <c r="E19" s="138"/>
      <c r="F19" s="63" t="s">
        <v>73</v>
      </c>
      <c r="G19" s="44" t="s">
        <v>74</v>
      </c>
      <c r="H19" s="44" t="s">
        <v>75</v>
      </c>
      <c r="I19" s="43" t="s">
        <v>2</v>
      </c>
    </row>
    <row r="20" spans="2:9" x14ac:dyDescent="0.25">
      <c r="B20" s="36"/>
      <c r="C20" s="139" t="s">
        <v>82</v>
      </c>
      <c r="D20" s="140"/>
      <c r="E20" s="140"/>
      <c r="F20" s="140"/>
      <c r="G20" s="140"/>
      <c r="H20" s="140"/>
      <c r="I20" s="140"/>
    </row>
    <row r="21" spans="2:9" x14ac:dyDescent="0.25">
      <c r="B21" s="45"/>
      <c r="C21" s="139" t="s">
        <v>70</v>
      </c>
      <c r="D21" s="140"/>
      <c r="E21" s="140"/>
      <c r="F21" s="140"/>
      <c r="G21" s="140"/>
      <c r="H21" s="140"/>
      <c r="I21" s="140"/>
    </row>
    <row r="22" spans="2:9" s="54" customFormat="1" ht="29.25" customHeight="1" x14ac:dyDescent="0.25">
      <c r="B22" s="46">
        <v>244</v>
      </c>
      <c r="C22" s="143" t="s">
        <v>86</v>
      </c>
      <c r="D22" s="143"/>
      <c r="E22" s="143"/>
      <c r="F22" s="21" t="s">
        <v>87</v>
      </c>
      <c r="G22" s="22">
        <v>8.1999999999999993</v>
      </c>
      <c r="H22" s="23">
        <v>8.4</v>
      </c>
      <c r="I22" s="8">
        <f t="shared" ref="I22" si="0">SUM(H22+G22)*B22</f>
        <v>4050.4000000000005</v>
      </c>
    </row>
    <row r="23" spans="2:9" s="54" customFormat="1" ht="51" customHeight="1" x14ac:dyDescent="0.25">
      <c r="B23" s="27">
        <v>1</v>
      </c>
      <c r="C23" s="154" t="s">
        <v>59</v>
      </c>
      <c r="D23" s="154"/>
      <c r="E23" s="154"/>
      <c r="F23" s="24" t="s">
        <v>38</v>
      </c>
      <c r="G23" s="25">
        <v>272</v>
      </c>
      <c r="H23" s="26">
        <v>8</v>
      </c>
      <c r="I23" s="9">
        <f t="shared" ref="I23:I28" si="1">SUM(H23+G23)*B23</f>
        <v>280</v>
      </c>
    </row>
    <row r="24" spans="2:9" s="54" customFormat="1" ht="43.5" customHeight="1" x14ac:dyDescent="0.25">
      <c r="B24" s="46">
        <v>1</v>
      </c>
      <c r="C24" s="143" t="s">
        <v>141</v>
      </c>
      <c r="D24" s="143"/>
      <c r="E24" s="143"/>
      <c r="F24" s="21" t="s">
        <v>140</v>
      </c>
      <c r="G24" s="22">
        <v>82.05</v>
      </c>
      <c r="H24" s="23">
        <v>8</v>
      </c>
      <c r="I24" s="9">
        <f t="shared" si="1"/>
        <v>90.05</v>
      </c>
    </row>
    <row r="25" spans="2:9" s="54" customFormat="1" ht="18.75" customHeight="1" x14ac:dyDescent="0.25">
      <c r="B25" s="46">
        <v>4</v>
      </c>
      <c r="C25" s="144" t="s">
        <v>55</v>
      </c>
      <c r="D25" s="145"/>
      <c r="E25" s="146"/>
      <c r="F25" s="21" t="s">
        <v>24</v>
      </c>
      <c r="G25" s="22">
        <v>5</v>
      </c>
      <c r="H25" s="23">
        <v>1</v>
      </c>
      <c r="I25" s="9">
        <f t="shared" si="1"/>
        <v>24</v>
      </c>
    </row>
    <row r="26" spans="2:9" s="54" customFormat="1" ht="27.75" customHeight="1" x14ac:dyDescent="0.25">
      <c r="B26" s="46">
        <v>6</v>
      </c>
      <c r="C26" s="143" t="s">
        <v>56</v>
      </c>
      <c r="D26" s="143"/>
      <c r="E26" s="143"/>
      <c r="F26" s="21" t="s">
        <v>25</v>
      </c>
      <c r="G26" s="22">
        <v>40.25</v>
      </c>
      <c r="H26" s="23">
        <v>56</v>
      </c>
      <c r="I26" s="9">
        <f t="shared" si="1"/>
        <v>577.5</v>
      </c>
    </row>
    <row r="27" spans="2:9" s="54" customFormat="1" ht="36.75" customHeight="1" x14ac:dyDescent="0.25">
      <c r="B27" s="46">
        <v>1</v>
      </c>
      <c r="C27" s="143" t="s">
        <v>57</v>
      </c>
      <c r="D27" s="143"/>
      <c r="E27" s="143"/>
      <c r="F27" s="21" t="s">
        <v>26</v>
      </c>
      <c r="G27" s="22">
        <v>56.32</v>
      </c>
      <c r="H27" s="23">
        <v>12</v>
      </c>
      <c r="I27" s="9">
        <f t="shared" si="1"/>
        <v>68.319999999999993</v>
      </c>
    </row>
    <row r="28" spans="2:9" s="54" customFormat="1" ht="31.5" customHeight="1" x14ac:dyDescent="0.25">
      <c r="B28" s="27">
        <v>12</v>
      </c>
      <c r="C28" s="143" t="s">
        <v>58</v>
      </c>
      <c r="D28" s="143"/>
      <c r="E28" s="143"/>
      <c r="F28" s="21" t="s">
        <v>3</v>
      </c>
      <c r="G28" s="22">
        <v>8</v>
      </c>
      <c r="H28" s="23">
        <v>12</v>
      </c>
      <c r="I28" s="9">
        <f t="shared" si="1"/>
        <v>240</v>
      </c>
    </row>
    <row r="29" spans="2:9" s="54" customFormat="1" ht="15" customHeight="1" x14ac:dyDescent="0.25">
      <c r="B29" s="36"/>
      <c r="C29" s="139" t="s">
        <v>100</v>
      </c>
      <c r="D29" s="140"/>
      <c r="E29" s="140"/>
      <c r="F29" s="140"/>
      <c r="G29" s="140"/>
      <c r="H29" s="140"/>
      <c r="I29" s="140"/>
    </row>
    <row r="30" spans="2:9" s="54" customFormat="1" x14ac:dyDescent="0.25">
      <c r="B30" s="45"/>
      <c r="C30" s="139" t="s">
        <v>70</v>
      </c>
      <c r="D30" s="140"/>
      <c r="E30" s="140"/>
      <c r="F30" s="140"/>
      <c r="G30" s="140"/>
      <c r="H30" s="140"/>
      <c r="I30" s="140"/>
    </row>
    <row r="31" spans="2:9" s="54" customFormat="1" ht="30.75" customHeight="1" x14ac:dyDescent="0.25">
      <c r="B31" s="46">
        <v>130</v>
      </c>
      <c r="C31" s="143" t="s">
        <v>98</v>
      </c>
      <c r="D31" s="143"/>
      <c r="E31" s="143"/>
      <c r="F31" s="21" t="s">
        <v>99</v>
      </c>
      <c r="G31" s="22">
        <v>5.2</v>
      </c>
      <c r="H31" s="23">
        <v>8.4</v>
      </c>
      <c r="I31" s="8">
        <f t="shared" ref="I31" si="2">SUM(H31+G31)*B31</f>
        <v>1768.0000000000002</v>
      </c>
    </row>
    <row r="32" spans="2:9" s="54" customFormat="1" ht="39" customHeight="1" x14ac:dyDescent="0.25">
      <c r="B32" s="46">
        <v>2</v>
      </c>
      <c r="C32" s="143" t="s">
        <v>141</v>
      </c>
      <c r="D32" s="143"/>
      <c r="E32" s="143"/>
      <c r="F32" s="21" t="s">
        <v>140</v>
      </c>
      <c r="G32" s="22">
        <v>82.05</v>
      </c>
      <c r="H32" s="23">
        <v>8</v>
      </c>
      <c r="I32" s="9">
        <f t="shared" ref="I32:I35" si="3">SUM(H32+G32)*B32</f>
        <v>180.1</v>
      </c>
    </row>
    <row r="33" spans="2:9" s="54" customFormat="1" ht="36" customHeight="1" x14ac:dyDescent="0.25">
      <c r="B33" s="46">
        <v>6</v>
      </c>
      <c r="C33" s="143" t="s">
        <v>56</v>
      </c>
      <c r="D33" s="143"/>
      <c r="E33" s="143"/>
      <c r="F33" s="21" t="s">
        <v>25</v>
      </c>
      <c r="G33" s="22">
        <v>40.25</v>
      </c>
      <c r="H33" s="23">
        <v>56</v>
      </c>
      <c r="I33" s="9">
        <f t="shared" si="3"/>
        <v>577.5</v>
      </c>
    </row>
    <row r="34" spans="2:9" s="54" customFormat="1" ht="25.5" customHeight="1" x14ac:dyDescent="0.25">
      <c r="B34" s="46">
        <v>2</v>
      </c>
      <c r="C34" s="143" t="s">
        <v>57</v>
      </c>
      <c r="D34" s="143"/>
      <c r="E34" s="143"/>
      <c r="F34" s="21" t="s">
        <v>26</v>
      </c>
      <c r="G34" s="22">
        <v>56.32</v>
      </c>
      <c r="H34" s="23">
        <v>12</v>
      </c>
      <c r="I34" s="9">
        <f t="shared" si="3"/>
        <v>136.63999999999999</v>
      </c>
    </row>
    <row r="35" spans="2:9" s="54" customFormat="1" ht="27.75" customHeight="1" x14ac:dyDescent="0.25">
      <c r="B35" s="27">
        <v>6</v>
      </c>
      <c r="C35" s="143" t="s">
        <v>58</v>
      </c>
      <c r="D35" s="143"/>
      <c r="E35" s="143"/>
      <c r="F35" s="21" t="s">
        <v>3</v>
      </c>
      <c r="G35" s="22">
        <v>8</v>
      </c>
      <c r="H35" s="23">
        <v>12</v>
      </c>
      <c r="I35" s="9">
        <f t="shared" si="3"/>
        <v>120</v>
      </c>
    </row>
    <row r="36" spans="2:9" s="54" customFormat="1" x14ac:dyDescent="0.25">
      <c r="B36" s="46"/>
      <c r="C36" s="155" t="s">
        <v>106</v>
      </c>
      <c r="D36" s="140"/>
      <c r="E36" s="140"/>
      <c r="F36" s="140"/>
      <c r="G36" s="140"/>
      <c r="H36" s="140"/>
      <c r="I36" s="140"/>
    </row>
    <row r="37" spans="2:9" s="41" customFormat="1" x14ac:dyDescent="0.25">
      <c r="B37" s="58">
        <v>1</v>
      </c>
      <c r="C37" s="128" t="s">
        <v>138</v>
      </c>
      <c r="D37" s="128"/>
      <c r="E37" s="128"/>
      <c r="F37" s="69" t="s">
        <v>139</v>
      </c>
      <c r="G37" s="70">
        <v>2675</v>
      </c>
      <c r="H37" s="70">
        <v>98</v>
      </c>
      <c r="I37" s="8">
        <f t="shared" ref="I37:I50" si="4">SUM(H37+G37)*B37</f>
        <v>2773</v>
      </c>
    </row>
    <row r="38" spans="2:9" s="41" customFormat="1" ht="15" customHeight="1" x14ac:dyDescent="0.25">
      <c r="B38" s="46">
        <v>1</v>
      </c>
      <c r="C38" s="125" t="s">
        <v>60</v>
      </c>
      <c r="D38" s="126"/>
      <c r="E38" s="127"/>
      <c r="F38" s="47" t="s">
        <v>29</v>
      </c>
      <c r="G38" s="8">
        <v>22</v>
      </c>
      <c r="H38" s="9">
        <v>8</v>
      </c>
      <c r="I38" s="9">
        <f t="shared" si="4"/>
        <v>30</v>
      </c>
    </row>
    <row r="39" spans="2:9" x14ac:dyDescent="0.25">
      <c r="B39" s="46">
        <v>1</v>
      </c>
      <c r="C39" s="128" t="s">
        <v>61</v>
      </c>
      <c r="D39" s="128"/>
      <c r="E39" s="128"/>
      <c r="F39" s="29" t="s">
        <v>30</v>
      </c>
      <c r="G39" s="30">
        <v>16</v>
      </c>
      <c r="H39" s="30">
        <v>8</v>
      </c>
      <c r="I39" s="9">
        <f t="shared" si="4"/>
        <v>24</v>
      </c>
    </row>
    <row r="40" spans="2:9" ht="39.75" customHeight="1" x14ac:dyDescent="0.25">
      <c r="B40" s="46">
        <v>1</v>
      </c>
      <c r="C40" s="125" t="s">
        <v>63</v>
      </c>
      <c r="D40" s="126"/>
      <c r="E40" s="127"/>
      <c r="F40" s="47" t="s">
        <v>27</v>
      </c>
      <c r="G40" s="8">
        <v>56</v>
      </c>
      <c r="H40" s="9">
        <v>8</v>
      </c>
      <c r="I40" s="9">
        <f t="shared" si="4"/>
        <v>64</v>
      </c>
    </row>
    <row r="41" spans="2:9" ht="39.75" customHeight="1" x14ac:dyDescent="0.25">
      <c r="B41" s="46">
        <v>3</v>
      </c>
      <c r="C41" s="125" t="s">
        <v>62</v>
      </c>
      <c r="D41" s="126"/>
      <c r="E41" s="127"/>
      <c r="F41" s="47" t="s">
        <v>28</v>
      </c>
      <c r="G41" s="8">
        <v>70</v>
      </c>
      <c r="H41" s="9">
        <v>18</v>
      </c>
      <c r="I41" s="9">
        <f>SUM(H41+G41)*B41</f>
        <v>264</v>
      </c>
    </row>
    <row r="42" spans="2:9" ht="26.25" customHeight="1" x14ac:dyDescent="0.25">
      <c r="B42" s="46">
        <v>48</v>
      </c>
      <c r="C42" s="125" t="s">
        <v>85</v>
      </c>
      <c r="D42" s="126"/>
      <c r="E42" s="127"/>
      <c r="F42" s="47" t="s">
        <v>33</v>
      </c>
      <c r="G42" s="8">
        <v>10.4</v>
      </c>
      <c r="H42" s="9">
        <v>3.2</v>
      </c>
      <c r="I42" s="9">
        <f t="shared" si="4"/>
        <v>652.80000000000007</v>
      </c>
    </row>
    <row r="43" spans="2:9" ht="26.25" customHeight="1" x14ac:dyDescent="0.25">
      <c r="B43" s="46">
        <v>48</v>
      </c>
      <c r="C43" s="125" t="s">
        <v>64</v>
      </c>
      <c r="D43" s="126"/>
      <c r="E43" s="127"/>
      <c r="F43" s="47" t="s">
        <v>36</v>
      </c>
      <c r="G43" s="8">
        <v>10.199999999999999</v>
      </c>
      <c r="H43" s="9">
        <v>0.8</v>
      </c>
      <c r="I43" s="9">
        <f>SUM(H43+G43)*B43</f>
        <v>528</v>
      </c>
    </row>
    <row r="44" spans="2:9" ht="51.75" customHeight="1" x14ac:dyDescent="0.25">
      <c r="B44" s="46">
        <v>4270</v>
      </c>
      <c r="C44" s="129" t="s">
        <v>76</v>
      </c>
      <c r="D44" s="129"/>
      <c r="E44" s="129"/>
      <c r="F44" s="47" t="s">
        <v>32</v>
      </c>
      <c r="G44" s="8">
        <v>0.89</v>
      </c>
      <c r="H44" s="8">
        <v>0.32</v>
      </c>
      <c r="I44" s="8">
        <f t="shared" si="4"/>
        <v>5166.7</v>
      </c>
    </row>
    <row r="45" spans="2:9" ht="25.5" customHeight="1" x14ac:dyDescent="0.25">
      <c r="B45" s="46">
        <v>48</v>
      </c>
      <c r="C45" s="125" t="s">
        <v>64</v>
      </c>
      <c r="D45" s="126"/>
      <c r="E45" s="127"/>
      <c r="F45" s="47" t="s">
        <v>41</v>
      </c>
      <c r="G45" s="8">
        <v>11</v>
      </c>
      <c r="H45" s="9">
        <v>0.8</v>
      </c>
      <c r="I45" s="8">
        <f t="shared" si="4"/>
        <v>566.40000000000009</v>
      </c>
    </row>
    <row r="46" spans="2:9" x14ac:dyDescent="0.25">
      <c r="B46" s="46">
        <v>48</v>
      </c>
      <c r="C46" s="128" t="s">
        <v>79</v>
      </c>
      <c r="D46" s="128"/>
      <c r="E46" s="128"/>
      <c r="F46" s="47" t="s">
        <v>39</v>
      </c>
      <c r="G46" s="9">
        <v>2.6</v>
      </c>
      <c r="H46" s="9">
        <v>0.8</v>
      </c>
      <c r="I46" s="8">
        <f t="shared" si="4"/>
        <v>163.20000000000002</v>
      </c>
    </row>
    <row r="47" spans="2:9" ht="27.75" customHeight="1" x14ac:dyDescent="0.25">
      <c r="B47" s="46">
        <v>48</v>
      </c>
      <c r="C47" s="125" t="s">
        <v>85</v>
      </c>
      <c r="D47" s="126"/>
      <c r="E47" s="127"/>
      <c r="F47" s="47" t="s">
        <v>33</v>
      </c>
      <c r="G47" s="8">
        <v>10.4</v>
      </c>
      <c r="H47" s="9">
        <v>3.2</v>
      </c>
      <c r="I47" s="8">
        <f t="shared" si="4"/>
        <v>652.80000000000007</v>
      </c>
    </row>
    <row r="48" spans="2:9" ht="24.75" customHeight="1" x14ac:dyDescent="0.25">
      <c r="B48" s="46">
        <v>48</v>
      </c>
      <c r="C48" s="125" t="s">
        <v>115</v>
      </c>
      <c r="D48" s="126"/>
      <c r="E48" s="127"/>
      <c r="F48" s="47" t="s">
        <v>40</v>
      </c>
      <c r="G48" s="8">
        <v>0.3</v>
      </c>
      <c r="H48" s="8">
        <v>0.1</v>
      </c>
      <c r="I48" s="8">
        <f t="shared" si="4"/>
        <v>19.200000000000003</v>
      </c>
    </row>
    <row r="49" spans="2:11" x14ac:dyDescent="0.25">
      <c r="B49" s="46">
        <v>48</v>
      </c>
      <c r="C49" s="125" t="s">
        <v>77</v>
      </c>
      <c r="D49" s="126"/>
      <c r="E49" s="127"/>
      <c r="F49" s="47" t="s">
        <v>3</v>
      </c>
      <c r="G49" s="8">
        <v>2.8</v>
      </c>
      <c r="H49" s="8">
        <v>2.4</v>
      </c>
      <c r="I49" s="8">
        <f t="shared" si="4"/>
        <v>249.59999999999997</v>
      </c>
    </row>
    <row r="50" spans="2:11" x14ac:dyDescent="0.25">
      <c r="B50" s="46">
        <v>1</v>
      </c>
      <c r="C50" s="125" t="s">
        <v>66</v>
      </c>
      <c r="D50" s="126"/>
      <c r="E50" s="127"/>
      <c r="F50" s="47" t="s">
        <v>31</v>
      </c>
      <c r="G50" s="8">
        <v>156</v>
      </c>
      <c r="H50" s="9">
        <v>8</v>
      </c>
      <c r="I50" s="8">
        <f t="shared" si="4"/>
        <v>164</v>
      </c>
    </row>
    <row r="51" spans="2:11" x14ac:dyDescent="0.25">
      <c r="B51" s="46"/>
      <c r="C51" s="153" t="s">
        <v>143</v>
      </c>
      <c r="D51" s="153"/>
      <c r="E51" s="153"/>
      <c r="F51" s="47"/>
      <c r="G51" s="71"/>
      <c r="H51" s="71"/>
      <c r="I51" s="8"/>
    </row>
    <row r="52" spans="2:11" x14ac:dyDescent="0.25">
      <c r="B52" s="46">
        <v>20</v>
      </c>
      <c r="C52" s="148" t="s">
        <v>144</v>
      </c>
      <c r="D52" s="148"/>
      <c r="E52" s="148"/>
      <c r="F52" s="72" t="s">
        <v>3</v>
      </c>
      <c r="G52" s="73">
        <v>8.23</v>
      </c>
      <c r="H52" s="74">
        <v>3.29</v>
      </c>
      <c r="I52" s="8">
        <f t="shared" ref="I52:I65" si="5">(G52+H52)*B52</f>
        <v>230.39999999999998</v>
      </c>
      <c r="J52" s="76"/>
      <c r="K52" s="76"/>
    </row>
    <row r="53" spans="2:11" x14ac:dyDescent="0.25">
      <c r="B53" s="46">
        <v>4</v>
      </c>
      <c r="C53" s="150" t="s">
        <v>145</v>
      </c>
      <c r="D53" s="151"/>
      <c r="E53" s="152"/>
      <c r="F53" s="72" t="s">
        <v>3</v>
      </c>
      <c r="G53" s="73">
        <v>2.5099999999999998</v>
      </c>
      <c r="H53" s="74">
        <v>1</v>
      </c>
      <c r="I53" s="8">
        <f t="shared" si="5"/>
        <v>14.04</v>
      </c>
      <c r="J53" s="76"/>
      <c r="K53" s="76"/>
    </row>
    <row r="54" spans="2:11" x14ac:dyDescent="0.25">
      <c r="B54" s="46">
        <v>28</v>
      </c>
      <c r="C54" s="148" t="s">
        <v>146</v>
      </c>
      <c r="D54" s="148"/>
      <c r="E54" s="148"/>
      <c r="F54" s="72" t="s">
        <v>3</v>
      </c>
      <c r="G54" s="73">
        <v>0.78</v>
      </c>
      <c r="H54" s="74">
        <v>0.31</v>
      </c>
      <c r="I54" s="8">
        <f t="shared" si="5"/>
        <v>30.520000000000003</v>
      </c>
      <c r="J54" s="76"/>
      <c r="K54" s="76"/>
    </row>
    <row r="55" spans="2:11" x14ac:dyDescent="0.25">
      <c r="B55" s="46">
        <v>8</v>
      </c>
      <c r="C55" s="149" t="s">
        <v>147</v>
      </c>
      <c r="D55" s="149"/>
      <c r="E55" s="149"/>
      <c r="F55" s="72" t="s">
        <v>3</v>
      </c>
      <c r="G55" s="75">
        <v>0.84</v>
      </c>
      <c r="H55" s="75">
        <v>0.34</v>
      </c>
      <c r="I55" s="8">
        <f t="shared" si="5"/>
        <v>9.44</v>
      </c>
      <c r="J55" s="76"/>
      <c r="K55" s="76"/>
    </row>
    <row r="56" spans="2:11" x14ac:dyDescent="0.25">
      <c r="B56" s="46">
        <v>8</v>
      </c>
      <c r="C56" s="149" t="s">
        <v>148</v>
      </c>
      <c r="D56" s="149"/>
      <c r="E56" s="149"/>
      <c r="F56" s="72" t="s">
        <v>3</v>
      </c>
      <c r="G56" s="75">
        <v>0.52</v>
      </c>
      <c r="H56" s="75">
        <v>0.21</v>
      </c>
      <c r="I56" s="8">
        <f t="shared" si="5"/>
        <v>5.84</v>
      </c>
      <c r="J56" s="76"/>
      <c r="K56" s="76"/>
    </row>
    <row r="57" spans="2:11" x14ac:dyDescent="0.25">
      <c r="B57" s="46">
        <v>4</v>
      </c>
      <c r="C57" s="149" t="s">
        <v>149</v>
      </c>
      <c r="D57" s="149"/>
      <c r="E57" s="149"/>
      <c r="F57" s="72" t="s">
        <v>3</v>
      </c>
      <c r="G57" s="75">
        <v>2.8</v>
      </c>
      <c r="H57" s="75">
        <v>1.1200000000000001</v>
      </c>
      <c r="I57" s="8">
        <f t="shared" si="5"/>
        <v>15.68</v>
      </c>
      <c r="J57" s="76"/>
      <c r="K57" s="76"/>
    </row>
    <row r="58" spans="2:11" x14ac:dyDescent="0.25">
      <c r="B58" s="46">
        <v>40</v>
      </c>
      <c r="C58" s="147" t="s">
        <v>150</v>
      </c>
      <c r="D58" s="147"/>
      <c r="E58" s="147"/>
      <c r="F58" s="72" t="s">
        <v>3</v>
      </c>
      <c r="G58" s="73">
        <v>6.2</v>
      </c>
      <c r="H58" s="74">
        <v>4.2</v>
      </c>
      <c r="I58" s="8">
        <f t="shared" si="5"/>
        <v>416</v>
      </c>
      <c r="J58" s="76"/>
      <c r="K58" s="76"/>
    </row>
    <row r="59" spans="2:11" x14ac:dyDescent="0.25">
      <c r="B59" s="46">
        <v>160</v>
      </c>
      <c r="C59" s="148" t="s">
        <v>151</v>
      </c>
      <c r="D59" s="148"/>
      <c r="E59" s="148"/>
      <c r="F59" s="72" t="s">
        <v>3</v>
      </c>
      <c r="G59" s="73">
        <v>4.01</v>
      </c>
      <c r="H59" s="74">
        <v>1.5223384615384616</v>
      </c>
      <c r="I59" s="8">
        <f t="shared" si="5"/>
        <v>885.1741538461539</v>
      </c>
      <c r="J59" s="76"/>
      <c r="K59" s="76"/>
    </row>
    <row r="60" spans="2:11" x14ac:dyDescent="0.25">
      <c r="B60" s="46">
        <v>17</v>
      </c>
      <c r="C60" s="150" t="s">
        <v>152</v>
      </c>
      <c r="D60" s="151"/>
      <c r="E60" s="152"/>
      <c r="F60" s="72" t="s">
        <v>3</v>
      </c>
      <c r="G60" s="73">
        <v>1.0123076923076924</v>
      </c>
      <c r="H60" s="74">
        <v>0.40492307692307694</v>
      </c>
      <c r="I60" s="8">
        <f t="shared" si="5"/>
        <v>24.092923076923078</v>
      </c>
      <c r="J60" s="76"/>
      <c r="K60" s="76"/>
    </row>
    <row r="61" spans="2:11" x14ac:dyDescent="0.25">
      <c r="B61" s="46">
        <v>194</v>
      </c>
      <c r="C61" s="148" t="s">
        <v>153</v>
      </c>
      <c r="D61" s="148"/>
      <c r="E61" s="148"/>
      <c r="F61" s="72" t="s">
        <v>3</v>
      </c>
      <c r="G61" s="73">
        <v>0.3887692307692307</v>
      </c>
      <c r="H61" s="74">
        <v>0.15550769230769229</v>
      </c>
      <c r="I61" s="8">
        <f t="shared" si="5"/>
        <v>105.58972307692306</v>
      </c>
      <c r="J61" s="76"/>
      <c r="K61" s="76"/>
    </row>
    <row r="62" spans="2:11" x14ac:dyDescent="0.25">
      <c r="B62" s="46">
        <v>48</v>
      </c>
      <c r="C62" s="149" t="s">
        <v>154</v>
      </c>
      <c r="D62" s="149"/>
      <c r="E62" s="149"/>
      <c r="F62" s="72" t="s">
        <v>3</v>
      </c>
      <c r="G62" s="75">
        <v>0.4</v>
      </c>
      <c r="H62" s="75">
        <v>0.15378461538461538</v>
      </c>
      <c r="I62" s="8">
        <f t="shared" si="5"/>
        <v>26.581661538461539</v>
      </c>
      <c r="J62" s="76"/>
      <c r="K62" s="76"/>
    </row>
    <row r="63" spans="2:11" x14ac:dyDescent="0.25">
      <c r="B63" s="46">
        <v>48</v>
      </c>
      <c r="C63" s="149" t="s">
        <v>155</v>
      </c>
      <c r="D63" s="149"/>
      <c r="E63" s="149"/>
      <c r="F63" s="72" t="s">
        <v>3</v>
      </c>
      <c r="G63" s="75">
        <v>0.47</v>
      </c>
      <c r="H63" s="75">
        <v>0.19</v>
      </c>
      <c r="I63" s="8">
        <f t="shared" si="5"/>
        <v>31.679999999999996</v>
      </c>
      <c r="J63" s="76"/>
      <c r="K63" s="76"/>
    </row>
    <row r="64" spans="2:11" x14ac:dyDescent="0.25">
      <c r="B64" s="46">
        <v>24</v>
      </c>
      <c r="C64" s="149" t="s">
        <v>156</v>
      </c>
      <c r="D64" s="149"/>
      <c r="E64" s="149"/>
      <c r="F64" s="72" t="s">
        <v>3</v>
      </c>
      <c r="G64" s="75">
        <v>0.22</v>
      </c>
      <c r="H64" s="75">
        <v>0.09</v>
      </c>
      <c r="I64" s="8">
        <f>(G64+H64)*B64</f>
        <v>7.4399999999999995</v>
      </c>
      <c r="J64" s="76"/>
      <c r="K64" s="76"/>
    </row>
    <row r="65" spans="2:11" ht="15.75" thickBot="1" x14ac:dyDescent="0.3">
      <c r="B65" s="46">
        <v>320</v>
      </c>
      <c r="C65" s="147" t="s">
        <v>150</v>
      </c>
      <c r="D65" s="147"/>
      <c r="E65" s="147"/>
      <c r="F65" s="72" t="s">
        <v>3</v>
      </c>
      <c r="G65" s="73">
        <v>6.2</v>
      </c>
      <c r="H65" s="74">
        <v>4.2</v>
      </c>
      <c r="I65" s="8">
        <f t="shared" si="5"/>
        <v>3328</v>
      </c>
      <c r="J65" s="76"/>
      <c r="K65" s="76"/>
    </row>
    <row r="66" spans="2:11" ht="17.25" thickTop="1" thickBot="1" x14ac:dyDescent="0.3">
      <c r="B66" s="41"/>
      <c r="C66" s="48"/>
      <c r="D66" s="48"/>
      <c r="E66" s="130" t="s">
        <v>4</v>
      </c>
      <c r="F66" s="130"/>
      <c r="G66" s="131">
        <f>SUM(I21:I65)</f>
        <v>24560.688461538462</v>
      </c>
      <c r="H66" s="132"/>
      <c r="I66" s="133"/>
      <c r="J66" s="76"/>
      <c r="K66" s="76"/>
    </row>
    <row r="67" spans="2:11" ht="16.5" thickTop="1" x14ac:dyDescent="0.25">
      <c r="B67" s="41"/>
      <c r="C67" s="48"/>
      <c r="D67" s="48"/>
      <c r="E67" s="62"/>
      <c r="F67" s="62"/>
      <c r="G67" s="49"/>
      <c r="H67" s="49"/>
      <c r="I67" s="49"/>
      <c r="J67" s="76"/>
      <c r="K67" s="76"/>
    </row>
    <row r="74" spans="2:11" ht="15.75" x14ac:dyDescent="0.25">
      <c r="B74" s="50" t="s">
        <v>5</v>
      </c>
      <c r="C74" s="51" t="s">
        <v>6</v>
      </c>
      <c r="D74" s="97" t="s">
        <v>80</v>
      </c>
      <c r="E74" s="97"/>
      <c r="F74" s="97"/>
      <c r="G74" s="97"/>
      <c r="H74" s="97"/>
      <c r="I74" s="97"/>
    </row>
    <row r="75" spans="2:11" x14ac:dyDescent="0.25">
      <c r="B75" s="50"/>
      <c r="C75" s="52" t="s">
        <v>7</v>
      </c>
      <c r="D75" s="79" t="s">
        <v>81</v>
      </c>
      <c r="E75" s="80"/>
      <c r="F75" s="80"/>
      <c r="G75" s="80"/>
      <c r="H75" s="80"/>
      <c r="I75" s="134"/>
    </row>
    <row r="79" spans="2:11" ht="15.75" thickBot="1" x14ac:dyDescent="0.3">
      <c r="B79" s="53"/>
      <c r="C79" s="53"/>
      <c r="D79" s="53"/>
      <c r="E79" s="53"/>
      <c r="F79" s="53"/>
      <c r="G79" s="53"/>
      <c r="H79" s="53"/>
      <c r="I79" s="53"/>
    </row>
    <row r="80" spans="2:11" x14ac:dyDescent="0.25">
      <c r="B80" s="81" t="s">
        <v>8</v>
      </c>
      <c r="C80" s="81"/>
      <c r="D80" s="81"/>
      <c r="E80" s="82" t="s">
        <v>9</v>
      </c>
      <c r="F80" s="82"/>
      <c r="G80" s="41"/>
      <c r="H80" s="41"/>
      <c r="I80" s="41"/>
    </row>
    <row r="81" spans="2:9" x14ac:dyDescent="0.25">
      <c r="B81" s="83" t="s">
        <v>10</v>
      </c>
      <c r="C81" s="83"/>
      <c r="D81" s="83"/>
      <c r="E81" s="83" t="s">
        <v>11</v>
      </c>
      <c r="F81" s="83"/>
      <c r="G81" s="83" t="s">
        <v>12</v>
      </c>
      <c r="H81" s="83"/>
      <c r="I81" s="83"/>
    </row>
    <row r="82" spans="2:9" x14ac:dyDescent="0.25">
      <c r="B82" s="78" t="s">
        <v>13</v>
      </c>
      <c r="C82" s="78"/>
      <c r="D82" s="78"/>
      <c r="E82" s="78" t="s">
        <v>14</v>
      </c>
      <c r="F82" s="78"/>
      <c r="G82" s="78" t="s">
        <v>15</v>
      </c>
      <c r="H82" s="78"/>
      <c r="I82" s="78"/>
    </row>
    <row r="83" spans="2:9" x14ac:dyDescent="0.25">
      <c r="B83" s="78" t="s">
        <v>16</v>
      </c>
      <c r="C83" s="78"/>
      <c r="D83" s="78"/>
      <c r="E83" s="78" t="s">
        <v>17</v>
      </c>
      <c r="F83" s="78"/>
      <c r="G83" s="78" t="s">
        <v>18</v>
      </c>
      <c r="H83" s="78"/>
      <c r="I83" s="78"/>
    </row>
    <row r="84" spans="2:9" x14ac:dyDescent="0.25">
      <c r="B84" s="78" t="s">
        <v>19</v>
      </c>
      <c r="C84" s="78"/>
      <c r="D84" s="78"/>
      <c r="E84" s="78" t="s">
        <v>20</v>
      </c>
      <c r="F84" s="78"/>
      <c r="G84" s="78" t="s">
        <v>21</v>
      </c>
      <c r="H84" s="78"/>
      <c r="I84" s="78"/>
    </row>
  </sheetData>
  <mergeCells count="86"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  <mergeCell ref="C22:E22"/>
    <mergeCell ref="B13:C13"/>
    <mergeCell ref="D13:E13"/>
    <mergeCell ref="G13:I13"/>
    <mergeCell ref="B14:I14"/>
    <mergeCell ref="B15:I15"/>
    <mergeCell ref="B16:I16"/>
    <mergeCell ref="B17:I17"/>
    <mergeCell ref="B18:I18"/>
    <mergeCell ref="C19:E19"/>
    <mergeCell ref="C20:I20"/>
    <mergeCell ref="C21:I21"/>
    <mergeCell ref="C34:E34"/>
    <mergeCell ref="C23:E23"/>
    <mergeCell ref="C24:E24"/>
    <mergeCell ref="C25:E25"/>
    <mergeCell ref="C26:E26"/>
    <mergeCell ref="C27:E27"/>
    <mergeCell ref="C28:E28"/>
    <mergeCell ref="C29:I29"/>
    <mergeCell ref="C30:I30"/>
    <mergeCell ref="C31:E31"/>
    <mergeCell ref="C32:E32"/>
    <mergeCell ref="C33:E33"/>
    <mergeCell ref="C49:E49"/>
    <mergeCell ref="C35:E35"/>
    <mergeCell ref="C36:I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7:E47"/>
    <mergeCell ref="G81:I81"/>
    <mergeCell ref="C50:E50"/>
    <mergeCell ref="E66:F66"/>
    <mergeCell ref="G66:I66"/>
    <mergeCell ref="D74:I74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B84:D84"/>
    <mergeCell ref="E84:F84"/>
    <mergeCell ref="G84:I84"/>
    <mergeCell ref="C46:E46"/>
    <mergeCell ref="C48:E48"/>
    <mergeCell ref="B82:D82"/>
    <mergeCell ref="E82:F82"/>
    <mergeCell ref="G82:I82"/>
    <mergeCell ref="B83:D83"/>
    <mergeCell ref="E83:F83"/>
    <mergeCell ref="G83:I83"/>
    <mergeCell ref="D75:I75"/>
    <mergeCell ref="B80:D80"/>
    <mergeCell ref="E80:F80"/>
    <mergeCell ref="B81:D81"/>
    <mergeCell ref="E81:F81"/>
    <mergeCell ref="C62:E62"/>
    <mergeCell ref="C63:E63"/>
    <mergeCell ref="C64:E64"/>
    <mergeCell ref="C65:E65"/>
  </mergeCells>
  <hyperlinks>
    <hyperlink ref="E80" r:id="rId1"/>
  </hyperlinks>
  <pageMargins left="0.70866141732283472" right="0.70866141732283472" top="0.74803149606299213" bottom="0.74803149606299213" header="0.31496062992125984" footer="0.31496062992125984"/>
  <pageSetup scale="66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I78"/>
  <sheetViews>
    <sheetView zoomScaleNormal="100" workbookViewId="0">
      <selection activeCell="F7" sqref="F7"/>
    </sheetView>
  </sheetViews>
  <sheetFormatPr baseColWidth="10" defaultRowHeight="15" x14ac:dyDescent="0.25"/>
  <cols>
    <col min="1" max="1" width="6.7109375" style="42" customWidth="1"/>
    <col min="2" max="2" width="10" style="42" customWidth="1"/>
    <col min="3" max="3" width="11.42578125" style="42"/>
    <col min="4" max="4" width="14.28515625" style="42" customWidth="1"/>
    <col min="5" max="5" width="30" style="42" customWidth="1"/>
    <col min="6" max="6" width="16.7109375" style="42" customWidth="1"/>
    <col min="7" max="16384" width="11.42578125" style="42"/>
  </cols>
  <sheetData>
    <row r="2" spans="2:9" ht="15.75" x14ac:dyDescent="0.25">
      <c r="G2" s="103" t="s">
        <v>0</v>
      </c>
      <c r="H2" s="103"/>
      <c r="I2" s="103"/>
    </row>
    <row r="3" spans="2:9" ht="15.75" x14ac:dyDescent="0.25">
      <c r="G3" s="86" t="s">
        <v>136</v>
      </c>
      <c r="H3" s="86"/>
      <c r="I3" s="86"/>
    </row>
    <row r="7" spans="2:9" ht="15.75" thickBot="1" x14ac:dyDescent="0.3"/>
    <row r="8" spans="2:9" x14ac:dyDescent="0.25">
      <c r="B8" s="110" t="s">
        <v>42</v>
      </c>
      <c r="C8" s="111"/>
      <c r="D8" s="111"/>
      <c r="E8" s="112"/>
      <c r="G8" s="87" t="s">
        <v>48</v>
      </c>
      <c r="H8" s="88"/>
      <c r="I8" s="89"/>
    </row>
    <row r="9" spans="2:9" x14ac:dyDescent="0.25">
      <c r="B9" s="113" t="s">
        <v>22</v>
      </c>
      <c r="C9" s="114"/>
      <c r="D9" s="114"/>
      <c r="E9" s="115"/>
      <c r="G9" s="90" t="s">
        <v>142</v>
      </c>
      <c r="H9" s="91"/>
      <c r="I9" s="92"/>
    </row>
    <row r="10" spans="2:9" x14ac:dyDescent="0.25">
      <c r="B10" s="116" t="s">
        <v>43</v>
      </c>
      <c r="C10" s="91"/>
      <c r="D10" s="91"/>
      <c r="E10" s="117"/>
      <c r="G10" s="93" t="s">
        <v>49</v>
      </c>
      <c r="H10" s="91"/>
      <c r="I10" s="92"/>
    </row>
    <row r="11" spans="2:9" x14ac:dyDescent="0.25">
      <c r="B11" s="118" t="s">
        <v>23</v>
      </c>
      <c r="C11" s="119"/>
      <c r="D11" s="119"/>
      <c r="E11" s="120"/>
      <c r="G11" s="93"/>
      <c r="H11" s="91"/>
      <c r="I11" s="92"/>
    </row>
    <row r="12" spans="2:9" x14ac:dyDescent="0.25">
      <c r="B12" s="116" t="s">
        <v>44</v>
      </c>
      <c r="C12" s="91"/>
      <c r="D12" s="123" t="s">
        <v>45</v>
      </c>
      <c r="E12" s="124"/>
      <c r="G12" s="93" t="s">
        <v>50</v>
      </c>
      <c r="H12" s="91"/>
      <c r="I12" s="92"/>
    </row>
    <row r="13" spans="2:9" ht="15.75" thickBot="1" x14ac:dyDescent="0.3">
      <c r="B13" s="98" t="s">
        <v>46</v>
      </c>
      <c r="C13" s="99"/>
      <c r="D13" s="100" t="s">
        <v>47</v>
      </c>
      <c r="E13" s="101"/>
      <c r="G13" s="94" t="s">
        <v>88</v>
      </c>
      <c r="H13" s="95"/>
      <c r="I13" s="96"/>
    </row>
    <row r="14" spans="2:9" x14ac:dyDescent="0.25">
      <c r="B14" s="122"/>
      <c r="C14" s="122"/>
      <c r="D14" s="122"/>
      <c r="E14" s="122"/>
      <c r="F14" s="122"/>
      <c r="G14" s="122"/>
      <c r="H14" s="122"/>
      <c r="I14" s="122"/>
    </row>
    <row r="15" spans="2:9" x14ac:dyDescent="0.25">
      <c r="B15" s="122"/>
      <c r="C15" s="122"/>
      <c r="D15" s="122"/>
      <c r="E15" s="122"/>
      <c r="F15" s="122"/>
      <c r="G15" s="122"/>
      <c r="H15" s="122"/>
      <c r="I15" s="122"/>
    </row>
    <row r="16" spans="2:9" ht="15" customHeight="1" x14ac:dyDescent="0.25">
      <c r="B16" s="104" t="s">
        <v>51</v>
      </c>
      <c r="C16" s="105"/>
      <c r="D16" s="105"/>
      <c r="E16" s="105"/>
      <c r="F16" s="105"/>
      <c r="G16" s="105"/>
      <c r="H16" s="105"/>
      <c r="I16" s="106"/>
    </row>
    <row r="17" spans="2:9" x14ac:dyDescent="0.25">
      <c r="B17" s="107" t="s">
        <v>102</v>
      </c>
      <c r="C17" s="108"/>
      <c r="D17" s="108"/>
      <c r="E17" s="108"/>
      <c r="F17" s="108"/>
      <c r="G17" s="108"/>
      <c r="H17" s="108"/>
      <c r="I17" s="109"/>
    </row>
    <row r="18" spans="2:9" x14ac:dyDescent="0.25">
      <c r="B18" s="102"/>
      <c r="C18" s="102"/>
      <c r="D18" s="102"/>
      <c r="E18" s="102"/>
      <c r="F18" s="102"/>
      <c r="G18" s="102"/>
      <c r="H18" s="102"/>
      <c r="I18" s="102"/>
    </row>
    <row r="19" spans="2:9" ht="24" x14ac:dyDescent="0.25">
      <c r="B19" s="43" t="s">
        <v>1</v>
      </c>
      <c r="C19" s="138" t="s">
        <v>72</v>
      </c>
      <c r="D19" s="138"/>
      <c r="E19" s="138"/>
      <c r="F19" s="63" t="s">
        <v>73</v>
      </c>
      <c r="G19" s="44" t="s">
        <v>74</v>
      </c>
      <c r="H19" s="44" t="s">
        <v>75</v>
      </c>
      <c r="I19" s="43" t="s">
        <v>2</v>
      </c>
    </row>
    <row r="20" spans="2:9" x14ac:dyDescent="0.25">
      <c r="B20" s="36"/>
      <c r="C20" s="139" t="s">
        <v>103</v>
      </c>
      <c r="D20" s="140"/>
      <c r="E20" s="140"/>
      <c r="F20" s="140"/>
      <c r="G20" s="140"/>
      <c r="H20" s="140"/>
      <c r="I20" s="140"/>
    </row>
    <row r="21" spans="2:9" x14ac:dyDescent="0.25">
      <c r="B21" s="45"/>
      <c r="C21" s="139" t="s">
        <v>70</v>
      </c>
      <c r="D21" s="140"/>
      <c r="E21" s="140"/>
      <c r="F21" s="140"/>
      <c r="G21" s="140"/>
      <c r="H21" s="140"/>
      <c r="I21" s="140"/>
    </row>
    <row r="22" spans="2:9" s="54" customFormat="1" ht="29.25" customHeight="1" x14ac:dyDescent="0.25">
      <c r="B22" s="46">
        <v>270</v>
      </c>
      <c r="C22" s="143" t="s">
        <v>86</v>
      </c>
      <c r="D22" s="143"/>
      <c r="E22" s="143"/>
      <c r="F22" s="21" t="s">
        <v>87</v>
      </c>
      <c r="G22" s="22">
        <v>8.1999999999999993</v>
      </c>
      <c r="H22" s="23">
        <v>8.4</v>
      </c>
      <c r="I22" s="8">
        <f t="shared" ref="I22" si="0">SUM(H22+G22)*B22</f>
        <v>4482</v>
      </c>
    </row>
    <row r="23" spans="2:9" s="54" customFormat="1" ht="51" customHeight="1" x14ac:dyDescent="0.25">
      <c r="B23" s="27">
        <v>1</v>
      </c>
      <c r="C23" s="154" t="s">
        <v>59</v>
      </c>
      <c r="D23" s="154"/>
      <c r="E23" s="154"/>
      <c r="F23" s="24" t="s">
        <v>38</v>
      </c>
      <c r="G23" s="25">
        <v>272</v>
      </c>
      <c r="H23" s="26">
        <v>8</v>
      </c>
      <c r="I23" s="9">
        <f t="shared" ref="I23:I28" si="1">SUM(H23+G23)*B23</f>
        <v>280</v>
      </c>
    </row>
    <row r="24" spans="2:9" s="54" customFormat="1" ht="43.5" customHeight="1" x14ac:dyDescent="0.25">
      <c r="B24" s="46">
        <v>1</v>
      </c>
      <c r="C24" s="143" t="s">
        <v>141</v>
      </c>
      <c r="D24" s="143"/>
      <c r="E24" s="143"/>
      <c r="F24" s="21" t="s">
        <v>140</v>
      </c>
      <c r="G24" s="22">
        <v>82.05</v>
      </c>
      <c r="H24" s="23">
        <v>8</v>
      </c>
      <c r="I24" s="9">
        <f t="shared" si="1"/>
        <v>90.05</v>
      </c>
    </row>
    <row r="25" spans="2:9" s="54" customFormat="1" ht="18.75" customHeight="1" x14ac:dyDescent="0.25">
      <c r="B25" s="46">
        <v>3</v>
      </c>
      <c r="C25" s="144" t="s">
        <v>55</v>
      </c>
      <c r="D25" s="145"/>
      <c r="E25" s="146"/>
      <c r="F25" s="21" t="s">
        <v>24</v>
      </c>
      <c r="G25" s="22">
        <v>5</v>
      </c>
      <c r="H25" s="23">
        <v>1</v>
      </c>
      <c r="I25" s="9">
        <f t="shared" si="1"/>
        <v>18</v>
      </c>
    </row>
    <row r="26" spans="2:9" s="54" customFormat="1" ht="27.75" customHeight="1" x14ac:dyDescent="0.25">
      <c r="B26" s="46">
        <v>6</v>
      </c>
      <c r="C26" s="143" t="s">
        <v>56</v>
      </c>
      <c r="D26" s="143"/>
      <c r="E26" s="143"/>
      <c r="F26" s="21" t="s">
        <v>25</v>
      </c>
      <c r="G26" s="22">
        <v>40.25</v>
      </c>
      <c r="H26" s="23">
        <v>56</v>
      </c>
      <c r="I26" s="9">
        <f t="shared" si="1"/>
        <v>577.5</v>
      </c>
    </row>
    <row r="27" spans="2:9" s="54" customFormat="1" ht="36.75" customHeight="1" x14ac:dyDescent="0.25">
      <c r="B27" s="46">
        <v>1</v>
      </c>
      <c r="C27" s="143" t="s">
        <v>57</v>
      </c>
      <c r="D27" s="143"/>
      <c r="E27" s="143"/>
      <c r="F27" s="21" t="s">
        <v>26</v>
      </c>
      <c r="G27" s="22">
        <v>56.32</v>
      </c>
      <c r="H27" s="23">
        <v>12</v>
      </c>
      <c r="I27" s="9">
        <f t="shared" si="1"/>
        <v>68.319999999999993</v>
      </c>
    </row>
    <row r="28" spans="2:9" s="54" customFormat="1" ht="31.5" customHeight="1" x14ac:dyDescent="0.25">
      <c r="B28" s="27">
        <v>12</v>
      </c>
      <c r="C28" s="143" t="s">
        <v>58</v>
      </c>
      <c r="D28" s="143"/>
      <c r="E28" s="143"/>
      <c r="F28" s="21" t="s">
        <v>3</v>
      </c>
      <c r="G28" s="22">
        <v>8</v>
      </c>
      <c r="H28" s="23">
        <v>12</v>
      </c>
      <c r="I28" s="9">
        <f t="shared" si="1"/>
        <v>240</v>
      </c>
    </row>
    <row r="29" spans="2:9" s="54" customFormat="1" ht="15" customHeight="1" x14ac:dyDescent="0.25">
      <c r="B29" s="36"/>
      <c r="C29" s="139" t="s">
        <v>104</v>
      </c>
      <c r="D29" s="140"/>
      <c r="E29" s="140"/>
      <c r="F29" s="140"/>
      <c r="G29" s="140"/>
      <c r="H29" s="140"/>
      <c r="I29" s="140"/>
    </row>
    <row r="30" spans="2:9" s="54" customFormat="1" x14ac:dyDescent="0.25">
      <c r="B30" s="45"/>
      <c r="C30" s="139" t="s">
        <v>70</v>
      </c>
      <c r="D30" s="140"/>
      <c r="E30" s="140"/>
      <c r="F30" s="140"/>
      <c r="G30" s="140"/>
      <c r="H30" s="140"/>
      <c r="I30" s="140"/>
    </row>
    <row r="31" spans="2:9" s="54" customFormat="1" ht="30.75" customHeight="1" x14ac:dyDescent="0.25">
      <c r="B31" s="46">
        <v>90</v>
      </c>
      <c r="C31" s="143" t="s">
        <v>98</v>
      </c>
      <c r="D31" s="143"/>
      <c r="E31" s="143"/>
      <c r="F31" s="21" t="s">
        <v>99</v>
      </c>
      <c r="G31" s="22">
        <v>5.2</v>
      </c>
      <c r="H31" s="23">
        <v>8.4</v>
      </c>
      <c r="I31" s="8">
        <f t="shared" ref="I31" si="2">SUM(H31+G31)*B31</f>
        <v>1224.0000000000002</v>
      </c>
    </row>
    <row r="32" spans="2:9" s="54" customFormat="1" ht="39" customHeight="1" x14ac:dyDescent="0.25">
      <c r="B32" s="46">
        <v>2</v>
      </c>
      <c r="C32" s="143" t="s">
        <v>141</v>
      </c>
      <c r="D32" s="143"/>
      <c r="E32" s="143"/>
      <c r="F32" s="21" t="s">
        <v>140</v>
      </c>
      <c r="G32" s="22">
        <v>82.05</v>
      </c>
      <c r="H32" s="23">
        <v>8</v>
      </c>
      <c r="I32" s="9">
        <f t="shared" ref="I32:I35" si="3">SUM(H32+G32)*B32</f>
        <v>180.1</v>
      </c>
    </row>
    <row r="33" spans="2:9" s="54" customFormat="1" ht="36" customHeight="1" x14ac:dyDescent="0.25">
      <c r="B33" s="46">
        <v>6</v>
      </c>
      <c r="C33" s="143" t="s">
        <v>56</v>
      </c>
      <c r="D33" s="143"/>
      <c r="E33" s="143"/>
      <c r="F33" s="21" t="s">
        <v>25</v>
      </c>
      <c r="G33" s="22">
        <v>40.25</v>
      </c>
      <c r="H33" s="23">
        <v>56</v>
      </c>
      <c r="I33" s="9">
        <f t="shared" si="3"/>
        <v>577.5</v>
      </c>
    </row>
    <row r="34" spans="2:9" s="54" customFormat="1" ht="25.5" customHeight="1" x14ac:dyDescent="0.25">
      <c r="B34" s="46">
        <v>2</v>
      </c>
      <c r="C34" s="143" t="s">
        <v>57</v>
      </c>
      <c r="D34" s="143"/>
      <c r="E34" s="143"/>
      <c r="F34" s="21" t="s">
        <v>26</v>
      </c>
      <c r="G34" s="22">
        <v>56.32</v>
      </c>
      <c r="H34" s="23">
        <v>12</v>
      </c>
      <c r="I34" s="9">
        <f t="shared" si="3"/>
        <v>136.63999999999999</v>
      </c>
    </row>
    <row r="35" spans="2:9" s="54" customFormat="1" ht="27.75" customHeight="1" x14ac:dyDescent="0.25">
      <c r="B35" s="27">
        <v>6</v>
      </c>
      <c r="C35" s="143" t="s">
        <v>58</v>
      </c>
      <c r="D35" s="143"/>
      <c r="E35" s="143"/>
      <c r="F35" s="21" t="s">
        <v>3</v>
      </c>
      <c r="G35" s="22">
        <v>8</v>
      </c>
      <c r="H35" s="23">
        <v>12</v>
      </c>
      <c r="I35" s="9">
        <f t="shared" si="3"/>
        <v>120</v>
      </c>
    </row>
    <row r="36" spans="2:9" s="54" customFormat="1" x14ac:dyDescent="0.25">
      <c r="B36" s="46"/>
      <c r="C36" s="155" t="s">
        <v>105</v>
      </c>
      <c r="D36" s="140"/>
      <c r="E36" s="140"/>
      <c r="F36" s="140"/>
      <c r="G36" s="140"/>
      <c r="H36" s="140"/>
      <c r="I36" s="140"/>
    </row>
    <row r="37" spans="2:9" s="41" customFormat="1" x14ac:dyDescent="0.25">
      <c r="B37" s="58">
        <v>1</v>
      </c>
      <c r="C37" s="128" t="s">
        <v>138</v>
      </c>
      <c r="D37" s="128"/>
      <c r="E37" s="128"/>
      <c r="F37" s="69" t="s">
        <v>139</v>
      </c>
      <c r="G37" s="70">
        <v>2675</v>
      </c>
      <c r="H37" s="70">
        <v>98</v>
      </c>
      <c r="I37" s="8">
        <f t="shared" ref="I37:I51" si="4">SUM(H37+G37)*B37</f>
        <v>2773</v>
      </c>
    </row>
    <row r="38" spans="2:9" s="41" customFormat="1" ht="15" customHeight="1" x14ac:dyDescent="0.25">
      <c r="B38" s="46">
        <v>1</v>
      </c>
      <c r="C38" s="125" t="s">
        <v>60</v>
      </c>
      <c r="D38" s="126"/>
      <c r="E38" s="127"/>
      <c r="F38" s="47" t="s">
        <v>29</v>
      </c>
      <c r="G38" s="8">
        <v>22</v>
      </c>
      <c r="H38" s="9">
        <v>8</v>
      </c>
      <c r="I38" s="9">
        <f t="shared" si="4"/>
        <v>30</v>
      </c>
    </row>
    <row r="39" spans="2:9" x14ac:dyDescent="0.25">
      <c r="B39" s="46">
        <v>1</v>
      </c>
      <c r="C39" s="128" t="s">
        <v>61</v>
      </c>
      <c r="D39" s="128"/>
      <c r="E39" s="128"/>
      <c r="F39" s="29" t="s">
        <v>30</v>
      </c>
      <c r="G39" s="30">
        <v>16</v>
      </c>
      <c r="H39" s="30">
        <v>8</v>
      </c>
      <c r="I39" s="9">
        <f t="shared" si="4"/>
        <v>24</v>
      </c>
    </row>
    <row r="40" spans="2:9" ht="39.75" customHeight="1" x14ac:dyDescent="0.25">
      <c r="B40" s="46">
        <v>0</v>
      </c>
      <c r="C40" s="125" t="s">
        <v>63</v>
      </c>
      <c r="D40" s="126"/>
      <c r="E40" s="127"/>
      <c r="F40" s="47" t="s">
        <v>27</v>
      </c>
      <c r="G40" s="8">
        <v>56</v>
      </c>
      <c r="H40" s="9">
        <v>8</v>
      </c>
      <c r="I40" s="9">
        <f t="shared" si="4"/>
        <v>0</v>
      </c>
    </row>
    <row r="41" spans="2:9" ht="39.75" customHeight="1" x14ac:dyDescent="0.25">
      <c r="B41" s="46">
        <v>0</v>
      </c>
      <c r="C41" s="125" t="s">
        <v>62</v>
      </c>
      <c r="D41" s="126"/>
      <c r="E41" s="127"/>
      <c r="F41" s="47" t="s">
        <v>28</v>
      </c>
      <c r="G41" s="8">
        <v>70</v>
      </c>
      <c r="H41" s="9">
        <v>18</v>
      </c>
      <c r="I41" s="9">
        <f>SUM(H41+G41)*B41</f>
        <v>0</v>
      </c>
    </row>
    <row r="42" spans="2:9" ht="26.25" customHeight="1" x14ac:dyDescent="0.25">
      <c r="B42" s="46">
        <v>0</v>
      </c>
      <c r="C42" s="125" t="s">
        <v>85</v>
      </c>
      <c r="D42" s="126"/>
      <c r="E42" s="127"/>
      <c r="F42" s="47" t="s">
        <v>33</v>
      </c>
      <c r="G42" s="8">
        <v>10.4</v>
      </c>
      <c r="H42" s="9">
        <v>3.2</v>
      </c>
      <c r="I42" s="9">
        <f t="shared" si="4"/>
        <v>0</v>
      </c>
    </row>
    <row r="43" spans="2:9" ht="26.25" customHeight="1" x14ac:dyDescent="0.25">
      <c r="B43" s="46">
        <v>0</v>
      </c>
      <c r="C43" s="125" t="s">
        <v>65</v>
      </c>
      <c r="D43" s="126"/>
      <c r="E43" s="127"/>
      <c r="F43" s="47" t="s">
        <v>34</v>
      </c>
      <c r="G43" s="8">
        <v>0.3</v>
      </c>
      <c r="H43" s="9">
        <v>0.1</v>
      </c>
      <c r="I43" s="9">
        <f t="shared" si="4"/>
        <v>0</v>
      </c>
    </row>
    <row r="44" spans="2:9" ht="24.75" customHeight="1" x14ac:dyDescent="0.25">
      <c r="B44" s="46">
        <v>0</v>
      </c>
      <c r="C44" s="125" t="s">
        <v>64</v>
      </c>
      <c r="D44" s="126"/>
      <c r="E44" s="127"/>
      <c r="F44" s="47" t="s">
        <v>36</v>
      </c>
      <c r="G44" s="8">
        <v>10.199999999999999</v>
      </c>
      <c r="H44" s="9">
        <v>0.8</v>
      </c>
      <c r="I44" s="9">
        <f t="shared" si="4"/>
        <v>0</v>
      </c>
    </row>
    <row r="45" spans="2:9" x14ac:dyDescent="0.25">
      <c r="B45" s="46">
        <v>0</v>
      </c>
      <c r="C45" s="129" t="s">
        <v>76</v>
      </c>
      <c r="D45" s="129"/>
      <c r="E45" s="129"/>
      <c r="F45" s="47" t="s">
        <v>32</v>
      </c>
      <c r="G45" s="8">
        <v>0.89</v>
      </c>
      <c r="H45" s="8">
        <v>0.32</v>
      </c>
      <c r="I45" s="9">
        <f t="shared" si="4"/>
        <v>0</v>
      </c>
    </row>
    <row r="46" spans="2:9" ht="29.25" customHeight="1" x14ac:dyDescent="0.25">
      <c r="B46" s="46">
        <v>0</v>
      </c>
      <c r="C46" s="125" t="s">
        <v>64</v>
      </c>
      <c r="D46" s="126"/>
      <c r="E46" s="127"/>
      <c r="F46" s="47" t="s">
        <v>41</v>
      </c>
      <c r="G46" s="8">
        <v>11</v>
      </c>
      <c r="H46" s="9">
        <v>0.8</v>
      </c>
      <c r="I46" s="9">
        <f t="shared" si="4"/>
        <v>0</v>
      </c>
    </row>
    <row r="47" spans="2:9" ht="12.75" customHeight="1" x14ac:dyDescent="0.25">
      <c r="B47" s="46">
        <v>0</v>
      </c>
      <c r="C47" s="128" t="s">
        <v>79</v>
      </c>
      <c r="D47" s="128"/>
      <c r="E47" s="128"/>
      <c r="F47" s="47" t="s">
        <v>39</v>
      </c>
      <c r="G47" s="9">
        <v>2.6</v>
      </c>
      <c r="H47" s="9">
        <v>0.8</v>
      </c>
      <c r="I47" s="9">
        <f t="shared" si="4"/>
        <v>0</v>
      </c>
    </row>
    <row r="48" spans="2:9" ht="27.75" customHeight="1" x14ac:dyDescent="0.25">
      <c r="B48" s="46">
        <v>0</v>
      </c>
      <c r="C48" s="125" t="s">
        <v>85</v>
      </c>
      <c r="D48" s="126"/>
      <c r="E48" s="127"/>
      <c r="F48" s="47" t="s">
        <v>33</v>
      </c>
      <c r="G48" s="8">
        <v>10.4</v>
      </c>
      <c r="H48" s="9">
        <v>3.2</v>
      </c>
      <c r="I48" s="9">
        <f t="shared" si="4"/>
        <v>0</v>
      </c>
    </row>
    <row r="49" spans="2:9" ht="25.5" customHeight="1" x14ac:dyDescent="0.25">
      <c r="B49" s="46">
        <v>0</v>
      </c>
      <c r="C49" s="125" t="s">
        <v>115</v>
      </c>
      <c r="D49" s="126"/>
      <c r="E49" s="127"/>
      <c r="F49" s="47" t="s">
        <v>40</v>
      </c>
      <c r="G49" s="8">
        <v>0.3</v>
      </c>
      <c r="H49" s="8">
        <v>0.1</v>
      </c>
      <c r="I49" s="9">
        <f t="shared" si="4"/>
        <v>0</v>
      </c>
    </row>
    <row r="50" spans="2:9" x14ac:dyDescent="0.25">
      <c r="B50" s="46">
        <v>0</v>
      </c>
      <c r="C50" s="125" t="s">
        <v>77</v>
      </c>
      <c r="D50" s="126"/>
      <c r="E50" s="127"/>
      <c r="F50" s="47" t="s">
        <v>3</v>
      </c>
      <c r="G50" s="8">
        <v>2.8</v>
      </c>
      <c r="H50" s="8">
        <v>2.4</v>
      </c>
      <c r="I50" s="9">
        <f t="shared" si="4"/>
        <v>0</v>
      </c>
    </row>
    <row r="51" spans="2:9" x14ac:dyDescent="0.25">
      <c r="B51" s="46">
        <v>1</v>
      </c>
      <c r="C51" s="125" t="s">
        <v>66</v>
      </c>
      <c r="D51" s="126"/>
      <c r="E51" s="127"/>
      <c r="F51" s="47" t="s">
        <v>31</v>
      </c>
      <c r="G51" s="8">
        <v>156</v>
      </c>
      <c r="H51" s="9">
        <v>8</v>
      </c>
      <c r="I51" s="9">
        <f t="shared" si="4"/>
        <v>164</v>
      </c>
    </row>
    <row r="52" spans="2:9" x14ac:dyDescent="0.25">
      <c r="B52" s="46"/>
      <c r="C52" s="153" t="s">
        <v>143</v>
      </c>
      <c r="D52" s="153"/>
      <c r="E52" s="153"/>
      <c r="F52" s="47"/>
      <c r="G52" s="71"/>
      <c r="H52" s="71"/>
      <c r="I52" s="8"/>
    </row>
    <row r="53" spans="2:9" x14ac:dyDescent="0.25">
      <c r="B53" s="46">
        <v>0</v>
      </c>
      <c r="C53" s="148" t="s">
        <v>151</v>
      </c>
      <c r="D53" s="148"/>
      <c r="E53" s="148"/>
      <c r="F53" s="72" t="s">
        <v>3</v>
      </c>
      <c r="G53" s="73">
        <v>4.01</v>
      </c>
      <c r="H53" s="74">
        <v>1.5223384615384616</v>
      </c>
      <c r="I53" s="8">
        <f t="shared" ref="I53:I59" si="5">(G53+H53)*B53</f>
        <v>0</v>
      </c>
    </row>
    <row r="54" spans="2:9" x14ac:dyDescent="0.25">
      <c r="B54" s="46">
        <v>0</v>
      </c>
      <c r="C54" s="150" t="s">
        <v>152</v>
      </c>
      <c r="D54" s="151"/>
      <c r="E54" s="152"/>
      <c r="F54" s="72" t="s">
        <v>3</v>
      </c>
      <c r="G54" s="73">
        <v>1.0123076923076924</v>
      </c>
      <c r="H54" s="74">
        <v>0.40492307692307694</v>
      </c>
      <c r="I54" s="8">
        <f t="shared" si="5"/>
        <v>0</v>
      </c>
    </row>
    <row r="55" spans="2:9" x14ac:dyDescent="0.25">
      <c r="B55" s="46">
        <v>0</v>
      </c>
      <c r="C55" s="148" t="s">
        <v>153</v>
      </c>
      <c r="D55" s="148"/>
      <c r="E55" s="148"/>
      <c r="F55" s="72" t="s">
        <v>3</v>
      </c>
      <c r="G55" s="73">
        <v>0.3887692307692307</v>
      </c>
      <c r="H55" s="74">
        <v>0.15550769230769229</v>
      </c>
      <c r="I55" s="8">
        <f t="shared" si="5"/>
        <v>0</v>
      </c>
    </row>
    <row r="56" spans="2:9" x14ac:dyDescent="0.25">
      <c r="B56" s="46">
        <v>0</v>
      </c>
      <c r="C56" s="149" t="s">
        <v>154</v>
      </c>
      <c r="D56" s="149"/>
      <c r="E56" s="149"/>
      <c r="F56" s="72" t="s">
        <v>3</v>
      </c>
      <c r="G56" s="75">
        <v>0.4</v>
      </c>
      <c r="H56" s="75">
        <v>0.15378461538461538</v>
      </c>
      <c r="I56" s="8">
        <f t="shared" si="5"/>
        <v>0</v>
      </c>
    </row>
    <row r="57" spans="2:9" x14ac:dyDescent="0.25">
      <c r="B57" s="46">
        <v>0</v>
      </c>
      <c r="C57" s="149" t="s">
        <v>155</v>
      </c>
      <c r="D57" s="149"/>
      <c r="E57" s="149"/>
      <c r="F57" s="72" t="s">
        <v>3</v>
      </c>
      <c r="G57" s="75">
        <v>0.47</v>
      </c>
      <c r="H57" s="75">
        <v>0.19</v>
      </c>
      <c r="I57" s="8">
        <f t="shared" si="5"/>
        <v>0</v>
      </c>
    </row>
    <row r="58" spans="2:9" x14ac:dyDescent="0.25">
      <c r="B58" s="46">
        <v>0</v>
      </c>
      <c r="C58" s="149" t="s">
        <v>156</v>
      </c>
      <c r="D58" s="149"/>
      <c r="E58" s="149"/>
      <c r="F58" s="72" t="s">
        <v>3</v>
      </c>
      <c r="G58" s="75">
        <v>0.22</v>
      </c>
      <c r="H58" s="75">
        <v>0.09</v>
      </c>
      <c r="I58" s="8">
        <f>(G58+H58)*B58</f>
        <v>0</v>
      </c>
    </row>
    <row r="59" spans="2:9" ht="15.75" thickBot="1" x14ac:dyDescent="0.3">
      <c r="B59" s="46">
        <v>0</v>
      </c>
      <c r="C59" s="147" t="s">
        <v>150</v>
      </c>
      <c r="D59" s="147"/>
      <c r="E59" s="147"/>
      <c r="F59" s="72" t="s">
        <v>3</v>
      </c>
      <c r="G59" s="73">
        <v>6.2</v>
      </c>
      <c r="H59" s="74">
        <v>4.2</v>
      </c>
      <c r="I59" s="8">
        <f t="shared" si="5"/>
        <v>0</v>
      </c>
    </row>
    <row r="60" spans="2:9" ht="17.25" thickTop="1" thickBot="1" x14ac:dyDescent="0.3">
      <c r="B60" s="41"/>
      <c r="C60" s="48"/>
      <c r="D60" s="48"/>
      <c r="E60" s="130" t="s">
        <v>4</v>
      </c>
      <c r="F60" s="130"/>
      <c r="G60" s="131">
        <f>SUM(I21:I59)</f>
        <v>10985.11</v>
      </c>
      <c r="H60" s="132"/>
      <c r="I60" s="133"/>
    </row>
    <row r="61" spans="2:9" ht="16.5" thickTop="1" x14ac:dyDescent="0.25">
      <c r="B61" s="41"/>
      <c r="C61" s="48"/>
      <c r="D61" s="48"/>
      <c r="E61" s="62"/>
      <c r="F61" s="62"/>
      <c r="G61" s="49"/>
      <c r="H61" s="49"/>
      <c r="I61" s="49"/>
    </row>
    <row r="68" spans="2:9" ht="15.75" x14ac:dyDescent="0.25">
      <c r="B68" s="50" t="s">
        <v>5</v>
      </c>
      <c r="C68" s="51" t="s">
        <v>6</v>
      </c>
      <c r="D68" s="97" t="s">
        <v>80</v>
      </c>
      <c r="E68" s="97"/>
      <c r="F68" s="97"/>
      <c r="G68" s="97"/>
      <c r="H68" s="97"/>
      <c r="I68" s="97"/>
    </row>
    <row r="69" spans="2:9" x14ac:dyDescent="0.25">
      <c r="B69" s="50"/>
      <c r="C69" s="52" t="s">
        <v>7</v>
      </c>
      <c r="D69" s="79" t="s">
        <v>81</v>
      </c>
      <c r="E69" s="80"/>
      <c r="F69" s="80"/>
      <c r="G69" s="80"/>
      <c r="H69" s="80"/>
      <c r="I69" s="134"/>
    </row>
    <row r="73" spans="2:9" ht="15.75" thickBot="1" x14ac:dyDescent="0.3">
      <c r="B73" s="53"/>
      <c r="C73" s="53"/>
      <c r="D73" s="53"/>
      <c r="E73" s="53"/>
      <c r="F73" s="53"/>
      <c r="G73" s="53"/>
      <c r="H73" s="53"/>
      <c r="I73" s="53"/>
    </row>
    <row r="74" spans="2:9" x14ac:dyDescent="0.25">
      <c r="B74" s="81" t="s">
        <v>8</v>
      </c>
      <c r="C74" s="81"/>
      <c r="D74" s="81"/>
      <c r="E74" s="82" t="s">
        <v>9</v>
      </c>
      <c r="F74" s="82"/>
      <c r="G74" s="41"/>
      <c r="H74" s="41"/>
      <c r="I74" s="41"/>
    </row>
    <row r="75" spans="2:9" x14ac:dyDescent="0.25">
      <c r="B75" s="83" t="s">
        <v>10</v>
      </c>
      <c r="C75" s="83"/>
      <c r="D75" s="83"/>
      <c r="E75" s="83" t="s">
        <v>11</v>
      </c>
      <c r="F75" s="83"/>
      <c r="G75" s="83" t="s">
        <v>12</v>
      </c>
      <c r="H75" s="83"/>
      <c r="I75" s="83"/>
    </row>
    <row r="76" spans="2:9" x14ac:dyDescent="0.25">
      <c r="B76" s="78" t="s">
        <v>13</v>
      </c>
      <c r="C76" s="78"/>
      <c r="D76" s="78"/>
      <c r="E76" s="78" t="s">
        <v>14</v>
      </c>
      <c r="F76" s="78"/>
      <c r="G76" s="78" t="s">
        <v>15</v>
      </c>
      <c r="H76" s="78"/>
      <c r="I76" s="78"/>
    </row>
    <row r="77" spans="2:9" x14ac:dyDescent="0.25">
      <c r="B77" s="78" t="s">
        <v>16</v>
      </c>
      <c r="C77" s="78"/>
      <c r="D77" s="78"/>
      <c r="E77" s="78" t="s">
        <v>17</v>
      </c>
      <c r="F77" s="78"/>
      <c r="G77" s="78" t="s">
        <v>18</v>
      </c>
      <c r="H77" s="78"/>
      <c r="I77" s="78"/>
    </row>
    <row r="78" spans="2:9" x14ac:dyDescent="0.25">
      <c r="B78" s="78" t="s">
        <v>19</v>
      </c>
      <c r="C78" s="78"/>
      <c r="D78" s="78"/>
      <c r="E78" s="78" t="s">
        <v>20</v>
      </c>
      <c r="F78" s="78"/>
      <c r="G78" s="78" t="s">
        <v>21</v>
      </c>
      <c r="H78" s="78"/>
      <c r="I78" s="78"/>
    </row>
  </sheetData>
  <mergeCells count="80">
    <mergeCell ref="G2:I2"/>
    <mergeCell ref="G3:I3"/>
    <mergeCell ref="B8:E8"/>
    <mergeCell ref="G8:I8"/>
    <mergeCell ref="B9:E9"/>
    <mergeCell ref="G9:I9"/>
    <mergeCell ref="B16:I16"/>
    <mergeCell ref="B10:E10"/>
    <mergeCell ref="G10:I10"/>
    <mergeCell ref="B11:E11"/>
    <mergeCell ref="G11:I11"/>
    <mergeCell ref="B12:C12"/>
    <mergeCell ref="D12:E12"/>
    <mergeCell ref="G12:I12"/>
    <mergeCell ref="B13:C13"/>
    <mergeCell ref="D13:E13"/>
    <mergeCell ref="G13:I13"/>
    <mergeCell ref="B14:I14"/>
    <mergeCell ref="B15:I15"/>
    <mergeCell ref="C28:E28"/>
    <mergeCell ref="B17:I17"/>
    <mergeCell ref="B18:I18"/>
    <mergeCell ref="C19:E19"/>
    <mergeCell ref="C20:I20"/>
    <mergeCell ref="C21:I21"/>
    <mergeCell ref="C22:E22"/>
    <mergeCell ref="C23:E23"/>
    <mergeCell ref="C24:E24"/>
    <mergeCell ref="C25:E25"/>
    <mergeCell ref="C26:E26"/>
    <mergeCell ref="C27:E27"/>
    <mergeCell ref="C40:E40"/>
    <mergeCell ref="C29:I29"/>
    <mergeCell ref="C30:I30"/>
    <mergeCell ref="C31:E31"/>
    <mergeCell ref="C32:E32"/>
    <mergeCell ref="C33:E33"/>
    <mergeCell ref="C34:E34"/>
    <mergeCell ref="C35:E35"/>
    <mergeCell ref="C36:I36"/>
    <mergeCell ref="C37:E37"/>
    <mergeCell ref="C38:E38"/>
    <mergeCell ref="C39:E39"/>
    <mergeCell ref="G75:I75"/>
    <mergeCell ref="C41:E41"/>
    <mergeCell ref="C42:E42"/>
    <mergeCell ref="C45:E45"/>
    <mergeCell ref="C46:E46"/>
    <mergeCell ref="C50:E50"/>
    <mergeCell ref="C51:E51"/>
    <mergeCell ref="C43:E43"/>
    <mergeCell ref="C44:E44"/>
    <mergeCell ref="C47:E47"/>
    <mergeCell ref="C49:E49"/>
    <mergeCell ref="C48:E48"/>
    <mergeCell ref="G60:I60"/>
    <mergeCell ref="D68:I68"/>
    <mergeCell ref="D69:I69"/>
    <mergeCell ref="B74:D74"/>
    <mergeCell ref="E74:F74"/>
    <mergeCell ref="G77:I77"/>
    <mergeCell ref="B78:D78"/>
    <mergeCell ref="E78:F78"/>
    <mergeCell ref="G78:I78"/>
    <mergeCell ref="B76:D76"/>
    <mergeCell ref="E76:F76"/>
    <mergeCell ref="G76:I76"/>
    <mergeCell ref="C53:E53"/>
    <mergeCell ref="C54:E54"/>
    <mergeCell ref="C52:E52"/>
    <mergeCell ref="B77:D77"/>
    <mergeCell ref="E77:F77"/>
    <mergeCell ref="E60:F60"/>
    <mergeCell ref="B75:D75"/>
    <mergeCell ref="E75:F75"/>
    <mergeCell ref="C55:E55"/>
    <mergeCell ref="C56:E56"/>
    <mergeCell ref="C57:E57"/>
    <mergeCell ref="C58:E58"/>
    <mergeCell ref="C59:E59"/>
  </mergeCells>
  <hyperlinks>
    <hyperlink ref="E74" r:id="rId1"/>
  </hyperlinks>
  <pageMargins left="0.70866141732283472" right="0.70866141732283472" top="0.74803149606299213" bottom="0.74803149606299213" header="0.31496062992125984" footer="0.31496062992125984"/>
  <pageSetup scale="66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K71"/>
  <sheetViews>
    <sheetView zoomScaleNormal="100" workbookViewId="0">
      <selection activeCell="F7" sqref="F7"/>
    </sheetView>
  </sheetViews>
  <sheetFormatPr baseColWidth="10" defaultRowHeight="15" x14ac:dyDescent="0.25"/>
  <cols>
    <col min="1" max="1" width="6.7109375" style="42" customWidth="1"/>
    <col min="2" max="2" width="10" style="42" customWidth="1"/>
    <col min="3" max="3" width="11.42578125" style="42"/>
    <col min="4" max="4" width="14.28515625" style="42" customWidth="1"/>
    <col min="5" max="5" width="30" style="42" customWidth="1"/>
    <col min="6" max="6" width="16.7109375" style="42" customWidth="1"/>
    <col min="7" max="16384" width="11.42578125" style="42"/>
  </cols>
  <sheetData>
    <row r="2" spans="2:9" ht="15.75" x14ac:dyDescent="0.25">
      <c r="G2" s="103" t="s">
        <v>0</v>
      </c>
      <c r="H2" s="103"/>
      <c r="I2" s="103"/>
    </row>
    <row r="3" spans="2:9" ht="15.75" x14ac:dyDescent="0.25">
      <c r="G3" s="86" t="s">
        <v>136</v>
      </c>
      <c r="H3" s="86"/>
      <c r="I3" s="86"/>
    </row>
    <row r="7" spans="2:9" ht="15.75" thickBot="1" x14ac:dyDescent="0.3"/>
    <row r="8" spans="2:9" x14ac:dyDescent="0.25">
      <c r="B8" s="110" t="s">
        <v>42</v>
      </c>
      <c r="C8" s="111"/>
      <c r="D8" s="111"/>
      <c r="E8" s="112"/>
      <c r="G8" s="87" t="s">
        <v>48</v>
      </c>
      <c r="H8" s="88"/>
      <c r="I8" s="89"/>
    </row>
    <row r="9" spans="2:9" x14ac:dyDescent="0.25">
      <c r="B9" s="113" t="s">
        <v>22</v>
      </c>
      <c r="C9" s="114"/>
      <c r="D9" s="114"/>
      <c r="E9" s="115"/>
      <c r="G9" s="90" t="s">
        <v>142</v>
      </c>
      <c r="H9" s="91"/>
      <c r="I9" s="92"/>
    </row>
    <row r="10" spans="2:9" x14ac:dyDescent="0.25">
      <c r="B10" s="116" t="s">
        <v>43</v>
      </c>
      <c r="C10" s="91"/>
      <c r="D10" s="91"/>
      <c r="E10" s="117"/>
      <c r="G10" s="93" t="s">
        <v>49</v>
      </c>
      <c r="H10" s="91"/>
      <c r="I10" s="92"/>
    </row>
    <row r="11" spans="2:9" x14ac:dyDescent="0.25">
      <c r="B11" s="118" t="s">
        <v>23</v>
      </c>
      <c r="C11" s="119"/>
      <c r="D11" s="119"/>
      <c r="E11" s="120"/>
      <c r="G11" s="93"/>
      <c r="H11" s="91"/>
      <c r="I11" s="92"/>
    </row>
    <row r="12" spans="2:9" x14ac:dyDescent="0.25">
      <c r="B12" s="116" t="s">
        <v>44</v>
      </c>
      <c r="C12" s="91"/>
      <c r="D12" s="123" t="s">
        <v>45</v>
      </c>
      <c r="E12" s="124"/>
      <c r="G12" s="93" t="s">
        <v>50</v>
      </c>
      <c r="H12" s="91"/>
      <c r="I12" s="92"/>
    </row>
    <row r="13" spans="2:9" ht="15.75" thickBot="1" x14ac:dyDescent="0.3">
      <c r="B13" s="98" t="s">
        <v>46</v>
      </c>
      <c r="C13" s="99"/>
      <c r="D13" s="100" t="s">
        <v>47</v>
      </c>
      <c r="E13" s="101"/>
      <c r="G13" s="94" t="s">
        <v>88</v>
      </c>
      <c r="H13" s="95"/>
      <c r="I13" s="96"/>
    </row>
    <row r="14" spans="2:9" x14ac:dyDescent="0.25">
      <c r="B14" s="122"/>
      <c r="C14" s="122"/>
      <c r="D14" s="122"/>
      <c r="E14" s="122"/>
      <c r="F14" s="122"/>
      <c r="G14" s="122"/>
      <c r="H14" s="122"/>
      <c r="I14" s="122"/>
    </row>
    <row r="15" spans="2:9" x14ac:dyDescent="0.25">
      <c r="B15" s="122"/>
      <c r="C15" s="122"/>
      <c r="D15" s="122"/>
      <c r="E15" s="122"/>
      <c r="F15" s="122"/>
      <c r="G15" s="122"/>
      <c r="H15" s="122"/>
      <c r="I15" s="122"/>
    </row>
    <row r="16" spans="2:9" ht="15" customHeight="1" x14ac:dyDescent="0.25">
      <c r="B16" s="104" t="s">
        <v>51</v>
      </c>
      <c r="C16" s="105"/>
      <c r="D16" s="105"/>
      <c r="E16" s="105"/>
      <c r="F16" s="105"/>
      <c r="G16" s="105"/>
      <c r="H16" s="105"/>
      <c r="I16" s="106"/>
    </row>
    <row r="17" spans="2:9" x14ac:dyDescent="0.25">
      <c r="B17" s="107" t="s">
        <v>109</v>
      </c>
      <c r="C17" s="108"/>
      <c r="D17" s="108"/>
      <c r="E17" s="108"/>
      <c r="F17" s="108"/>
      <c r="G17" s="108"/>
      <c r="H17" s="108"/>
      <c r="I17" s="109"/>
    </row>
    <row r="18" spans="2:9" x14ac:dyDescent="0.25">
      <c r="B18" s="102"/>
      <c r="C18" s="102"/>
      <c r="D18" s="102"/>
      <c r="E18" s="102"/>
      <c r="F18" s="102"/>
      <c r="G18" s="102"/>
      <c r="H18" s="102"/>
      <c r="I18" s="102"/>
    </row>
    <row r="19" spans="2:9" ht="24" x14ac:dyDescent="0.25">
      <c r="B19" s="43" t="s">
        <v>1</v>
      </c>
      <c r="C19" s="138" t="s">
        <v>72</v>
      </c>
      <c r="D19" s="138"/>
      <c r="E19" s="138"/>
      <c r="F19" s="63" t="s">
        <v>73</v>
      </c>
      <c r="G19" s="44" t="s">
        <v>74</v>
      </c>
      <c r="H19" s="44" t="s">
        <v>75</v>
      </c>
      <c r="I19" s="43" t="s">
        <v>2</v>
      </c>
    </row>
    <row r="20" spans="2:9" x14ac:dyDescent="0.25">
      <c r="B20" s="36"/>
      <c r="C20" s="139" t="s">
        <v>108</v>
      </c>
      <c r="D20" s="140"/>
      <c r="E20" s="140"/>
      <c r="F20" s="140"/>
      <c r="G20" s="140"/>
      <c r="H20" s="140"/>
      <c r="I20" s="140"/>
    </row>
    <row r="21" spans="2:9" x14ac:dyDescent="0.25">
      <c r="B21" s="45"/>
      <c r="C21" s="139" t="s">
        <v>70</v>
      </c>
      <c r="D21" s="140"/>
      <c r="E21" s="140"/>
      <c r="F21" s="140"/>
      <c r="G21" s="140"/>
      <c r="H21" s="140"/>
      <c r="I21" s="140"/>
    </row>
    <row r="22" spans="2:9" s="54" customFormat="1" ht="29.25" customHeight="1" x14ac:dyDescent="0.25">
      <c r="B22" s="46">
        <v>340</v>
      </c>
      <c r="C22" s="143" t="s">
        <v>86</v>
      </c>
      <c r="D22" s="143"/>
      <c r="E22" s="143"/>
      <c r="F22" s="21" t="s">
        <v>87</v>
      </c>
      <c r="G22" s="22">
        <v>8.1999999999999993</v>
      </c>
      <c r="H22" s="23">
        <v>8.4</v>
      </c>
      <c r="I22" s="8">
        <f t="shared" ref="I22" si="0">SUM(H22+G22)*B22</f>
        <v>5644.0000000000009</v>
      </c>
    </row>
    <row r="23" spans="2:9" s="54" customFormat="1" ht="51" customHeight="1" x14ac:dyDescent="0.25">
      <c r="B23" s="27">
        <v>1</v>
      </c>
      <c r="C23" s="154" t="s">
        <v>59</v>
      </c>
      <c r="D23" s="154"/>
      <c r="E23" s="154"/>
      <c r="F23" s="24" t="s">
        <v>38</v>
      </c>
      <c r="G23" s="25">
        <v>272</v>
      </c>
      <c r="H23" s="26">
        <v>8</v>
      </c>
      <c r="I23" s="9">
        <f t="shared" ref="I23:I28" si="1">SUM(H23+G23)*B23</f>
        <v>280</v>
      </c>
    </row>
    <row r="24" spans="2:9" s="54" customFormat="1" ht="43.5" customHeight="1" x14ac:dyDescent="0.25">
      <c r="B24" s="46">
        <v>1</v>
      </c>
      <c r="C24" s="143" t="s">
        <v>141</v>
      </c>
      <c r="D24" s="143"/>
      <c r="E24" s="143"/>
      <c r="F24" s="21" t="s">
        <v>140</v>
      </c>
      <c r="G24" s="22">
        <v>82.05</v>
      </c>
      <c r="H24" s="23">
        <v>8</v>
      </c>
      <c r="I24" s="9">
        <f t="shared" si="1"/>
        <v>90.05</v>
      </c>
    </row>
    <row r="25" spans="2:9" s="54" customFormat="1" ht="18.75" customHeight="1" x14ac:dyDescent="0.25">
      <c r="B25" s="46">
        <v>3</v>
      </c>
      <c r="C25" s="144" t="s">
        <v>55</v>
      </c>
      <c r="D25" s="145"/>
      <c r="E25" s="146"/>
      <c r="F25" s="21" t="s">
        <v>24</v>
      </c>
      <c r="G25" s="22">
        <v>5</v>
      </c>
      <c r="H25" s="23">
        <v>1</v>
      </c>
      <c r="I25" s="9">
        <f t="shared" si="1"/>
        <v>18</v>
      </c>
    </row>
    <row r="26" spans="2:9" s="54" customFormat="1" ht="27.75" customHeight="1" x14ac:dyDescent="0.25">
      <c r="B26" s="46">
        <v>6</v>
      </c>
      <c r="C26" s="143" t="s">
        <v>56</v>
      </c>
      <c r="D26" s="143"/>
      <c r="E26" s="143"/>
      <c r="F26" s="21" t="s">
        <v>25</v>
      </c>
      <c r="G26" s="22">
        <v>40.25</v>
      </c>
      <c r="H26" s="23">
        <v>56</v>
      </c>
      <c r="I26" s="9">
        <f t="shared" si="1"/>
        <v>577.5</v>
      </c>
    </row>
    <row r="27" spans="2:9" s="54" customFormat="1" ht="36.75" customHeight="1" x14ac:dyDescent="0.25">
      <c r="B27" s="46">
        <v>1</v>
      </c>
      <c r="C27" s="143" t="s">
        <v>57</v>
      </c>
      <c r="D27" s="143"/>
      <c r="E27" s="143"/>
      <c r="F27" s="21" t="s">
        <v>26</v>
      </c>
      <c r="G27" s="22">
        <v>56.32</v>
      </c>
      <c r="H27" s="23">
        <v>12</v>
      </c>
      <c r="I27" s="9">
        <f t="shared" si="1"/>
        <v>68.319999999999993</v>
      </c>
    </row>
    <row r="28" spans="2:9" s="54" customFormat="1" ht="31.5" customHeight="1" x14ac:dyDescent="0.25">
      <c r="B28" s="27">
        <v>12</v>
      </c>
      <c r="C28" s="143" t="s">
        <v>58</v>
      </c>
      <c r="D28" s="143"/>
      <c r="E28" s="143"/>
      <c r="F28" s="21" t="s">
        <v>3</v>
      </c>
      <c r="G28" s="22">
        <v>8</v>
      </c>
      <c r="H28" s="23">
        <v>12</v>
      </c>
      <c r="I28" s="9">
        <f t="shared" si="1"/>
        <v>240</v>
      </c>
    </row>
    <row r="29" spans="2:9" s="54" customFormat="1" x14ac:dyDescent="0.25">
      <c r="B29" s="46"/>
      <c r="C29" s="155" t="s">
        <v>107</v>
      </c>
      <c r="D29" s="140"/>
      <c r="E29" s="140"/>
      <c r="F29" s="140"/>
      <c r="G29" s="140"/>
      <c r="H29" s="140"/>
      <c r="I29" s="140"/>
    </row>
    <row r="30" spans="2:9" s="41" customFormat="1" x14ac:dyDescent="0.25">
      <c r="B30" s="58">
        <v>1</v>
      </c>
      <c r="C30" s="128" t="s">
        <v>138</v>
      </c>
      <c r="D30" s="128"/>
      <c r="E30" s="128"/>
      <c r="F30" s="69" t="s">
        <v>139</v>
      </c>
      <c r="G30" s="70">
        <v>2675</v>
      </c>
      <c r="H30" s="70">
        <v>98</v>
      </c>
      <c r="I30" s="8">
        <f t="shared" ref="I30:I38" si="2">SUM(H30+G30)*B30</f>
        <v>2773</v>
      </c>
    </row>
    <row r="31" spans="2:9" s="41" customFormat="1" ht="15" customHeight="1" x14ac:dyDescent="0.25">
      <c r="B31" s="46">
        <v>1</v>
      </c>
      <c r="C31" s="125" t="s">
        <v>60</v>
      </c>
      <c r="D31" s="126"/>
      <c r="E31" s="127"/>
      <c r="F31" s="47" t="s">
        <v>29</v>
      </c>
      <c r="G31" s="8">
        <v>22</v>
      </c>
      <c r="H31" s="9">
        <v>8</v>
      </c>
      <c r="I31" s="9">
        <f t="shared" si="2"/>
        <v>30</v>
      </c>
    </row>
    <row r="32" spans="2:9" x14ac:dyDescent="0.25">
      <c r="B32" s="46">
        <v>1</v>
      </c>
      <c r="C32" s="128" t="s">
        <v>61</v>
      </c>
      <c r="D32" s="128"/>
      <c r="E32" s="128"/>
      <c r="F32" s="29" t="s">
        <v>30</v>
      </c>
      <c r="G32" s="30">
        <v>16</v>
      </c>
      <c r="H32" s="30">
        <v>8</v>
      </c>
      <c r="I32" s="9">
        <f t="shared" si="2"/>
        <v>24</v>
      </c>
    </row>
    <row r="33" spans="2:11" ht="39.75" customHeight="1" x14ac:dyDescent="0.25">
      <c r="B33" s="46">
        <v>1</v>
      </c>
      <c r="C33" s="143" t="s">
        <v>83</v>
      </c>
      <c r="D33" s="143"/>
      <c r="E33" s="143"/>
      <c r="F33" s="21" t="s">
        <v>84</v>
      </c>
      <c r="G33" s="22">
        <v>30</v>
      </c>
      <c r="H33" s="23">
        <v>8</v>
      </c>
      <c r="I33" s="8">
        <f t="shared" si="2"/>
        <v>38</v>
      </c>
    </row>
    <row r="34" spans="2:11" ht="39.75" customHeight="1" x14ac:dyDescent="0.25">
      <c r="B34" s="46">
        <v>2</v>
      </c>
      <c r="C34" s="125" t="s">
        <v>62</v>
      </c>
      <c r="D34" s="126"/>
      <c r="E34" s="127"/>
      <c r="F34" s="47" t="s">
        <v>28</v>
      </c>
      <c r="G34" s="8">
        <v>70</v>
      </c>
      <c r="H34" s="9">
        <v>18</v>
      </c>
      <c r="I34" s="9">
        <f>SUM(H34+G34)*B34</f>
        <v>176</v>
      </c>
    </row>
    <row r="35" spans="2:11" ht="26.25" customHeight="1" x14ac:dyDescent="0.25">
      <c r="B35" s="46">
        <v>8</v>
      </c>
      <c r="C35" s="125" t="s">
        <v>85</v>
      </c>
      <c r="D35" s="126"/>
      <c r="E35" s="127"/>
      <c r="F35" s="47" t="s">
        <v>33</v>
      </c>
      <c r="G35" s="8">
        <v>10.4</v>
      </c>
      <c r="H35" s="9">
        <v>3.2</v>
      </c>
      <c r="I35" s="9">
        <f t="shared" si="2"/>
        <v>108.80000000000001</v>
      </c>
    </row>
    <row r="36" spans="2:11" ht="27" customHeight="1" x14ac:dyDescent="0.25">
      <c r="B36" s="46">
        <v>16</v>
      </c>
      <c r="C36" s="125" t="s">
        <v>65</v>
      </c>
      <c r="D36" s="126"/>
      <c r="E36" s="127"/>
      <c r="F36" s="47" t="s">
        <v>34</v>
      </c>
      <c r="G36" s="8">
        <v>0.3</v>
      </c>
      <c r="H36" s="8">
        <v>0.1</v>
      </c>
      <c r="I36" s="8">
        <f t="shared" si="2"/>
        <v>6.4</v>
      </c>
    </row>
    <row r="37" spans="2:11" ht="24.75" customHeight="1" x14ac:dyDescent="0.25">
      <c r="B37" s="46">
        <v>8</v>
      </c>
      <c r="C37" s="125" t="s">
        <v>64</v>
      </c>
      <c r="D37" s="126"/>
      <c r="E37" s="127"/>
      <c r="F37" s="47" t="s">
        <v>36</v>
      </c>
      <c r="G37" s="8">
        <v>10.199999999999999</v>
      </c>
      <c r="H37" s="9">
        <v>0.8</v>
      </c>
      <c r="I37" s="9">
        <f>SUM(H37+G37)*B37</f>
        <v>88</v>
      </c>
    </row>
    <row r="38" spans="2:11" ht="57" customHeight="1" x14ac:dyDescent="0.25">
      <c r="B38" s="46">
        <v>610</v>
      </c>
      <c r="C38" s="129" t="s">
        <v>76</v>
      </c>
      <c r="D38" s="129"/>
      <c r="E38" s="129"/>
      <c r="F38" s="47" t="s">
        <v>32</v>
      </c>
      <c r="G38" s="8">
        <v>0.89</v>
      </c>
      <c r="H38" s="8">
        <v>0.32</v>
      </c>
      <c r="I38" s="8">
        <f t="shared" si="2"/>
        <v>738.1</v>
      </c>
    </row>
    <row r="39" spans="2:11" ht="30" customHeight="1" x14ac:dyDescent="0.25">
      <c r="B39" s="46">
        <v>8</v>
      </c>
      <c r="C39" s="125" t="s">
        <v>64</v>
      </c>
      <c r="D39" s="126"/>
      <c r="E39" s="127"/>
      <c r="F39" s="47" t="s">
        <v>41</v>
      </c>
      <c r="G39" s="8">
        <v>11</v>
      </c>
      <c r="H39" s="9">
        <v>0.8</v>
      </c>
      <c r="I39" s="9">
        <f>SUM(H39+G39)*B39</f>
        <v>94.4</v>
      </c>
    </row>
    <row r="40" spans="2:11" x14ac:dyDescent="0.25">
      <c r="B40" s="46">
        <v>8</v>
      </c>
      <c r="C40" s="128" t="s">
        <v>79</v>
      </c>
      <c r="D40" s="128"/>
      <c r="E40" s="128"/>
      <c r="F40" s="47" t="s">
        <v>39</v>
      </c>
      <c r="G40" s="9">
        <v>2.6</v>
      </c>
      <c r="H40" s="9">
        <v>0.8</v>
      </c>
      <c r="I40" s="9">
        <f t="shared" ref="I40:I44" si="3">SUM(H40+G40)*B40</f>
        <v>27.200000000000003</v>
      </c>
    </row>
    <row r="41" spans="2:11" ht="26.25" customHeight="1" x14ac:dyDescent="0.25">
      <c r="B41" s="46">
        <v>8</v>
      </c>
      <c r="C41" s="125" t="s">
        <v>85</v>
      </c>
      <c r="D41" s="126"/>
      <c r="E41" s="127"/>
      <c r="F41" s="47" t="s">
        <v>33</v>
      </c>
      <c r="G41" s="8">
        <v>10.4</v>
      </c>
      <c r="H41" s="9">
        <v>3.2</v>
      </c>
      <c r="I41" s="9">
        <f t="shared" si="3"/>
        <v>108.80000000000001</v>
      </c>
    </row>
    <row r="42" spans="2:11" ht="27.75" customHeight="1" x14ac:dyDescent="0.25">
      <c r="B42" s="46">
        <v>8</v>
      </c>
      <c r="C42" s="125" t="s">
        <v>115</v>
      </c>
      <c r="D42" s="126"/>
      <c r="E42" s="127"/>
      <c r="F42" s="47" t="s">
        <v>40</v>
      </c>
      <c r="G42" s="8">
        <v>0.3</v>
      </c>
      <c r="H42" s="8">
        <v>0.1</v>
      </c>
      <c r="I42" s="9">
        <f t="shared" si="3"/>
        <v>3.2</v>
      </c>
    </row>
    <row r="43" spans="2:11" x14ac:dyDescent="0.25">
      <c r="B43" s="46">
        <v>8</v>
      </c>
      <c r="C43" s="125" t="s">
        <v>77</v>
      </c>
      <c r="D43" s="126"/>
      <c r="E43" s="127"/>
      <c r="F43" s="47" t="s">
        <v>3</v>
      </c>
      <c r="G43" s="8">
        <v>2.8</v>
      </c>
      <c r="H43" s="8">
        <v>2.4</v>
      </c>
      <c r="I43" s="9">
        <f t="shared" si="3"/>
        <v>41.599999999999994</v>
      </c>
    </row>
    <row r="44" spans="2:11" x14ac:dyDescent="0.25">
      <c r="B44" s="46">
        <v>1</v>
      </c>
      <c r="C44" s="125" t="s">
        <v>66</v>
      </c>
      <c r="D44" s="126"/>
      <c r="E44" s="127"/>
      <c r="F44" s="47" t="s">
        <v>31</v>
      </c>
      <c r="G44" s="8">
        <v>156</v>
      </c>
      <c r="H44" s="9">
        <v>8</v>
      </c>
      <c r="I44" s="9">
        <f t="shared" si="3"/>
        <v>164</v>
      </c>
    </row>
    <row r="45" spans="2:11" x14ac:dyDescent="0.25">
      <c r="B45" s="46"/>
      <c r="C45" s="153" t="s">
        <v>143</v>
      </c>
      <c r="D45" s="153"/>
      <c r="E45" s="153"/>
      <c r="F45" s="47"/>
      <c r="G45" s="71"/>
      <c r="H45" s="71"/>
      <c r="I45" s="8"/>
    </row>
    <row r="46" spans="2:11" x14ac:dyDescent="0.25">
      <c r="B46" s="46">
        <v>38</v>
      </c>
      <c r="C46" s="148" t="s">
        <v>151</v>
      </c>
      <c r="D46" s="148"/>
      <c r="E46" s="148"/>
      <c r="F46" s="72" t="s">
        <v>3</v>
      </c>
      <c r="G46" s="73">
        <v>4.01</v>
      </c>
      <c r="H46" s="74">
        <v>1.5223384615384616</v>
      </c>
      <c r="I46" s="8">
        <f t="shared" ref="I46:I52" si="4">(G46+H46)*B46</f>
        <v>210.22886153846156</v>
      </c>
      <c r="J46" s="76"/>
      <c r="K46" s="76"/>
    </row>
    <row r="47" spans="2:11" x14ac:dyDescent="0.25">
      <c r="B47" s="46">
        <v>46</v>
      </c>
      <c r="C47" s="150" t="s">
        <v>152</v>
      </c>
      <c r="D47" s="151"/>
      <c r="E47" s="152"/>
      <c r="F47" s="72" t="s">
        <v>3</v>
      </c>
      <c r="G47" s="73">
        <v>1.0123076923076924</v>
      </c>
      <c r="H47" s="74">
        <v>0.40492307692307694</v>
      </c>
      <c r="I47" s="8">
        <f t="shared" si="4"/>
        <v>65.192615384615394</v>
      </c>
      <c r="J47" s="76"/>
      <c r="K47" s="76"/>
    </row>
    <row r="48" spans="2:11" x14ac:dyDescent="0.25">
      <c r="B48" s="46">
        <v>4</v>
      </c>
      <c r="C48" s="148" t="s">
        <v>153</v>
      </c>
      <c r="D48" s="148"/>
      <c r="E48" s="148"/>
      <c r="F48" s="72" t="s">
        <v>3</v>
      </c>
      <c r="G48" s="73">
        <v>0.3887692307692307</v>
      </c>
      <c r="H48" s="74">
        <v>0.15550769230769229</v>
      </c>
      <c r="I48" s="8">
        <f t="shared" si="4"/>
        <v>2.177107692307692</v>
      </c>
      <c r="J48" s="76"/>
      <c r="K48" s="76"/>
    </row>
    <row r="49" spans="2:11" x14ac:dyDescent="0.25">
      <c r="B49" s="46">
        <v>8</v>
      </c>
      <c r="C49" s="149" t="s">
        <v>154</v>
      </c>
      <c r="D49" s="149"/>
      <c r="E49" s="149"/>
      <c r="F49" s="72" t="s">
        <v>3</v>
      </c>
      <c r="G49" s="75">
        <v>0.4</v>
      </c>
      <c r="H49" s="75">
        <v>0.15378461538461538</v>
      </c>
      <c r="I49" s="8">
        <f t="shared" si="4"/>
        <v>4.4302769230769234</v>
      </c>
      <c r="J49" s="76"/>
      <c r="K49" s="76"/>
    </row>
    <row r="50" spans="2:11" x14ac:dyDescent="0.25">
      <c r="B50" s="46">
        <v>8</v>
      </c>
      <c r="C50" s="149" t="s">
        <v>155</v>
      </c>
      <c r="D50" s="149"/>
      <c r="E50" s="149"/>
      <c r="F50" s="72" t="s">
        <v>3</v>
      </c>
      <c r="G50" s="75">
        <v>0.47</v>
      </c>
      <c r="H50" s="75">
        <v>0.19</v>
      </c>
      <c r="I50" s="8">
        <f t="shared" si="4"/>
        <v>5.2799999999999994</v>
      </c>
      <c r="J50" s="76"/>
      <c r="K50" s="76"/>
    </row>
    <row r="51" spans="2:11" x14ac:dyDescent="0.25">
      <c r="B51" s="46">
        <v>4</v>
      </c>
      <c r="C51" s="149" t="s">
        <v>156</v>
      </c>
      <c r="D51" s="149"/>
      <c r="E51" s="149"/>
      <c r="F51" s="72" t="s">
        <v>3</v>
      </c>
      <c r="G51" s="75">
        <v>0.22</v>
      </c>
      <c r="H51" s="75">
        <v>0.09</v>
      </c>
      <c r="I51" s="8">
        <f>(G51+H51)*B51</f>
        <v>1.24</v>
      </c>
      <c r="J51" s="76"/>
      <c r="K51" s="76"/>
    </row>
    <row r="52" spans="2:11" ht="15.75" thickBot="1" x14ac:dyDescent="0.3">
      <c r="B52" s="46">
        <v>76</v>
      </c>
      <c r="C52" s="147" t="s">
        <v>150</v>
      </c>
      <c r="D52" s="147"/>
      <c r="E52" s="147"/>
      <c r="F52" s="72" t="s">
        <v>3</v>
      </c>
      <c r="G52" s="73">
        <v>6.2</v>
      </c>
      <c r="H52" s="74">
        <v>4.2</v>
      </c>
      <c r="I52" s="8">
        <f t="shared" si="4"/>
        <v>790.4</v>
      </c>
      <c r="J52" s="76"/>
      <c r="K52" s="76"/>
    </row>
    <row r="53" spans="2:11" ht="17.25" thickTop="1" thickBot="1" x14ac:dyDescent="0.3">
      <c r="B53" s="41"/>
      <c r="C53" s="48"/>
      <c r="D53" s="48"/>
      <c r="E53" s="130" t="s">
        <v>4</v>
      </c>
      <c r="F53" s="130"/>
      <c r="G53" s="131">
        <f>SUM(I21:I52)</f>
        <v>12418.318861538462</v>
      </c>
      <c r="H53" s="132"/>
      <c r="I53" s="133"/>
      <c r="J53" s="76"/>
      <c r="K53" s="76"/>
    </row>
    <row r="54" spans="2:11" ht="16.5" thickTop="1" x14ac:dyDescent="0.25">
      <c r="B54" s="41"/>
      <c r="C54" s="48"/>
      <c r="D54" s="48"/>
      <c r="E54" s="62"/>
      <c r="F54" s="62"/>
      <c r="G54" s="49"/>
      <c r="H54" s="49"/>
      <c r="I54" s="49"/>
      <c r="J54" s="76"/>
      <c r="K54" s="76"/>
    </row>
    <row r="61" spans="2:11" ht="15.75" x14ac:dyDescent="0.25">
      <c r="B61" s="50" t="s">
        <v>5</v>
      </c>
      <c r="C61" s="51" t="s">
        <v>6</v>
      </c>
      <c r="D61" s="97" t="s">
        <v>80</v>
      </c>
      <c r="E61" s="97"/>
      <c r="F61" s="97"/>
      <c r="G61" s="97"/>
      <c r="H61" s="97"/>
      <c r="I61" s="97"/>
    </row>
    <row r="62" spans="2:11" x14ac:dyDescent="0.25">
      <c r="B62" s="50"/>
      <c r="C62" s="52" t="s">
        <v>7</v>
      </c>
      <c r="D62" s="79" t="s">
        <v>81</v>
      </c>
      <c r="E62" s="80"/>
      <c r="F62" s="80"/>
      <c r="G62" s="80"/>
      <c r="H62" s="80"/>
      <c r="I62" s="134"/>
    </row>
    <row r="66" spans="2:9" ht="15.75" thickBot="1" x14ac:dyDescent="0.3">
      <c r="B66" s="53"/>
      <c r="C66" s="53"/>
      <c r="D66" s="53"/>
      <c r="E66" s="53"/>
      <c r="F66" s="53"/>
      <c r="G66" s="53"/>
      <c r="H66" s="53"/>
      <c r="I66" s="53"/>
    </row>
    <row r="67" spans="2:9" x14ac:dyDescent="0.25">
      <c r="B67" s="81" t="s">
        <v>8</v>
      </c>
      <c r="C67" s="81"/>
      <c r="D67" s="81"/>
      <c r="E67" s="82" t="s">
        <v>9</v>
      </c>
      <c r="F67" s="82"/>
      <c r="G67" s="41"/>
      <c r="H67" s="41"/>
      <c r="I67" s="41"/>
    </row>
    <row r="68" spans="2:9" x14ac:dyDescent="0.25">
      <c r="B68" s="83" t="s">
        <v>10</v>
      </c>
      <c r="C68" s="83"/>
      <c r="D68" s="83"/>
      <c r="E68" s="83" t="s">
        <v>11</v>
      </c>
      <c r="F68" s="83"/>
      <c r="G68" s="83" t="s">
        <v>12</v>
      </c>
      <c r="H68" s="83"/>
      <c r="I68" s="83"/>
    </row>
    <row r="69" spans="2:9" x14ac:dyDescent="0.25">
      <c r="B69" s="78" t="s">
        <v>13</v>
      </c>
      <c r="C69" s="78"/>
      <c r="D69" s="78"/>
      <c r="E69" s="78" t="s">
        <v>14</v>
      </c>
      <c r="F69" s="78"/>
      <c r="G69" s="78" t="s">
        <v>15</v>
      </c>
      <c r="H69" s="78"/>
      <c r="I69" s="78"/>
    </row>
    <row r="70" spans="2:9" x14ac:dyDescent="0.25">
      <c r="B70" s="78" t="s">
        <v>16</v>
      </c>
      <c r="C70" s="78"/>
      <c r="D70" s="78"/>
      <c r="E70" s="78" t="s">
        <v>17</v>
      </c>
      <c r="F70" s="78"/>
      <c r="G70" s="78" t="s">
        <v>18</v>
      </c>
      <c r="H70" s="78"/>
      <c r="I70" s="78"/>
    </row>
    <row r="71" spans="2:9" x14ac:dyDescent="0.25">
      <c r="B71" s="78" t="s">
        <v>19</v>
      </c>
      <c r="C71" s="78"/>
      <c r="D71" s="78"/>
      <c r="E71" s="78" t="s">
        <v>20</v>
      </c>
      <c r="F71" s="78"/>
      <c r="G71" s="78" t="s">
        <v>21</v>
      </c>
      <c r="H71" s="78"/>
      <c r="I71" s="78"/>
    </row>
  </sheetData>
  <mergeCells count="73">
    <mergeCell ref="G2:I2"/>
    <mergeCell ref="G3:I3"/>
    <mergeCell ref="B8:E8"/>
    <mergeCell ref="G8:I8"/>
    <mergeCell ref="B9:E9"/>
    <mergeCell ref="G9:I9"/>
    <mergeCell ref="B16:I16"/>
    <mergeCell ref="B10:E10"/>
    <mergeCell ref="G10:I10"/>
    <mergeCell ref="B11:E11"/>
    <mergeCell ref="G11:I11"/>
    <mergeCell ref="B12:C12"/>
    <mergeCell ref="D12:E12"/>
    <mergeCell ref="G12:I12"/>
    <mergeCell ref="B13:C13"/>
    <mergeCell ref="D13:E13"/>
    <mergeCell ref="G13:I13"/>
    <mergeCell ref="B14:I14"/>
    <mergeCell ref="B15:I15"/>
    <mergeCell ref="C28:E28"/>
    <mergeCell ref="B17:I17"/>
    <mergeCell ref="B18:I18"/>
    <mergeCell ref="C19:E19"/>
    <mergeCell ref="C20:I20"/>
    <mergeCell ref="C21:I21"/>
    <mergeCell ref="C22:E22"/>
    <mergeCell ref="C23:E23"/>
    <mergeCell ref="C24:E24"/>
    <mergeCell ref="C25:E25"/>
    <mergeCell ref="C26:E26"/>
    <mergeCell ref="C27:E27"/>
    <mergeCell ref="C29:I29"/>
    <mergeCell ref="C30:E30"/>
    <mergeCell ref="C31:E31"/>
    <mergeCell ref="C32:E32"/>
    <mergeCell ref="C33:E33"/>
    <mergeCell ref="G68:I68"/>
    <mergeCell ref="C34:E34"/>
    <mergeCell ref="C35:E35"/>
    <mergeCell ref="C38:E38"/>
    <mergeCell ref="C39:E39"/>
    <mergeCell ref="C43:E43"/>
    <mergeCell ref="C44:E44"/>
    <mergeCell ref="C36:E36"/>
    <mergeCell ref="C37:E37"/>
    <mergeCell ref="C40:E40"/>
    <mergeCell ref="C42:E42"/>
    <mergeCell ref="C41:E41"/>
    <mergeCell ref="G53:I53"/>
    <mergeCell ref="D61:I61"/>
    <mergeCell ref="D62:I62"/>
    <mergeCell ref="B67:D67"/>
    <mergeCell ref="E67:F67"/>
    <mergeCell ref="G70:I70"/>
    <mergeCell ref="B71:D71"/>
    <mergeCell ref="E71:F71"/>
    <mergeCell ref="G71:I71"/>
    <mergeCell ref="B69:D69"/>
    <mergeCell ref="E69:F69"/>
    <mergeCell ref="G69:I69"/>
    <mergeCell ref="C46:E46"/>
    <mergeCell ref="C47:E47"/>
    <mergeCell ref="C45:E45"/>
    <mergeCell ref="B70:D70"/>
    <mergeCell ref="E70:F70"/>
    <mergeCell ref="E53:F53"/>
    <mergeCell ref="B68:D68"/>
    <mergeCell ref="E68:F68"/>
    <mergeCell ref="C48:E48"/>
    <mergeCell ref="C49:E49"/>
    <mergeCell ref="C50:E50"/>
    <mergeCell ref="C51:E51"/>
    <mergeCell ref="C52:E52"/>
  </mergeCells>
  <hyperlinks>
    <hyperlink ref="E67" r:id="rId1"/>
  </hyperlinks>
  <pageMargins left="0.70866141732283472" right="0.70866141732283472" top="0.74803149606299213" bottom="0.74803149606299213" header="0.31496062992125984" footer="0.31496062992125984"/>
  <pageSetup scale="66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I78"/>
  <sheetViews>
    <sheetView zoomScaleNormal="100" workbookViewId="0">
      <selection activeCell="F7" sqref="F7"/>
    </sheetView>
  </sheetViews>
  <sheetFormatPr baseColWidth="10" defaultRowHeight="15" x14ac:dyDescent="0.25"/>
  <cols>
    <col min="1" max="1" width="6.7109375" style="42" customWidth="1"/>
    <col min="2" max="2" width="10" style="42" customWidth="1"/>
    <col min="3" max="3" width="11.42578125" style="42"/>
    <col min="4" max="4" width="14.28515625" style="42" customWidth="1"/>
    <col min="5" max="5" width="30" style="42" customWidth="1"/>
    <col min="6" max="6" width="16.7109375" style="42" customWidth="1"/>
    <col min="7" max="16384" width="11.42578125" style="42"/>
  </cols>
  <sheetData>
    <row r="2" spans="2:9" ht="15.75" x14ac:dyDescent="0.25">
      <c r="G2" s="103" t="s">
        <v>0</v>
      </c>
      <c r="H2" s="103"/>
      <c r="I2" s="103"/>
    </row>
    <row r="3" spans="2:9" ht="15.75" x14ac:dyDescent="0.25">
      <c r="G3" s="86" t="s">
        <v>136</v>
      </c>
      <c r="H3" s="86"/>
      <c r="I3" s="86"/>
    </row>
    <row r="7" spans="2:9" ht="15.75" thickBot="1" x14ac:dyDescent="0.3"/>
    <row r="8" spans="2:9" x14ac:dyDescent="0.25">
      <c r="B8" s="110" t="s">
        <v>42</v>
      </c>
      <c r="C8" s="111"/>
      <c r="D8" s="111"/>
      <c r="E8" s="112"/>
      <c r="G8" s="87" t="s">
        <v>48</v>
      </c>
      <c r="H8" s="88"/>
      <c r="I8" s="89"/>
    </row>
    <row r="9" spans="2:9" x14ac:dyDescent="0.25">
      <c r="B9" s="113" t="s">
        <v>22</v>
      </c>
      <c r="C9" s="114"/>
      <c r="D9" s="114"/>
      <c r="E9" s="115"/>
      <c r="G9" s="90" t="s">
        <v>142</v>
      </c>
      <c r="H9" s="91"/>
      <c r="I9" s="92"/>
    </row>
    <row r="10" spans="2:9" x14ac:dyDescent="0.25">
      <c r="B10" s="116" t="s">
        <v>43</v>
      </c>
      <c r="C10" s="91"/>
      <c r="D10" s="91"/>
      <c r="E10" s="117"/>
      <c r="G10" s="93" t="s">
        <v>49</v>
      </c>
      <c r="H10" s="91"/>
      <c r="I10" s="92"/>
    </row>
    <row r="11" spans="2:9" x14ac:dyDescent="0.25">
      <c r="B11" s="118" t="s">
        <v>23</v>
      </c>
      <c r="C11" s="119"/>
      <c r="D11" s="119"/>
      <c r="E11" s="120"/>
      <c r="G11" s="93"/>
      <c r="H11" s="91"/>
      <c r="I11" s="92"/>
    </row>
    <row r="12" spans="2:9" x14ac:dyDescent="0.25">
      <c r="B12" s="116" t="s">
        <v>44</v>
      </c>
      <c r="C12" s="91"/>
      <c r="D12" s="123" t="s">
        <v>45</v>
      </c>
      <c r="E12" s="124"/>
      <c r="G12" s="93" t="s">
        <v>50</v>
      </c>
      <c r="H12" s="91"/>
      <c r="I12" s="92"/>
    </row>
    <row r="13" spans="2:9" ht="15.75" thickBot="1" x14ac:dyDescent="0.3">
      <c r="B13" s="98" t="s">
        <v>46</v>
      </c>
      <c r="C13" s="99"/>
      <c r="D13" s="100" t="s">
        <v>47</v>
      </c>
      <c r="E13" s="101"/>
      <c r="G13" s="94" t="s">
        <v>88</v>
      </c>
      <c r="H13" s="95"/>
      <c r="I13" s="96"/>
    </row>
    <row r="14" spans="2:9" x14ac:dyDescent="0.25">
      <c r="B14" s="122"/>
      <c r="C14" s="122"/>
      <c r="D14" s="122"/>
      <c r="E14" s="122"/>
      <c r="F14" s="122"/>
      <c r="G14" s="122"/>
      <c r="H14" s="122"/>
      <c r="I14" s="122"/>
    </row>
    <row r="15" spans="2:9" x14ac:dyDescent="0.25">
      <c r="B15" s="122"/>
      <c r="C15" s="122"/>
      <c r="D15" s="122"/>
      <c r="E15" s="122"/>
      <c r="F15" s="122"/>
      <c r="G15" s="122"/>
      <c r="H15" s="122"/>
      <c r="I15" s="122"/>
    </row>
    <row r="16" spans="2:9" ht="15" customHeight="1" x14ac:dyDescent="0.25">
      <c r="B16" s="104" t="s">
        <v>51</v>
      </c>
      <c r="C16" s="105"/>
      <c r="D16" s="105"/>
      <c r="E16" s="105"/>
      <c r="F16" s="105"/>
      <c r="G16" s="105"/>
      <c r="H16" s="105"/>
      <c r="I16" s="106"/>
    </row>
    <row r="17" spans="2:9" x14ac:dyDescent="0.25">
      <c r="B17" s="107" t="s">
        <v>116</v>
      </c>
      <c r="C17" s="108"/>
      <c r="D17" s="108"/>
      <c r="E17" s="108"/>
      <c r="F17" s="108"/>
      <c r="G17" s="108"/>
      <c r="H17" s="108"/>
      <c r="I17" s="109"/>
    </row>
    <row r="18" spans="2:9" x14ac:dyDescent="0.25">
      <c r="B18" s="102"/>
      <c r="C18" s="102"/>
      <c r="D18" s="102"/>
      <c r="E18" s="102"/>
      <c r="F18" s="102"/>
      <c r="G18" s="102"/>
      <c r="H18" s="102"/>
      <c r="I18" s="102"/>
    </row>
    <row r="19" spans="2:9" ht="24" x14ac:dyDescent="0.25">
      <c r="B19" s="43" t="s">
        <v>1</v>
      </c>
      <c r="C19" s="138" t="s">
        <v>72</v>
      </c>
      <c r="D19" s="138"/>
      <c r="E19" s="138"/>
      <c r="F19" s="63" t="s">
        <v>73</v>
      </c>
      <c r="G19" s="44" t="s">
        <v>74</v>
      </c>
      <c r="H19" s="44" t="s">
        <v>75</v>
      </c>
      <c r="I19" s="43" t="s">
        <v>2</v>
      </c>
    </row>
    <row r="20" spans="2:9" x14ac:dyDescent="0.25">
      <c r="B20" s="36"/>
      <c r="C20" s="139" t="s">
        <v>117</v>
      </c>
      <c r="D20" s="140"/>
      <c r="E20" s="140"/>
      <c r="F20" s="140"/>
      <c r="G20" s="140"/>
      <c r="H20" s="140"/>
      <c r="I20" s="140"/>
    </row>
    <row r="21" spans="2:9" x14ac:dyDescent="0.25">
      <c r="B21" s="45"/>
      <c r="C21" s="139" t="s">
        <v>70</v>
      </c>
      <c r="D21" s="140"/>
      <c r="E21" s="140"/>
      <c r="F21" s="140"/>
      <c r="G21" s="140"/>
      <c r="H21" s="140"/>
      <c r="I21" s="140"/>
    </row>
    <row r="22" spans="2:9" s="54" customFormat="1" ht="29.25" customHeight="1" x14ac:dyDescent="0.25">
      <c r="B22" s="46">
        <v>145</v>
      </c>
      <c r="C22" s="143" t="s">
        <v>98</v>
      </c>
      <c r="D22" s="143"/>
      <c r="E22" s="143"/>
      <c r="F22" s="21" t="s">
        <v>99</v>
      </c>
      <c r="G22" s="22">
        <v>5.2</v>
      </c>
      <c r="H22" s="23">
        <v>8.4</v>
      </c>
      <c r="I22" s="8">
        <f t="shared" ref="I22" si="0">SUM(H22+G22)*B22</f>
        <v>1972.0000000000002</v>
      </c>
    </row>
    <row r="23" spans="2:9" s="54" customFormat="1" ht="51" customHeight="1" x14ac:dyDescent="0.25">
      <c r="B23" s="27">
        <v>1</v>
      </c>
      <c r="C23" s="154" t="s">
        <v>59</v>
      </c>
      <c r="D23" s="154"/>
      <c r="E23" s="154"/>
      <c r="F23" s="24" t="s">
        <v>38</v>
      </c>
      <c r="G23" s="25">
        <v>272</v>
      </c>
      <c r="H23" s="26">
        <v>8</v>
      </c>
      <c r="I23" s="9">
        <f t="shared" ref="I23:I28" si="1">SUM(H23+G23)*B23</f>
        <v>280</v>
      </c>
    </row>
    <row r="24" spans="2:9" s="54" customFormat="1" ht="43.5" customHeight="1" x14ac:dyDescent="0.25">
      <c r="B24" s="46">
        <v>1</v>
      </c>
      <c r="C24" s="143" t="s">
        <v>141</v>
      </c>
      <c r="D24" s="143"/>
      <c r="E24" s="143"/>
      <c r="F24" s="21" t="s">
        <v>140</v>
      </c>
      <c r="G24" s="22">
        <v>82.05</v>
      </c>
      <c r="H24" s="23">
        <v>8</v>
      </c>
      <c r="I24" s="9">
        <f t="shared" si="1"/>
        <v>90.05</v>
      </c>
    </row>
    <row r="25" spans="2:9" s="54" customFormat="1" ht="18.75" customHeight="1" x14ac:dyDescent="0.25">
      <c r="B25" s="46">
        <v>4</v>
      </c>
      <c r="C25" s="144" t="s">
        <v>55</v>
      </c>
      <c r="D25" s="145"/>
      <c r="E25" s="146"/>
      <c r="F25" s="21" t="s">
        <v>24</v>
      </c>
      <c r="G25" s="22">
        <v>5</v>
      </c>
      <c r="H25" s="23">
        <v>1</v>
      </c>
      <c r="I25" s="9">
        <f t="shared" si="1"/>
        <v>24</v>
      </c>
    </row>
    <row r="26" spans="2:9" s="54" customFormat="1" ht="27.75" customHeight="1" x14ac:dyDescent="0.25">
      <c r="B26" s="46">
        <v>3</v>
      </c>
      <c r="C26" s="143" t="s">
        <v>56</v>
      </c>
      <c r="D26" s="143"/>
      <c r="E26" s="143"/>
      <c r="F26" s="21" t="s">
        <v>25</v>
      </c>
      <c r="G26" s="22">
        <v>40.25</v>
      </c>
      <c r="H26" s="23">
        <v>56</v>
      </c>
      <c r="I26" s="9">
        <f t="shared" si="1"/>
        <v>288.75</v>
      </c>
    </row>
    <row r="27" spans="2:9" s="54" customFormat="1" ht="36.75" customHeight="1" x14ac:dyDescent="0.25">
      <c r="B27" s="46">
        <v>1</v>
      </c>
      <c r="C27" s="143" t="s">
        <v>57</v>
      </c>
      <c r="D27" s="143"/>
      <c r="E27" s="143"/>
      <c r="F27" s="21" t="s">
        <v>26</v>
      </c>
      <c r="G27" s="22">
        <v>56.32</v>
      </c>
      <c r="H27" s="23">
        <v>12</v>
      </c>
      <c r="I27" s="9">
        <f t="shared" si="1"/>
        <v>68.319999999999993</v>
      </c>
    </row>
    <row r="28" spans="2:9" s="54" customFormat="1" ht="31.5" customHeight="1" x14ac:dyDescent="0.25">
      <c r="B28" s="27">
        <v>6</v>
      </c>
      <c r="C28" s="143" t="s">
        <v>58</v>
      </c>
      <c r="D28" s="143"/>
      <c r="E28" s="143"/>
      <c r="F28" s="21" t="s">
        <v>3</v>
      </c>
      <c r="G28" s="22">
        <v>8</v>
      </c>
      <c r="H28" s="23">
        <v>12</v>
      </c>
      <c r="I28" s="9">
        <f t="shared" si="1"/>
        <v>120</v>
      </c>
    </row>
    <row r="29" spans="2:9" s="54" customFormat="1" x14ac:dyDescent="0.25">
      <c r="B29" s="36"/>
      <c r="C29" s="139" t="s">
        <v>111</v>
      </c>
      <c r="D29" s="140"/>
      <c r="E29" s="140"/>
      <c r="F29" s="140"/>
      <c r="G29" s="140"/>
      <c r="H29" s="140"/>
      <c r="I29" s="140"/>
    </row>
    <row r="30" spans="2:9" s="41" customFormat="1" x14ac:dyDescent="0.25">
      <c r="B30" s="45"/>
      <c r="C30" s="139" t="s">
        <v>70</v>
      </c>
      <c r="D30" s="140"/>
      <c r="E30" s="140"/>
      <c r="F30" s="140"/>
      <c r="G30" s="140"/>
      <c r="H30" s="140"/>
      <c r="I30" s="140"/>
    </row>
    <row r="31" spans="2:9" s="41" customFormat="1" ht="27.75" customHeight="1" x14ac:dyDescent="0.25">
      <c r="B31" s="46">
        <v>150</v>
      </c>
      <c r="C31" s="143" t="s">
        <v>98</v>
      </c>
      <c r="D31" s="143"/>
      <c r="E31" s="143"/>
      <c r="F31" s="21" t="s">
        <v>99</v>
      </c>
      <c r="G31" s="22">
        <v>5.2</v>
      </c>
      <c r="H31" s="23">
        <v>8.4</v>
      </c>
      <c r="I31" s="8">
        <f t="shared" ref="I31" si="2">SUM(H31+G31)*B31</f>
        <v>2040.0000000000002</v>
      </c>
    </row>
    <row r="32" spans="2:9" ht="36.75" customHeight="1" x14ac:dyDescent="0.25">
      <c r="B32" s="46">
        <v>2</v>
      </c>
      <c r="C32" s="143" t="s">
        <v>141</v>
      </c>
      <c r="D32" s="143"/>
      <c r="E32" s="143"/>
      <c r="F32" s="21" t="s">
        <v>140</v>
      </c>
      <c r="G32" s="22">
        <v>82.05</v>
      </c>
      <c r="H32" s="23">
        <v>8</v>
      </c>
      <c r="I32" s="9">
        <f t="shared" ref="I32:I35" si="3">SUM(H32+G32)*B32</f>
        <v>180.1</v>
      </c>
    </row>
    <row r="33" spans="2:9" ht="32.25" customHeight="1" x14ac:dyDescent="0.25">
      <c r="B33" s="46">
        <v>6</v>
      </c>
      <c r="C33" s="143" t="s">
        <v>56</v>
      </c>
      <c r="D33" s="143"/>
      <c r="E33" s="143"/>
      <c r="F33" s="21" t="s">
        <v>25</v>
      </c>
      <c r="G33" s="22">
        <v>40.25</v>
      </c>
      <c r="H33" s="23">
        <v>56</v>
      </c>
      <c r="I33" s="9">
        <f t="shared" si="3"/>
        <v>577.5</v>
      </c>
    </row>
    <row r="34" spans="2:9" ht="28.5" customHeight="1" x14ac:dyDescent="0.25">
      <c r="B34" s="46">
        <v>2</v>
      </c>
      <c r="C34" s="143" t="s">
        <v>57</v>
      </c>
      <c r="D34" s="143"/>
      <c r="E34" s="143"/>
      <c r="F34" s="21" t="s">
        <v>26</v>
      </c>
      <c r="G34" s="22">
        <v>56.32</v>
      </c>
      <c r="H34" s="23">
        <v>12</v>
      </c>
      <c r="I34" s="9">
        <f t="shared" si="3"/>
        <v>136.63999999999999</v>
      </c>
    </row>
    <row r="35" spans="2:9" ht="26.25" customHeight="1" x14ac:dyDescent="0.25">
      <c r="B35" s="27">
        <v>6</v>
      </c>
      <c r="C35" s="143" t="s">
        <v>58</v>
      </c>
      <c r="D35" s="143"/>
      <c r="E35" s="143"/>
      <c r="F35" s="21" t="s">
        <v>3</v>
      </c>
      <c r="G35" s="22">
        <v>8</v>
      </c>
      <c r="H35" s="23">
        <v>12</v>
      </c>
      <c r="I35" s="9">
        <f t="shared" si="3"/>
        <v>120</v>
      </c>
    </row>
    <row r="36" spans="2:9" x14ac:dyDescent="0.25">
      <c r="B36" s="46"/>
      <c r="C36" s="155" t="s">
        <v>120</v>
      </c>
      <c r="D36" s="140"/>
      <c r="E36" s="140"/>
      <c r="F36" s="140"/>
      <c r="G36" s="140"/>
      <c r="H36" s="140"/>
      <c r="I36" s="140"/>
    </row>
    <row r="37" spans="2:9" x14ac:dyDescent="0.25">
      <c r="B37" s="58">
        <v>1</v>
      </c>
      <c r="C37" s="125" t="s">
        <v>112</v>
      </c>
      <c r="D37" s="126"/>
      <c r="E37" s="127"/>
      <c r="F37" s="47" t="s">
        <v>113</v>
      </c>
      <c r="G37" s="8">
        <v>1820</v>
      </c>
      <c r="H37" s="8">
        <v>98</v>
      </c>
      <c r="I37" s="8">
        <f t="shared" ref="I37:I45" si="4">SUM(H37+G37)*B37</f>
        <v>1918</v>
      </c>
    </row>
    <row r="38" spans="2:9" x14ac:dyDescent="0.25">
      <c r="B38" s="46">
        <v>1</v>
      </c>
      <c r="C38" s="125" t="s">
        <v>60</v>
      </c>
      <c r="D38" s="126"/>
      <c r="E38" s="127"/>
      <c r="F38" s="47" t="s">
        <v>29</v>
      </c>
      <c r="G38" s="8">
        <v>22</v>
      </c>
      <c r="H38" s="9">
        <v>8</v>
      </c>
      <c r="I38" s="9">
        <f t="shared" si="4"/>
        <v>30</v>
      </c>
    </row>
    <row r="39" spans="2:9" x14ac:dyDescent="0.25">
      <c r="B39" s="46">
        <v>1</v>
      </c>
      <c r="C39" s="128" t="s">
        <v>61</v>
      </c>
      <c r="D39" s="128"/>
      <c r="E39" s="128"/>
      <c r="F39" s="29" t="s">
        <v>30</v>
      </c>
      <c r="G39" s="30">
        <v>16</v>
      </c>
      <c r="H39" s="30">
        <v>8</v>
      </c>
      <c r="I39" s="9">
        <f t="shared" si="4"/>
        <v>24</v>
      </c>
    </row>
    <row r="40" spans="2:9" ht="39.75" customHeight="1" x14ac:dyDescent="0.25">
      <c r="B40" s="46">
        <v>1</v>
      </c>
      <c r="C40" s="143" t="s">
        <v>83</v>
      </c>
      <c r="D40" s="143"/>
      <c r="E40" s="143"/>
      <c r="F40" s="21" t="s">
        <v>84</v>
      </c>
      <c r="G40" s="22">
        <v>30</v>
      </c>
      <c r="H40" s="23">
        <v>8</v>
      </c>
      <c r="I40" s="8">
        <f t="shared" si="4"/>
        <v>38</v>
      </c>
    </row>
    <row r="41" spans="2:9" ht="42.75" customHeight="1" x14ac:dyDescent="0.25">
      <c r="B41" s="46">
        <v>2</v>
      </c>
      <c r="C41" s="125" t="s">
        <v>62</v>
      </c>
      <c r="D41" s="126"/>
      <c r="E41" s="127"/>
      <c r="F41" s="47" t="s">
        <v>28</v>
      </c>
      <c r="G41" s="8">
        <v>70</v>
      </c>
      <c r="H41" s="9">
        <v>18</v>
      </c>
      <c r="I41" s="9">
        <f>SUM(H41+G41)*B41</f>
        <v>176</v>
      </c>
    </row>
    <row r="42" spans="2:9" ht="27" customHeight="1" x14ac:dyDescent="0.25">
      <c r="B42" s="46">
        <v>4</v>
      </c>
      <c r="C42" s="125" t="s">
        <v>85</v>
      </c>
      <c r="D42" s="126"/>
      <c r="E42" s="127"/>
      <c r="F42" s="47" t="s">
        <v>33</v>
      </c>
      <c r="G42" s="8">
        <v>10.4</v>
      </c>
      <c r="H42" s="9">
        <v>3.2</v>
      </c>
      <c r="I42" s="9">
        <f t="shared" si="4"/>
        <v>54.400000000000006</v>
      </c>
    </row>
    <row r="43" spans="2:9" ht="27" customHeight="1" x14ac:dyDescent="0.25">
      <c r="B43" s="46">
        <v>20</v>
      </c>
      <c r="C43" s="125" t="s">
        <v>65</v>
      </c>
      <c r="D43" s="126"/>
      <c r="E43" s="127"/>
      <c r="F43" s="47" t="s">
        <v>34</v>
      </c>
      <c r="G43" s="8">
        <v>0.3</v>
      </c>
      <c r="H43" s="8">
        <v>0.1</v>
      </c>
      <c r="I43" s="8">
        <f t="shared" si="4"/>
        <v>8</v>
      </c>
    </row>
    <row r="44" spans="2:9" ht="29.25" customHeight="1" x14ac:dyDescent="0.25">
      <c r="B44" s="46">
        <v>4</v>
      </c>
      <c r="C44" s="125" t="s">
        <v>64</v>
      </c>
      <c r="D44" s="126"/>
      <c r="E44" s="127"/>
      <c r="F44" s="47" t="s">
        <v>36</v>
      </c>
      <c r="G44" s="8">
        <v>10.199999999999999</v>
      </c>
      <c r="H44" s="9">
        <v>0.8</v>
      </c>
      <c r="I44" s="9">
        <f>SUM(H44+G44)*B44</f>
        <v>44</v>
      </c>
    </row>
    <row r="45" spans="2:9" ht="50.25" customHeight="1" x14ac:dyDescent="0.25">
      <c r="B45" s="46">
        <v>80</v>
      </c>
      <c r="C45" s="129" t="s">
        <v>76</v>
      </c>
      <c r="D45" s="129"/>
      <c r="E45" s="129"/>
      <c r="F45" s="47" t="s">
        <v>32</v>
      </c>
      <c r="G45" s="8">
        <v>0.89</v>
      </c>
      <c r="H45" s="8">
        <v>0.32</v>
      </c>
      <c r="I45" s="8">
        <f t="shared" si="4"/>
        <v>96.8</v>
      </c>
    </row>
    <row r="46" spans="2:9" ht="24" customHeight="1" x14ac:dyDescent="0.25">
      <c r="B46" s="46">
        <v>4</v>
      </c>
      <c r="C46" s="125" t="s">
        <v>64</v>
      </c>
      <c r="D46" s="126"/>
      <c r="E46" s="127"/>
      <c r="F46" s="47" t="s">
        <v>41</v>
      </c>
      <c r="G46" s="8">
        <v>11</v>
      </c>
      <c r="H46" s="9">
        <v>0.8</v>
      </c>
      <c r="I46" s="9">
        <f>SUM(H46+G46)*B46</f>
        <v>47.2</v>
      </c>
    </row>
    <row r="47" spans="2:9" x14ac:dyDescent="0.25">
      <c r="B47" s="46">
        <v>4</v>
      </c>
      <c r="C47" s="128" t="s">
        <v>79</v>
      </c>
      <c r="D47" s="128"/>
      <c r="E47" s="128"/>
      <c r="F47" s="47" t="s">
        <v>39</v>
      </c>
      <c r="G47" s="9">
        <v>2.6</v>
      </c>
      <c r="H47" s="9">
        <v>0.8</v>
      </c>
      <c r="I47" s="9">
        <f t="shared" ref="I47:I51" si="5">SUM(H47+G47)*B47</f>
        <v>13.600000000000001</v>
      </c>
    </row>
    <row r="48" spans="2:9" ht="29.25" customHeight="1" x14ac:dyDescent="0.25">
      <c r="B48" s="46">
        <v>4</v>
      </c>
      <c r="C48" s="125" t="s">
        <v>85</v>
      </c>
      <c r="D48" s="126"/>
      <c r="E48" s="127"/>
      <c r="F48" s="47" t="s">
        <v>33</v>
      </c>
      <c r="G48" s="8">
        <v>10.4</v>
      </c>
      <c r="H48" s="9">
        <v>3.2</v>
      </c>
      <c r="I48" s="9">
        <f t="shared" si="5"/>
        <v>54.400000000000006</v>
      </c>
    </row>
    <row r="49" spans="2:9" ht="29.25" customHeight="1" x14ac:dyDescent="0.25">
      <c r="B49" s="46">
        <v>4</v>
      </c>
      <c r="C49" s="125" t="s">
        <v>115</v>
      </c>
      <c r="D49" s="126"/>
      <c r="E49" s="127"/>
      <c r="F49" s="47" t="s">
        <v>40</v>
      </c>
      <c r="G49" s="8">
        <v>0.3</v>
      </c>
      <c r="H49" s="8">
        <v>0.1</v>
      </c>
      <c r="I49" s="9">
        <f t="shared" si="5"/>
        <v>1.6</v>
      </c>
    </row>
    <row r="50" spans="2:9" x14ac:dyDescent="0.25">
      <c r="B50" s="46">
        <v>4</v>
      </c>
      <c r="C50" s="125" t="s">
        <v>77</v>
      </c>
      <c r="D50" s="126"/>
      <c r="E50" s="127"/>
      <c r="F50" s="47" t="s">
        <v>3</v>
      </c>
      <c r="G50" s="8">
        <v>2.8</v>
      </c>
      <c r="H50" s="8">
        <v>2.4</v>
      </c>
      <c r="I50" s="9">
        <f t="shared" si="5"/>
        <v>20.799999999999997</v>
      </c>
    </row>
    <row r="51" spans="2:9" x14ac:dyDescent="0.25">
      <c r="B51" s="46">
        <v>1</v>
      </c>
      <c r="C51" s="125" t="s">
        <v>66</v>
      </c>
      <c r="D51" s="126"/>
      <c r="E51" s="127"/>
      <c r="F51" s="47" t="s">
        <v>31</v>
      </c>
      <c r="G51" s="8">
        <v>156</v>
      </c>
      <c r="H51" s="9">
        <v>8</v>
      </c>
      <c r="I51" s="9">
        <f t="shared" si="5"/>
        <v>164</v>
      </c>
    </row>
    <row r="52" spans="2:9" x14ac:dyDescent="0.25">
      <c r="B52" s="46"/>
      <c r="C52" s="153" t="s">
        <v>143</v>
      </c>
      <c r="D52" s="153"/>
      <c r="E52" s="153"/>
      <c r="F52" s="47"/>
      <c r="G52" s="71"/>
      <c r="H52" s="71"/>
      <c r="I52" s="8"/>
    </row>
    <row r="53" spans="2:9" x14ac:dyDescent="0.25">
      <c r="B53" s="46">
        <v>7</v>
      </c>
      <c r="C53" s="148" t="s">
        <v>151</v>
      </c>
      <c r="D53" s="148"/>
      <c r="E53" s="148"/>
      <c r="F53" s="72" t="s">
        <v>3</v>
      </c>
      <c r="G53" s="73">
        <v>4.01</v>
      </c>
      <c r="H53" s="74">
        <v>1.5223384615384616</v>
      </c>
      <c r="I53" s="8">
        <f t="shared" ref="I53:I59" si="6">(G53+H53)*B53</f>
        <v>38.726369230769237</v>
      </c>
    </row>
    <row r="54" spans="2:9" x14ac:dyDescent="0.25">
      <c r="B54" s="46">
        <v>1</v>
      </c>
      <c r="C54" s="150" t="s">
        <v>152</v>
      </c>
      <c r="D54" s="151"/>
      <c r="E54" s="152"/>
      <c r="F54" s="72" t="s">
        <v>3</v>
      </c>
      <c r="G54" s="73">
        <v>1.0123076923076924</v>
      </c>
      <c r="H54" s="74">
        <v>0.40492307692307694</v>
      </c>
      <c r="I54" s="8">
        <f t="shared" si="6"/>
        <v>1.4172307692307693</v>
      </c>
    </row>
    <row r="55" spans="2:9" x14ac:dyDescent="0.25">
      <c r="B55" s="46">
        <v>9</v>
      </c>
      <c r="C55" s="148" t="s">
        <v>153</v>
      </c>
      <c r="D55" s="148"/>
      <c r="E55" s="148"/>
      <c r="F55" s="72" t="s">
        <v>3</v>
      </c>
      <c r="G55" s="73">
        <v>0.3887692307692307</v>
      </c>
      <c r="H55" s="74">
        <v>0.15550769230769229</v>
      </c>
      <c r="I55" s="8">
        <f t="shared" si="6"/>
        <v>4.8984923076923073</v>
      </c>
    </row>
    <row r="56" spans="2:9" x14ac:dyDescent="0.25">
      <c r="B56" s="46">
        <v>4</v>
      </c>
      <c r="C56" s="149" t="s">
        <v>154</v>
      </c>
      <c r="D56" s="149"/>
      <c r="E56" s="149"/>
      <c r="F56" s="72" t="s">
        <v>3</v>
      </c>
      <c r="G56" s="75">
        <v>0.4</v>
      </c>
      <c r="H56" s="75">
        <v>0.15378461538461538</v>
      </c>
      <c r="I56" s="8">
        <f t="shared" si="6"/>
        <v>2.2151384615384617</v>
      </c>
    </row>
    <row r="57" spans="2:9" x14ac:dyDescent="0.25">
      <c r="B57" s="46">
        <v>4</v>
      </c>
      <c r="C57" s="149" t="s">
        <v>155</v>
      </c>
      <c r="D57" s="149"/>
      <c r="E57" s="149"/>
      <c r="F57" s="72" t="s">
        <v>3</v>
      </c>
      <c r="G57" s="75">
        <v>0.47</v>
      </c>
      <c r="H57" s="75">
        <v>0.19</v>
      </c>
      <c r="I57" s="8">
        <f t="shared" si="6"/>
        <v>2.6399999999999997</v>
      </c>
    </row>
    <row r="58" spans="2:9" x14ac:dyDescent="0.25">
      <c r="B58" s="46">
        <v>2</v>
      </c>
      <c r="C58" s="149" t="s">
        <v>156</v>
      </c>
      <c r="D58" s="149"/>
      <c r="E58" s="149"/>
      <c r="F58" s="72" t="s">
        <v>3</v>
      </c>
      <c r="G58" s="75">
        <v>0.22</v>
      </c>
      <c r="H58" s="75">
        <v>0.09</v>
      </c>
      <c r="I58" s="8">
        <f>(G58+H58)*B58</f>
        <v>0.62</v>
      </c>
    </row>
    <row r="59" spans="2:9" ht="15.75" thickBot="1" x14ac:dyDescent="0.3">
      <c r="B59" s="46">
        <v>14</v>
      </c>
      <c r="C59" s="147" t="s">
        <v>150</v>
      </c>
      <c r="D59" s="147"/>
      <c r="E59" s="147"/>
      <c r="F59" s="72" t="s">
        <v>3</v>
      </c>
      <c r="G59" s="73">
        <v>6.2</v>
      </c>
      <c r="H59" s="74">
        <v>4.2</v>
      </c>
      <c r="I59" s="8">
        <f t="shared" si="6"/>
        <v>145.6</v>
      </c>
    </row>
    <row r="60" spans="2:9" ht="17.25" thickTop="1" thickBot="1" x14ac:dyDescent="0.3">
      <c r="B60" s="41"/>
      <c r="C60" s="48"/>
      <c r="D60" s="48"/>
      <c r="E60" s="130" t="s">
        <v>4</v>
      </c>
      <c r="F60" s="130"/>
      <c r="G60" s="131">
        <f>SUM(I21:I59)</f>
        <v>8784.2772307692339</v>
      </c>
      <c r="H60" s="132"/>
      <c r="I60" s="133"/>
    </row>
    <row r="61" spans="2:9" ht="16.5" thickTop="1" x14ac:dyDescent="0.25">
      <c r="B61" s="41"/>
      <c r="C61" s="48"/>
      <c r="D61" s="48"/>
      <c r="E61" s="62"/>
      <c r="F61" s="62"/>
      <c r="G61" s="49"/>
      <c r="H61" s="49"/>
      <c r="I61" s="49"/>
    </row>
    <row r="68" spans="2:9" ht="15.75" x14ac:dyDescent="0.25">
      <c r="B68" s="50" t="s">
        <v>5</v>
      </c>
      <c r="C68" s="51" t="s">
        <v>6</v>
      </c>
      <c r="D68" s="97" t="s">
        <v>80</v>
      </c>
      <c r="E68" s="97"/>
      <c r="F68" s="97"/>
      <c r="G68" s="97"/>
      <c r="H68" s="97"/>
      <c r="I68" s="97"/>
    </row>
    <row r="69" spans="2:9" x14ac:dyDescent="0.25">
      <c r="B69" s="50"/>
      <c r="C69" s="52" t="s">
        <v>7</v>
      </c>
      <c r="D69" s="79" t="s">
        <v>81</v>
      </c>
      <c r="E69" s="80"/>
      <c r="F69" s="80"/>
      <c r="G69" s="80"/>
      <c r="H69" s="80"/>
      <c r="I69" s="134"/>
    </row>
    <row r="73" spans="2:9" ht="15.75" thickBot="1" x14ac:dyDescent="0.3">
      <c r="B73" s="53"/>
      <c r="C73" s="53"/>
      <c r="D73" s="53"/>
      <c r="E73" s="53"/>
      <c r="F73" s="53"/>
      <c r="G73" s="53"/>
      <c r="H73" s="53"/>
      <c r="I73" s="53"/>
    </row>
    <row r="74" spans="2:9" x14ac:dyDescent="0.25">
      <c r="B74" s="81" t="s">
        <v>8</v>
      </c>
      <c r="C74" s="81"/>
      <c r="D74" s="81"/>
      <c r="E74" s="82" t="s">
        <v>9</v>
      </c>
      <c r="F74" s="82"/>
      <c r="G74" s="41"/>
      <c r="H74" s="41"/>
      <c r="I74" s="41"/>
    </row>
    <row r="75" spans="2:9" x14ac:dyDescent="0.25">
      <c r="B75" s="83" t="s">
        <v>10</v>
      </c>
      <c r="C75" s="83"/>
      <c r="D75" s="83"/>
      <c r="E75" s="83" t="s">
        <v>11</v>
      </c>
      <c r="F75" s="83"/>
      <c r="G75" s="83" t="s">
        <v>12</v>
      </c>
      <c r="H75" s="83"/>
      <c r="I75" s="83"/>
    </row>
    <row r="76" spans="2:9" x14ac:dyDescent="0.25">
      <c r="B76" s="78" t="s">
        <v>13</v>
      </c>
      <c r="C76" s="78"/>
      <c r="D76" s="78"/>
      <c r="E76" s="78" t="s">
        <v>14</v>
      </c>
      <c r="F76" s="78"/>
      <c r="G76" s="78" t="s">
        <v>15</v>
      </c>
      <c r="H76" s="78"/>
      <c r="I76" s="78"/>
    </row>
    <row r="77" spans="2:9" x14ac:dyDescent="0.25">
      <c r="B77" s="78" t="s">
        <v>16</v>
      </c>
      <c r="C77" s="78"/>
      <c r="D77" s="78"/>
      <c r="E77" s="78" t="s">
        <v>17</v>
      </c>
      <c r="F77" s="78"/>
      <c r="G77" s="78" t="s">
        <v>18</v>
      </c>
      <c r="H77" s="78"/>
      <c r="I77" s="78"/>
    </row>
    <row r="78" spans="2:9" x14ac:dyDescent="0.25">
      <c r="B78" s="78" t="s">
        <v>19</v>
      </c>
      <c r="C78" s="78"/>
      <c r="D78" s="78"/>
      <c r="E78" s="78" t="s">
        <v>20</v>
      </c>
      <c r="F78" s="78"/>
      <c r="G78" s="78" t="s">
        <v>21</v>
      </c>
      <c r="H78" s="78"/>
      <c r="I78" s="78"/>
    </row>
  </sheetData>
  <mergeCells count="80">
    <mergeCell ref="G2:I2"/>
    <mergeCell ref="G3:I3"/>
    <mergeCell ref="B8:E8"/>
    <mergeCell ref="G8:I8"/>
    <mergeCell ref="B9:E9"/>
    <mergeCell ref="G9:I9"/>
    <mergeCell ref="B16:I16"/>
    <mergeCell ref="B10:E10"/>
    <mergeCell ref="G10:I10"/>
    <mergeCell ref="B11:E11"/>
    <mergeCell ref="G11:I11"/>
    <mergeCell ref="B12:C12"/>
    <mergeCell ref="D12:E12"/>
    <mergeCell ref="G12:I12"/>
    <mergeCell ref="B13:C13"/>
    <mergeCell ref="D13:E13"/>
    <mergeCell ref="G13:I13"/>
    <mergeCell ref="B14:I14"/>
    <mergeCell ref="B15:I15"/>
    <mergeCell ref="C28:E28"/>
    <mergeCell ref="B17:I17"/>
    <mergeCell ref="B18:I18"/>
    <mergeCell ref="C19:E19"/>
    <mergeCell ref="C20:I20"/>
    <mergeCell ref="C21:I21"/>
    <mergeCell ref="C22:E22"/>
    <mergeCell ref="C23:E23"/>
    <mergeCell ref="C24:E24"/>
    <mergeCell ref="C25:E25"/>
    <mergeCell ref="C26:E26"/>
    <mergeCell ref="C27:E27"/>
    <mergeCell ref="C50:E50"/>
    <mergeCell ref="C51:E51"/>
    <mergeCell ref="C36:I36"/>
    <mergeCell ref="C37:E37"/>
    <mergeCell ref="C38:E38"/>
    <mergeCell ref="C39:E39"/>
    <mergeCell ref="C40:E40"/>
    <mergeCell ref="C41:E41"/>
    <mergeCell ref="C48:E48"/>
    <mergeCell ref="B76:D76"/>
    <mergeCell ref="E76:F76"/>
    <mergeCell ref="G76:I76"/>
    <mergeCell ref="E60:F60"/>
    <mergeCell ref="G60:I60"/>
    <mergeCell ref="D68:I68"/>
    <mergeCell ref="D69:I69"/>
    <mergeCell ref="B74:D74"/>
    <mergeCell ref="E74:F74"/>
    <mergeCell ref="B75:D75"/>
    <mergeCell ref="E75:F75"/>
    <mergeCell ref="G75:I75"/>
    <mergeCell ref="B77:D77"/>
    <mergeCell ref="E77:F77"/>
    <mergeCell ref="G77:I77"/>
    <mergeCell ref="B78:D78"/>
    <mergeCell ref="E78:F78"/>
    <mergeCell ref="G78:I78"/>
    <mergeCell ref="C35:E35"/>
    <mergeCell ref="C44:E44"/>
    <mergeCell ref="C47:E47"/>
    <mergeCell ref="C49:E49"/>
    <mergeCell ref="C29:I29"/>
    <mergeCell ref="C30:I30"/>
    <mergeCell ref="C31:E31"/>
    <mergeCell ref="C32:E32"/>
    <mergeCell ref="C33:E33"/>
    <mergeCell ref="C34:E34"/>
    <mergeCell ref="C42:E42"/>
    <mergeCell ref="C43:E43"/>
    <mergeCell ref="C45:E45"/>
    <mergeCell ref="C46:E46"/>
    <mergeCell ref="C57:E57"/>
    <mergeCell ref="C58:E58"/>
    <mergeCell ref="C59:E59"/>
    <mergeCell ref="C52:E52"/>
    <mergeCell ref="C53:E53"/>
    <mergeCell ref="C54:E54"/>
    <mergeCell ref="C55:E55"/>
    <mergeCell ref="C56:E56"/>
  </mergeCells>
  <hyperlinks>
    <hyperlink ref="E74" r:id="rId1"/>
  </hyperlinks>
  <pageMargins left="0.70866141732283472" right="0.70866141732283472" top="0.74803149606299213" bottom="0.74803149606299213" header="0.31496062992125984" footer="0.31496062992125984"/>
  <pageSetup scale="66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I71"/>
  <sheetViews>
    <sheetView zoomScaleNormal="100" workbookViewId="0">
      <selection activeCell="F7" sqref="F7"/>
    </sheetView>
  </sheetViews>
  <sheetFormatPr baseColWidth="10" defaultRowHeight="15" x14ac:dyDescent="0.25"/>
  <cols>
    <col min="1" max="1" width="6.7109375" style="42" customWidth="1"/>
    <col min="2" max="2" width="10" style="42" customWidth="1"/>
    <col min="3" max="3" width="11.42578125" style="42"/>
    <col min="4" max="4" width="14.28515625" style="42" customWidth="1"/>
    <col min="5" max="5" width="30" style="42" customWidth="1"/>
    <col min="6" max="6" width="16.7109375" style="42" customWidth="1"/>
    <col min="7" max="16384" width="11.42578125" style="42"/>
  </cols>
  <sheetData>
    <row r="2" spans="2:9" ht="15.75" x14ac:dyDescent="0.25">
      <c r="G2" s="103" t="s">
        <v>0</v>
      </c>
      <c r="H2" s="103"/>
      <c r="I2" s="103"/>
    </row>
    <row r="3" spans="2:9" ht="15.75" x14ac:dyDescent="0.25">
      <c r="G3" s="86" t="s">
        <v>136</v>
      </c>
      <c r="H3" s="86"/>
      <c r="I3" s="86"/>
    </row>
    <row r="7" spans="2:9" ht="15.75" thickBot="1" x14ac:dyDescent="0.3"/>
    <row r="8" spans="2:9" x14ac:dyDescent="0.25">
      <c r="B8" s="110" t="s">
        <v>42</v>
      </c>
      <c r="C8" s="111"/>
      <c r="D8" s="111"/>
      <c r="E8" s="112"/>
      <c r="G8" s="87" t="s">
        <v>48</v>
      </c>
      <c r="H8" s="88"/>
      <c r="I8" s="89"/>
    </row>
    <row r="9" spans="2:9" x14ac:dyDescent="0.25">
      <c r="B9" s="113" t="s">
        <v>22</v>
      </c>
      <c r="C9" s="114"/>
      <c r="D9" s="114"/>
      <c r="E9" s="115"/>
      <c r="G9" s="90" t="s">
        <v>142</v>
      </c>
      <c r="H9" s="91"/>
      <c r="I9" s="92"/>
    </row>
    <row r="10" spans="2:9" x14ac:dyDescent="0.25">
      <c r="B10" s="116" t="s">
        <v>43</v>
      </c>
      <c r="C10" s="91"/>
      <c r="D10" s="91"/>
      <c r="E10" s="117"/>
      <c r="G10" s="93" t="s">
        <v>49</v>
      </c>
      <c r="H10" s="91"/>
      <c r="I10" s="92"/>
    </row>
    <row r="11" spans="2:9" x14ac:dyDescent="0.25">
      <c r="B11" s="118" t="s">
        <v>23</v>
      </c>
      <c r="C11" s="119"/>
      <c r="D11" s="119"/>
      <c r="E11" s="120"/>
      <c r="G11" s="93"/>
      <c r="H11" s="91"/>
      <c r="I11" s="92"/>
    </row>
    <row r="12" spans="2:9" x14ac:dyDescent="0.25">
      <c r="B12" s="116" t="s">
        <v>44</v>
      </c>
      <c r="C12" s="91"/>
      <c r="D12" s="123" t="s">
        <v>45</v>
      </c>
      <c r="E12" s="124"/>
      <c r="G12" s="93" t="s">
        <v>50</v>
      </c>
      <c r="H12" s="91"/>
      <c r="I12" s="92"/>
    </row>
    <row r="13" spans="2:9" ht="15.75" thickBot="1" x14ac:dyDescent="0.3">
      <c r="B13" s="98" t="s">
        <v>46</v>
      </c>
      <c r="C13" s="99"/>
      <c r="D13" s="100" t="s">
        <v>47</v>
      </c>
      <c r="E13" s="101"/>
      <c r="G13" s="94" t="s">
        <v>88</v>
      </c>
      <c r="H13" s="95"/>
      <c r="I13" s="96"/>
    </row>
    <row r="14" spans="2:9" x14ac:dyDescent="0.25">
      <c r="B14" s="122"/>
      <c r="C14" s="122"/>
      <c r="D14" s="122"/>
      <c r="E14" s="122"/>
      <c r="F14" s="122"/>
      <c r="G14" s="122"/>
      <c r="H14" s="122"/>
      <c r="I14" s="122"/>
    </row>
    <row r="15" spans="2:9" x14ac:dyDescent="0.25">
      <c r="B15" s="122"/>
      <c r="C15" s="122"/>
      <c r="D15" s="122"/>
      <c r="E15" s="122"/>
      <c r="F15" s="122"/>
      <c r="G15" s="122"/>
      <c r="H15" s="122"/>
      <c r="I15" s="122"/>
    </row>
    <row r="16" spans="2:9" ht="15" customHeight="1" x14ac:dyDescent="0.25">
      <c r="B16" s="104" t="s">
        <v>51</v>
      </c>
      <c r="C16" s="105"/>
      <c r="D16" s="105"/>
      <c r="E16" s="105"/>
      <c r="F16" s="105"/>
      <c r="G16" s="105"/>
      <c r="H16" s="105"/>
      <c r="I16" s="106"/>
    </row>
    <row r="17" spans="2:9" x14ac:dyDescent="0.25">
      <c r="B17" s="107" t="s">
        <v>116</v>
      </c>
      <c r="C17" s="108"/>
      <c r="D17" s="108"/>
      <c r="E17" s="108"/>
      <c r="F17" s="108"/>
      <c r="G17" s="108"/>
      <c r="H17" s="108"/>
      <c r="I17" s="109"/>
    </row>
    <row r="18" spans="2:9" x14ac:dyDescent="0.25">
      <c r="B18" s="102"/>
      <c r="C18" s="102"/>
      <c r="D18" s="102"/>
      <c r="E18" s="102"/>
      <c r="F18" s="102"/>
      <c r="G18" s="102"/>
      <c r="H18" s="102"/>
      <c r="I18" s="102"/>
    </row>
    <row r="19" spans="2:9" ht="24" x14ac:dyDescent="0.25">
      <c r="B19" s="43" t="s">
        <v>1</v>
      </c>
      <c r="C19" s="138" t="s">
        <v>72</v>
      </c>
      <c r="D19" s="138"/>
      <c r="E19" s="138"/>
      <c r="F19" s="63" t="s">
        <v>73</v>
      </c>
      <c r="G19" s="44" t="s">
        <v>74</v>
      </c>
      <c r="H19" s="44" t="s">
        <v>75</v>
      </c>
      <c r="I19" s="43" t="s">
        <v>2</v>
      </c>
    </row>
    <row r="20" spans="2:9" x14ac:dyDescent="0.25">
      <c r="B20" s="36"/>
      <c r="C20" s="139" t="s">
        <v>118</v>
      </c>
      <c r="D20" s="140"/>
      <c r="E20" s="140"/>
      <c r="F20" s="140"/>
      <c r="G20" s="140"/>
      <c r="H20" s="140"/>
      <c r="I20" s="140"/>
    </row>
    <row r="21" spans="2:9" x14ac:dyDescent="0.25">
      <c r="B21" s="45"/>
      <c r="C21" s="139" t="s">
        <v>70</v>
      </c>
      <c r="D21" s="140"/>
      <c r="E21" s="140"/>
      <c r="F21" s="140"/>
      <c r="G21" s="140"/>
      <c r="H21" s="140"/>
      <c r="I21" s="140"/>
    </row>
    <row r="22" spans="2:9" s="54" customFormat="1" ht="29.25" customHeight="1" x14ac:dyDescent="0.25">
      <c r="B22" s="46">
        <v>240</v>
      </c>
      <c r="C22" s="143" t="s">
        <v>98</v>
      </c>
      <c r="D22" s="143"/>
      <c r="E22" s="143"/>
      <c r="F22" s="21" t="s">
        <v>99</v>
      </c>
      <c r="G22" s="22">
        <v>5.2</v>
      </c>
      <c r="H22" s="23">
        <v>8.4</v>
      </c>
      <c r="I22" s="8">
        <f t="shared" ref="I22" si="0">SUM(H22+G22)*B22</f>
        <v>3264.0000000000005</v>
      </c>
    </row>
    <row r="23" spans="2:9" s="54" customFormat="1" ht="51" customHeight="1" x14ac:dyDescent="0.25">
      <c r="B23" s="27">
        <v>1</v>
      </c>
      <c r="C23" s="154" t="s">
        <v>59</v>
      </c>
      <c r="D23" s="154"/>
      <c r="E23" s="154"/>
      <c r="F23" s="24" t="s">
        <v>38</v>
      </c>
      <c r="G23" s="25">
        <v>272</v>
      </c>
      <c r="H23" s="26">
        <v>8</v>
      </c>
      <c r="I23" s="9">
        <f t="shared" ref="I23:I28" si="1">SUM(H23+G23)*B23</f>
        <v>280</v>
      </c>
    </row>
    <row r="24" spans="2:9" s="54" customFormat="1" ht="43.5" customHeight="1" x14ac:dyDescent="0.25">
      <c r="B24" s="46">
        <v>1</v>
      </c>
      <c r="C24" s="143" t="s">
        <v>141</v>
      </c>
      <c r="D24" s="143"/>
      <c r="E24" s="143"/>
      <c r="F24" s="21" t="s">
        <v>140</v>
      </c>
      <c r="G24" s="22">
        <v>82.05</v>
      </c>
      <c r="H24" s="23">
        <v>8</v>
      </c>
      <c r="I24" s="9">
        <f t="shared" si="1"/>
        <v>90.05</v>
      </c>
    </row>
    <row r="25" spans="2:9" s="54" customFormat="1" ht="18.75" customHeight="1" x14ac:dyDescent="0.25">
      <c r="B25" s="46">
        <v>4</v>
      </c>
      <c r="C25" s="144" t="s">
        <v>55</v>
      </c>
      <c r="D25" s="145"/>
      <c r="E25" s="146"/>
      <c r="F25" s="21" t="s">
        <v>24</v>
      </c>
      <c r="G25" s="22">
        <v>5</v>
      </c>
      <c r="H25" s="23">
        <v>1</v>
      </c>
      <c r="I25" s="9">
        <f t="shared" si="1"/>
        <v>24</v>
      </c>
    </row>
    <row r="26" spans="2:9" s="54" customFormat="1" ht="27.75" customHeight="1" x14ac:dyDescent="0.25">
      <c r="B26" s="46">
        <v>3</v>
      </c>
      <c r="C26" s="143" t="s">
        <v>56</v>
      </c>
      <c r="D26" s="143"/>
      <c r="E26" s="143"/>
      <c r="F26" s="21" t="s">
        <v>25</v>
      </c>
      <c r="G26" s="22">
        <v>40.25</v>
      </c>
      <c r="H26" s="23">
        <v>56</v>
      </c>
      <c r="I26" s="9">
        <f t="shared" si="1"/>
        <v>288.75</v>
      </c>
    </row>
    <row r="27" spans="2:9" s="54" customFormat="1" ht="36.75" customHeight="1" x14ac:dyDescent="0.25">
      <c r="B27" s="46">
        <v>1</v>
      </c>
      <c r="C27" s="143" t="s">
        <v>57</v>
      </c>
      <c r="D27" s="143"/>
      <c r="E27" s="143"/>
      <c r="F27" s="21" t="s">
        <v>26</v>
      </c>
      <c r="G27" s="22">
        <v>56.32</v>
      </c>
      <c r="H27" s="23">
        <v>12</v>
      </c>
      <c r="I27" s="9">
        <f t="shared" si="1"/>
        <v>68.319999999999993</v>
      </c>
    </row>
    <row r="28" spans="2:9" s="54" customFormat="1" ht="31.5" customHeight="1" x14ac:dyDescent="0.25">
      <c r="B28" s="27">
        <v>6</v>
      </c>
      <c r="C28" s="143" t="s">
        <v>58</v>
      </c>
      <c r="D28" s="143"/>
      <c r="E28" s="143"/>
      <c r="F28" s="21" t="s">
        <v>3</v>
      </c>
      <c r="G28" s="22">
        <v>8</v>
      </c>
      <c r="H28" s="23">
        <v>12</v>
      </c>
      <c r="I28" s="9">
        <f t="shared" si="1"/>
        <v>120</v>
      </c>
    </row>
    <row r="29" spans="2:9" x14ac:dyDescent="0.25">
      <c r="B29" s="46"/>
      <c r="C29" s="155" t="s">
        <v>119</v>
      </c>
      <c r="D29" s="140"/>
      <c r="E29" s="140"/>
      <c r="F29" s="140"/>
      <c r="G29" s="140"/>
      <c r="H29" s="140"/>
      <c r="I29" s="140"/>
    </row>
    <row r="30" spans="2:9" x14ac:dyDescent="0.25">
      <c r="B30" s="58">
        <v>1</v>
      </c>
      <c r="C30" s="125" t="s">
        <v>112</v>
      </c>
      <c r="D30" s="126"/>
      <c r="E30" s="127"/>
      <c r="F30" s="47" t="s">
        <v>113</v>
      </c>
      <c r="G30" s="8">
        <v>1820</v>
      </c>
      <c r="H30" s="8">
        <v>98</v>
      </c>
      <c r="I30" s="8">
        <f t="shared" ref="I30:I44" si="2">SUM(H30+G30)*B30</f>
        <v>1918</v>
      </c>
    </row>
    <row r="31" spans="2:9" x14ac:dyDescent="0.25">
      <c r="B31" s="46">
        <v>1</v>
      </c>
      <c r="C31" s="125" t="s">
        <v>60</v>
      </c>
      <c r="D31" s="126"/>
      <c r="E31" s="127"/>
      <c r="F31" s="47" t="s">
        <v>29</v>
      </c>
      <c r="G31" s="8">
        <v>22</v>
      </c>
      <c r="H31" s="9">
        <v>8</v>
      </c>
      <c r="I31" s="9">
        <f t="shared" si="2"/>
        <v>30</v>
      </c>
    </row>
    <row r="32" spans="2:9" x14ac:dyDescent="0.25">
      <c r="B32" s="46">
        <v>1</v>
      </c>
      <c r="C32" s="128" t="s">
        <v>61</v>
      </c>
      <c r="D32" s="128"/>
      <c r="E32" s="128"/>
      <c r="F32" s="29" t="s">
        <v>30</v>
      </c>
      <c r="G32" s="30">
        <v>16</v>
      </c>
      <c r="H32" s="30">
        <v>8</v>
      </c>
      <c r="I32" s="9">
        <f t="shared" si="2"/>
        <v>24</v>
      </c>
    </row>
    <row r="33" spans="2:9" ht="39.75" customHeight="1" x14ac:dyDescent="0.25">
      <c r="B33" s="46">
        <v>1</v>
      </c>
      <c r="C33" s="143" t="s">
        <v>83</v>
      </c>
      <c r="D33" s="143"/>
      <c r="E33" s="143"/>
      <c r="F33" s="21" t="s">
        <v>84</v>
      </c>
      <c r="G33" s="22">
        <v>30</v>
      </c>
      <c r="H33" s="23">
        <v>8</v>
      </c>
      <c r="I33" s="8">
        <f t="shared" si="2"/>
        <v>38</v>
      </c>
    </row>
    <row r="34" spans="2:9" ht="42.75" customHeight="1" x14ac:dyDescent="0.25">
      <c r="B34" s="46">
        <v>2</v>
      </c>
      <c r="C34" s="125" t="s">
        <v>62</v>
      </c>
      <c r="D34" s="126"/>
      <c r="E34" s="127"/>
      <c r="F34" s="47" t="s">
        <v>28</v>
      </c>
      <c r="G34" s="8">
        <v>70</v>
      </c>
      <c r="H34" s="9">
        <v>18</v>
      </c>
      <c r="I34" s="9">
        <f>SUM(H34+G34)*B34</f>
        <v>176</v>
      </c>
    </row>
    <row r="35" spans="2:9" ht="27" customHeight="1" x14ac:dyDescent="0.25">
      <c r="B35" s="46">
        <v>4</v>
      </c>
      <c r="C35" s="125" t="s">
        <v>85</v>
      </c>
      <c r="D35" s="126"/>
      <c r="E35" s="127"/>
      <c r="F35" s="47" t="s">
        <v>33</v>
      </c>
      <c r="G35" s="8">
        <v>10.4</v>
      </c>
      <c r="H35" s="9">
        <v>3.2</v>
      </c>
      <c r="I35" s="9">
        <f t="shared" si="2"/>
        <v>54.400000000000006</v>
      </c>
    </row>
    <row r="36" spans="2:9" ht="27" customHeight="1" x14ac:dyDescent="0.25">
      <c r="B36" s="46">
        <v>20</v>
      </c>
      <c r="C36" s="125" t="s">
        <v>65</v>
      </c>
      <c r="D36" s="126"/>
      <c r="E36" s="127"/>
      <c r="F36" s="47" t="s">
        <v>34</v>
      </c>
      <c r="G36" s="8">
        <v>0.3</v>
      </c>
      <c r="H36" s="8">
        <v>0.1</v>
      </c>
      <c r="I36" s="8">
        <f t="shared" si="2"/>
        <v>8</v>
      </c>
    </row>
    <row r="37" spans="2:9" ht="29.25" customHeight="1" x14ac:dyDescent="0.25">
      <c r="B37" s="46">
        <v>4</v>
      </c>
      <c r="C37" s="125" t="s">
        <v>64</v>
      </c>
      <c r="D37" s="126"/>
      <c r="E37" s="127"/>
      <c r="F37" s="47" t="s">
        <v>36</v>
      </c>
      <c r="G37" s="8">
        <v>10.199999999999999</v>
      </c>
      <c r="H37" s="9">
        <v>0.8</v>
      </c>
      <c r="I37" s="8">
        <f t="shared" si="2"/>
        <v>44</v>
      </c>
    </row>
    <row r="38" spans="2:9" ht="50.25" customHeight="1" x14ac:dyDescent="0.25">
      <c r="B38" s="46">
        <v>80</v>
      </c>
      <c r="C38" s="129" t="s">
        <v>76</v>
      </c>
      <c r="D38" s="129"/>
      <c r="E38" s="129"/>
      <c r="F38" s="47" t="s">
        <v>32</v>
      </c>
      <c r="G38" s="8">
        <v>0.89</v>
      </c>
      <c r="H38" s="8">
        <v>0.32</v>
      </c>
      <c r="I38" s="8">
        <f t="shared" si="2"/>
        <v>96.8</v>
      </c>
    </row>
    <row r="39" spans="2:9" ht="24" customHeight="1" x14ac:dyDescent="0.25">
      <c r="B39" s="46">
        <v>4</v>
      </c>
      <c r="C39" s="125" t="s">
        <v>64</v>
      </c>
      <c r="D39" s="126"/>
      <c r="E39" s="127"/>
      <c r="F39" s="47" t="s">
        <v>41</v>
      </c>
      <c r="G39" s="8">
        <v>11</v>
      </c>
      <c r="H39" s="9">
        <v>0.8</v>
      </c>
      <c r="I39" s="8">
        <f t="shared" si="2"/>
        <v>47.2</v>
      </c>
    </row>
    <row r="40" spans="2:9" x14ac:dyDescent="0.25">
      <c r="B40" s="46">
        <v>4</v>
      </c>
      <c r="C40" s="128" t="s">
        <v>79</v>
      </c>
      <c r="D40" s="128"/>
      <c r="E40" s="128"/>
      <c r="F40" s="47" t="s">
        <v>39</v>
      </c>
      <c r="G40" s="9">
        <v>2.6</v>
      </c>
      <c r="H40" s="9">
        <v>0.8</v>
      </c>
      <c r="I40" s="8">
        <f t="shared" si="2"/>
        <v>13.600000000000001</v>
      </c>
    </row>
    <row r="41" spans="2:9" ht="30.75" customHeight="1" x14ac:dyDescent="0.25">
      <c r="B41" s="46">
        <v>4</v>
      </c>
      <c r="C41" s="125" t="s">
        <v>85</v>
      </c>
      <c r="D41" s="126"/>
      <c r="E41" s="127"/>
      <c r="F41" s="47" t="s">
        <v>33</v>
      </c>
      <c r="G41" s="8">
        <v>10.4</v>
      </c>
      <c r="H41" s="9">
        <v>3.2</v>
      </c>
      <c r="I41" s="8">
        <f t="shared" si="2"/>
        <v>54.400000000000006</v>
      </c>
    </row>
    <row r="42" spans="2:9" ht="30" customHeight="1" x14ac:dyDescent="0.25">
      <c r="B42" s="46">
        <v>4</v>
      </c>
      <c r="C42" s="125" t="s">
        <v>115</v>
      </c>
      <c r="D42" s="126"/>
      <c r="E42" s="127"/>
      <c r="F42" s="47" t="s">
        <v>40</v>
      </c>
      <c r="G42" s="8">
        <v>0.3</v>
      </c>
      <c r="H42" s="8">
        <v>0.1</v>
      </c>
      <c r="I42" s="8">
        <f t="shared" si="2"/>
        <v>1.6</v>
      </c>
    </row>
    <row r="43" spans="2:9" x14ac:dyDescent="0.25">
      <c r="B43" s="46">
        <v>4</v>
      </c>
      <c r="C43" s="125" t="s">
        <v>77</v>
      </c>
      <c r="D43" s="126"/>
      <c r="E43" s="127"/>
      <c r="F43" s="47" t="s">
        <v>3</v>
      </c>
      <c r="G43" s="8">
        <v>2.8</v>
      </c>
      <c r="H43" s="8">
        <v>2.4</v>
      </c>
      <c r="I43" s="8">
        <f t="shared" si="2"/>
        <v>20.799999999999997</v>
      </c>
    </row>
    <row r="44" spans="2:9" x14ac:dyDescent="0.25">
      <c r="B44" s="46">
        <v>1</v>
      </c>
      <c r="C44" s="125" t="s">
        <v>66</v>
      </c>
      <c r="D44" s="126"/>
      <c r="E44" s="127"/>
      <c r="F44" s="47" t="s">
        <v>31</v>
      </c>
      <c r="G44" s="8">
        <v>156</v>
      </c>
      <c r="H44" s="9">
        <v>8</v>
      </c>
      <c r="I44" s="8">
        <f t="shared" si="2"/>
        <v>164</v>
      </c>
    </row>
    <row r="45" spans="2:9" x14ac:dyDescent="0.25">
      <c r="B45" s="46"/>
      <c r="C45" s="153" t="s">
        <v>143</v>
      </c>
      <c r="D45" s="153"/>
      <c r="E45" s="153"/>
      <c r="F45" s="47"/>
      <c r="G45" s="71"/>
      <c r="H45" s="71"/>
      <c r="I45" s="8"/>
    </row>
    <row r="46" spans="2:9" x14ac:dyDescent="0.25">
      <c r="B46" s="46">
        <v>7</v>
      </c>
      <c r="C46" s="148" t="s">
        <v>151</v>
      </c>
      <c r="D46" s="148"/>
      <c r="E46" s="148"/>
      <c r="F46" s="72" t="s">
        <v>3</v>
      </c>
      <c r="G46" s="73">
        <v>4.01</v>
      </c>
      <c r="H46" s="74">
        <v>1.5223384615384616</v>
      </c>
      <c r="I46" s="8">
        <f t="shared" ref="I46:I52" si="3">(G46+H46)*B46</f>
        <v>38.726369230769237</v>
      </c>
    </row>
    <row r="47" spans="2:9" x14ac:dyDescent="0.25">
      <c r="B47" s="46">
        <v>1</v>
      </c>
      <c r="C47" s="150" t="s">
        <v>152</v>
      </c>
      <c r="D47" s="151"/>
      <c r="E47" s="152"/>
      <c r="F47" s="72" t="s">
        <v>3</v>
      </c>
      <c r="G47" s="73">
        <v>1.0123076923076924</v>
      </c>
      <c r="H47" s="74">
        <v>0.40492307692307694</v>
      </c>
      <c r="I47" s="8">
        <f t="shared" si="3"/>
        <v>1.4172307692307693</v>
      </c>
    </row>
    <row r="48" spans="2:9" x14ac:dyDescent="0.25">
      <c r="B48" s="46">
        <v>9</v>
      </c>
      <c r="C48" s="148" t="s">
        <v>153</v>
      </c>
      <c r="D48" s="148"/>
      <c r="E48" s="148"/>
      <c r="F48" s="72" t="s">
        <v>3</v>
      </c>
      <c r="G48" s="73">
        <v>0.3887692307692307</v>
      </c>
      <c r="H48" s="74">
        <v>0.15550769230769229</v>
      </c>
      <c r="I48" s="8">
        <f t="shared" si="3"/>
        <v>4.8984923076923073</v>
      </c>
    </row>
    <row r="49" spans="2:9" x14ac:dyDescent="0.25">
      <c r="B49" s="46">
        <v>4</v>
      </c>
      <c r="C49" s="149" t="s">
        <v>154</v>
      </c>
      <c r="D49" s="149"/>
      <c r="E49" s="149"/>
      <c r="F49" s="72" t="s">
        <v>3</v>
      </c>
      <c r="G49" s="75">
        <v>0.4</v>
      </c>
      <c r="H49" s="75">
        <v>0.15378461538461538</v>
      </c>
      <c r="I49" s="8">
        <f t="shared" si="3"/>
        <v>2.2151384615384617</v>
      </c>
    </row>
    <row r="50" spans="2:9" x14ac:dyDescent="0.25">
      <c r="B50" s="46">
        <v>4</v>
      </c>
      <c r="C50" s="149" t="s">
        <v>155</v>
      </c>
      <c r="D50" s="149"/>
      <c r="E50" s="149"/>
      <c r="F50" s="72" t="s">
        <v>3</v>
      </c>
      <c r="G50" s="75">
        <v>0.47</v>
      </c>
      <c r="H50" s="75">
        <v>0.19</v>
      </c>
      <c r="I50" s="8">
        <f t="shared" si="3"/>
        <v>2.6399999999999997</v>
      </c>
    </row>
    <row r="51" spans="2:9" x14ac:dyDescent="0.25">
      <c r="B51" s="46">
        <v>2</v>
      </c>
      <c r="C51" s="149" t="s">
        <v>156</v>
      </c>
      <c r="D51" s="149"/>
      <c r="E51" s="149"/>
      <c r="F51" s="72" t="s">
        <v>3</v>
      </c>
      <c r="G51" s="75">
        <v>0.22</v>
      </c>
      <c r="H51" s="75">
        <v>0.09</v>
      </c>
      <c r="I51" s="8">
        <f>(G51+H51)*B51</f>
        <v>0.62</v>
      </c>
    </row>
    <row r="52" spans="2:9" ht="15.75" thickBot="1" x14ac:dyDescent="0.3">
      <c r="B52" s="46">
        <v>14</v>
      </c>
      <c r="C52" s="147" t="s">
        <v>150</v>
      </c>
      <c r="D52" s="147"/>
      <c r="E52" s="147"/>
      <c r="F52" s="72" t="s">
        <v>3</v>
      </c>
      <c r="G52" s="73">
        <v>6.2</v>
      </c>
      <c r="H52" s="74">
        <v>4.2</v>
      </c>
      <c r="I52" s="8">
        <f t="shared" si="3"/>
        <v>145.6</v>
      </c>
    </row>
    <row r="53" spans="2:9" ht="17.25" thickTop="1" thickBot="1" x14ac:dyDescent="0.3">
      <c r="B53" s="41"/>
      <c r="C53" s="48"/>
      <c r="D53" s="48"/>
      <c r="E53" s="130" t="s">
        <v>4</v>
      </c>
      <c r="F53" s="130"/>
      <c r="G53" s="131">
        <f>SUM(I21:I52)</f>
        <v>7022.0372307692314</v>
      </c>
      <c r="H53" s="132"/>
      <c r="I53" s="133"/>
    </row>
    <row r="54" spans="2:9" ht="16.5" thickTop="1" x14ac:dyDescent="0.25">
      <c r="B54" s="41"/>
      <c r="C54" s="48"/>
      <c r="D54" s="48"/>
      <c r="E54" s="62"/>
      <c r="F54" s="62"/>
      <c r="G54" s="49"/>
      <c r="H54" s="49"/>
      <c r="I54" s="49"/>
    </row>
    <row r="61" spans="2:9" ht="15.75" x14ac:dyDescent="0.25">
      <c r="B61" s="50" t="s">
        <v>5</v>
      </c>
      <c r="C61" s="51" t="s">
        <v>6</v>
      </c>
      <c r="D61" s="97" t="s">
        <v>80</v>
      </c>
      <c r="E61" s="97"/>
      <c r="F61" s="97"/>
      <c r="G61" s="97"/>
      <c r="H61" s="97"/>
      <c r="I61" s="97"/>
    </row>
    <row r="62" spans="2:9" x14ac:dyDescent="0.25">
      <c r="B62" s="50"/>
      <c r="C62" s="52" t="s">
        <v>7</v>
      </c>
      <c r="D62" s="79" t="s">
        <v>81</v>
      </c>
      <c r="E62" s="80"/>
      <c r="F62" s="80"/>
      <c r="G62" s="80"/>
      <c r="H62" s="80"/>
      <c r="I62" s="134"/>
    </row>
    <row r="66" spans="2:9" ht="15.75" thickBot="1" x14ac:dyDescent="0.3">
      <c r="B66" s="53"/>
      <c r="C66" s="53"/>
      <c r="D66" s="53"/>
      <c r="E66" s="53"/>
      <c r="F66" s="53"/>
      <c r="G66" s="53"/>
      <c r="H66" s="53"/>
      <c r="I66" s="53"/>
    </row>
    <row r="67" spans="2:9" x14ac:dyDescent="0.25">
      <c r="B67" s="81" t="s">
        <v>8</v>
      </c>
      <c r="C67" s="81"/>
      <c r="D67" s="81"/>
      <c r="E67" s="82" t="s">
        <v>9</v>
      </c>
      <c r="F67" s="82"/>
      <c r="G67" s="41"/>
      <c r="H67" s="41"/>
      <c r="I67" s="41"/>
    </row>
    <row r="68" spans="2:9" x14ac:dyDescent="0.25">
      <c r="B68" s="83" t="s">
        <v>10</v>
      </c>
      <c r="C68" s="83"/>
      <c r="D68" s="83"/>
      <c r="E68" s="83" t="s">
        <v>11</v>
      </c>
      <c r="F68" s="83"/>
      <c r="G68" s="83" t="s">
        <v>12</v>
      </c>
      <c r="H68" s="83"/>
      <c r="I68" s="83"/>
    </row>
    <row r="69" spans="2:9" x14ac:dyDescent="0.25">
      <c r="B69" s="78" t="s">
        <v>13</v>
      </c>
      <c r="C69" s="78"/>
      <c r="D69" s="78"/>
      <c r="E69" s="78" t="s">
        <v>14</v>
      </c>
      <c r="F69" s="78"/>
      <c r="G69" s="78" t="s">
        <v>15</v>
      </c>
      <c r="H69" s="78"/>
      <c r="I69" s="78"/>
    </row>
    <row r="70" spans="2:9" x14ac:dyDescent="0.25">
      <c r="B70" s="78" t="s">
        <v>16</v>
      </c>
      <c r="C70" s="78"/>
      <c r="D70" s="78"/>
      <c r="E70" s="78" t="s">
        <v>17</v>
      </c>
      <c r="F70" s="78"/>
      <c r="G70" s="78" t="s">
        <v>18</v>
      </c>
      <c r="H70" s="78"/>
      <c r="I70" s="78"/>
    </row>
    <row r="71" spans="2:9" x14ac:dyDescent="0.25">
      <c r="B71" s="78" t="s">
        <v>19</v>
      </c>
      <c r="C71" s="78"/>
      <c r="D71" s="78"/>
      <c r="E71" s="78" t="s">
        <v>20</v>
      </c>
      <c r="F71" s="78"/>
      <c r="G71" s="78" t="s">
        <v>21</v>
      </c>
      <c r="H71" s="78"/>
      <c r="I71" s="78"/>
    </row>
  </sheetData>
  <mergeCells count="73">
    <mergeCell ref="G2:I2"/>
    <mergeCell ref="G3:I3"/>
    <mergeCell ref="B8:E8"/>
    <mergeCell ref="G8:I8"/>
    <mergeCell ref="B9:E9"/>
    <mergeCell ref="G9:I9"/>
    <mergeCell ref="B16:I16"/>
    <mergeCell ref="B10:E10"/>
    <mergeCell ref="G10:I10"/>
    <mergeCell ref="B11:E11"/>
    <mergeCell ref="G11:I11"/>
    <mergeCell ref="B12:C12"/>
    <mergeCell ref="D12:E12"/>
    <mergeCell ref="G12:I12"/>
    <mergeCell ref="B13:C13"/>
    <mergeCell ref="D13:E13"/>
    <mergeCell ref="G13:I13"/>
    <mergeCell ref="B14:I14"/>
    <mergeCell ref="B15:I15"/>
    <mergeCell ref="C28:E28"/>
    <mergeCell ref="B17:I17"/>
    <mergeCell ref="B18:I18"/>
    <mergeCell ref="C19:E19"/>
    <mergeCell ref="C20:I20"/>
    <mergeCell ref="C21:I21"/>
    <mergeCell ref="C22:E22"/>
    <mergeCell ref="C23:E23"/>
    <mergeCell ref="C24:E24"/>
    <mergeCell ref="C25:E25"/>
    <mergeCell ref="C26:E26"/>
    <mergeCell ref="C27:E27"/>
    <mergeCell ref="C29:I29"/>
    <mergeCell ref="C30:E30"/>
    <mergeCell ref="C31:E31"/>
    <mergeCell ref="C32:E32"/>
    <mergeCell ref="C33:E33"/>
    <mergeCell ref="C39:E39"/>
    <mergeCell ref="C40:E40"/>
    <mergeCell ref="C42:E42"/>
    <mergeCell ref="C43:E43"/>
    <mergeCell ref="C44:E44"/>
    <mergeCell ref="C41:E41"/>
    <mergeCell ref="C34:E34"/>
    <mergeCell ref="C35:E35"/>
    <mergeCell ref="C36:E36"/>
    <mergeCell ref="C37:E37"/>
    <mergeCell ref="C38:E38"/>
    <mergeCell ref="E53:F53"/>
    <mergeCell ref="G53:I53"/>
    <mergeCell ref="D61:I61"/>
    <mergeCell ref="D62:I62"/>
    <mergeCell ref="B67:D67"/>
    <mergeCell ref="E67:F67"/>
    <mergeCell ref="B68:D68"/>
    <mergeCell ref="E68:F68"/>
    <mergeCell ref="G68:I68"/>
    <mergeCell ref="B69:D69"/>
    <mergeCell ref="E69:F69"/>
    <mergeCell ref="G69:I69"/>
    <mergeCell ref="B70:D70"/>
    <mergeCell ref="E70:F70"/>
    <mergeCell ref="G70:I70"/>
    <mergeCell ref="B71:D71"/>
    <mergeCell ref="E71:F71"/>
    <mergeCell ref="G71:I71"/>
    <mergeCell ref="C50:E50"/>
    <mergeCell ref="C51:E51"/>
    <mergeCell ref="C52:E52"/>
    <mergeCell ref="C45:E45"/>
    <mergeCell ref="C46:E46"/>
    <mergeCell ref="C47:E47"/>
    <mergeCell ref="C48:E48"/>
    <mergeCell ref="C49:E49"/>
  </mergeCells>
  <hyperlinks>
    <hyperlink ref="E67" r:id="rId1"/>
  </hyperlinks>
  <pageMargins left="0.70866141732283472" right="0.70866141732283472" top="0.74803149606299213" bottom="0.74803149606299213" header="0.31496062992125984" footer="0.31496062992125984"/>
  <pageSetup scale="6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MDF</vt:lpstr>
      <vt:lpstr>IDF1</vt:lpstr>
      <vt:lpstr>IDF2</vt:lpstr>
      <vt:lpstr>IDF3</vt:lpstr>
      <vt:lpstr>IDF4</vt:lpstr>
      <vt:lpstr>IDF5</vt:lpstr>
      <vt:lpstr>IDF6</vt:lpstr>
      <vt:lpstr>IDF7</vt:lpstr>
      <vt:lpstr>Services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Recepcion</dc:creator>
  <cp:lastModifiedBy>Telecom1</cp:lastModifiedBy>
  <cp:lastPrinted>2014-09-09T14:17:55Z</cp:lastPrinted>
  <dcterms:created xsi:type="dcterms:W3CDTF">2014-05-20T19:37:36Z</dcterms:created>
  <dcterms:modified xsi:type="dcterms:W3CDTF">2015-06-16T21:50:48Z</dcterms:modified>
</cp:coreProperties>
</file>