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entas11\Desktop\"/>
    </mc:Choice>
  </mc:AlternateContent>
  <bookViews>
    <workbookView xWindow="0" yWindow="0" windowWidth="9405" windowHeight="11055" tabRatio="684"/>
  </bookViews>
  <sheets>
    <sheet name="Summary" sheetId="14" r:id="rId1"/>
    <sheet name="Switch x Server1" sheetId="9" r:id="rId2"/>
    <sheet name="Switch x IDF1" sheetId="10" r:id="rId3"/>
    <sheet name="Switch x Core1" sheetId="11" r:id="rId4"/>
    <sheet name="Wireless1" sheetId="12" r:id="rId5"/>
    <sheet name="Router and Switch x PBR1" sheetId="13" r:id="rId6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4" l="1"/>
  <c r="G22" i="14"/>
  <c r="G21" i="14"/>
  <c r="G20" i="14"/>
  <c r="I21" i="9" l="1"/>
  <c r="I22" i="9"/>
  <c r="I23" i="9"/>
  <c r="I24" i="9"/>
  <c r="I25" i="9"/>
  <c r="I27" i="9"/>
  <c r="I28" i="9"/>
  <c r="I29" i="9"/>
  <c r="I30" i="9"/>
  <c r="G31" i="9"/>
  <c r="G32" i="9" s="1"/>
  <c r="G33" i="9" s="1"/>
  <c r="I21" i="10"/>
  <c r="I22" i="10"/>
  <c r="G31" i="10" s="1"/>
  <c r="I23" i="10"/>
  <c r="I24" i="10"/>
  <c r="I25" i="10"/>
  <c r="I26" i="10"/>
  <c r="I27" i="10"/>
  <c r="I28" i="10"/>
  <c r="I29" i="10"/>
  <c r="I30" i="10"/>
  <c r="I21" i="11"/>
  <c r="I22" i="11"/>
  <c r="G37" i="11" s="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21" i="12"/>
  <c r="I22" i="12"/>
  <c r="G41" i="12" s="1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G37" i="13" l="1"/>
  <c r="G24" i="14" s="1"/>
  <c r="G25" i="14" s="1"/>
  <c r="G26" i="14" s="1"/>
  <c r="G27" i="14" s="1"/>
  <c r="G32" i="10"/>
  <c r="G33" i="10" s="1"/>
  <c r="G38" i="11"/>
  <c r="G39" i="11" s="1"/>
  <c r="G42" i="12"/>
  <c r="G43" i="12" s="1"/>
  <c r="G38" i="13"/>
  <c r="G39" i="13" s="1"/>
</calcChain>
</file>

<file path=xl/sharedStrings.xml><?xml version="1.0" encoding="utf-8"?>
<sst xmlns="http://schemas.openxmlformats.org/spreadsheetml/2006/main" count="511" uniqueCount="179">
  <si>
    <t>GRUPO ASERCOM, S.A. DE C.V.</t>
  </si>
  <si>
    <t>División Telecomunicaciones</t>
  </si>
  <si>
    <t>To:</t>
  </si>
  <si>
    <t>Date:</t>
  </si>
  <si>
    <t>BREMBO MEXICO, S.A. DE C.V.</t>
  </si>
  <si>
    <t>Attention to:</t>
  </si>
  <si>
    <t>Delivery Time:</t>
  </si>
  <si>
    <t>Expiration day:</t>
  </si>
  <si>
    <t>15 days</t>
  </si>
  <si>
    <t>Agent:</t>
  </si>
  <si>
    <t>Terms of Payment:</t>
  </si>
  <si>
    <t>Cash</t>
  </si>
  <si>
    <t xml:space="preserve">In response to your kind request put to it the following quote for the project:                                                                                       </t>
  </si>
  <si>
    <t>Description</t>
  </si>
  <si>
    <t>Part No.</t>
  </si>
  <si>
    <t>P.u. Material</t>
  </si>
  <si>
    <t>P.u. Manpower</t>
  </si>
  <si>
    <t>Total</t>
  </si>
  <si>
    <t>X</t>
  </si>
  <si>
    <t>USD</t>
  </si>
  <si>
    <t>MN</t>
  </si>
  <si>
    <t>Grupo Asercom, S.A. de C.V.</t>
  </si>
  <si>
    <t>www.grupoasercom.com</t>
  </si>
  <si>
    <t>Corporativo Monterrey</t>
  </si>
  <si>
    <t>Sucursal Guadalajara</t>
  </si>
  <si>
    <t>Sucursal México, D.F.</t>
  </si>
  <si>
    <t>Joaquín García No. 215, Burócratas del Edo</t>
  </si>
  <si>
    <t>Av. Circunvalación Agustín Yáñez No. 2360 Int 4-A</t>
  </si>
  <si>
    <t>Río Lerma No. 26 Col. Cuauhtémoc</t>
  </si>
  <si>
    <t>Monterrey, N.L.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</si>
  <si>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</si>
  <si>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</si>
  <si>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</si>
  <si>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</si>
  <si>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</si>
  <si>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Note:</t>
  </si>
  <si>
    <t>Judith Dominguez</t>
  </si>
  <si>
    <t xml:space="preserve">Hector Ramirez </t>
  </si>
  <si>
    <t>TEQUILA HARDWARE LIST</t>
  </si>
  <si>
    <t>Q.TY</t>
  </si>
  <si>
    <t>Switch x Server</t>
  </si>
  <si>
    <t>Catalyst 3750X 48 Port Data IP Base</t>
  </si>
  <si>
    <t>WS-C3750X-48T-S</t>
  </si>
  <si>
    <t>AC Power Cord for Catalyst 3K-X (North America)</t>
  </si>
  <si>
    <t>CAB-3KX-AC</t>
  </si>
  <si>
    <t>Catalyst 3K-X 350W AC Secondary Power Supply</t>
  </si>
  <si>
    <t>C3KX-PWR-350WAC/2</t>
  </si>
  <si>
    <t>Catalyst 3K-X 10G Network Module option PID</t>
  </si>
  <si>
    <t>C3KX-NM-10G</t>
  </si>
  <si>
    <t>CAT 3750X IOS UNIVERSAL WITH WEB BASE DEV MGR</t>
  </si>
  <si>
    <t>S375XVK9T-12258SE</t>
  </si>
  <si>
    <t>Console Cable 6ft with RJ45 and DB9F</t>
  </si>
  <si>
    <t>CAB-CONSOLE-RJ45</t>
  </si>
  <si>
    <t>Cisco StackWise 50CM Stacking Cable</t>
  </si>
  <si>
    <t>CAB-STACK-50CM</t>
  </si>
  <si>
    <t>Catalyst 3750X and 3850 Stack Power Cable 30 CM</t>
  </si>
  <si>
    <t>CAB-SPWR-30CM</t>
  </si>
  <si>
    <t>Catalyst 3K-X 350W AC Power Supply</t>
  </si>
  <si>
    <t>C3KX-PWR-350WAC</t>
  </si>
  <si>
    <t>Switch x IDF</t>
  </si>
  <si>
    <t>Catalyst 3750X 48 Port PoE IP Base</t>
  </si>
  <si>
    <t>WS-C3750X-48P-S</t>
  </si>
  <si>
    <t>CON-SNT-3750X4PS</t>
  </si>
  <si>
    <t>Catalyst 3K-X 715W AC Secondary Power Supply</t>
  </si>
  <si>
    <t>C3KX-PWR-715WAC/2</t>
  </si>
  <si>
    <t>Catalyst 3K-X 1G Network Module option PID</t>
  </si>
  <si>
    <t>C3KX-NM-1G</t>
  </si>
  <si>
    <t>S375XVK9T-12255SE</t>
  </si>
  <si>
    <t>Catalyst 3K-X 715W AC Power Supply</t>
  </si>
  <si>
    <t>C3KX-PWR-715WAC</t>
  </si>
  <si>
    <t>Switch x Core</t>
  </si>
  <si>
    <t>Catalyst 3750X 24 Port GE SFP IP Base</t>
  </si>
  <si>
    <t>WS-C3750X-24S-S</t>
  </si>
  <si>
    <t>CAT 3750X IOS UNIVERSAL NO MACSEC WITH WEB BASED DEV MGR</t>
  </si>
  <si>
    <t>S375XVK9TN-12258SE</t>
  </si>
  <si>
    <t>1000BASE-SX SFP transceiver module  MMF  850nm  DOM</t>
  </si>
  <si>
    <t>GLC-SX-MMD=</t>
  </si>
  <si>
    <t>Cisco StackWise 1M Non-Halogen Lead Free Stacking Cable</t>
  </si>
  <si>
    <t>CAB-STACK-1M-NH=</t>
  </si>
  <si>
    <t>10GBASE-CU SFP+ CABLE 3 METER</t>
  </si>
  <si>
    <t>SFP-H10GB-CU3M=</t>
  </si>
  <si>
    <t>1000BASE-T SFP</t>
  </si>
  <si>
    <t>GLC-T=</t>
  </si>
  <si>
    <t>Wireless</t>
  </si>
  <si>
    <t>5508 Series Controller for up to 50 APs</t>
  </si>
  <si>
    <t>AIR-CT5508-50-K9</t>
  </si>
  <si>
    <t>Cisco Unified Wireless Controller SW Release 7.6</t>
  </si>
  <si>
    <t>SWC5500K9-76</t>
  </si>
  <si>
    <t>AIR Line Cord North America</t>
  </si>
  <si>
    <t>AIR-PWR-CORD-NA</t>
  </si>
  <si>
    <t>Insert Packout - PI-MSE</t>
  </si>
  <si>
    <t>PI-MSE-PRMO-INSRT</t>
  </si>
  <si>
    <t>Base Software License</t>
  </si>
  <si>
    <t>LIC-CT5508-BASE</t>
  </si>
  <si>
    <t>50 AP Base license</t>
  </si>
  <si>
    <t>LIC-CT5508-50</t>
  </si>
  <si>
    <t>802.11ac Ctrlr AP 4x4:3SS w/CleanAir; Int Ant; N Reg Domain</t>
  </si>
  <si>
    <t>AIR-CAP3702I-N-K9</t>
  </si>
  <si>
    <t>Cisco 3700 Series IOS WIRELESS LAN RECOVERY</t>
  </si>
  <si>
    <t>SWAP3700-RCOVRY-K9</t>
  </si>
  <si>
    <t>802.11n AP Low Profile Mounting Bracket (Default)</t>
  </si>
  <si>
    <t>AIR-AP-BRACKET-1</t>
  </si>
  <si>
    <t>Ceiling Grid Clip for Aironet APs - Recessed Mount (Default)</t>
  </si>
  <si>
    <t>AIR-AP-T-RAIL-R</t>
  </si>
  <si>
    <t>802.11ac Ctrlr AP 4x4:3SS w/CleanAir; Ext Ant; N Reg Domain</t>
  </si>
  <si>
    <t>AIR-CAP3702E-N-K9</t>
  </si>
  <si>
    <t>2.4 GHz 6 dBi/5 GHz 6 dBi Directional Ant.  4-port  RP-TNC</t>
  </si>
  <si>
    <t>AIR-ANT2566P4W-R=</t>
  </si>
  <si>
    <t>2.4GHz 4dBi/5GHz 4dBi Multi Mount Omni Ant., 4-port,RP-TNC</t>
  </si>
  <si>
    <t xml:space="preserve">AIR-ANT2544V4M-R= </t>
  </si>
  <si>
    <t>Router and Switch x PBR</t>
  </si>
  <si>
    <t>C1921 Modular Router  2 GE  2 EHWIC slots  512DRAM  IP Base</t>
  </si>
  <si>
    <t>CISCO1921/K9</t>
  </si>
  <si>
    <t>Cisco Config Pro Express on Router Flash</t>
  </si>
  <si>
    <t>ISR-CCP-EXP</t>
  </si>
  <si>
    <t>WAASX Feature License RTU (Paper) for 1921</t>
  </si>
  <si>
    <t>FL-C1921-WAASX</t>
  </si>
  <si>
    <t>DATA features for 1900 series APP license</t>
  </si>
  <si>
    <t>SL-19-DATA-APP-K9</t>
  </si>
  <si>
    <t>Blank faceplate for HWIC slot on Cisco ISR</t>
  </si>
  <si>
    <t>HWIC-BLANK</t>
  </si>
  <si>
    <t>IP Base License  for Cisco 1900</t>
  </si>
  <si>
    <t>SL-19-IPB-K9</t>
  </si>
  <si>
    <t>Cisco 1900 IOS UNIVERSAL</t>
  </si>
  <si>
    <t>S190UK9-15501T</t>
  </si>
  <si>
    <t>AppX License with; DATA and WAAS for Cisco 1900 Series</t>
  </si>
  <si>
    <t>SL-19-APP-K9</t>
  </si>
  <si>
    <t>Four port 10/100/1000 Ethernet switch interface card</t>
  </si>
  <si>
    <t>EHWIC-4ESG</t>
  </si>
  <si>
    <t>Catalyst 2960-X 24 GigE  4 x 1G SFP  LAN Base</t>
  </si>
  <si>
    <t>WS-C2960X-24TS-L</t>
  </si>
  <si>
    <t>Catalyst 2960-X FlexStack Plus Stacking Module</t>
  </si>
  <si>
    <t>C2960X-STACK</t>
  </si>
  <si>
    <t>Cisco FlexStack 50cm stacking cable</t>
  </si>
  <si>
    <t>CAB-STK-E-0.5M</t>
  </si>
  <si>
    <t>-</t>
  </si>
  <si>
    <t>June 8th, 2015</t>
  </si>
  <si>
    <r>
      <t>CON-</t>
    </r>
    <r>
      <rPr>
        <b/>
        <sz val="10"/>
        <color rgb="FFFF0000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SNT-3750X4TS</t>
    </r>
  </si>
  <si>
    <t>16 % IVA</t>
  </si>
  <si>
    <t>Sub Total</t>
  </si>
  <si>
    <t>SMARTNET 8X5XNBD Catalyst 3750X 48 Port Data IP Base 36months</t>
  </si>
  <si>
    <t>EstimateDetails_14162170</t>
  </si>
  <si>
    <t>THE PRICES QUOTED IN THE ATTACHED ARE PRICED AS USD AND PAID AS SUCH.</t>
  </si>
  <si>
    <t>THE PRICES QUOTED IN THE ATTACHED ARE PRICED IN THE NATIONAL MONEY.</t>
  </si>
  <si>
    <r>
      <t>CON-</t>
    </r>
    <r>
      <rPr>
        <b/>
        <sz val="10"/>
        <color rgb="FFFF0000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SNT-C375X24S</t>
    </r>
  </si>
  <si>
    <t>SMARTNET 8X5XNBD Catalyst 3750X 24 Port GE SFP IP Base 36 Months</t>
  </si>
  <si>
    <t>EstimateDetails_KM51386391RH</t>
  </si>
  <si>
    <t>3 - 4 weeks</t>
  </si>
  <si>
    <t>CAB-AC</t>
  </si>
  <si>
    <t>AC Power Cord (North America), C13, NEMA 5-15P, 2.1m</t>
  </si>
  <si>
    <t>CAB-16AWG-AC</t>
  </si>
  <si>
    <t>AC Power cord, 16AWG</t>
  </si>
  <si>
    <t>CON-SNT-1921</t>
  </si>
  <si>
    <t>CON-SNT-WSC296XT</t>
  </si>
  <si>
    <t>SMARTNET 8X5XNBD C1921 Modular Router, 2 GE, 2 EHWIC slot 36 Months</t>
  </si>
  <si>
    <t>SMARTNET 8X5XNBD Catalyst 2960-X 24 GigE, 4 x 1G SFP, LAN 36 Months</t>
  </si>
  <si>
    <t xml:space="preserve">THE PRICES QUOTED IN THE ATTACHED ARE PRICED AS USD AND PAID AS SUCH. </t>
  </si>
  <si>
    <t>EstimateDetails_LG51386388ZU</t>
  </si>
  <si>
    <t>(+) 2</t>
  </si>
  <si>
    <t>SMARTNET 8X5XNBD Catalyst 3750X 48 Port PoE IP Base 36 Months</t>
  </si>
  <si>
    <t>(+) 12</t>
  </si>
  <si>
    <t>EstimateDetails_NO51386389FP</t>
  </si>
  <si>
    <r>
      <t>CON-</t>
    </r>
    <r>
      <rPr>
        <b/>
        <sz val="10"/>
        <color rgb="FFFF0000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SNT-CT5508</t>
    </r>
  </si>
  <si>
    <t>SMARTNET 8X5XNBD 5508 Series Controller for up to 50 Aps 36 Months</t>
  </si>
  <si>
    <t>EstimateDetails_TB51386400ES</t>
  </si>
  <si>
    <r>
      <t>CON-</t>
    </r>
    <r>
      <rPr>
        <b/>
        <sz val="10"/>
        <color rgb="FFFF0000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SNT-3702IN</t>
    </r>
  </si>
  <si>
    <t>SMARTNET 8X5XNBD 802.11ac Ctrlr AP 4x4:3SS w/CleanAir; In 36 Months</t>
  </si>
  <si>
    <t>SMARTNET 8X5XNBD 802.11ac Ctrlr AP 4x 36 Months</t>
  </si>
  <si>
    <r>
      <t>CON-</t>
    </r>
    <r>
      <rPr>
        <b/>
        <sz val="10"/>
        <color rgb="FFFF0000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SNT-3702EN</t>
    </r>
  </si>
  <si>
    <t>Switch x Server1</t>
  </si>
  <si>
    <t>Switch x IDF1</t>
  </si>
  <si>
    <t>Switch x Core1</t>
  </si>
  <si>
    <t>Wireless1</t>
  </si>
  <si>
    <t>Router and Switch x PBR1</t>
  </si>
  <si>
    <t>SWITCH X SERVER</t>
  </si>
  <si>
    <t>SWITCH X IDF</t>
  </si>
  <si>
    <t>SWITCH X CORE</t>
  </si>
  <si>
    <t>WIRELESS</t>
  </si>
  <si>
    <t>ROUTER AND SWITCH X PBR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</si>
</sst>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[$-409]mmmm\ d\,\ 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5"/>
      <name val="Calibri"/>
      <family val="2"/>
    </font>
    <font>
      <u/>
      <sz val="11"/>
      <color theme="1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theme="1" tint="0.499984740745262"/>
      </left>
      <right style="thin">
        <color auto="1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auto="1"/>
      </left>
      <right style="thin">
        <color auto="1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auto="1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/>
      <top/>
      <bottom style="medium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theme="1" tint="0.499984740745262"/>
      </right>
      <top style="thin">
        <color theme="1" tint="0.499984740745262"/>
      </top>
      <bottom/>
      <diagonal/>
    </border>
    <border>
      <left/>
      <right/>
      <top style="thick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ck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ck">
        <color theme="1" tint="0.499984740745262"/>
      </bottom>
      <diagonal/>
    </border>
    <border>
      <left/>
      <right/>
      <top style="thin">
        <color theme="1" tint="0.499984740745262"/>
      </top>
      <bottom style="thick">
        <color theme="1" tint="0.499984740745262"/>
      </bottom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/>
    <xf numFmtId="0" fontId="17" fillId="0" borderId="0"/>
  </cellStyleXfs>
  <cellXfs count="180">
    <xf numFmtId="0" fontId="0" fillId="0" borderId="0" xfId="0"/>
    <xf numFmtId="0" fontId="0" fillId="0" borderId="0" xfId="0" applyFont="1"/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0" fillId="0" borderId="0" xfId="0" applyFont="1" applyFill="1"/>
    <xf numFmtId="43" fontId="7" fillId="0" borderId="18" xfId="1" applyFont="1" applyFill="1" applyBorder="1" applyAlignment="1">
      <alignment horizontal="right" vertical="center"/>
    </xf>
    <xf numFmtId="0" fontId="0" fillId="0" borderId="0" xfId="0" applyFill="1" applyBorder="1"/>
    <xf numFmtId="43" fontId="7" fillId="0" borderId="18" xfId="1" applyFont="1" applyBorder="1" applyAlignment="1">
      <alignment horizontal="right" vertical="center"/>
    </xf>
    <xf numFmtId="0" fontId="0" fillId="0" borderId="0" xfId="0" applyBorder="1" applyAlignment="1">
      <alignment wrapText="1"/>
    </xf>
    <xf numFmtId="164" fontId="3" fillId="0" borderId="0" xfId="0" applyNumberFormat="1" applyFont="1" applyBorder="1" applyAlignment="1">
      <alignment horizontal="right"/>
    </xf>
    <xf numFmtId="0" fontId="11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25" xfId="0" applyBorder="1"/>
    <xf numFmtId="43" fontId="7" fillId="0" borderId="18" xfId="6" applyFont="1" applyFill="1" applyBorder="1" applyAlignment="1">
      <alignment horizontal="right" vertical="center"/>
    </xf>
    <xf numFmtId="43" fontId="7" fillId="0" borderId="18" xfId="6" applyFont="1" applyBorder="1" applyAlignment="1">
      <alignment horizontal="right" vertical="center"/>
    </xf>
    <xf numFmtId="43" fontId="10" fillId="0" borderId="0" xfId="0" applyNumberFormat="1" applyFont="1" applyFill="1" applyBorder="1" applyAlignment="1">
      <alignment horizontal="justify" vertical="center" wrapText="1"/>
    </xf>
    <xf numFmtId="43" fontId="0" fillId="0" borderId="0" xfId="0" applyNumberFormat="1" applyFont="1"/>
    <xf numFmtId="0" fontId="0" fillId="0" borderId="0" xfId="0" applyFont="1" applyBorder="1" applyAlignment="1">
      <alignment horizontal="right" wrapText="1"/>
    </xf>
    <xf numFmtId="43" fontId="10" fillId="0" borderId="0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27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7" fillId="0" borderId="26" xfId="0" applyFont="1" applyBorder="1" applyAlignment="1">
      <alignment horizontal="center" vertical="center"/>
    </xf>
    <xf numFmtId="0" fontId="9" fillId="0" borderId="26" xfId="0" applyFont="1" applyFill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center"/>
    </xf>
    <xf numFmtId="0" fontId="19" fillId="3" borderId="26" xfId="24" applyFont="1" applyFill="1" applyBorder="1" applyAlignment="1">
      <alignment wrapText="1"/>
    </xf>
    <xf numFmtId="0" fontId="7" fillId="0" borderId="28" xfId="0" applyFont="1" applyBorder="1" applyAlignment="1">
      <alignment horizontal="center"/>
    </xf>
    <xf numFmtId="0" fontId="19" fillId="3" borderId="28" xfId="24" applyFont="1" applyFill="1" applyBorder="1" applyAlignment="1">
      <alignment wrapText="1"/>
    </xf>
    <xf numFmtId="0" fontId="7" fillId="0" borderId="29" xfId="0" applyFont="1" applyBorder="1" applyAlignment="1">
      <alignment horizontal="center"/>
    </xf>
    <xf numFmtId="49" fontId="20" fillId="4" borderId="29" xfId="25" applyNumberFormat="1" applyFont="1" applyFill="1" applyBorder="1" applyAlignment="1">
      <alignment horizontal="left" wrapText="1"/>
    </xf>
    <xf numFmtId="43" fontId="7" fillId="0" borderId="18" xfId="1" applyNumberFormat="1" applyFont="1" applyFill="1" applyBorder="1" applyAlignment="1">
      <alignment horizontal="right" vertical="center"/>
    </xf>
    <xf numFmtId="0" fontId="7" fillId="0" borderId="18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0" fillId="0" borderId="0" xfId="0" applyFont="1" applyBorder="1" applyAlignment="1">
      <alignment horizontal="right" wrapText="1"/>
    </xf>
    <xf numFmtId="0" fontId="7" fillId="0" borderId="26" xfId="0" applyFont="1" applyBorder="1" applyAlignment="1">
      <alignment horizontal="left" vertical="center" wrapText="1"/>
    </xf>
    <xf numFmtId="0" fontId="7" fillId="5" borderId="18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vertical="center" wrapText="1"/>
    </xf>
    <xf numFmtId="43" fontId="7" fillId="5" borderId="18" xfId="6" applyFont="1" applyFill="1" applyBorder="1" applyAlignment="1">
      <alignment horizontal="right" vertical="center"/>
    </xf>
    <xf numFmtId="43" fontId="7" fillId="5" borderId="18" xfId="6" quotePrefix="1" applyFont="1" applyFill="1" applyBorder="1" applyAlignment="1">
      <alignment horizontal="right" vertical="center"/>
    </xf>
    <xf numFmtId="0" fontId="21" fillId="0" borderId="18" xfId="0" applyFont="1" applyBorder="1" applyAlignment="1">
      <alignment horizontal="center" vertical="center"/>
    </xf>
    <xf numFmtId="0" fontId="21" fillId="3" borderId="26" xfId="24" applyFont="1" applyFill="1" applyBorder="1" applyAlignment="1">
      <alignment wrapText="1"/>
    </xf>
    <xf numFmtId="0" fontId="21" fillId="0" borderId="26" xfId="0" applyFont="1" applyBorder="1" applyAlignment="1">
      <alignment horizontal="center"/>
    </xf>
    <xf numFmtId="43" fontId="21" fillId="0" borderId="18" xfId="1" applyFont="1" applyFill="1" applyBorder="1" applyAlignment="1">
      <alignment horizontal="right" vertical="center"/>
    </xf>
    <xf numFmtId="43" fontId="21" fillId="0" borderId="18" xfId="1" applyNumberFormat="1" applyFont="1" applyFill="1" applyBorder="1" applyAlignment="1">
      <alignment horizontal="right" vertical="center"/>
    </xf>
    <xf numFmtId="0" fontId="22" fillId="0" borderId="0" xfId="0" applyFont="1"/>
    <xf numFmtId="43" fontId="22" fillId="0" borderId="0" xfId="0" applyNumberFormat="1" applyFont="1"/>
    <xf numFmtId="49" fontId="21" fillId="4" borderId="29" xfId="25" applyNumberFormat="1" applyFont="1" applyFill="1" applyBorder="1" applyAlignment="1">
      <alignment horizontal="left" wrapText="1"/>
    </xf>
    <xf numFmtId="0" fontId="21" fillId="0" borderId="29" xfId="0" applyFont="1" applyBorder="1" applyAlignment="1">
      <alignment horizontal="center"/>
    </xf>
    <xf numFmtId="0" fontId="9" fillId="0" borderId="18" xfId="0" applyFont="1" applyFill="1" applyBorder="1" applyAlignment="1">
      <alignment horizontal="center" vertical="center"/>
    </xf>
    <xf numFmtId="0" fontId="22" fillId="6" borderId="0" xfId="0" applyFont="1" applyFill="1" applyBorder="1"/>
    <xf numFmtId="0" fontId="22" fillId="6" borderId="0" xfId="0" applyFont="1" applyFill="1"/>
    <xf numFmtId="0" fontId="21" fillId="0" borderId="26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0" fillId="0" borderId="0" xfId="0" applyFont="1" applyBorder="1" applyAlignment="1">
      <alignment horizontal="right" wrapText="1"/>
    </xf>
    <xf numFmtId="164" fontId="3" fillId="0" borderId="0" xfId="0" applyNumberFormat="1" applyFont="1" applyBorder="1" applyAlignment="1">
      <alignment horizontal="right"/>
    </xf>
    <xf numFmtId="0" fontId="22" fillId="5" borderId="0" xfId="0" applyFont="1" applyFill="1" applyBorder="1"/>
    <xf numFmtId="0" fontId="0" fillId="0" borderId="0" xfId="0" applyFont="1" applyAlignment="1">
      <alignment wrapText="1"/>
    </xf>
    <xf numFmtId="0" fontId="11" fillId="2" borderId="1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43" fontId="7" fillId="0" borderId="20" xfId="6" applyFont="1" applyFill="1" applyBorder="1" applyAlignment="1">
      <alignment horizontal="center" vertical="center"/>
    </xf>
    <xf numFmtId="43" fontId="7" fillId="0" borderId="17" xfId="6" applyFont="1" applyFill="1" applyBorder="1" applyAlignment="1">
      <alignment horizontal="center" vertical="center"/>
    </xf>
    <xf numFmtId="43" fontId="7" fillId="0" borderId="21" xfId="6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Border="1" applyAlignment="1">
      <alignment horizontal="right" wrapText="1"/>
    </xf>
    <xf numFmtId="164" fontId="3" fillId="0" borderId="0" xfId="0" applyNumberFormat="1" applyFont="1" applyBorder="1" applyAlignment="1">
      <alignment horizontal="right"/>
    </xf>
    <xf numFmtId="0" fontId="5" fillId="2" borderId="18" xfId="0" applyFont="1" applyFill="1" applyBorder="1" applyAlignment="1">
      <alignment horizontal="center" wrapText="1"/>
    </xf>
    <xf numFmtId="0" fontId="5" fillId="0" borderId="20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3" fillId="0" borderId="0" xfId="4" applyFont="1" applyBorder="1" applyAlignment="1" applyProtection="1">
      <alignment horizontal="center"/>
    </xf>
    <xf numFmtId="0" fontId="0" fillId="0" borderId="5" xfId="0" applyFont="1" applyBorder="1" applyAlignment="1">
      <alignment horizontal="right" wrapText="1"/>
    </xf>
    <xf numFmtId="0" fontId="0" fillId="0" borderId="37" xfId="0" applyFont="1" applyBorder="1" applyAlignment="1">
      <alignment horizontal="right" wrapText="1"/>
    </xf>
    <xf numFmtId="164" fontId="3" fillId="0" borderId="22" xfId="0" applyNumberFormat="1" applyFont="1" applyBorder="1" applyAlignment="1">
      <alignment horizontal="right"/>
    </xf>
    <xf numFmtId="164" fontId="3" fillId="0" borderId="23" xfId="0" applyNumberFormat="1" applyFont="1" applyBorder="1" applyAlignment="1">
      <alignment horizontal="right"/>
    </xf>
    <xf numFmtId="164" fontId="3" fillId="0" borderId="24" xfId="0" applyNumberFormat="1" applyFont="1" applyBorder="1" applyAlignment="1">
      <alignment horizontal="right"/>
    </xf>
    <xf numFmtId="164" fontId="3" fillId="0" borderId="38" xfId="0" applyNumberFormat="1" applyFont="1" applyBorder="1" applyAlignment="1">
      <alignment horizontal="righ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17" xfId="0" applyFont="1" applyBorder="1" applyAlignment="1">
      <alignment horizontal="center"/>
    </xf>
    <xf numFmtId="0" fontId="23" fillId="7" borderId="20" xfId="0" applyFont="1" applyFill="1" applyBorder="1" applyAlignment="1">
      <alignment horizontal="left" vertical="center" wrapText="1"/>
    </xf>
    <xf numFmtId="0" fontId="23" fillId="7" borderId="17" xfId="0" applyFont="1" applyFill="1" applyBorder="1" applyAlignment="1">
      <alignment horizontal="left" vertical="center" wrapText="1"/>
    </xf>
    <xf numFmtId="0" fontId="23" fillId="7" borderId="21" xfId="0" applyFont="1" applyFill="1" applyBorder="1" applyAlignment="1">
      <alignment horizontal="left" vertical="center" wrapText="1"/>
    </xf>
    <xf numFmtId="43" fontId="7" fillId="5" borderId="39" xfId="6" applyFont="1" applyFill="1" applyBorder="1" applyAlignment="1">
      <alignment horizontal="center" vertical="center"/>
    </xf>
    <xf numFmtId="43" fontId="7" fillId="5" borderId="41" xfId="6" applyFont="1" applyFill="1" applyBorder="1" applyAlignment="1">
      <alignment horizontal="center" vertical="center"/>
    </xf>
    <xf numFmtId="43" fontId="7" fillId="5" borderId="40" xfId="6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3" fillId="7" borderId="20" xfId="0" applyFont="1" applyFill="1" applyBorder="1" applyAlignment="1">
      <alignment horizontal="left" vertical="center"/>
    </xf>
    <xf numFmtId="0" fontId="23" fillId="7" borderId="17" xfId="0" applyFont="1" applyFill="1" applyBorder="1" applyAlignment="1">
      <alignment horizontal="left" vertical="center"/>
    </xf>
    <xf numFmtId="0" fontId="23" fillId="7" borderId="21" xfId="0" applyFont="1" applyFill="1" applyBorder="1" applyAlignment="1">
      <alignment horizontal="left" vertical="center"/>
    </xf>
    <xf numFmtId="43" fontId="7" fillId="0" borderId="20" xfId="1" applyFont="1" applyFill="1" applyBorder="1" applyAlignment="1">
      <alignment horizontal="center" vertical="center"/>
    </xf>
    <xf numFmtId="43" fontId="7" fillId="0" borderId="17" xfId="1" applyFont="1" applyFill="1" applyBorder="1" applyAlignment="1">
      <alignment horizontal="center" vertical="center"/>
    </xf>
    <xf numFmtId="43" fontId="7" fillId="0" borderId="21" xfId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65" fontId="5" fillId="0" borderId="9" xfId="0" applyNumberFormat="1" applyFont="1" applyBorder="1" applyAlignment="1">
      <alignment horizontal="left" vertical="center" wrapText="1"/>
    </xf>
    <xf numFmtId="165" fontId="5" fillId="0" borderId="0" xfId="0" applyNumberFormat="1" applyFont="1" applyBorder="1" applyAlignment="1">
      <alignment horizontal="left" vertical="center" wrapText="1"/>
    </xf>
    <xf numFmtId="165" fontId="5" fillId="0" borderId="10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8" fillId="0" borderId="19" xfId="0" applyFont="1" applyBorder="1" applyAlignment="1">
      <alignment horizontal="center" vertical="center"/>
    </xf>
    <xf numFmtId="0" fontId="7" fillId="0" borderId="2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5" borderId="18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21" xfId="0" applyFont="1" applyFill="1" applyBorder="1" applyAlignment="1">
      <alignment horizontal="left" vertical="center" wrapText="1"/>
    </xf>
    <xf numFmtId="0" fontId="7" fillId="0" borderId="18" xfId="0" applyFont="1" applyBorder="1" applyAlignment="1">
      <alignment vertical="center" wrapText="1"/>
    </xf>
    <xf numFmtId="0" fontId="7" fillId="0" borderId="18" xfId="0" applyFont="1" applyBorder="1" applyAlignment="1">
      <alignment vertical="center"/>
    </xf>
    <xf numFmtId="0" fontId="15" fillId="2" borderId="26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 vertical="center" wrapText="1"/>
    </xf>
    <xf numFmtId="0" fontId="7" fillId="0" borderId="20" xfId="0" applyFont="1" applyFill="1" applyBorder="1" applyAlignment="1">
      <alignment horizontal="left" vertical="center" wrapText="1"/>
    </xf>
    <xf numFmtId="0" fontId="7" fillId="0" borderId="26" xfId="0" applyFont="1" applyBorder="1" applyAlignment="1">
      <alignment vertical="center" wrapText="1"/>
    </xf>
    <xf numFmtId="0" fontId="7" fillId="0" borderId="28" xfId="0" applyFont="1" applyBorder="1" applyAlignment="1">
      <alignment vertical="center" wrapText="1"/>
    </xf>
    <xf numFmtId="0" fontId="7" fillId="0" borderId="30" xfId="0" applyFont="1" applyBorder="1" applyAlignment="1">
      <alignment vertical="center" wrapText="1"/>
    </xf>
    <xf numFmtId="0" fontId="7" fillId="0" borderId="29" xfId="0" applyFont="1" applyBorder="1" applyAlignment="1">
      <alignment vertical="center" wrapText="1"/>
    </xf>
    <xf numFmtId="0" fontId="7" fillId="0" borderId="26" xfId="0" applyFont="1" applyBorder="1" applyAlignment="1">
      <alignment horizontal="left" vertical="center" wrapText="1"/>
    </xf>
    <xf numFmtId="0" fontId="15" fillId="2" borderId="31" xfId="0" applyFont="1" applyFill="1" applyBorder="1" applyAlignment="1">
      <alignment horizontal="left" vertical="top"/>
    </xf>
    <xf numFmtId="0" fontId="15" fillId="2" borderId="32" xfId="0" applyFont="1" applyFill="1" applyBorder="1" applyAlignment="1">
      <alignment horizontal="left" vertical="top"/>
    </xf>
    <xf numFmtId="0" fontId="15" fillId="2" borderId="33" xfId="0" applyFont="1" applyFill="1" applyBorder="1" applyAlignment="1">
      <alignment horizontal="left" vertical="top"/>
    </xf>
    <xf numFmtId="0" fontId="19" fillId="3" borderId="26" xfId="24" applyFont="1" applyFill="1" applyBorder="1" applyAlignment="1">
      <alignment horizontal="left" wrapText="1"/>
    </xf>
    <xf numFmtId="0" fontId="21" fillId="3" borderId="31" xfId="24" applyFont="1" applyFill="1" applyBorder="1" applyAlignment="1">
      <alignment horizontal="left" wrapText="1"/>
    </xf>
    <xf numFmtId="0" fontId="21" fillId="3" borderId="32" xfId="24" applyFont="1" applyFill="1" applyBorder="1" applyAlignment="1">
      <alignment horizontal="left" wrapText="1"/>
    </xf>
    <xf numFmtId="0" fontId="21" fillId="3" borderId="33" xfId="24" applyFont="1" applyFill="1" applyBorder="1" applyAlignment="1">
      <alignment horizontal="left" wrapText="1"/>
    </xf>
    <xf numFmtId="0" fontId="19" fillId="3" borderId="28" xfId="24" applyFont="1" applyFill="1" applyBorder="1" applyAlignment="1">
      <alignment horizontal="left" wrapText="1"/>
    </xf>
    <xf numFmtId="0" fontId="19" fillId="3" borderId="29" xfId="24" applyFont="1" applyFill="1" applyBorder="1" applyAlignment="1">
      <alignment horizontal="left" wrapText="1"/>
    </xf>
    <xf numFmtId="0" fontId="21" fillId="3" borderId="26" xfId="24" applyFont="1" applyFill="1" applyBorder="1" applyAlignment="1">
      <alignment horizontal="left" wrapText="1"/>
    </xf>
    <xf numFmtId="0" fontId="19" fillId="3" borderId="31" xfId="24" applyFont="1" applyFill="1" applyBorder="1" applyAlignment="1">
      <alignment horizontal="left" wrapText="1"/>
    </xf>
    <xf numFmtId="0" fontId="19" fillId="3" borderId="32" xfId="24" applyFont="1" applyFill="1" applyBorder="1" applyAlignment="1">
      <alignment horizontal="left" wrapText="1"/>
    </xf>
    <xf numFmtId="0" fontId="19" fillId="3" borderId="33" xfId="24" applyFont="1" applyFill="1" applyBorder="1" applyAlignment="1">
      <alignment horizontal="left" wrapText="1"/>
    </xf>
    <xf numFmtId="0" fontId="21" fillId="3" borderId="31" xfId="24" applyFont="1" applyFill="1" applyBorder="1" applyAlignment="1">
      <alignment horizontal="left" vertical="center" wrapText="1"/>
    </xf>
    <xf numFmtId="0" fontId="21" fillId="3" borderId="32" xfId="24" applyFont="1" applyFill="1" applyBorder="1" applyAlignment="1">
      <alignment horizontal="left" vertical="center" wrapText="1"/>
    </xf>
    <xf numFmtId="0" fontId="21" fillId="3" borderId="33" xfId="24" applyFont="1" applyFill="1" applyBorder="1" applyAlignment="1">
      <alignment horizontal="left" vertical="center" wrapText="1"/>
    </xf>
    <xf numFmtId="0" fontId="19" fillId="3" borderId="34" xfId="24" applyFont="1" applyFill="1" applyBorder="1" applyAlignment="1">
      <alignment horizontal="left" wrapText="1"/>
    </xf>
    <xf numFmtId="0" fontId="19" fillId="3" borderId="35" xfId="24" applyFont="1" applyFill="1" applyBorder="1" applyAlignment="1">
      <alignment horizontal="left" wrapText="1"/>
    </xf>
    <xf numFmtId="0" fontId="19" fillId="3" borderId="36" xfId="24" applyFont="1" applyFill="1" applyBorder="1" applyAlignment="1">
      <alignment horizontal="left" wrapText="1"/>
    </xf>
  </cellXfs>
  <cellStyles count="26">
    <cellStyle name="Hipervínculo" xfId="4" builtinId="8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Millares" xfId="1" builtinId="3"/>
    <cellStyle name="Millares 10" xfId="2"/>
    <cellStyle name="Millares 10 2" xfId="5"/>
    <cellStyle name="Millares 3" xfId="3"/>
    <cellStyle name="Millares 4" xfId="6"/>
    <cellStyle name="Normal" xfId="0" builtinId="0"/>
    <cellStyle name="Normal 2" xfId="25"/>
    <cellStyle name="Normal 3" xfId="24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382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771651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771651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771651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771651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771651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grupoasercom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grupoasercom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grupoasercom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grupoasercom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7"/>
  <sheetViews>
    <sheetView tabSelected="1" topLeftCell="A7" workbookViewId="0">
      <selection activeCell="D31" sqref="D31:I31"/>
    </sheetView>
  </sheetViews>
  <sheetFormatPr baseColWidth="10" defaultColWidth="10.85546875" defaultRowHeight="15" x14ac:dyDescent="0.25"/>
  <cols>
    <col min="1" max="1" width="6.7109375" style="1" customWidth="1"/>
    <col min="2" max="2" width="10" style="1" customWidth="1"/>
    <col min="3" max="3" width="10.85546875" style="1"/>
    <col min="4" max="4" width="14.28515625" style="1" customWidth="1"/>
    <col min="5" max="5" width="30" style="1" customWidth="1"/>
    <col min="6" max="6" width="16.7109375" style="1" customWidth="1"/>
    <col min="7" max="16384" width="10.85546875" style="1"/>
  </cols>
  <sheetData>
    <row r="2" spans="2:9" ht="15.75" x14ac:dyDescent="0.25">
      <c r="G2" s="129" t="s">
        <v>0</v>
      </c>
      <c r="H2" s="129"/>
      <c r="I2" s="129"/>
    </row>
    <row r="3" spans="2:9" ht="15.75" x14ac:dyDescent="0.25">
      <c r="G3" s="130" t="s">
        <v>1</v>
      </c>
      <c r="H3" s="130"/>
      <c r="I3" s="130"/>
    </row>
    <row r="7" spans="2:9" ht="15.75" thickBot="1" x14ac:dyDescent="0.3"/>
    <row r="8" spans="2:9" x14ac:dyDescent="0.25">
      <c r="B8" s="131" t="s">
        <v>2</v>
      </c>
      <c r="C8" s="132"/>
      <c r="D8" s="132"/>
      <c r="E8" s="133"/>
      <c r="G8" s="134" t="s">
        <v>3</v>
      </c>
      <c r="H8" s="135"/>
      <c r="I8" s="136"/>
    </row>
    <row r="9" spans="2:9" ht="15" customHeight="1" x14ac:dyDescent="0.25">
      <c r="B9" s="137" t="s">
        <v>4</v>
      </c>
      <c r="C9" s="138"/>
      <c r="D9" s="138"/>
      <c r="E9" s="139"/>
      <c r="G9" s="140" t="s">
        <v>136</v>
      </c>
      <c r="H9" s="141"/>
      <c r="I9" s="142"/>
    </row>
    <row r="10" spans="2:9" x14ac:dyDescent="0.25">
      <c r="B10" s="111" t="s">
        <v>5</v>
      </c>
      <c r="C10" s="112"/>
      <c r="D10" s="112"/>
      <c r="E10" s="113"/>
      <c r="G10" s="114" t="s">
        <v>6</v>
      </c>
      <c r="H10" s="112"/>
      <c r="I10" s="115"/>
    </row>
    <row r="11" spans="2:9" x14ac:dyDescent="0.25">
      <c r="B11" s="116" t="s">
        <v>37</v>
      </c>
      <c r="C11" s="117"/>
      <c r="D11" s="117"/>
      <c r="E11" s="118"/>
      <c r="G11" s="114" t="s">
        <v>147</v>
      </c>
      <c r="H11" s="112"/>
      <c r="I11" s="115"/>
    </row>
    <row r="12" spans="2:9" x14ac:dyDescent="0.25">
      <c r="B12" s="111" t="s">
        <v>7</v>
      </c>
      <c r="C12" s="112"/>
      <c r="D12" s="119" t="s">
        <v>8</v>
      </c>
      <c r="E12" s="120"/>
      <c r="G12" s="114" t="s">
        <v>9</v>
      </c>
      <c r="H12" s="112"/>
      <c r="I12" s="115"/>
    </row>
    <row r="13" spans="2:9" ht="15.75" thickBot="1" x14ac:dyDescent="0.3">
      <c r="B13" s="121" t="s">
        <v>10</v>
      </c>
      <c r="C13" s="122"/>
      <c r="D13" s="123" t="s">
        <v>11</v>
      </c>
      <c r="E13" s="124"/>
      <c r="G13" s="125" t="s">
        <v>36</v>
      </c>
      <c r="H13" s="126"/>
      <c r="I13" s="127"/>
    </row>
    <row r="14" spans="2:9" x14ac:dyDescent="0.25">
      <c r="B14" s="128"/>
      <c r="C14" s="128"/>
      <c r="D14" s="128"/>
      <c r="E14" s="128"/>
      <c r="F14" s="128"/>
      <c r="G14" s="128"/>
      <c r="H14" s="128"/>
      <c r="I14" s="128"/>
    </row>
    <row r="15" spans="2:9" x14ac:dyDescent="0.25">
      <c r="B15" s="128"/>
      <c r="C15" s="128"/>
      <c r="D15" s="128"/>
      <c r="E15" s="128"/>
      <c r="F15" s="128"/>
      <c r="G15" s="128"/>
      <c r="H15" s="128"/>
      <c r="I15" s="128"/>
    </row>
    <row r="16" spans="2:9" ht="15" customHeight="1" x14ac:dyDescent="0.25">
      <c r="B16" s="108" t="s">
        <v>12</v>
      </c>
      <c r="C16" s="109"/>
      <c r="D16" s="109"/>
      <c r="E16" s="109"/>
      <c r="F16" s="109"/>
      <c r="G16" s="109"/>
      <c r="H16" s="109"/>
      <c r="I16" s="110"/>
    </row>
    <row r="17" spans="2:12" x14ac:dyDescent="0.25">
      <c r="B17" s="89" t="s">
        <v>38</v>
      </c>
      <c r="C17" s="90"/>
      <c r="D17" s="90"/>
      <c r="E17" s="90"/>
      <c r="F17" s="90"/>
      <c r="G17" s="90"/>
      <c r="H17" s="90"/>
      <c r="I17" s="91"/>
    </row>
    <row r="18" spans="2:12" x14ac:dyDescent="0.25">
      <c r="B18" s="92"/>
      <c r="C18" s="92"/>
      <c r="D18" s="92"/>
      <c r="E18" s="92"/>
      <c r="F18" s="92"/>
      <c r="G18" s="92"/>
      <c r="H18" s="92"/>
      <c r="I18" s="92"/>
    </row>
    <row r="19" spans="2:12" x14ac:dyDescent="0.25">
      <c r="B19" s="99" t="s">
        <v>13</v>
      </c>
      <c r="C19" s="100"/>
      <c r="D19" s="100"/>
      <c r="E19" s="100"/>
      <c r="F19" s="101"/>
      <c r="G19" s="99" t="s">
        <v>17</v>
      </c>
      <c r="H19" s="100"/>
      <c r="I19" s="101"/>
    </row>
    <row r="20" spans="2:12" ht="27.75" customHeight="1" x14ac:dyDescent="0.25">
      <c r="B20" s="93" t="s">
        <v>169</v>
      </c>
      <c r="C20" s="94"/>
      <c r="D20" s="94"/>
      <c r="E20" s="94"/>
      <c r="F20" s="95"/>
      <c r="G20" s="105">
        <f>'Switch x Server1'!G31</f>
        <v>35041.26</v>
      </c>
      <c r="H20" s="106"/>
      <c r="I20" s="107"/>
    </row>
    <row r="21" spans="2:12" s="5" customFormat="1" ht="29.25" customHeight="1" x14ac:dyDescent="0.25">
      <c r="B21" s="102" t="s">
        <v>170</v>
      </c>
      <c r="C21" s="103"/>
      <c r="D21" s="103"/>
      <c r="E21" s="103"/>
      <c r="F21" s="104"/>
      <c r="G21" s="105">
        <f>'Switch x IDF1'!G31</f>
        <v>214900.56</v>
      </c>
      <c r="H21" s="106"/>
      <c r="I21" s="107"/>
      <c r="J21" s="7"/>
      <c r="K21" s="19"/>
      <c r="L21" s="16"/>
    </row>
    <row r="22" spans="2:12" s="5" customFormat="1" ht="27" customHeight="1" x14ac:dyDescent="0.25">
      <c r="B22" s="102" t="s">
        <v>171</v>
      </c>
      <c r="C22" s="103"/>
      <c r="D22" s="103"/>
      <c r="E22" s="103"/>
      <c r="F22" s="104"/>
      <c r="G22" s="70">
        <f>'Switch x Core1'!G37</f>
        <v>81125</v>
      </c>
      <c r="H22" s="71"/>
      <c r="I22" s="72"/>
      <c r="J22" s="7"/>
      <c r="K22" s="19"/>
      <c r="L22" s="16"/>
    </row>
    <row r="23" spans="2:12" s="5" customFormat="1" ht="27" customHeight="1" x14ac:dyDescent="0.25">
      <c r="B23" s="102" t="s">
        <v>172</v>
      </c>
      <c r="C23" s="103"/>
      <c r="D23" s="103"/>
      <c r="E23" s="103"/>
      <c r="F23" s="104"/>
      <c r="G23" s="70">
        <f>Wireless1!G41</f>
        <v>194858</v>
      </c>
      <c r="H23" s="71"/>
      <c r="I23" s="72"/>
      <c r="J23" s="66"/>
      <c r="K23" s="19"/>
      <c r="L23" s="16"/>
    </row>
    <row r="24" spans="2:12" s="5" customFormat="1" ht="27" customHeight="1" thickBot="1" x14ac:dyDescent="0.3">
      <c r="B24" s="102" t="s">
        <v>173</v>
      </c>
      <c r="C24" s="103"/>
      <c r="D24" s="103"/>
      <c r="E24" s="103"/>
      <c r="F24" s="104"/>
      <c r="G24" s="96">
        <f>'Router and Switch x PBR1'!G37</f>
        <v>14024.779999999999</v>
      </c>
      <c r="H24" s="97"/>
      <c r="I24" s="98"/>
      <c r="J24" s="7"/>
      <c r="K24" s="19"/>
      <c r="L24" s="16"/>
    </row>
    <row r="25" spans="2:12" ht="17.25" thickTop="1" thickBot="1" x14ac:dyDescent="0.3">
      <c r="B25"/>
      <c r="C25" s="9"/>
      <c r="D25" s="9"/>
      <c r="E25" s="83" t="s">
        <v>139</v>
      </c>
      <c r="F25" s="84"/>
      <c r="G25" s="85">
        <f>SUM(G20:G24)</f>
        <v>539949.60000000009</v>
      </c>
      <c r="H25" s="86"/>
      <c r="I25" s="87"/>
    </row>
    <row r="26" spans="2:12" ht="16.5" thickTop="1" x14ac:dyDescent="0.25">
      <c r="B26"/>
      <c r="C26" s="9"/>
      <c r="D26" s="9"/>
      <c r="E26" s="75" t="s">
        <v>138</v>
      </c>
      <c r="F26" s="75"/>
      <c r="G26" s="88">
        <f>(G25)*0.16</f>
        <v>86391.936000000016</v>
      </c>
      <c r="H26" s="88"/>
      <c r="I26" s="88"/>
    </row>
    <row r="27" spans="2:12" ht="15.75" x14ac:dyDescent="0.25">
      <c r="B27"/>
      <c r="C27" s="9"/>
      <c r="D27" s="9"/>
      <c r="E27" s="75" t="s">
        <v>17</v>
      </c>
      <c r="F27" s="75"/>
      <c r="G27" s="76">
        <f>SUM(G25:I26)</f>
        <v>626341.53600000008</v>
      </c>
      <c r="H27" s="76"/>
      <c r="I27" s="76"/>
    </row>
    <row r="28" spans="2:12" ht="15.75" x14ac:dyDescent="0.25">
      <c r="B28" t="s">
        <v>35</v>
      </c>
      <c r="C28" s="9"/>
      <c r="D28" s="9"/>
      <c r="E28" s="64"/>
      <c r="F28" s="64"/>
      <c r="G28" s="65"/>
      <c r="H28" s="65"/>
      <c r="I28" s="65"/>
    </row>
    <row r="31" spans="2:12" ht="15.75" x14ac:dyDescent="0.25">
      <c r="B31" s="68" t="s">
        <v>18</v>
      </c>
      <c r="C31" s="69" t="s">
        <v>19</v>
      </c>
      <c r="D31" s="77" t="s">
        <v>142</v>
      </c>
      <c r="E31" s="77"/>
      <c r="F31" s="77"/>
      <c r="G31" s="77"/>
      <c r="H31" s="77"/>
      <c r="I31" s="77"/>
    </row>
    <row r="32" spans="2:12" x14ac:dyDescent="0.25">
      <c r="B32" s="11"/>
      <c r="C32" s="12" t="s">
        <v>20</v>
      </c>
      <c r="D32" s="78" t="s">
        <v>143</v>
      </c>
      <c r="E32" s="79"/>
      <c r="F32" s="79"/>
      <c r="G32" s="79"/>
      <c r="H32" s="79"/>
      <c r="I32" s="80"/>
    </row>
    <row r="36" spans="2:9" ht="15.75" thickBot="1" x14ac:dyDescent="0.3">
      <c r="B36" s="13"/>
      <c r="C36" s="13"/>
      <c r="D36" s="13"/>
      <c r="E36" s="13"/>
      <c r="F36" s="13"/>
      <c r="G36" s="13"/>
      <c r="H36" s="13"/>
      <c r="I36" s="13"/>
    </row>
    <row r="37" spans="2:9" x14ac:dyDescent="0.25">
      <c r="B37" s="81" t="s">
        <v>21</v>
      </c>
      <c r="C37" s="81"/>
      <c r="D37" s="81"/>
      <c r="E37" s="82" t="s">
        <v>22</v>
      </c>
      <c r="F37" s="82"/>
      <c r="G37"/>
      <c r="H37"/>
      <c r="I37"/>
    </row>
    <row r="38" spans="2:9" x14ac:dyDescent="0.25">
      <c r="B38" s="74" t="s">
        <v>23</v>
      </c>
      <c r="C38" s="74"/>
      <c r="D38" s="74"/>
      <c r="E38" s="74" t="s">
        <v>24</v>
      </c>
      <c r="F38" s="74"/>
      <c r="G38" s="74" t="s">
        <v>25</v>
      </c>
      <c r="H38" s="74"/>
      <c r="I38" s="74"/>
    </row>
    <row r="39" spans="2:9" x14ac:dyDescent="0.25">
      <c r="B39" s="73" t="s">
        <v>26</v>
      </c>
      <c r="C39" s="73"/>
      <c r="D39" s="73"/>
      <c r="E39" s="73" t="s">
        <v>27</v>
      </c>
      <c r="F39" s="73"/>
      <c r="G39" s="73" t="s">
        <v>28</v>
      </c>
      <c r="H39" s="73"/>
      <c r="I39" s="73"/>
    </row>
    <row r="40" spans="2:9" x14ac:dyDescent="0.25">
      <c r="B40" s="73" t="s">
        <v>29</v>
      </c>
      <c r="C40" s="73"/>
      <c r="D40" s="73"/>
      <c r="E40" s="73" t="s">
        <v>30</v>
      </c>
      <c r="F40" s="73"/>
      <c r="G40" s="73" t="s">
        <v>31</v>
      </c>
      <c r="H40" s="73"/>
      <c r="I40" s="73"/>
    </row>
    <row r="41" spans="2:9" x14ac:dyDescent="0.25">
      <c r="B41" s="73" t="s">
        <v>32</v>
      </c>
      <c r="C41" s="73"/>
      <c r="D41" s="73"/>
      <c r="E41" s="73" t="s">
        <v>33</v>
      </c>
      <c r="F41" s="73"/>
      <c r="G41" s="73" t="s">
        <v>34</v>
      </c>
      <c r="H41" s="73"/>
      <c r="I41" s="73"/>
    </row>
    <row r="47" spans="2:9" ht="15" customHeight="1" x14ac:dyDescent="0.25">
      <c r="G47" s="67"/>
      <c r="H47" s="67"/>
      <c r="I47" s="67"/>
    </row>
  </sheetData>
  <mergeCells count="55">
    <mergeCell ref="G2:I2"/>
    <mergeCell ref="G3:I3"/>
    <mergeCell ref="B8:E8"/>
    <mergeCell ref="G8:I8"/>
    <mergeCell ref="B9:E9"/>
    <mergeCell ref="G9:I9"/>
    <mergeCell ref="B16:I16"/>
    <mergeCell ref="B10:E10"/>
    <mergeCell ref="G10:I10"/>
    <mergeCell ref="B11:E11"/>
    <mergeCell ref="G11:I11"/>
    <mergeCell ref="B12:C12"/>
    <mergeCell ref="D12:E12"/>
    <mergeCell ref="G12:I12"/>
    <mergeCell ref="B13:C13"/>
    <mergeCell ref="D13:E13"/>
    <mergeCell ref="G13:I13"/>
    <mergeCell ref="B14:I14"/>
    <mergeCell ref="B15:I15"/>
    <mergeCell ref="B17:I17"/>
    <mergeCell ref="B18:I18"/>
    <mergeCell ref="B20:F20"/>
    <mergeCell ref="G24:I24"/>
    <mergeCell ref="B19:F19"/>
    <mergeCell ref="B21:F21"/>
    <mergeCell ref="B22:F22"/>
    <mergeCell ref="B23:F23"/>
    <mergeCell ref="B24:F24"/>
    <mergeCell ref="G19:I19"/>
    <mergeCell ref="G20:I20"/>
    <mergeCell ref="G21:I21"/>
    <mergeCell ref="B41:D41"/>
    <mergeCell ref="E41:F41"/>
    <mergeCell ref="G41:I41"/>
    <mergeCell ref="B38:D38"/>
    <mergeCell ref="E38:F38"/>
    <mergeCell ref="G38:I38"/>
    <mergeCell ref="B39:D39"/>
    <mergeCell ref="E39:F39"/>
    <mergeCell ref="G39:I39"/>
    <mergeCell ref="G22:I22"/>
    <mergeCell ref="G23:I23"/>
    <mergeCell ref="B40:D40"/>
    <mergeCell ref="E40:F40"/>
    <mergeCell ref="G40:I40"/>
    <mergeCell ref="E27:F27"/>
    <mergeCell ref="G27:I27"/>
    <mergeCell ref="D31:I31"/>
    <mergeCell ref="D32:I32"/>
    <mergeCell ref="B37:D37"/>
    <mergeCell ref="E37:F37"/>
    <mergeCell ref="E25:F25"/>
    <mergeCell ref="G25:I25"/>
    <mergeCell ref="E26:F26"/>
    <mergeCell ref="G26:I26"/>
  </mergeCells>
  <hyperlinks>
    <hyperlink ref="E37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L53"/>
  <sheetViews>
    <sheetView topLeftCell="A19" workbookViewId="0">
      <selection activeCell="E31" sqref="E31:F31"/>
    </sheetView>
  </sheetViews>
  <sheetFormatPr baseColWidth="10" defaultColWidth="10.85546875" defaultRowHeight="15" x14ac:dyDescent="0.25"/>
  <cols>
    <col min="1" max="1" width="6.7109375" style="1" customWidth="1"/>
    <col min="2" max="2" width="10" style="1" customWidth="1"/>
    <col min="3" max="3" width="10.85546875" style="1"/>
    <col min="4" max="4" width="14.28515625" style="1" customWidth="1"/>
    <col min="5" max="5" width="30" style="1" customWidth="1"/>
    <col min="6" max="6" width="16.7109375" style="1" customWidth="1"/>
    <col min="7" max="16384" width="10.85546875" style="1"/>
  </cols>
  <sheetData>
    <row r="2" spans="2:9" ht="15.75" x14ac:dyDescent="0.25">
      <c r="G2" s="129" t="s">
        <v>0</v>
      </c>
      <c r="H2" s="129"/>
      <c r="I2" s="129"/>
    </row>
    <row r="3" spans="2:9" ht="15.75" x14ac:dyDescent="0.25">
      <c r="G3" s="130" t="s">
        <v>1</v>
      </c>
      <c r="H3" s="130"/>
      <c r="I3" s="130"/>
    </row>
    <row r="7" spans="2:9" ht="15.75" thickBot="1" x14ac:dyDescent="0.3"/>
    <row r="8" spans="2:9" x14ac:dyDescent="0.25">
      <c r="B8" s="131" t="s">
        <v>2</v>
      </c>
      <c r="C8" s="132"/>
      <c r="D8" s="132"/>
      <c r="E8" s="133"/>
      <c r="G8" s="134" t="s">
        <v>3</v>
      </c>
      <c r="H8" s="135"/>
      <c r="I8" s="136"/>
    </row>
    <row r="9" spans="2:9" ht="15" customHeight="1" x14ac:dyDescent="0.25">
      <c r="B9" s="137" t="s">
        <v>4</v>
      </c>
      <c r="C9" s="138"/>
      <c r="D9" s="138"/>
      <c r="E9" s="139"/>
      <c r="G9" s="140" t="s">
        <v>136</v>
      </c>
      <c r="H9" s="141"/>
      <c r="I9" s="142"/>
    </row>
    <row r="10" spans="2:9" x14ac:dyDescent="0.25">
      <c r="B10" s="111" t="s">
        <v>5</v>
      </c>
      <c r="C10" s="112"/>
      <c r="D10" s="112"/>
      <c r="E10" s="113"/>
      <c r="G10" s="114" t="s">
        <v>6</v>
      </c>
      <c r="H10" s="112"/>
      <c r="I10" s="115"/>
    </row>
    <row r="11" spans="2:9" x14ac:dyDescent="0.25">
      <c r="B11" s="116" t="s">
        <v>37</v>
      </c>
      <c r="C11" s="117"/>
      <c r="D11" s="117"/>
      <c r="E11" s="118"/>
      <c r="G11" s="114" t="s">
        <v>147</v>
      </c>
      <c r="H11" s="112"/>
      <c r="I11" s="115"/>
    </row>
    <row r="12" spans="2:9" x14ac:dyDescent="0.25">
      <c r="B12" s="111" t="s">
        <v>7</v>
      </c>
      <c r="C12" s="112"/>
      <c r="D12" s="119" t="s">
        <v>8</v>
      </c>
      <c r="E12" s="120"/>
      <c r="G12" s="114" t="s">
        <v>9</v>
      </c>
      <c r="H12" s="112"/>
      <c r="I12" s="115"/>
    </row>
    <row r="13" spans="2:9" ht="15.75" thickBot="1" x14ac:dyDescent="0.3">
      <c r="B13" s="121" t="s">
        <v>10</v>
      </c>
      <c r="C13" s="122"/>
      <c r="D13" s="123" t="s">
        <v>11</v>
      </c>
      <c r="E13" s="124"/>
      <c r="G13" s="125" t="s">
        <v>36</v>
      </c>
      <c r="H13" s="126"/>
      <c r="I13" s="127"/>
    </row>
    <row r="14" spans="2:9" x14ac:dyDescent="0.25">
      <c r="B14" s="128"/>
      <c r="C14" s="128"/>
      <c r="D14" s="128"/>
      <c r="E14" s="128"/>
      <c r="F14" s="128"/>
      <c r="G14" s="128"/>
      <c r="H14" s="128"/>
      <c r="I14" s="128"/>
    </row>
    <row r="15" spans="2:9" x14ac:dyDescent="0.25">
      <c r="B15" s="128"/>
      <c r="C15" s="128"/>
      <c r="D15" s="128"/>
      <c r="E15" s="128"/>
      <c r="F15" s="128"/>
      <c r="G15" s="128"/>
      <c r="H15" s="128"/>
      <c r="I15" s="128"/>
    </row>
    <row r="16" spans="2:9" ht="15" customHeight="1" x14ac:dyDescent="0.25">
      <c r="B16" s="108" t="s">
        <v>12</v>
      </c>
      <c r="C16" s="109"/>
      <c r="D16" s="109"/>
      <c r="E16" s="109"/>
      <c r="F16" s="109"/>
      <c r="G16" s="109"/>
      <c r="H16" s="109"/>
      <c r="I16" s="110"/>
    </row>
    <row r="17" spans="2:12" x14ac:dyDescent="0.25">
      <c r="B17" s="89" t="s">
        <v>174</v>
      </c>
      <c r="C17" s="90"/>
      <c r="D17" s="90"/>
      <c r="E17" s="90"/>
      <c r="F17" s="90"/>
      <c r="G17" s="90"/>
      <c r="H17" s="90"/>
      <c r="I17" s="91"/>
    </row>
    <row r="18" spans="2:12" x14ac:dyDescent="0.25">
      <c r="B18" s="92"/>
      <c r="C18" s="92"/>
      <c r="D18" s="92"/>
      <c r="E18" s="92"/>
      <c r="F18" s="92"/>
      <c r="G18" s="92"/>
      <c r="H18" s="92"/>
      <c r="I18" s="92"/>
    </row>
    <row r="19" spans="2:12" ht="24" x14ac:dyDescent="0.25">
      <c r="B19" s="2" t="s">
        <v>39</v>
      </c>
      <c r="C19" s="144" t="s">
        <v>13</v>
      </c>
      <c r="D19" s="144"/>
      <c r="E19" s="144"/>
      <c r="F19" s="3" t="s">
        <v>14</v>
      </c>
      <c r="G19" s="4" t="s">
        <v>15</v>
      </c>
      <c r="H19" s="4" t="s">
        <v>16</v>
      </c>
      <c r="I19" s="2" t="s">
        <v>17</v>
      </c>
    </row>
    <row r="20" spans="2:12" ht="15" customHeight="1" x14ac:dyDescent="0.25">
      <c r="B20" s="148" t="s">
        <v>40</v>
      </c>
      <c r="C20" s="149"/>
      <c r="D20" s="149"/>
      <c r="E20" s="149"/>
      <c r="F20" s="150"/>
      <c r="G20" s="6"/>
      <c r="H20" s="8"/>
      <c r="I20" s="6"/>
    </row>
    <row r="21" spans="2:12" s="5" customFormat="1" ht="29.25" customHeight="1" x14ac:dyDescent="0.25">
      <c r="B21" s="24">
        <v>2</v>
      </c>
      <c r="C21" s="145" t="s">
        <v>41</v>
      </c>
      <c r="D21" s="145"/>
      <c r="E21" s="145"/>
      <c r="F21" s="25" t="s">
        <v>42</v>
      </c>
      <c r="G21" s="6">
        <v>11500</v>
      </c>
      <c r="H21" s="8" t="s">
        <v>135</v>
      </c>
      <c r="I21" s="41">
        <f>SUM(G21*B21)</f>
        <v>23000</v>
      </c>
      <c r="J21" s="7"/>
      <c r="K21" s="19"/>
      <c r="L21" s="16"/>
    </row>
    <row r="22" spans="2:12" s="5" customFormat="1" ht="27" customHeight="1" x14ac:dyDescent="0.25">
      <c r="B22" s="20">
        <v>2</v>
      </c>
      <c r="C22" s="146" t="s">
        <v>140</v>
      </c>
      <c r="D22" s="146"/>
      <c r="E22" s="146"/>
      <c r="F22" s="26" t="s">
        <v>137</v>
      </c>
      <c r="G22" s="14">
        <v>2990.63</v>
      </c>
      <c r="H22" s="15" t="s">
        <v>135</v>
      </c>
      <c r="I22" s="41">
        <f>SUM(G22*B22)</f>
        <v>5981.26</v>
      </c>
      <c r="J22" s="7"/>
      <c r="K22" s="19"/>
      <c r="L22" s="16"/>
    </row>
    <row r="23" spans="2:12" s="5" customFormat="1" ht="27" customHeight="1" x14ac:dyDescent="0.25">
      <c r="B23" s="50">
        <v>2</v>
      </c>
      <c r="C23" s="146" t="s">
        <v>43</v>
      </c>
      <c r="D23" s="146"/>
      <c r="E23" s="146"/>
      <c r="F23" s="26" t="s">
        <v>44</v>
      </c>
      <c r="G23" s="14">
        <v>0</v>
      </c>
      <c r="H23" s="15" t="s">
        <v>135</v>
      </c>
      <c r="I23" s="41">
        <f>SUM(G23*B23)</f>
        <v>0</v>
      </c>
      <c r="J23" s="60" t="s">
        <v>158</v>
      </c>
      <c r="K23" s="19"/>
      <c r="L23" s="16"/>
    </row>
    <row r="24" spans="2:12" s="5" customFormat="1" ht="27" customHeight="1" x14ac:dyDescent="0.25">
      <c r="B24" s="46">
        <v>2</v>
      </c>
      <c r="C24" s="147" t="s">
        <v>45</v>
      </c>
      <c r="D24" s="147"/>
      <c r="E24" s="147"/>
      <c r="F24" s="47" t="s">
        <v>46</v>
      </c>
      <c r="G24" s="48">
        <v>500</v>
      </c>
      <c r="H24" s="49"/>
      <c r="I24" s="41">
        <f>SUM(G24*B24)</f>
        <v>1000</v>
      </c>
      <c r="J24" s="7"/>
      <c r="K24" s="19"/>
      <c r="L24" s="16"/>
    </row>
    <row r="25" spans="2:12" s="5" customFormat="1" ht="27" customHeight="1" x14ac:dyDescent="0.25">
      <c r="B25" s="20">
        <v>2</v>
      </c>
      <c r="C25" s="146" t="s">
        <v>47</v>
      </c>
      <c r="D25" s="146"/>
      <c r="E25" s="146"/>
      <c r="F25" s="26" t="s">
        <v>48</v>
      </c>
      <c r="G25" s="14">
        <v>2500</v>
      </c>
      <c r="H25" s="15" t="s">
        <v>135</v>
      </c>
      <c r="I25" s="41">
        <f>SUM(G25*B25)</f>
        <v>5000</v>
      </c>
      <c r="J25" s="7"/>
      <c r="K25" s="19"/>
      <c r="L25" s="16"/>
    </row>
    <row r="26" spans="2:12" s="5" customFormat="1" ht="27" customHeight="1" x14ac:dyDescent="0.25">
      <c r="B26" s="20">
        <v>2</v>
      </c>
      <c r="C26" s="146" t="s">
        <v>49</v>
      </c>
      <c r="D26" s="146"/>
      <c r="E26" s="146"/>
      <c r="F26" s="26" t="s">
        <v>50</v>
      </c>
      <c r="G26" s="14" t="s">
        <v>135</v>
      </c>
      <c r="H26" s="15" t="s">
        <v>135</v>
      </c>
      <c r="I26" s="41" t="s">
        <v>135</v>
      </c>
      <c r="J26" s="7"/>
      <c r="K26" s="19"/>
      <c r="L26" s="16"/>
    </row>
    <row r="27" spans="2:12" s="5" customFormat="1" ht="38.25" x14ac:dyDescent="0.25">
      <c r="B27" s="20">
        <v>2</v>
      </c>
      <c r="C27" s="146" t="s">
        <v>51</v>
      </c>
      <c r="D27" s="146"/>
      <c r="E27" s="146"/>
      <c r="F27" s="26" t="s">
        <v>52</v>
      </c>
      <c r="G27" s="6">
        <v>30</v>
      </c>
      <c r="H27" s="8" t="s">
        <v>135</v>
      </c>
      <c r="I27" s="41">
        <f>SUM(G27*B27)</f>
        <v>60</v>
      </c>
      <c r="J27" s="7"/>
      <c r="K27" s="19"/>
      <c r="L27" s="16"/>
    </row>
    <row r="28" spans="2:12" s="5" customFormat="1" ht="15" customHeight="1" x14ac:dyDescent="0.25">
      <c r="B28" s="20">
        <v>2</v>
      </c>
      <c r="C28" s="146" t="s">
        <v>53</v>
      </c>
      <c r="D28" s="146"/>
      <c r="E28" s="146"/>
      <c r="F28" s="26" t="s">
        <v>54</v>
      </c>
      <c r="G28" s="6">
        <v>0</v>
      </c>
      <c r="H28" s="6" t="s">
        <v>135</v>
      </c>
      <c r="I28" s="41">
        <f>SUM(G28*B28)</f>
        <v>0</v>
      </c>
      <c r="J28" s="7"/>
      <c r="K28" s="19"/>
      <c r="L28" s="16"/>
    </row>
    <row r="29" spans="2:12" s="5" customFormat="1" ht="15" customHeight="1" x14ac:dyDescent="0.25">
      <c r="B29" s="20">
        <v>2</v>
      </c>
      <c r="C29" s="146" t="s">
        <v>55</v>
      </c>
      <c r="D29" s="146"/>
      <c r="E29" s="146"/>
      <c r="F29" s="26" t="s">
        <v>56</v>
      </c>
      <c r="G29" s="6">
        <v>0</v>
      </c>
      <c r="H29" s="6" t="s">
        <v>135</v>
      </c>
      <c r="I29" s="41">
        <f>SUM(G29*B29)</f>
        <v>0</v>
      </c>
      <c r="J29" s="7"/>
      <c r="K29" s="19"/>
      <c r="L29" s="16"/>
    </row>
    <row r="30" spans="2:12" s="5" customFormat="1" ht="15" customHeight="1" thickBot="1" x14ac:dyDescent="0.3">
      <c r="B30" s="20">
        <v>2</v>
      </c>
      <c r="C30" s="146" t="s">
        <v>57</v>
      </c>
      <c r="D30" s="146"/>
      <c r="E30" s="146"/>
      <c r="F30" s="26" t="s">
        <v>58</v>
      </c>
      <c r="G30" s="6">
        <v>0</v>
      </c>
      <c r="H30" s="6" t="s">
        <v>135</v>
      </c>
      <c r="I30" s="41">
        <f>SUM(G30*B30)</f>
        <v>0</v>
      </c>
      <c r="J30" s="7"/>
      <c r="K30" s="19"/>
      <c r="L30" s="16"/>
    </row>
    <row r="31" spans="2:12" ht="17.25" thickTop="1" thickBot="1" x14ac:dyDescent="0.3">
      <c r="B31"/>
      <c r="C31" s="9"/>
      <c r="D31" s="9"/>
      <c r="E31" s="83" t="s">
        <v>139</v>
      </c>
      <c r="F31" s="84"/>
      <c r="G31" s="85">
        <f>SUM(I21:I30)</f>
        <v>35041.26</v>
      </c>
      <c r="H31" s="86"/>
      <c r="I31" s="87"/>
    </row>
    <row r="32" spans="2:12" ht="16.5" thickTop="1" x14ac:dyDescent="0.25">
      <c r="B32"/>
      <c r="C32" s="9"/>
      <c r="D32" s="9"/>
      <c r="E32" s="75" t="s">
        <v>138</v>
      </c>
      <c r="F32" s="75"/>
      <c r="G32" s="88">
        <f>(G31)*0.16</f>
        <v>5606.6016000000009</v>
      </c>
      <c r="H32" s="88"/>
      <c r="I32" s="88"/>
    </row>
    <row r="33" spans="2:9" ht="15.75" x14ac:dyDescent="0.25">
      <c r="B33"/>
      <c r="C33" s="9"/>
      <c r="D33" s="9"/>
      <c r="E33" s="75" t="s">
        <v>17</v>
      </c>
      <c r="F33" s="75"/>
      <c r="G33" s="76">
        <f>SUM(G31:I32)</f>
        <v>40647.861600000004</v>
      </c>
      <c r="H33" s="76"/>
      <c r="I33" s="76"/>
    </row>
    <row r="34" spans="2:9" ht="15.75" x14ac:dyDescent="0.25">
      <c r="B34" t="s">
        <v>35</v>
      </c>
      <c r="C34" s="9"/>
      <c r="D34" s="9"/>
      <c r="E34" s="18"/>
      <c r="F34" s="18"/>
      <c r="G34" s="10"/>
      <c r="H34" s="10"/>
      <c r="I34" s="10"/>
    </row>
    <row r="37" spans="2:9" ht="15.75" x14ac:dyDescent="0.25">
      <c r="B37" s="68" t="s">
        <v>18</v>
      </c>
      <c r="C37" s="69" t="s">
        <v>19</v>
      </c>
      <c r="D37" s="77" t="s">
        <v>142</v>
      </c>
      <c r="E37" s="77"/>
      <c r="F37" s="77"/>
      <c r="G37" s="77"/>
      <c r="H37" s="77"/>
      <c r="I37" s="77"/>
    </row>
    <row r="38" spans="2:9" x14ac:dyDescent="0.25">
      <c r="B38" s="11"/>
      <c r="C38" s="12" t="s">
        <v>20</v>
      </c>
      <c r="D38" s="78" t="s">
        <v>143</v>
      </c>
      <c r="E38" s="79"/>
      <c r="F38" s="79"/>
      <c r="G38" s="79"/>
      <c r="H38" s="79"/>
      <c r="I38" s="80"/>
    </row>
    <row r="42" spans="2:9" ht="15.75" thickBot="1" x14ac:dyDescent="0.3">
      <c r="B42" s="13"/>
      <c r="C42" s="13"/>
      <c r="D42" s="13"/>
      <c r="E42" s="13"/>
      <c r="F42" s="13"/>
      <c r="G42" s="13"/>
      <c r="H42" s="13"/>
      <c r="I42" s="13"/>
    </row>
    <row r="43" spans="2:9" x14ac:dyDescent="0.25">
      <c r="B43" s="81" t="s">
        <v>21</v>
      </c>
      <c r="C43" s="81"/>
      <c r="D43" s="81"/>
      <c r="E43" s="82" t="s">
        <v>22</v>
      </c>
      <c r="F43" s="82"/>
      <c r="G43"/>
      <c r="H43"/>
      <c r="I43"/>
    </row>
    <row r="44" spans="2:9" x14ac:dyDescent="0.25">
      <c r="B44" s="74" t="s">
        <v>23</v>
      </c>
      <c r="C44" s="74"/>
      <c r="D44" s="74"/>
      <c r="E44" s="74" t="s">
        <v>24</v>
      </c>
      <c r="F44" s="74"/>
      <c r="G44" s="74" t="s">
        <v>25</v>
      </c>
      <c r="H44" s="74"/>
      <c r="I44" s="74"/>
    </row>
    <row r="45" spans="2:9" x14ac:dyDescent="0.25">
      <c r="B45" s="73" t="s">
        <v>26</v>
      </c>
      <c r="C45" s="73"/>
      <c r="D45" s="73"/>
      <c r="E45" s="73" t="s">
        <v>27</v>
      </c>
      <c r="F45" s="73"/>
      <c r="G45" s="73" t="s">
        <v>28</v>
      </c>
      <c r="H45" s="73"/>
      <c r="I45" s="73"/>
    </row>
    <row r="46" spans="2:9" x14ac:dyDescent="0.25">
      <c r="B46" s="73" t="s">
        <v>29</v>
      </c>
      <c r="C46" s="73"/>
      <c r="D46" s="73"/>
      <c r="E46" s="73" t="s">
        <v>30</v>
      </c>
      <c r="F46" s="73"/>
      <c r="G46" s="73" t="s">
        <v>31</v>
      </c>
      <c r="H46" s="73"/>
      <c r="I46" s="73"/>
    </row>
    <row r="47" spans="2:9" x14ac:dyDescent="0.25">
      <c r="B47" s="73" t="s">
        <v>32</v>
      </c>
      <c r="C47" s="73"/>
      <c r="D47" s="73"/>
      <c r="E47" s="73" t="s">
        <v>33</v>
      </c>
      <c r="F47" s="73"/>
      <c r="G47" s="73" t="s">
        <v>34</v>
      </c>
      <c r="H47" s="73"/>
      <c r="I47" s="73"/>
    </row>
    <row r="53" spans="7:9" ht="15" customHeight="1" x14ac:dyDescent="0.25">
      <c r="G53" s="143" t="s">
        <v>141</v>
      </c>
      <c r="H53" s="143"/>
      <c r="I53" s="143"/>
    </row>
  </sheetData>
  <mergeCells count="56">
    <mergeCell ref="B43:D43"/>
    <mergeCell ref="E43:F43"/>
    <mergeCell ref="B44:D44"/>
    <mergeCell ref="E44:F44"/>
    <mergeCell ref="G44:I44"/>
    <mergeCell ref="B20:F20"/>
    <mergeCell ref="B47:D47"/>
    <mergeCell ref="E47:F47"/>
    <mergeCell ref="D37:I37"/>
    <mergeCell ref="D38:I38"/>
    <mergeCell ref="E31:F31"/>
    <mergeCell ref="B46:D46"/>
    <mergeCell ref="E32:F32"/>
    <mergeCell ref="E33:F33"/>
    <mergeCell ref="G32:I32"/>
    <mergeCell ref="G33:I33"/>
    <mergeCell ref="B45:D45"/>
    <mergeCell ref="E45:F45"/>
    <mergeCell ref="G45:I45"/>
    <mergeCell ref="C30:E30"/>
    <mergeCell ref="C25:E25"/>
    <mergeCell ref="C22:E22"/>
    <mergeCell ref="C24:E24"/>
    <mergeCell ref="C27:E27"/>
    <mergeCell ref="C28:E28"/>
    <mergeCell ref="C29:E29"/>
    <mergeCell ref="C26:E26"/>
    <mergeCell ref="B10:E10"/>
    <mergeCell ref="G10:I10"/>
    <mergeCell ref="B11:E11"/>
    <mergeCell ref="G11:I11"/>
    <mergeCell ref="B12:C12"/>
    <mergeCell ref="D12:E12"/>
    <mergeCell ref="G12:I12"/>
    <mergeCell ref="G2:I2"/>
    <mergeCell ref="G3:I3"/>
    <mergeCell ref="B8:E8"/>
    <mergeCell ref="G8:I8"/>
    <mergeCell ref="B9:E9"/>
    <mergeCell ref="G9:I9"/>
    <mergeCell ref="G53:I53"/>
    <mergeCell ref="G47:I47"/>
    <mergeCell ref="E46:F46"/>
    <mergeCell ref="G46:I46"/>
    <mergeCell ref="D13:E13"/>
    <mergeCell ref="G13:I13"/>
    <mergeCell ref="B14:I14"/>
    <mergeCell ref="B15:I15"/>
    <mergeCell ref="B17:I17"/>
    <mergeCell ref="B16:I16"/>
    <mergeCell ref="B13:C13"/>
    <mergeCell ref="B18:I18"/>
    <mergeCell ref="C19:E19"/>
    <mergeCell ref="G31:I31"/>
    <mergeCell ref="C21:E21"/>
    <mergeCell ref="C23:E23"/>
  </mergeCells>
  <hyperlinks>
    <hyperlink ref="E43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L53"/>
  <sheetViews>
    <sheetView topLeftCell="A22" workbookViewId="0">
      <selection activeCell="E31" sqref="E31:F31"/>
    </sheetView>
  </sheetViews>
  <sheetFormatPr baseColWidth="10" defaultColWidth="10.85546875" defaultRowHeight="15" x14ac:dyDescent="0.25"/>
  <cols>
    <col min="1" max="1" width="6.7109375" style="1" customWidth="1"/>
    <col min="2" max="2" width="10" style="1" customWidth="1"/>
    <col min="3" max="3" width="10.85546875" style="1"/>
    <col min="4" max="4" width="14.28515625" style="1" customWidth="1"/>
    <col min="5" max="5" width="30" style="1" customWidth="1"/>
    <col min="6" max="6" width="16.7109375" style="1" customWidth="1"/>
    <col min="7" max="16384" width="10.85546875" style="1"/>
  </cols>
  <sheetData>
    <row r="2" spans="2:9" ht="15.75" x14ac:dyDescent="0.25">
      <c r="G2" s="129" t="s">
        <v>0</v>
      </c>
      <c r="H2" s="129"/>
      <c r="I2" s="129"/>
    </row>
    <row r="3" spans="2:9" ht="15.75" x14ac:dyDescent="0.25">
      <c r="G3" s="130" t="s">
        <v>1</v>
      </c>
      <c r="H3" s="130"/>
      <c r="I3" s="130"/>
    </row>
    <row r="7" spans="2:9" ht="15.75" thickBot="1" x14ac:dyDescent="0.3"/>
    <row r="8" spans="2:9" x14ac:dyDescent="0.25">
      <c r="B8" s="131" t="s">
        <v>2</v>
      </c>
      <c r="C8" s="132"/>
      <c r="D8" s="132"/>
      <c r="E8" s="133"/>
      <c r="G8" s="134" t="s">
        <v>3</v>
      </c>
      <c r="H8" s="135"/>
      <c r="I8" s="136"/>
    </row>
    <row r="9" spans="2:9" ht="15" customHeight="1" x14ac:dyDescent="0.25">
      <c r="B9" s="137" t="s">
        <v>4</v>
      </c>
      <c r="C9" s="138"/>
      <c r="D9" s="138"/>
      <c r="E9" s="139"/>
      <c r="G9" s="140" t="s">
        <v>136</v>
      </c>
      <c r="H9" s="141"/>
      <c r="I9" s="142"/>
    </row>
    <row r="10" spans="2:9" x14ac:dyDescent="0.25">
      <c r="B10" s="111" t="s">
        <v>5</v>
      </c>
      <c r="C10" s="112"/>
      <c r="D10" s="112"/>
      <c r="E10" s="113"/>
      <c r="G10" s="114" t="s">
        <v>6</v>
      </c>
      <c r="H10" s="112"/>
      <c r="I10" s="115"/>
    </row>
    <row r="11" spans="2:9" x14ac:dyDescent="0.25">
      <c r="B11" s="116" t="s">
        <v>37</v>
      </c>
      <c r="C11" s="117"/>
      <c r="D11" s="117"/>
      <c r="E11" s="118"/>
      <c r="G11" s="114" t="s">
        <v>147</v>
      </c>
      <c r="H11" s="112"/>
      <c r="I11" s="115"/>
    </row>
    <row r="12" spans="2:9" x14ac:dyDescent="0.25">
      <c r="B12" s="111" t="s">
        <v>7</v>
      </c>
      <c r="C12" s="112"/>
      <c r="D12" s="119" t="s">
        <v>8</v>
      </c>
      <c r="E12" s="120"/>
      <c r="G12" s="114" t="s">
        <v>9</v>
      </c>
      <c r="H12" s="112"/>
      <c r="I12" s="115"/>
    </row>
    <row r="13" spans="2:9" ht="15.75" thickBot="1" x14ac:dyDescent="0.3">
      <c r="B13" s="121" t="s">
        <v>10</v>
      </c>
      <c r="C13" s="122"/>
      <c r="D13" s="123" t="s">
        <v>11</v>
      </c>
      <c r="E13" s="124"/>
      <c r="G13" s="125" t="s">
        <v>36</v>
      </c>
      <c r="H13" s="126"/>
      <c r="I13" s="127"/>
    </row>
    <row r="14" spans="2:9" x14ac:dyDescent="0.25">
      <c r="B14" s="128"/>
      <c r="C14" s="128"/>
      <c r="D14" s="128"/>
      <c r="E14" s="128"/>
      <c r="F14" s="128"/>
      <c r="G14" s="128"/>
      <c r="H14" s="128"/>
      <c r="I14" s="128"/>
    </row>
    <row r="15" spans="2:9" x14ac:dyDescent="0.25">
      <c r="B15" s="128"/>
      <c r="C15" s="128"/>
      <c r="D15" s="128"/>
      <c r="E15" s="128"/>
      <c r="F15" s="128"/>
      <c r="G15" s="128"/>
      <c r="H15" s="128"/>
      <c r="I15" s="128"/>
    </row>
    <row r="16" spans="2:9" ht="15" customHeight="1" x14ac:dyDescent="0.25">
      <c r="B16" s="108" t="s">
        <v>12</v>
      </c>
      <c r="C16" s="109"/>
      <c r="D16" s="109"/>
      <c r="E16" s="109"/>
      <c r="F16" s="109"/>
      <c r="G16" s="109"/>
      <c r="H16" s="109"/>
      <c r="I16" s="110"/>
    </row>
    <row r="17" spans="2:12" x14ac:dyDescent="0.25">
      <c r="B17" s="89" t="s">
        <v>175</v>
      </c>
      <c r="C17" s="90"/>
      <c r="D17" s="90"/>
      <c r="E17" s="90"/>
      <c r="F17" s="90"/>
      <c r="G17" s="90"/>
      <c r="H17" s="90"/>
      <c r="I17" s="91"/>
    </row>
    <row r="18" spans="2:12" x14ac:dyDescent="0.25">
      <c r="B18" s="92"/>
      <c r="C18" s="92"/>
      <c r="D18" s="92"/>
      <c r="E18" s="92"/>
      <c r="F18" s="92"/>
      <c r="G18" s="92"/>
      <c r="H18" s="92"/>
      <c r="I18" s="92"/>
    </row>
    <row r="19" spans="2:12" ht="24" x14ac:dyDescent="0.25">
      <c r="B19" s="2" t="s">
        <v>39</v>
      </c>
      <c r="C19" s="144" t="s">
        <v>13</v>
      </c>
      <c r="D19" s="144"/>
      <c r="E19" s="144"/>
      <c r="F19" s="43" t="s">
        <v>14</v>
      </c>
      <c r="G19" s="4" t="s">
        <v>15</v>
      </c>
      <c r="H19" s="4" t="s">
        <v>16</v>
      </c>
      <c r="I19" s="2" t="s">
        <v>17</v>
      </c>
    </row>
    <row r="20" spans="2:12" s="5" customFormat="1" ht="15" customHeight="1" x14ac:dyDescent="0.25">
      <c r="B20" s="153" t="s">
        <v>59</v>
      </c>
      <c r="C20" s="153"/>
      <c r="D20" s="153"/>
      <c r="E20" s="153"/>
      <c r="F20" s="153"/>
      <c r="G20" s="6"/>
      <c r="H20" s="6"/>
      <c r="I20" s="41"/>
      <c r="J20" s="7"/>
      <c r="K20" s="19"/>
      <c r="L20" s="16"/>
    </row>
    <row r="21" spans="2:12" s="5" customFormat="1" ht="24" customHeight="1" x14ac:dyDescent="0.25">
      <c r="B21" s="20">
        <v>12</v>
      </c>
      <c r="C21" s="151" t="s">
        <v>60</v>
      </c>
      <c r="D21" s="151"/>
      <c r="E21" s="151"/>
      <c r="F21" s="42" t="s">
        <v>61</v>
      </c>
      <c r="G21" s="6">
        <v>13000</v>
      </c>
      <c r="H21" s="6" t="s">
        <v>135</v>
      </c>
      <c r="I21" s="41">
        <f t="shared" ref="I21:I30" si="0">SUM(G21*B21)</f>
        <v>156000</v>
      </c>
      <c r="J21" s="7"/>
      <c r="K21" s="19"/>
      <c r="L21" s="16"/>
    </row>
    <row r="22" spans="2:12" s="5" customFormat="1" ht="15" customHeight="1" x14ac:dyDescent="0.25">
      <c r="B22" s="20">
        <v>12</v>
      </c>
      <c r="C22" s="151" t="s">
        <v>159</v>
      </c>
      <c r="D22" s="151"/>
      <c r="E22" s="151"/>
      <c r="F22" s="42" t="s">
        <v>62</v>
      </c>
      <c r="G22" s="6">
        <v>3378.38</v>
      </c>
      <c r="H22" s="6" t="s">
        <v>135</v>
      </c>
      <c r="I22" s="41">
        <f t="shared" si="0"/>
        <v>40540.559999999998</v>
      </c>
      <c r="J22" s="7"/>
      <c r="K22" s="19"/>
      <c r="L22" s="16"/>
    </row>
    <row r="23" spans="2:12" s="5" customFormat="1" ht="15" customHeight="1" x14ac:dyDescent="0.25">
      <c r="B23" s="50">
        <v>12</v>
      </c>
      <c r="C23" s="151" t="s">
        <v>43</v>
      </c>
      <c r="D23" s="151"/>
      <c r="E23" s="151"/>
      <c r="F23" s="42" t="s">
        <v>44</v>
      </c>
      <c r="G23" s="6">
        <v>0</v>
      </c>
      <c r="H23" s="6" t="s">
        <v>135</v>
      </c>
      <c r="I23" s="41">
        <f t="shared" si="0"/>
        <v>0</v>
      </c>
      <c r="J23" s="60" t="s">
        <v>160</v>
      </c>
      <c r="K23" s="19"/>
      <c r="L23" s="16"/>
    </row>
    <row r="24" spans="2:12" s="5" customFormat="1" ht="23.25" customHeight="1" x14ac:dyDescent="0.25">
      <c r="B24" s="20">
        <v>12</v>
      </c>
      <c r="C24" s="152" t="s">
        <v>63</v>
      </c>
      <c r="D24" s="152"/>
      <c r="E24" s="152"/>
      <c r="F24" s="42" t="s">
        <v>64</v>
      </c>
      <c r="G24" s="6">
        <v>1000</v>
      </c>
      <c r="H24" s="6" t="s">
        <v>135</v>
      </c>
      <c r="I24" s="41">
        <f t="shared" si="0"/>
        <v>12000</v>
      </c>
      <c r="J24" s="7"/>
      <c r="K24" s="19"/>
      <c r="L24" s="16"/>
    </row>
    <row r="25" spans="2:12" s="5" customFormat="1" ht="15" customHeight="1" x14ac:dyDescent="0.25">
      <c r="B25" s="20">
        <v>12</v>
      </c>
      <c r="C25" s="151" t="s">
        <v>65</v>
      </c>
      <c r="D25" s="151"/>
      <c r="E25" s="151"/>
      <c r="F25" s="42" t="s">
        <v>66</v>
      </c>
      <c r="G25" s="6">
        <v>500</v>
      </c>
      <c r="H25" s="6" t="s">
        <v>135</v>
      </c>
      <c r="I25" s="41">
        <f t="shared" si="0"/>
        <v>6000</v>
      </c>
      <c r="J25" s="7"/>
      <c r="K25" s="19"/>
      <c r="L25" s="16"/>
    </row>
    <row r="26" spans="2:12" s="5" customFormat="1" ht="15" customHeight="1" x14ac:dyDescent="0.25">
      <c r="B26" s="20">
        <v>12</v>
      </c>
      <c r="C26" s="151" t="s">
        <v>49</v>
      </c>
      <c r="D26" s="151"/>
      <c r="E26" s="151"/>
      <c r="F26" s="42" t="s">
        <v>67</v>
      </c>
      <c r="G26" s="6">
        <v>0</v>
      </c>
      <c r="H26" s="6" t="s">
        <v>135</v>
      </c>
      <c r="I26" s="41">
        <f t="shared" si="0"/>
        <v>0</v>
      </c>
      <c r="J26" s="7"/>
      <c r="K26" s="19"/>
      <c r="L26" s="16"/>
    </row>
    <row r="27" spans="2:12" ht="38.25" x14ac:dyDescent="0.25">
      <c r="B27" s="20">
        <v>12</v>
      </c>
      <c r="C27" s="151" t="s">
        <v>51</v>
      </c>
      <c r="D27" s="151"/>
      <c r="E27" s="151"/>
      <c r="F27" s="42" t="s">
        <v>52</v>
      </c>
      <c r="G27" s="6">
        <v>30</v>
      </c>
      <c r="H27" s="8" t="s">
        <v>135</v>
      </c>
      <c r="I27" s="41">
        <f t="shared" si="0"/>
        <v>360</v>
      </c>
    </row>
    <row r="28" spans="2:12" ht="25.5" x14ac:dyDescent="0.25">
      <c r="B28" s="20">
        <v>12</v>
      </c>
      <c r="C28" s="151" t="s">
        <v>53</v>
      </c>
      <c r="D28" s="151"/>
      <c r="E28" s="151"/>
      <c r="F28" s="42" t="s">
        <v>54</v>
      </c>
      <c r="G28" s="6">
        <v>0</v>
      </c>
      <c r="H28" s="8" t="s">
        <v>135</v>
      </c>
      <c r="I28" s="41">
        <f t="shared" si="0"/>
        <v>0</v>
      </c>
    </row>
    <row r="29" spans="2:12" ht="25.5" x14ac:dyDescent="0.25">
      <c r="B29" s="20">
        <v>12</v>
      </c>
      <c r="C29" s="151" t="s">
        <v>55</v>
      </c>
      <c r="D29" s="151"/>
      <c r="E29" s="151"/>
      <c r="F29" s="42" t="s">
        <v>56</v>
      </c>
      <c r="G29" s="14">
        <v>0</v>
      </c>
      <c r="H29" s="15" t="s">
        <v>135</v>
      </c>
      <c r="I29" s="41">
        <f t="shared" si="0"/>
        <v>0</v>
      </c>
    </row>
    <row r="30" spans="2:12" ht="26.25" thickBot="1" x14ac:dyDescent="0.3">
      <c r="B30" s="20">
        <v>12</v>
      </c>
      <c r="C30" s="151" t="s">
        <v>68</v>
      </c>
      <c r="D30" s="151"/>
      <c r="E30" s="151"/>
      <c r="F30" s="42" t="s">
        <v>69</v>
      </c>
      <c r="G30" s="14">
        <v>0</v>
      </c>
      <c r="H30" s="15" t="s">
        <v>135</v>
      </c>
      <c r="I30" s="41">
        <f t="shared" si="0"/>
        <v>0</v>
      </c>
    </row>
    <row r="31" spans="2:12" ht="17.25" thickTop="1" thickBot="1" x14ac:dyDescent="0.3">
      <c r="B31"/>
      <c r="C31" s="9"/>
      <c r="D31" s="9"/>
      <c r="E31" s="83" t="s">
        <v>139</v>
      </c>
      <c r="F31" s="84"/>
      <c r="G31" s="85">
        <f>SUM(I21:I30)</f>
        <v>214900.56</v>
      </c>
      <c r="H31" s="86"/>
      <c r="I31" s="87"/>
    </row>
    <row r="32" spans="2:12" ht="16.5" thickTop="1" x14ac:dyDescent="0.25">
      <c r="B32"/>
      <c r="C32" s="9"/>
      <c r="D32" s="9"/>
      <c r="E32" s="75" t="s">
        <v>138</v>
      </c>
      <c r="F32" s="75"/>
      <c r="G32" s="88">
        <f>(G31)*0.16</f>
        <v>34384.089599999999</v>
      </c>
      <c r="H32" s="88"/>
      <c r="I32" s="88"/>
    </row>
    <row r="33" spans="2:9" ht="15.75" x14ac:dyDescent="0.25">
      <c r="B33"/>
      <c r="C33" s="9"/>
      <c r="D33" s="9"/>
      <c r="E33" s="75" t="s">
        <v>17</v>
      </c>
      <c r="F33" s="75"/>
      <c r="G33" s="76">
        <f>SUM(G31:I32)</f>
        <v>249284.6496</v>
      </c>
      <c r="H33" s="76"/>
      <c r="I33" s="76"/>
    </row>
    <row r="34" spans="2:9" ht="15.75" x14ac:dyDescent="0.25">
      <c r="B34" t="s">
        <v>35</v>
      </c>
      <c r="C34" s="9"/>
      <c r="D34" s="9"/>
      <c r="E34" s="44"/>
      <c r="F34" s="44"/>
      <c r="G34" s="10"/>
      <c r="H34" s="10"/>
      <c r="I34" s="10"/>
    </row>
    <row r="37" spans="2:9" ht="15.75" x14ac:dyDescent="0.25">
      <c r="B37" s="68" t="s">
        <v>18</v>
      </c>
      <c r="C37" s="69" t="s">
        <v>19</v>
      </c>
      <c r="D37" s="77" t="s">
        <v>156</v>
      </c>
      <c r="E37" s="77"/>
      <c r="F37" s="77"/>
      <c r="G37" s="77"/>
      <c r="H37" s="77"/>
      <c r="I37" s="77"/>
    </row>
    <row r="38" spans="2:9" x14ac:dyDescent="0.25">
      <c r="B38" s="11"/>
      <c r="C38" s="12" t="s">
        <v>20</v>
      </c>
      <c r="D38" s="78" t="s">
        <v>143</v>
      </c>
      <c r="E38" s="79"/>
      <c r="F38" s="79"/>
      <c r="G38" s="79"/>
      <c r="H38" s="79"/>
      <c r="I38" s="80"/>
    </row>
    <row r="42" spans="2:9" ht="15.75" thickBot="1" x14ac:dyDescent="0.3">
      <c r="B42" s="13"/>
      <c r="C42" s="13"/>
      <c r="D42" s="13"/>
      <c r="E42" s="13"/>
      <c r="F42" s="13"/>
      <c r="G42" s="13"/>
      <c r="H42" s="13"/>
      <c r="I42" s="13"/>
    </row>
    <row r="43" spans="2:9" x14ac:dyDescent="0.25">
      <c r="B43" s="81" t="s">
        <v>21</v>
      </c>
      <c r="C43" s="81"/>
      <c r="D43" s="81"/>
      <c r="E43" s="82" t="s">
        <v>22</v>
      </c>
      <c r="F43" s="82"/>
      <c r="G43"/>
      <c r="H43"/>
      <c r="I43"/>
    </row>
    <row r="44" spans="2:9" x14ac:dyDescent="0.25">
      <c r="B44" s="74" t="s">
        <v>23</v>
      </c>
      <c r="C44" s="74"/>
      <c r="D44" s="74"/>
      <c r="E44" s="74" t="s">
        <v>24</v>
      </c>
      <c r="F44" s="74"/>
      <c r="G44" s="74" t="s">
        <v>25</v>
      </c>
      <c r="H44" s="74"/>
      <c r="I44" s="74"/>
    </row>
    <row r="45" spans="2:9" x14ac:dyDescent="0.25">
      <c r="B45" s="73" t="s">
        <v>26</v>
      </c>
      <c r="C45" s="73"/>
      <c r="D45" s="73"/>
      <c r="E45" s="73" t="s">
        <v>27</v>
      </c>
      <c r="F45" s="73"/>
      <c r="G45" s="73" t="s">
        <v>28</v>
      </c>
      <c r="H45" s="73"/>
      <c r="I45" s="73"/>
    </row>
    <row r="46" spans="2:9" x14ac:dyDescent="0.25">
      <c r="B46" s="73" t="s">
        <v>29</v>
      </c>
      <c r="C46" s="73"/>
      <c r="D46" s="73"/>
      <c r="E46" s="73" t="s">
        <v>30</v>
      </c>
      <c r="F46" s="73"/>
      <c r="G46" s="73" t="s">
        <v>31</v>
      </c>
      <c r="H46" s="73"/>
      <c r="I46" s="73"/>
    </row>
    <row r="47" spans="2:9" x14ac:dyDescent="0.25">
      <c r="B47" s="73" t="s">
        <v>32</v>
      </c>
      <c r="C47" s="73"/>
      <c r="D47" s="73"/>
      <c r="E47" s="73" t="s">
        <v>33</v>
      </c>
      <c r="F47" s="73"/>
      <c r="G47" s="73" t="s">
        <v>34</v>
      </c>
      <c r="H47" s="73"/>
      <c r="I47" s="73"/>
    </row>
    <row r="53" spans="7:9" x14ac:dyDescent="0.25">
      <c r="G53" s="143" t="s">
        <v>161</v>
      </c>
      <c r="H53" s="143"/>
      <c r="I53" s="143"/>
    </row>
  </sheetData>
  <mergeCells count="56">
    <mergeCell ref="B10:E10"/>
    <mergeCell ref="G10:I10"/>
    <mergeCell ref="B11:E11"/>
    <mergeCell ref="G11:I11"/>
    <mergeCell ref="B12:C12"/>
    <mergeCell ref="D12:E12"/>
    <mergeCell ref="G12:I12"/>
    <mergeCell ref="G2:I2"/>
    <mergeCell ref="G3:I3"/>
    <mergeCell ref="B8:E8"/>
    <mergeCell ref="G8:I8"/>
    <mergeCell ref="B9:E9"/>
    <mergeCell ref="G9:I9"/>
    <mergeCell ref="D13:E13"/>
    <mergeCell ref="G13:I13"/>
    <mergeCell ref="B14:I14"/>
    <mergeCell ref="B15:I15"/>
    <mergeCell ref="B20:F20"/>
    <mergeCell ref="G53:I53"/>
    <mergeCell ref="B16:I16"/>
    <mergeCell ref="B13:C13"/>
    <mergeCell ref="C21:E21"/>
    <mergeCell ref="C22:E22"/>
    <mergeCell ref="C23:E23"/>
    <mergeCell ref="B17:I17"/>
    <mergeCell ref="B18:I18"/>
    <mergeCell ref="C19:E19"/>
    <mergeCell ref="C30:E30"/>
    <mergeCell ref="C24:E24"/>
    <mergeCell ref="C25:E25"/>
    <mergeCell ref="C26:E26"/>
    <mergeCell ref="C27:E27"/>
    <mergeCell ref="C28:E28"/>
    <mergeCell ref="C29:E29"/>
    <mergeCell ref="E31:F31"/>
    <mergeCell ref="G31:I31"/>
    <mergeCell ref="D37:I37"/>
    <mergeCell ref="D38:I38"/>
    <mergeCell ref="B43:D43"/>
    <mergeCell ref="E43:F43"/>
    <mergeCell ref="E32:F32"/>
    <mergeCell ref="G32:I32"/>
    <mergeCell ref="E33:F33"/>
    <mergeCell ref="G33:I33"/>
    <mergeCell ref="B46:D46"/>
    <mergeCell ref="E46:F46"/>
    <mergeCell ref="G46:I46"/>
    <mergeCell ref="B47:D47"/>
    <mergeCell ref="E47:F47"/>
    <mergeCell ref="G47:I47"/>
    <mergeCell ref="B44:D44"/>
    <mergeCell ref="E44:F44"/>
    <mergeCell ref="G44:I44"/>
    <mergeCell ref="B45:D45"/>
    <mergeCell ref="E45:F45"/>
    <mergeCell ref="G45:I45"/>
  </mergeCells>
  <hyperlinks>
    <hyperlink ref="E43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2:J59"/>
  <sheetViews>
    <sheetView topLeftCell="A28" workbookViewId="0">
      <selection activeCell="E37" sqref="E37:F37"/>
    </sheetView>
  </sheetViews>
  <sheetFormatPr baseColWidth="10" defaultColWidth="10.85546875" defaultRowHeight="15" x14ac:dyDescent="0.25"/>
  <cols>
    <col min="1" max="1" width="6.7109375" style="1" customWidth="1"/>
    <col min="2" max="2" width="10" style="1" customWidth="1"/>
    <col min="3" max="3" width="10.85546875" style="1"/>
    <col min="4" max="4" width="14.28515625" style="1" customWidth="1"/>
    <col min="5" max="5" width="30" style="1" customWidth="1"/>
    <col min="6" max="6" width="16.7109375" style="1" customWidth="1"/>
    <col min="7" max="16384" width="10.85546875" style="1"/>
  </cols>
  <sheetData>
    <row r="2" spans="2:9" ht="15.75" x14ac:dyDescent="0.25">
      <c r="G2" s="129" t="s">
        <v>0</v>
      </c>
      <c r="H2" s="129"/>
      <c r="I2" s="129"/>
    </row>
    <row r="3" spans="2:9" ht="15.75" x14ac:dyDescent="0.25">
      <c r="G3" s="130" t="s">
        <v>1</v>
      </c>
      <c r="H3" s="130"/>
      <c r="I3" s="130"/>
    </row>
    <row r="7" spans="2:9" ht="15.75" thickBot="1" x14ac:dyDescent="0.3"/>
    <row r="8" spans="2:9" x14ac:dyDescent="0.25">
      <c r="B8" s="131" t="s">
        <v>2</v>
      </c>
      <c r="C8" s="132"/>
      <c r="D8" s="132"/>
      <c r="E8" s="133"/>
      <c r="G8" s="134" t="s">
        <v>3</v>
      </c>
      <c r="H8" s="135"/>
      <c r="I8" s="136"/>
    </row>
    <row r="9" spans="2:9" ht="15" customHeight="1" x14ac:dyDescent="0.25">
      <c r="B9" s="137" t="s">
        <v>4</v>
      </c>
      <c r="C9" s="138"/>
      <c r="D9" s="138"/>
      <c r="E9" s="139"/>
      <c r="G9" s="140" t="s">
        <v>136</v>
      </c>
      <c r="H9" s="141"/>
      <c r="I9" s="142"/>
    </row>
    <row r="10" spans="2:9" x14ac:dyDescent="0.25">
      <c r="B10" s="111" t="s">
        <v>5</v>
      </c>
      <c r="C10" s="112"/>
      <c r="D10" s="112"/>
      <c r="E10" s="113"/>
      <c r="G10" s="114" t="s">
        <v>6</v>
      </c>
      <c r="H10" s="112"/>
      <c r="I10" s="115"/>
    </row>
    <row r="11" spans="2:9" x14ac:dyDescent="0.25">
      <c r="B11" s="116" t="s">
        <v>37</v>
      </c>
      <c r="C11" s="117"/>
      <c r="D11" s="117"/>
      <c r="E11" s="118"/>
      <c r="G11" s="114" t="s">
        <v>147</v>
      </c>
      <c r="H11" s="112"/>
      <c r="I11" s="115"/>
    </row>
    <row r="12" spans="2:9" x14ac:dyDescent="0.25">
      <c r="B12" s="111" t="s">
        <v>7</v>
      </c>
      <c r="C12" s="112"/>
      <c r="D12" s="119" t="s">
        <v>8</v>
      </c>
      <c r="E12" s="120"/>
      <c r="G12" s="114" t="s">
        <v>9</v>
      </c>
      <c r="H12" s="112"/>
      <c r="I12" s="115"/>
    </row>
    <row r="13" spans="2:9" ht="15.75" thickBot="1" x14ac:dyDescent="0.3">
      <c r="B13" s="121" t="s">
        <v>10</v>
      </c>
      <c r="C13" s="122"/>
      <c r="D13" s="123" t="s">
        <v>11</v>
      </c>
      <c r="E13" s="124"/>
      <c r="G13" s="125" t="s">
        <v>36</v>
      </c>
      <c r="H13" s="126"/>
      <c r="I13" s="127"/>
    </row>
    <row r="14" spans="2:9" x14ac:dyDescent="0.25">
      <c r="B14" s="128"/>
      <c r="C14" s="128"/>
      <c r="D14" s="128"/>
      <c r="E14" s="128"/>
      <c r="F14" s="128"/>
      <c r="G14" s="128"/>
      <c r="H14" s="128"/>
      <c r="I14" s="128"/>
    </row>
    <row r="15" spans="2:9" x14ac:dyDescent="0.25">
      <c r="B15" s="128"/>
      <c r="C15" s="128"/>
      <c r="D15" s="128"/>
      <c r="E15" s="128"/>
      <c r="F15" s="128"/>
      <c r="G15" s="128"/>
      <c r="H15" s="128"/>
      <c r="I15" s="128"/>
    </row>
    <row r="16" spans="2:9" ht="15" customHeight="1" x14ac:dyDescent="0.25">
      <c r="B16" s="108" t="s">
        <v>12</v>
      </c>
      <c r="C16" s="109"/>
      <c r="D16" s="109"/>
      <c r="E16" s="109"/>
      <c r="F16" s="109"/>
      <c r="G16" s="109"/>
      <c r="H16" s="109"/>
      <c r="I16" s="110"/>
    </row>
    <row r="17" spans="2:10" x14ac:dyDescent="0.25">
      <c r="B17" s="89" t="s">
        <v>176</v>
      </c>
      <c r="C17" s="90"/>
      <c r="D17" s="90"/>
      <c r="E17" s="90"/>
      <c r="F17" s="90"/>
      <c r="G17" s="90"/>
      <c r="H17" s="90"/>
      <c r="I17" s="91"/>
    </row>
    <row r="18" spans="2:10" x14ac:dyDescent="0.25">
      <c r="B18" s="92"/>
      <c r="C18" s="92"/>
      <c r="D18" s="92"/>
      <c r="E18" s="92"/>
      <c r="F18" s="92"/>
      <c r="G18" s="92"/>
      <c r="H18" s="92"/>
      <c r="I18" s="92"/>
    </row>
    <row r="19" spans="2:10" ht="24" x14ac:dyDescent="0.25">
      <c r="B19" s="2" t="s">
        <v>39</v>
      </c>
      <c r="C19" s="144" t="s">
        <v>13</v>
      </c>
      <c r="D19" s="144"/>
      <c r="E19" s="144"/>
      <c r="F19" s="43" t="s">
        <v>14</v>
      </c>
      <c r="G19" s="4" t="s">
        <v>15</v>
      </c>
      <c r="H19" s="4" t="s">
        <v>16</v>
      </c>
      <c r="I19" s="2" t="s">
        <v>17</v>
      </c>
    </row>
    <row r="20" spans="2:10" x14ac:dyDescent="0.25">
      <c r="B20" s="153" t="s">
        <v>70</v>
      </c>
      <c r="C20" s="153"/>
      <c r="D20" s="153"/>
      <c r="E20" s="153"/>
      <c r="F20" s="153"/>
      <c r="G20" s="14"/>
      <c r="H20" s="15"/>
      <c r="I20" s="41"/>
    </row>
    <row r="21" spans="2:10" ht="25.5" x14ac:dyDescent="0.25">
      <c r="B21" s="20">
        <v>2</v>
      </c>
      <c r="C21" s="146" t="s">
        <v>71</v>
      </c>
      <c r="D21" s="146"/>
      <c r="E21" s="146"/>
      <c r="F21" s="42" t="s">
        <v>72</v>
      </c>
      <c r="G21" s="14">
        <v>20000</v>
      </c>
      <c r="H21" s="15" t="s">
        <v>135</v>
      </c>
      <c r="I21" s="41">
        <f t="shared" ref="I21:I36" si="0">SUM(G21*B21)</f>
        <v>40000</v>
      </c>
    </row>
    <row r="22" spans="2:10" ht="25.5" x14ac:dyDescent="0.25">
      <c r="B22" s="20">
        <v>2</v>
      </c>
      <c r="C22" s="146" t="s">
        <v>145</v>
      </c>
      <c r="D22" s="146"/>
      <c r="E22" s="146"/>
      <c r="F22" s="42" t="s">
        <v>144</v>
      </c>
      <c r="G22" s="14">
        <v>7837.5</v>
      </c>
      <c r="H22" s="15" t="s">
        <v>135</v>
      </c>
      <c r="I22" s="41">
        <f t="shared" si="0"/>
        <v>15675</v>
      </c>
    </row>
    <row r="23" spans="2:10" x14ac:dyDescent="0.25">
      <c r="B23" s="50">
        <v>2</v>
      </c>
      <c r="C23" s="146" t="s">
        <v>43</v>
      </c>
      <c r="D23" s="146"/>
      <c r="E23" s="146"/>
      <c r="F23" s="42" t="s">
        <v>44</v>
      </c>
      <c r="G23" s="6">
        <v>0</v>
      </c>
      <c r="H23" s="8" t="s">
        <v>135</v>
      </c>
      <c r="I23" s="41">
        <f t="shared" si="0"/>
        <v>0</v>
      </c>
      <c r="J23" s="61" t="s">
        <v>158</v>
      </c>
    </row>
    <row r="24" spans="2:10" ht="25.5" x14ac:dyDescent="0.25">
      <c r="B24" s="20">
        <v>2</v>
      </c>
      <c r="C24" s="146" t="s">
        <v>45</v>
      </c>
      <c r="D24" s="146"/>
      <c r="E24" s="146"/>
      <c r="F24" s="42" t="s">
        <v>46</v>
      </c>
      <c r="G24" s="6">
        <v>500</v>
      </c>
      <c r="H24" s="6" t="s">
        <v>135</v>
      </c>
      <c r="I24" s="41">
        <f t="shared" si="0"/>
        <v>1000</v>
      </c>
    </row>
    <row r="25" spans="2:10" ht="25.5" x14ac:dyDescent="0.25">
      <c r="B25" s="20">
        <v>2</v>
      </c>
      <c r="C25" s="146" t="s">
        <v>47</v>
      </c>
      <c r="D25" s="146"/>
      <c r="E25" s="146"/>
      <c r="F25" s="42" t="s">
        <v>48</v>
      </c>
      <c r="G25" s="6">
        <v>2500</v>
      </c>
      <c r="H25" s="6" t="s">
        <v>135</v>
      </c>
      <c r="I25" s="41">
        <f t="shared" si="0"/>
        <v>5000</v>
      </c>
    </row>
    <row r="26" spans="2:10" ht="25.5" x14ac:dyDescent="0.25">
      <c r="B26" s="20">
        <v>2</v>
      </c>
      <c r="C26" s="146" t="s">
        <v>73</v>
      </c>
      <c r="D26" s="146"/>
      <c r="E26" s="146"/>
      <c r="F26" s="42" t="s">
        <v>74</v>
      </c>
      <c r="G26" s="6">
        <v>0</v>
      </c>
      <c r="H26" s="6" t="s">
        <v>135</v>
      </c>
      <c r="I26" s="41">
        <f t="shared" si="0"/>
        <v>0</v>
      </c>
    </row>
    <row r="27" spans="2:10" ht="38.25" x14ac:dyDescent="0.25">
      <c r="B27" s="20">
        <v>2</v>
      </c>
      <c r="C27" s="146" t="s">
        <v>51</v>
      </c>
      <c r="D27" s="146"/>
      <c r="E27" s="146"/>
      <c r="F27" s="42" t="s">
        <v>52</v>
      </c>
      <c r="G27" s="6">
        <v>30</v>
      </c>
      <c r="H27" s="6" t="s">
        <v>135</v>
      </c>
      <c r="I27" s="41">
        <f t="shared" si="0"/>
        <v>60</v>
      </c>
    </row>
    <row r="28" spans="2:10" ht="25.5" x14ac:dyDescent="0.25">
      <c r="B28" s="20">
        <v>2</v>
      </c>
      <c r="C28" s="146" t="s">
        <v>53</v>
      </c>
      <c r="D28" s="146"/>
      <c r="E28" s="146"/>
      <c r="F28" s="42" t="s">
        <v>54</v>
      </c>
      <c r="G28" s="6">
        <v>0</v>
      </c>
      <c r="H28" s="6" t="s">
        <v>135</v>
      </c>
      <c r="I28" s="41">
        <f t="shared" si="0"/>
        <v>0</v>
      </c>
    </row>
    <row r="29" spans="2:10" ht="25.5" x14ac:dyDescent="0.25">
      <c r="B29" s="20">
        <v>2</v>
      </c>
      <c r="C29" s="146" t="s">
        <v>55</v>
      </c>
      <c r="D29" s="146"/>
      <c r="E29" s="146"/>
      <c r="F29" s="42" t="s">
        <v>56</v>
      </c>
      <c r="G29" s="6">
        <v>0</v>
      </c>
      <c r="H29" s="6" t="s">
        <v>135</v>
      </c>
      <c r="I29" s="41">
        <f t="shared" si="0"/>
        <v>0</v>
      </c>
    </row>
    <row r="30" spans="2:10" ht="25.5" x14ac:dyDescent="0.25">
      <c r="B30" s="20">
        <v>2</v>
      </c>
      <c r="C30" s="146" t="s">
        <v>57</v>
      </c>
      <c r="D30" s="146"/>
      <c r="E30" s="146"/>
      <c r="F30" s="42" t="s">
        <v>58</v>
      </c>
      <c r="G30" s="6">
        <v>0</v>
      </c>
      <c r="H30" s="6" t="s">
        <v>135</v>
      </c>
      <c r="I30" s="41">
        <f t="shared" si="0"/>
        <v>0</v>
      </c>
    </row>
    <row r="31" spans="2:10" x14ac:dyDescent="0.25">
      <c r="B31" s="20">
        <v>16</v>
      </c>
      <c r="C31" s="146" t="s">
        <v>75</v>
      </c>
      <c r="D31" s="146"/>
      <c r="E31" s="146"/>
      <c r="F31" s="21" t="s">
        <v>76</v>
      </c>
      <c r="G31" s="6">
        <v>500</v>
      </c>
      <c r="H31" s="6" t="s">
        <v>135</v>
      </c>
      <c r="I31" s="41">
        <f t="shared" si="0"/>
        <v>8000</v>
      </c>
    </row>
    <row r="32" spans="2:10" x14ac:dyDescent="0.25">
      <c r="B32" s="20">
        <v>4</v>
      </c>
      <c r="C32" s="146" t="s">
        <v>75</v>
      </c>
      <c r="D32" s="146"/>
      <c r="E32" s="146"/>
      <c r="F32" s="21" t="s">
        <v>76</v>
      </c>
      <c r="G32" s="6">
        <v>500</v>
      </c>
      <c r="H32" s="6" t="s">
        <v>135</v>
      </c>
      <c r="I32" s="41">
        <f t="shared" si="0"/>
        <v>2000</v>
      </c>
    </row>
    <row r="33" spans="2:9" x14ac:dyDescent="0.25">
      <c r="B33" s="59">
        <v>2</v>
      </c>
      <c r="C33" s="154" t="s">
        <v>77</v>
      </c>
      <c r="D33" s="154"/>
      <c r="E33" s="154"/>
      <c r="F33" s="21" t="s">
        <v>78</v>
      </c>
      <c r="G33" s="6">
        <v>250</v>
      </c>
      <c r="H33" s="6" t="s">
        <v>135</v>
      </c>
      <c r="I33" s="41">
        <f t="shared" si="0"/>
        <v>500</v>
      </c>
    </row>
    <row r="34" spans="2:9" x14ac:dyDescent="0.25">
      <c r="B34" s="22">
        <v>2</v>
      </c>
      <c r="C34" s="154" t="s">
        <v>79</v>
      </c>
      <c r="D34" s="154"/>
      <c r="E34" s="154"/>
      <c r="F34" s="23" t="s">
        <v>80</v>
      </c>
      <c r="G34" s="6">
        <v>100</v>
      </c>
      <c r="H34" s="8" t="s">
        <v>135</v>
      </c>
      <c r="I34" s="41">
        <f t="shared" si="0"/>
        <v>200</v>
      </c>
    </row>
    <row r="35" spans="2:9" x14ac:dyDescent="0.25">
      <c r="B35" s="22">
        <v>16</v>
      </c>
      <c r="C35" s="154" t="s">
        <v>81</v>
      </c>
      <c r="D35" s="154"/>
      <c r="E35" s="155"/>
      <c r="F35" s="21" t="s">
        <v>82</v>
      </c>
      <c r="G35" s="6">
        <v>395</v>
      </c>
      <c r="H35" s="8" t="s">
        <v>135</v>
      </c>
      <c r="I35" s="41">
        <f t="shared" si="0"/>
        <v>6320</v>
      </c>
    </row>
    <row r="36" spans="2:9" ht="15.75" thickBot="1" x14ac:dyDescent="0.3">
      <c r="B36" s="22">
        <v>6</v>
      </c>
      <c r="C36" s="154" t="s">
        <v>81</v>
      </c>
      <c r="D36" s="154"/>
      <c r="E36" s="155"/>
      <c r="F36" s="21" t="s">
        <v>82</v>
      </c>
      <c r="G36" s="14">
        <v>395</v>
      </c>
      <c r="H36" s="15" t="s">
        <v>135</v>
      </c>
      <c r="I36" s="41">
        <f t="shared" si="0"/>
        <v>2370</v>
      </c>
    </row>
    <row r="37" spans="2:9" ht="17.25" thickTop="1" thickBot="1" x14ac:dyDescent="0.3">
      <c r="B37"/>
      <c r="C37" s="9"/>
      <c r="D37" s="9"/>
      <c r="E37" s="83" t="s">
        <v>139</v>
      </c>
      <c r="F37" s="84"/>
      <c r="G37" s="85">
        <f>SUM(I21:I36)</f>
        <v>81125</v>
      </c>
      <c r="H37" s="86"/>
      <c r="I37" s="87"/>
    </row>
    <row r="38" spans="2:9" ht="16.5" thickTop="1" x14ac:dyDescent="0.25">
      <c r="B38"/>
      <c r="C38" s="9"/>
      <c r="D38" s="9"/>
      <c r="E38" s="75" t="s">
        <v>138</v>
      </c>
      <c r="F38" s="75"/>
      <c r="G38" s="88">
        <f>(G37)*0.16</f>
        <v>12980</v>
      </c>
      <c r="H38" s="88"/>
      <c r="I38" s="88"/>
    </row>
    <row r="39" spans="2:9" ht="15.75" x14ac:dyDescent="0.25">
      <c r="B39"/>
      <c r="C39" s="9"/>
      <c r="D39" s="9"/>
      <c r="E39" s="75" t="s">
        <v>17</v>
      </c>
      <c r="F39" s="75"/>
      <c r="G39" s="76">
        <f>SUM(G37:I38)</f>
        <v>94105</v>
      </c>
      <c r="H39" s="76"/>
      <c r="I39" s="76"/>
    </row>
    <row r="40" spans="2:9" ht="15.75" x14ac:dyDescent="0.25">
      <c r="B40" t="s">
        <v>35</v>
      </c>
      <c r="C40" s="9"/>
      <c r="D40" s="9"/>
      <c r="E40" s="44"/>
      <c r="F40" s="44"/>
      <c r="G40" s="10"/>
      <c r="H40" s="10"/>
      <c r="I40" s="10"/>
    </row>
    <row r="43" spans="2:9" ht="15.75" x14ac:dyDescent="0.25">
      <c r="B43" s="68" t="s">
        <v>18</v>
      </c>
      <c r="C43" s="69" t="s">
        <v>19</v>
      </c>
      <c r="D43" s="77" t="s">
        <v>142</v>
      </c>
      <c r="E43" s="77"/>
      <c r="F43" s="77"/>
      <c r="G43" s="77"/>
      <c r="H43" s="77"/>
      <c r="I43" s="77"/>
    </row>
    <row r="44" spans="2:9" x14ac:dyDescent="0.25">
      <c r="B44" s="11"/>
      <c r="C44" s="12" t="s">
        <v>20</v>
      </c>
      <c r="D44" s="78" t="s">
        <v>143</v>
      </c>
      <c r="E44" s="79"/>
      <c r="F44" s="79"/>
      <c r="G44" s="79"/>
      <c r="H44" s="79"/>
      <c r="I44" s="80"/>
    </row>
    <row r="48" spans="2:9" ht="15.75" thickBot="1" x14ac:dyDescent="0.3">
      <c r="B48" s="13"/>
      <c r="C48" s="13"/>
      <c r="D48" s="13"/>
      <c r="E48" s="13"/>
      <c r="F48" s="13"/>
      <c r="G48" s="13"/>
      <c r="H48" s="13"/>
      <c r="I48" s="13"/>
    </row>
    <row r="49" spans="2:9" x14ac:dyDescent="0.25">
      <c r="B49" s="81" t="s">
        <v>21</v>
      </c>
      <c r="C49" s="81"/>
      <c r="D49" s="81"/>
      <c r="E49" s="82" t="s">
        <v>22</v>
      </c>
      <c r="F49" s="82"/>
      <c r="G49"/>
      <c r="H49"/>
      <c r="I49"/>
    </row>
    <row r="50" spans="2:9" x14ac:dyDescent="0.25">
      <c r="B50" s="74" t="s">
        <v>23</v>
      </c>
      <c r="C50" s="74"/>
      <c r="D50" s="74"/>
      <c r="E50" s="74" t="s">
        <v>24</v>
      </c>
      <c r="F50" s="74"/>
      <c r="G50" s="74" t="s">
        <v>25</v>
      </c>
      <c r="H50" s="74"/>
      <c r="I50" s="74"/>
    </row>
    <row r="51" spans="2:9" x14ac:dyDescent="0.25">
      <c r="B51" s="73" t="s">
        <v>26</v>
      </c>
      <c r="C51" s="73"/>
      <c r="D51" s="73"/>
      <c r="E51" s="73" t="s">
        <v>27</v>
      </c>
      <c r="F51" s="73"/>
      <c r="G51" s="73" t="s">
        <v>28</v>
      </c>
      <c r="H51" s="73"/>
      <c r="I51" s="73"/>
    </row>
    <row r="52" spans="2:9" x14ac:dyDescent="0.25">
      <c r="B52" s="73" t="s">
        <v>29</v>
      </c>
      <c r="C52" s="73"/>
      <c r="D52" s="73"/>
      <c r="E52" s="73" t="s">
        <v>30</v>
      </c>
      <c r="F52" s="73"/>
      <c r="G52" s="73" t="s">
        <v>31</v>
      </c>
      <c r="H52" s="73"/>
      <c r="I52" s="73"/>
    </row>
    <row r="53" spans="2:9" x14ac:dyDescent="0.25">
      <c r="B53" s="73" t="s">
        <v>32</v>
      </c>
      <c r="C53" s="73"/>
      <c r="D53" s="73"/>
      <c r="E53" s="73" t="s">
        <v>33</v>
      </c>
      <c r="F53" s="73"/>
      <c r="G53" s="73" t="s">
        <v>34</v>
      </c>
      <c r="H53" s="73"/>
      <c r="I53" s="73"/>
    </row>
    <row r="59" spans="2:9" x14ac:dyDescent="0.25">
      <c r="G59" s="143" t="s">
        <v>146</v>
      </c>
      <c r="H59" s="143"/>
      <c r="I59" s="143"/>
    </row>
  </sheetData>
  <mergeCells count="62">
    <mergeCell ref="G11:I11"/>
    <mergeCell ref="B12:C12"/>
    <mergeCell ref="D12:E12"/>
    <mergeCell ref="G12:I12"/>
    <mergeCell ref="B17:I17"/>
    <mergeCell ref="B15:I15"/>
    <mergeCell ref="B16:I16"/>
    <mergeCell ref="B18:I18"/>
    <mergeCell ref="G59:I59"/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C19:E19"/>
    <mergeCell ref="B13:C13"/>
    <mergeCell ref="D13:E13"/>
    <mergeCell ref="G13:I13"/>
    <mergeCell ref="B14:I14"/>
    <mergeCell ref="B20:F20"/>
    <mergeCell ref="C21:E21"/>
    <mergeCell ref="C22:E22"/>
    <mergeCell ref="C23:E23"/>
    <mergeCell ref="C24:E24"/>
    <mergeCell ref="C36:E36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E37:F37"/>
    <mergeCell ref="G37:I37"/>
    <mergeCell ref="D43:I43"/>
    <mergeCell ref="D44:I44"/>
    <mergeCell ref="B49:D49"/>
    <mergeCell ref="E49:F49"/>
    <mergeCell ref="E38:F38"/>
    <mergeCell ref="G38:I38"/>
    <mergeCell ref="E39:F39"/>
    <mergeCell ref="G39:I39"/>
    <mergeCell ref="B52:D52"/>
    <mergeCell ref="E52:F52"/>
    <mergeCell ref="G52:I52"/>
    <mergeCell ref="B53:D53"/>
    <mergeCell ref="E53:F53"/>
    <mergeCell ref="G53:I53"/>
    <mergeCell ref="B50:D50"/>
    <mergeCell ref="E50:F50"/>
    <mergeCell ref="G50:I50"/>
    <mergeCell ref="B51:D51"/>
    <mergeCell ref="E51:F51"/>
    <mergeCell ref="G51:I51"/>
  </mergeCells>
  <hyperlinks>
    <hyperlink ref="E49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L63"/>
  <sheetViews>
    <sheetView topLeftCell="A37" workbookViewId="0">
      <selection activeCell="E41" sqref="E41:F41"/>
    </sheetView>
  </sheetViews>
  <sheetFormatPr baseColWidth="10" defaultColWidth="10.85546875" defaultRowHeight="15" x14ac:dyDescent="0.25"/>
  <cols>
    <col min="1" max="1" width="6.7109375" style="1" customWidth="1"/>
    <col min="2" max="2" width="10" style="1" customWidth="1"/>
    <col min="3" max="3" width="10.85546875" style="1"/>
    <col min="4" max="4" width="14.28515625" style="1" customWidth="1"/>
    <col min="5" max="5" width="30" style="1" customWidth="1"/>
    <col min="6" max="6" width="16.7109375" style="1" customWidth="1"/>
    <col min="7" max="16384" width="10.85546875" style="1"/>
  </cols>
  <sheetData>
    <row r="2" spans="2:9" ht="15.75" x14ac:dyDescent="0.25">
      <c r="G2" s="129" t="s">
        <v>0</v>
      </c>
      <c r="H2" s="129"/>
      <c r="I2" s="129"/>
    </row>
    <row r="3" spans="2:9" ht="15.75" x14ac:dyDescent="0.25">
      <c r="G3" s="130" t="s">
        <v>1</v>
      </c>
      <c r="H3" s="130"/>
      <c r="I3" s="130"/>
    </row>
    <row r="7" spans="2:9" ht="15.75" thickBot="1" x14ac:dyDescent="0.3"/>
    <row r="8" spans="2:9" x14ac:dyDescent="0.25">
      <c r="B8" s="131" t="s">
        <v>2</v>
      </c>
      <c r="C8" s="132"/>
      <c r="D8" s="132"/>
      <c r="E8" s="133"/>
      <c r="G8" s="134" t="s">
        <v>3</v>
      </c>
      <c r="H8" s="135"/>
      <c r="I8" s="136"/>
    </row>
    <row r="9" spans="2:9" ht="15" customHeight="1" x14ac:dyDescent="0.25">
      <c r="B9" s="137" t="s">
        <v>4</v>
      </c>
      <c r="C9" s="138"/>
      <c r="D9" s="138"/>
      <c r="E9" s="139"/>
      <c r="G9" s="140" t="s">
        <v>136</v>
      </c>
      <c r="H9" s="141"/>
      <c r="I9" s="142"/>
    </row>
    <row r="10" spans="2:9" x14ac:dyDescent="0.25">
      <c r="B10" s="111" t="s">
        <v>5</v>
      </c>
      <c r="C10" s="112"/>
      <c r="D10" s="112"/>
      <c r="E10" s="113"/>
      <c r="G10" s="114" t="s">
        <v>6</v>
      </c>
      <c r="H10" s="112"/>
      <c r="I10" s="115"/>
    </row>
    <row r="11" spans="2:9" x14ac:dyDescent="0.25">
      <c r="B11" s="116" t="s">
        <v>37</v>
      </c>
      <c r="C11" s="117"/>
      <c r="D11" s="117"/>
      <c r="E11" s="118"/>
      <c r="G11" s="114" t="s">
        <v>147</v>
      </c>
      <c r="H11" s="112"/>
      <c r="I11" s="115"/>
    </row>
    <row r="12" spans="2:9" x14ac:dyDescent="0.25">
      <c r="B12" s="111" t="s">
        <v>7</v>
      </c>
      <c r="C12" s="112"/>
      <c r="D12" s="119" t="s">
        <v>8</v>
      </c>
      <c r="E12" s="120"/>
      <c r="G12" s="114" t="s">
        <v>9</v>
      </c>
      <c r="H12" s="112"/>
      <c r="I12" s="115"/>
    </row>
    <row r="13" spans="2:9" ht="15.75" thickBot="1" x14ac:dyDescent="0.3">
      <c r="B13" s="121" t="s">
        <v>10</v>
      </c>
      <c r="C13" s="122"/>
      <c r="D13" s="123" t="s">
        <v>11</v>
      </c>
      <c r="E13" s="124"/>
      <c r="G13" s="125" t="s">
        <v>36</v>
      </c>
      <c r="H13" s="126"/>
      <c r="I13" s="127"/>
    </row>
    <row r="14" spans="2:9" x14ac:dyDescent="0.25">
      <c r="B14" s="128"/>
      <c r="C14" s="128"/>
      <c r="D14" s="128"/>
      <c r="E14" s="128"/>
      <c r="F14" s="128"/>
      <c r="G14" s="128"/>
      <c r="H14" s="128"/>
      <c r="I14" s="128"/>
    </row>
    <row r="15" spans="2:9" x14ac:dyDescent="0.25">
      <c r="B15" s="128"/>
      <c r="C15" s="128"/>
      <c r="D15" s="128"/>
      <c r="E15" s="128"/>
      <c r="F15" s="128"/>
      <c r="G15" s="128"/>
      <c r="H15" s="128"/>
      <c r="I15" s="128"/>
    </row>
    <row r="16" spans="2:9" ht="15" customHeight="1" x14ac:dyDescent="0.25">
      <c r="B16" s="108" t="s">
        <v>12</v>
      </c>
      <c r="C16" s="109"/>
      <c r="D16" s="109"/>
      <c r="E16" s="109"/>
      <c r="F16" s="109"/>
      <c r="G16" s="109"/>
      <c r="H16" s="109"/>
      <c r="I16" s="110"/>
    </row>
    <row r="17" spans="2:9" x14ac:dyDescent="0.25">
      <c r="B17" s="89" t="s">
        <v>177</v>
      </c>
      <c r="C17" s="90"/>
      <c r="D17" s="90"/>
      <c r="E17" s="90"/>
      <c r="F17" s="90"/>
      <c r="G17" s="90"/>
      <c r="H17" s="90"/>
      <c r="I17" s="91"/>
    </row>
    <row r="18" spans="2:9" x14ac:dyDescent="0.25">
      <c r="B18" s="92"/>
      <c r="C18" s="92"/>
      <c r="D18" s="92"/>
      <c r="E18" s="92"/>
      <c r="F18" s="92"/>
      <c r="G18" s="92"/>
      <c r="H18" s="92"/>
      <c r="I18" s="92"/>
    </row>
    <row r="19" spans="2:9" ht="24" x14ac:dyDescent="0.25">
      <c r="B19" s="2" t="s">
        <v>39</v>
      </c>
      <c r="C19" s="144" t="s">
        <v>13</v>
      </c>
      <c r="D19" s="144"/>
      <c r="E19" s="144"/>
      <c r="F19" s="43" t="s">
        <v>14</v>
      </c>
      <c r="G19" s="4" t="s">
        <v>15</v>
      </c>
      <c r="H19" s="4" t="s">
        <v>16</v>
      </c>
      <c r="I19" s="2" t="s">
        <v>17</v>
      </c>
    </row>
    <row r="20" spans="2:9" x14ac:dyDescent="0.25">
      <c r="B20" s="161" t="s">
        <v>83</v>
      </c>
      <c r="C20" s="162"/>
      <c r="D20" s="162"/>
      <c r="E20" s="162"/>
      <c r="F20" s="163"/>
      <c r="G20" s="14"/>
      <c r="H20" s="15"/>
      <c r="I20" s="41"/>
    </row>
    <row r="21" spans="2:9" ht="25.5" x14ac:dyDescent="0.25">
      <c r="B21" s="27">
        <v>2</v>
      </c>
      <c r="C21" s="156" t="s">
        <v>84</v>
      </c>
      <c r="D21" s="156"/>
      <c r="E21" s="156"/>
      <c r="F21" s="45" t="s">
        <v>85</v>
      </c>
      <c r="G21" s="14">
        <v>22495</v>
      </c>
      <c r="H21" s="15" t="s">
        <v>135</v>
      </c>
      <c r="I21" s="41">
        <f t="shared" ref="I21:I40" si="0">SUM(G21*B21)</f>
        <v>44990</v>
      </c>
    </row>
    <row r="22" spans="2:9" x14ac:dyDescent="0.25">
      <c r="B22" s="27">
        <v>8</v>
      </c>
      <c r="C22" s="160" t="s">
        <v>75</v>
      </c>
      <c r="D22" s="160"/>
      <c r="E22" s="160"/>
      <c r="F22" s="28" t="s">
        <v>76</v>
      </c>
      <c r="G22" s="14">
        <v>500</v>
      </c>
      <c r="H22" s="15" t="s">
        <v>135</v>
      </c>
      <c r="I22" s="41">
        <f t="shared" si="0"/>
        <v>4000</v>
      </c>
    </row>
    <row r="23" spans="2:9" ht="33" customHeight="1" x14ac:dyDescent="0.25">
      <c r="B23" s="27">
        <v>2</v>
      </c>
      <c r="C23" s="156" t="s">
        <v>163</v>
      </c>
      <c r="D23" s="156"/>
      <c r="E23" s="156"/>
      <c r="F23" s="45" t="s">
        <v>162</v>
      </c>
      <c r="G23" s="14">
        <v>12061.5</v>
      </c>
      <c r="H23" s="15" t="s">
        <v>135</v>
      </c>
      <c r="I23" s="41">
        <f t="shared" si="0"/>
        <v>24123</v>
      </c>
    </row>
    <row r="24" spans="2:9" ht="25.5" x14ac:dyDescent="0.25">
      <c r="B24" s="27">
        <v>2</v>
      </c>
      <c r="C24" s="156" t="s">
        <v>86</v>
      </c>
      <c r="D24" s="156"/>
      <c r="E24" s="156"/>
      <c r="F24" s="45" t="s">
        <v>87</v>
      </c>
      <c r="G24" s="6">
        <v>0</v>
      </c>
      <c r="H24" s="8" t="s">
        <v>135</v>
      </c>
      <c r="I24" s="41">
        <f t="shared" si="0"/>
        <v>0</v>
      </c>
    </row>
    <row r="25" spans="2:9" ht="25.5" x14ac:dyDescent="0.25">
      <c r="B25" s="27">
        <v>2</v>
      </c>
      <c r="C25" s="156" t="s">
        <v>88</v>
      </c>
      <c r="D25" s="156"/>
      <c r="E25" s="156"/>
      <c r="F25" s="45" t="s">
        <v>89</v>
      </c>
      <c r="G25" s="6">
        <v>0</v>
      </c>
      <c r="H25" s="6" t="s">
        <v>135</v>
      </c>
      <c r="I25" s="41">
        <f t="shared" si="0"/>
        <v>0</v>
      </c>
    </row>
    <row r="26" spans="2:9" ht="25.5" x14ac:dyDescent="0.25">
      <c r="B26" s="27">
        <v>2</v>
      </c>
      <c r="C26" s="156" t="s">
        <v>90</v>
      </c>
      <c r="D26" s="156"/>
      <c r="E26" s="156"/>
      <c r="F26" s="45" t="s">
        <v>91</v>
      </c>
      <c r="G26" s="6">
        <v>0</v>
      </c>
      <c r="H26" s="6" t="s">
        <v>135</v>
      </c>
      <c r="I26" s="41">
        <f t="shared" si="0"/>
        <v>0</v>
      </c>
    </row>
    <row r="27" spans="2:9" ht="25.5" x14ac:dyDescent="0.25">
      <c r="B27" s="27">
        <v>2</v>
      </c>
      <c r="C27" s="156" t="s">
        <v>92</v>
      </c>
      <c r="D27" s="156"/>
      <c r="E27" s="156"/>
      <c r="F27" s="45" t="s">
        <v>93</v>
      </c>
      <c r="G27" s="6">
        <v>0</v>
      </c>
      <c r="H27" s="6" t="s">
        <v>135</v>
      </c>
      <c r="I27" s="41">
        <f t="shared" si="0"/>
        <v>0</v>
      </c>
    </row>
    <row r="28" spans="2:9" ht="26.25" thickBot="1" x14ac:dyDescent="0.3">
      <c r="B28" s="29">
        <v>2</v>
      </c>
      <c r="C28" s="157" t="s">
        <v>94</v>
      </c>
      <c r="D28" s="157"/>
      <c r="E28" s="157"/>
      <c r="F28" s="30" t="s">
        <v>95</v>
      </c>
      <c r="G28" s="6">
        <v>0</v>
      </c>
      <c r="H28" s="6" t="s">
        <v>135</v>
      </c>
      <c r="I28" s="41">
        <f t="shared" si="0"/>
        <v>0</v>
      </c>
    </row>
    <row r="29" spans="2:9" ht="38.25" x14ac:dyDescent="0.25">
      <c r="B29" s="31">
        <v>10</v>
      </c>
      <c r="C29" s="159" t="s">
        <v>96</v>
      </c>
      <c r="D29" s="159"/>
      <c r="E29" s="159"/>
      <c r="F29" s="32" t="s">
        <v>97</v>
      </c>
      <c r="G29" s="6">
        <v>1495</v>
      </c>
      <c r="H29" s="6" t="s">
        <v>135</v>
      </c>
      <c r="I29" s="41">
        <f t="shared" si="0"/>
        <v>14950</v>
      </c>
    </row>
    <row r="30" spans="2:9" ht="30.75" customHeight="1" x14ac:dyDescent="0.25">
      <c r="B30" s="27">
        <v>10</v>
      </c>
      <c r="C30" s="156" t="s">
        <v>166</v>
      </c>
      <c r="D30" s="156"/>
      <c r="E30" s="156"/>
      <c r="F30" s="45" t="s">
        <v>165</v>
      </c>
      <c r="G30" s="6">
        <v>247.5</v>
      </c>
      <c r="H30" s="6" t="s">
        <v>135</v>
      </c>
      <c r="I30" s="41">
        <f t="shared" si="0"/>
        <v>2475</v>
      </c>
    </row>
    <row r="31" spans="2:9" ht="25.5" x14ac:dyDescent="0.25">
      <c r="B31" s="62">
        <v>10</v>
      </c>
      <c r="C31" s="156" t="s">
        <v>98</v>
      </c>
      <c r="D31" s="156"/>
      <c r="E31" s="156"/>
      <c r="F31" s="45" t="s">
        <v>99</v>
      </c>
      <c r="G31" s="6">
        <v>0</v>
      </c>
      <c r="H31" s="6" t="s">
        <v>135</v>
      </c>
      <c r="I31" s="41">
        <f t="shared" si="0"/>
        <v>0</v>
      </c>
    </row>
    <row r="32" spans="2:9" ht="25.5" x14ac:dyDescent="0.25">
      <c r="B32" s="62">
        <v>10</v>
      </c>
      <c r="C32" s="156" t="s">
        <v>100</v>
      </c>
      <c r="D32" s="156"/>
      <c r="E32" s="156"/>
      <c r="F32" s="45" t="s">
        <v>101</v>
      </c>
      <c r="G32" s="6">
        <v>0</v>
      </c>
      <c r="H32" s="6" t="s">
        <v>135</v>
      </c>
      <c r="I32" s="41">
        <f t="shared" si="0"/>
        <v>0</v>
      </c>
    </row>
    <row r="33" spans="2:12" ht="26.25" thickBot="1" x14ac:dyDescent="0.3">
      <c r="B33" s="63">
        <v>10</v>
      </c>
      <c r="C33" s="157" t="s">
        <v>102</v>
      </c>
      <c r="D33" s="157"/>
      <c r="E33" s="157"/>
      <c r="F33" s="30" t="s">
        <v>103</v>
      </c>
      <c r="G33" s="6">
        <v>0</v>
      </c>
      <c r="H33" s="6" t="s">
        <v>135</v>
      </c>
      <c r="I33" s="41">
        <f t="shared" si="0"/>
        <v>0</v>
      </c>
    </row>
    <row r="34" spans="2:12" ht="38.25" x14ac:dyDescent="0.25">
      <c r="B34" s="31">
        <v>40</v>
      </c>
      <c r="C34" s="159" t="s">
        <v>104</v>
      </c>
      <c r="D34" s="159"/>
      <c r="E34" s="159"/>
      <c r="F34" s="32" t="s">
        <v>105</v>
      </c>
      <c r="G34" s="6">
        <v>1595</v>
      </c>
      <c r="H34" s="6" t="s">
        <v>135</v>
      </c>
      <c r="I34" s="41">
        <f t="shared" si="0"/>
        <v>63800</v>
      </c>
    </row>
    <row r="35" spans="2:12" x14ac:dyDescent="0.25">
      <c r="B35" s="27">
        <v>40</v>
      </c>
      <c r="C35" s="156" t="s">
        <v>167</v>
      </c>
      <c r="D35" s="156"/>
      <c r="E35" s="156"/>
      <c r="F35" s="45" t="s">
        <v>168</v>
      </c>
      <c r="G35" s="6">
        <v>264</v>
      </c>
      <c r="H35" s="6" t="s">
        <v>135</v>
      </c>
      <c r="I35" s="41">
        <f t="shared" si="0"/>
        <v>10560</v>
      </c>
    </row>
    <row r="36" spans="2:12" ht="25.5" x14ac:dyDescent="0.25">
      <c r="B36" s="62">
        <v>40</v>
      </c>
      <c r="C36" s="156" t="s">
        <v>98</v>
      </c>
      <c r="D36" s="156"/>
      <c r="E36" s="156"/>
      <c r="F36" s="45" t="s">
        <v>99</v>
      </c>
      <c r="G36" s="6">
        <v>0</v>
      </c>
      <c r="H36" s="6" t="s">
        <v>135</v>
      </c>
      <c r="I36" s="41">
        <f t="shared" si="0"/>
        <v>0</v>
      </c>
    </row>
    <row r="37" spans="2:12" x14ac:dyDescent="0.25">
      <c r="B37" s="62">
        <v>40</v>
      </c>
      <c r="C37" s="156" t="s">
        <v>100</v>
      </c>
      <c r="D37" s="156"/>
      <c r="E37" s="156"/>
      <c r="F37" s="45" t="s">
        <v>101</v>
      </c>
      <c r="G37" s="6">
        <v>0</v>
      </c>
      <c r="H37" s="6" t="s">
        <v>135</v>
      </c>
      <c r="I37" s="41">
        <f t="shared" si="0"/>
        <v>0</v>
      </c>
    </row>
    <row r="38" spans="2:12" ht="15.75" thickBot="1" x14ac:dyDescent="0.3">
      <c r="B38" s="63">
        <v>40</v>
      </c>
      <c r="C38" s="157" t="s">
        <v>102</v>
      </c>
      <c r="D38" s="157"/>
      <c r="E38" s="157"/>
      <c r="F38" s="30" t="s">
        <v>103</v>
      </c>
      <c r="G38" s="6">
        <v>0</v>
      </c>
      <c r="H38" s="6" t="s">
        <v>135</v>
      </c>
      <c r="I38" s="41">
        <f t="shared" si="0"/>
        <v>0</v>
      </c>
      <c r="K38" s="17"/>
      <c r="L38" s="17"/>
    </row>
    <row r="39" spans="2:12" ht="26.25" thickBot="1" x14ac:dyDescent="0.3">
      <c r="B39" s="33">
        <v>20</v>
      </c>
      <c r="C39" s="158" t="s">
        <v>106</v>
      </c>
      <c r="D39" s="158"/>
      <c r="E39" s="158"/>
      <c r="F39" s="34" t="s">
        <v>107</v>
      </c>
      <c r="G39" s="6">
        <v>699</v>
      </c>
      <c r="H39" s="6" t="s">
        <v>135</v>
      </c>
      <c r="I39" s="41">
        <f t="shared" si="0"/>
        <v>13980</v>
      </c>
      <c r="K39" s="17"/>
    </row>
    <row r="40" spans="2:12" ht="26.25" thickBot="1" x14ac:dyDescent="0.3">
      <c r="B40" s="31">
        <v>20</v>
      </c>
      <c r="C40" s="159" t="s">
        <v>108</v>
      </c>
      <c r="D40" s="159"/>
      <c r="E40" s="159"/>
      <c r="F40" s="32" t="s">
        <v>109</v>
      </c>
      <c r="G40" s="6">
        <v>799</v>
      </c>
      <c r="H40" s="6" t="s">
        <v>135</v>
      </c>
      <c r="I40" s="41">
        <f t="shared" si="0"/>
        <v>15980</v>
      </c>
      <c r="K40" s="17"/>
    </row>
    <row r="41" spans="2:12" ht="17.25" thickTop="1" thickBot="1" x14ac:dyDescent="0.3">
      <c r="B41"/>
      <c r="C41" s="9"/>
      <c r="D41" s="9"/>
      <c r="E41" s="83" t="s">
        <v>139</v>
      </c>
      <c r="F41" s="84"/>
      <c r="G41" s="85">
        <f>SUM(I21:I40)</f>
        <v>194858</v>
      </c>
      <c r="H41" s="86"/>
      <c r="I41" s="87"/>
    </row>
    <row r="42" spans="2:12" ht="16.5" thickTop="1" x14ac:dyDescent="0.25">
      <c r="B42"/>
      <c r="C42" s="9"/>
      <c r="D42" s="9"/>
      <c r="E42" s="75" t="s">
        <v>138</v>
      </c>
      <c r="F42" s="75"/>
      <c r="G42" s="88">
        <f>(G41)*0.16</f>
        <v>31177.279999999999</v>
      </c>
      <c r="H42" s="88"/>
      <c r="I42" s="88"/>
    </row>
    <row r="43" spans="2:12" ht="15.75" x14ac:dyDescent="0.25">
      <c r="B43"/>
      <c r="C43" s="9"/>
      <c r="D43" s="9"/>
      <c r="E43" s="75" t="s">
        <v>17</v>
      </c>
      <c r="F43" s="75"/>
      <c r="G43" s="76">
        <f>SUM(G41:I42)</f>
        <v>226035.28</v>
      </c>
      <c r="H43" s="76"/>
      <c r="I43" s="76"/>
    </row>
    <row r="44" spans="2:12" ht="15.75" x14ac:dyDescent="0.25">
      <c r="B44" t="s">
        <v>35</v>
      </c>
      <c r="C44" s="9"/>
      <c r="D44" s="9"/>
      <c r="E44" s="44"/>
      <c r="F44" s="44"/>
      <c r="G44" s="10"/>
      <c r="H44" s="10"/>
      <c r="I44" s="10"/>
    </row>
    <row r="47" spans="2:12" ht="15.75" x14ac:dyDescent="0.25">
      <c r="B47" s="68" t="s">
        <v>18</v>
      </c>
      <c r="C47" s="69" t="s">
        <v>19</v>
      </c>
      <c r="D47" s="77" t="s">
        <v>142</v>
      </c>
      <c r="E47" s="77"/>
      <c r="F47" s="77"/>
      <c r="G47" s="77"/>
      <c r="H47" s="77"/>
      <c r="I47" s="77"/>
    </row>
    <row r="48" spans="2:12" x14ac:dyDescent="0.25">
      <c r="B48" s="11"/>
      <c r="C48" s="12" t="s">
        <v>20</v>
      </c>
      <c r="D48" s="78" t="s">
        <v>143</v>
      </c>
      <c r="E48" s="79"/>
      <c r="F48" s="79"/>
      <c r="G48" s="79"/>
      <c r="H48" s="79"/>
      <c r="I48" s="80"/>
    </row>
    <row r="52" spans="2:9" ht="15.75" thickBot="1" x14ac:dyDescent="0.3">
      <c r="B52" s="13"/>
      <c r="C52" s="13"/>
      <c r="D52" s="13"/>
      <c r="E52" s="13"/>
      <c r="F52" s="13"/>
      <c r="G52" s="13"/>
      <c r="H52" s="13"/>
      <c r="I52" s="13"/>
    </row>
    <row r="53" spans="2:9" x14ac:dyDescent="0.25">
      <c r="B53" s="81" t="s">
        <v>21</v>
      </c>
      <c r="C53" s="81"/>
      <c r="D53" s="81"/>
      <c r="E53" s="82" t="s">
        <v>22</v>
      </c>
      <c r="F53" s="82"/>
      <c r="G53"/>
      <c r="H53"/>
      <c r="I53"/>
    </row>
    <row r="54" spans="2:9" x14ac:dyDescent="0.25">
      <c r="B54" s="74" t="s">
        <v>23</v>
      </c>
      <c r="C54" s="74"/>
      <c r="D54" s="74"/>
      <c r="E54" s="74" t="s">
        <v>24</v>
      </c>
      <c r="F54" s="74"/>
      <c r="G54" s="74" t="s">
        <v>25</v>
      </c>
      <c r="H54" s="74"/>
      <c r="I54" s="74"/>
    </row>
    <row r="55" spans="2:9" x14ac:dyDescent="0.25">
      <c r="B55" s="73" t="s">
        <v>26</v>
      </c>
      <c r="C55" s="73"/>
      <c r="D55" s="73"/>
      <c r="E55" s="73" t="s">
        <v>27</v>
      </c>
      <c r="F55" s="73"/>
      <c r="G55" s="73" t="s">
        <v>28</v>
      </c>
      <c r="H55" s="73"/>
      <c r="I55" s="73"/>
    </row>
    <row r="56" spans="2:9" x14ac:dyDescent="0.25">
      <c r="B56" s="73" t="s">
        <v>29</v>
      </c>
      <c r="C56" s="73"/>
      <c r="D56" s="73"/>
      <c r="E56" s="73" t="s">
        <v>30</v>
      </c>
      <c r="F56" s="73"/>
      <c r="G56" s="73" t="s">
        <v>31</v>
      </c>
      <c r="H56" s="73"/>
      <c r="I56" s="73"/>
    </row>
    <row r="57" spans="2:9" x14ac:dyDescent="0.25">
      <c r="B57" s="73" t="s">
        <v>32</v>
      </c>
      <c r="C57" s="73"/>
      <c r="D57" s="73"/>
      <c r="E57" s="73" t="s">
        <v>33</v>
      </c>
      <c r="F57" s="73"/>
      <c r="G57" s="73" t="s">
        <v>34</v>
      </c>
      <c r="H57" s="73"/>
      <c r="I57" s="73"/>
    </row>
    <row r="63" spans="2:9" x14ac:dyDescent="0.25">
      <c r="G63" s="143" t="s">
        <v>164</v>
      </c>
      <c r="H63" s="143"/>
      <c r="I63" s="143"/>
    </row>
  </sheetData>
  <mergeCells count="66">
    <mergeCell ref="G2:I2"/>
    <mergeCell ref="G3:I3"/>
    <mergeCell ref="B8:E8"/>
    <mergeCell ref="G8:I8"/>
    <mergeCell ref="B9:E9"/>
    <mergeCell ref="G9:I9"/>
    <mergeCell ref="B13:C13"/>
    <mergeCell ref="D13:E13"/>
    <mergeCell ref="G13:I13"/>
    <mergeCell ref="B14:I14"/>
    <mergeCell ref="B15:I15"/>
    <mergeCell ref="B10:E10"/>
    <mergeCell ref="G10:I10"/>
    <mergeCell ref="B11:E11"/>
    <mergeCell ref="G11:I11"/>
    <mergeCell ref="B12:C12"/>
    <mergeCell ref="D12:E12"/>
    <mergeCell ref="G12:I12"/>
    <mergeCell ref="B16:I16"/>
    <mergeCell ref="C31:E31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B20:F20"/>
    <mergeCell ref="B17:I17"/>
    <mergeCell ref="B18:I18"/>
    <mergeCell ref="C19:E19"/>
    <mergeCell ref="C32:E32"/>
    <mergeCell ref="C33:E33"/>
    <mergeCell ref="C34:E34"/>
    <mergeCell ref="C35:E35"/>
    <mergeCell ref="C36:E36"/>
    <mergeCell ref="C37:E37"/>
    <mergeCell ref="E42:F42"/>
    <mergeCell ref="G42:I42"/>
    <mergeCell ref="E43:F43"/>
    <mergeCell ref="G43:I43"/>
    <mergeCell ref="C38:E38"/>
    <mergeCell ref="C39:E39"/>
    <mergeCell ref="C40:E40"/>
    <mergeCell ref="E41:F41"/>
    <mergeCell ref="G41:I41"/>
    <mergeCell ref="G63:I63"/>
    <mergeCell ref="B54:D54"/>
    <mergeCell ref="E54:F54"/>
    <mergeCell ref="G54:I54"/>
    <mergeCell ref="B55:D55"/>
    <mergeCell ref="E55:F55"/>
    <mergeCell ref="G55:I55"/>
    <mergeCell ref="B56:D56"/>
    <mergeCell ref="E56:F56"/>
    <mergeCell ref="G56:I56"/>
    <mergeCell ref="B57:D57"/>
    <mergeCell ref="E57:F57"/>
    <mergeCell ref="G57:I57"/>
    <mergeCell ref="D47:I47"/>
    <mergeCell ref="D48:I48"/>
    <mergeCell ref="B53:D53"/>
    <mergeCell ref="E53:F53"/>
  </mergeCells>
  <hyperlinks>
    <hyperlink ref="E53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2:L59"/>
  <sheetViews>
    <sheetView topLeftCell="A22" workbookViewId="0">
      <selection activeCell="G36" sqref="G36"/>
    </sheetView>
  </sheetViews>
  <sheetFormatPr baseColWidth="10" defaultColWidth="10.85546875" defaultRowHeight="15" x14ac:dyDescent="0.25"/>
  <cols>
    <col min="1" max="1" width="6.7109375" style="1" customWidth="1"/>
    <col min="2" max="2" width="10" style="1" customWidth="1"/>
    <col min="3" max="3" width="10.85546875" style="1"/>
    <col min="4" max="4" width="14.28515625" style="1" customWidth="1"/>
    <col min="5" max="5" width="30" style="1" customWidth="1"/>
    <col min="6" max="6" width="16.7109375" style="1" customWidth="1"/>
    <col min="7" max="16384" width="10.85546875" style="1"/>
  </cols>
  <sheetData>
    <row r="2" spans="2:9" ht="15.75" x14ac:dyDescent="0.25">
      <c r="G2" s="129" t="s">
        <v>0</v>
      </c>
      <c r="H2" s="129"/>
      <c r="I2" s="129"/>
    </row>
    <row r="3" spans="2:9" ht="15.75" x14ac:dyDescent="0.25">
      <c r="G3" s="130" t="s">
        <v>1</v>
      </c>
      <c r="H3" s="130"/>
      <c r="I3" s="130"/>
    </row>
    <row r="7" spans="2:9" ht="15.75" thickBot="1" x14ac:dyDescent="0.3"/>
    <row r="8" spans="2:9" x14ac:dyDescent="0.25">
      <c r="B8" s="131" t="s">
        <v>2</v>
      </c>
      <c r="C8" s="132"/>
      <c r="D8" s="132"/>
      <c r="E8" s="133"/>
      <c r="G8" s="134" t="s">
        <v>3</v>
      </c>
      <c r="H8" s="135"/>
      <c r="I8" s="136"/>
    </row>
    <row r="9" spans="2:9" ht="15" customHeight="1" x14ac:dyDescent="0.25">
      <c r="B9" s="137" t="s">
        <v>4</v>
      </c>
      <c r="C9" s="138"/>
      <c r="D9" s="138"/>
      <c r="E9" s="139"/>
      <c r="G9" s="140" t="s">
        <v>136</v>
      </c>
      <c r="H9" s="141"/>
      <c r="I9" s="142"/>
    </row>
    <row r="10" spans="2:9" x14ac:dyDescent="0.25">
      <c r="B10" s="111" t="s">
        <v>5</v>
      </c>
      <c r="C10" s="112"/>
      <c r="D10" s="112"/>
      <c r="E10" s="113"/>
      <c r="G10" s="114" t="s">
        <v>6</v>
      </c>
      <c r="H10" s="112"/>
      <c r="I10" s="115"/>
    </row>
    <row r="11" spans="2:9" x14ac:dyDescent="0.25">
      <c r="B11" s="116" t="s">
        <v>37</v>
      </c>
      <c r="C11" s="117"/>
      <c r="D11" s="117"/>
      <c r="E11" s="118"/>
      <c r="G11" s="114" t="s">
        <v>147</v>
      </c>
      <c r="H11" s="112"/>
      <c r="I11" s="115"/>
    </row>
    <row r="12" spans="2:9" x14ac:dyDescent="0.25">
      <c r="B12" s="111" t="s">
        <v>7</v>
      </c>
      <c r="C12" s="112"/>
      <c r="D12" s="119" t="s">
        <v>8</v>
      </c>
      <c r="E12" s="120"/>
      <c r="G12" s="114" t="s">
        <v>9</v>
      </c>
      <c r="H12" s="112"/>
      <c r="I12" s="115"/>
    </row>
    <row r="13" spans="2:9" ht="15.75" thickBot="1" x14ac:dyDescent="0.3">
      <c r="B13" s="121" t="s">
        <v>10</v>
      </c>
      <c r="C13" s="122"/>
      <c r="D13" s="123" t="s">
        <v>11</v>
      </c>
      <c r="E13" s="124"/>
      <c r="G13" s="125" t="s">
        <v>36</v>
      </c>
      <c r="H13" s="126"/>
      <c r="I13" s="127"/>
    </row>
    <row r="14" spans="2:9" x14ac:dyDescent="0.25">
      <c r="B14" s="128"/>
      <c r="C14" s="128"/>
      <c r="D14" s="128"/>
      <c r="E14" s="128"/>
      <c r="F14" s="128"/>
      <c r="G14" s="128"/>
      <c r="H14" s="128"/>
      <c r="I14" s="128"/>
    </row>
    <row r="15" spans="2:9" x14ac:dyDescent="0.25">
      <c r="B15" s="128"/>
      <c r="C15" s="128"/>
      <c r="D15" s="128"/>
      <c r="E15" s="128"/>
      <c r="F15" s="128"/>
      <c r="G15" s="128"/>
      <c r="H15" s="128"/>
      <c r="I15" s="128"/>
    </row>
    <row r="16" spans="2:9" ht="15" customHeight="1" x14ac:dyDescent="0.25">
      <c r="B16" s="108" t="s">
        <v>12</v>
      </c>
      <c r="C16" s="109"/>
      <c r="D16" s="109"/>
      <c r="E16" s="109"/>
      <c r="F16" s="109"/>
      <c r="G16" s="109"/>
      <c r="H16" s="109"/>
      <c r="I16" s="110"/>
    </row>
    <row r="17" spans="2:12" x14ac:dyDescent="0.25">
      <c r="B17" s="89" t="s">
        <v>178</v>
      </c>
      <c r="C17" s="90"/>
      <c r="D17" s="90"/>
      <c r="E17" s="90"/>
      <c r="F17" s="90"/>
      <c r="G17" s="90"/>
      <c r="H17" s="90"/>
      <c r="I17" s="91"/>
    </row>
    <row r="18" spans="2:12" x14ac:dyDescent="0.25">
      <c r="B18" s="92"/>
      <c r="C18" s="92"/>
      <c r="D18" s="92"/>
      <c r="E18" s="92"/>
      <c r="F18" s="92"/>
      <c r="G18" s="92"/>
      <c r="H18" s="92"/>
      <c r="I18" s="92"/>
    </row>
    <row r="19" spans="2:12" ht="24" x14ac:dyDescent="0.25">
      <c r="B19" s="2" t="s">
        <v>39</v>
      </c>
      <c r="C19" s="144" t="s">
        <v>13</v>
      </c>
      <c r="D19" s="144"/>
      <c r="E19" s="144"/>
      <c r="F19" s="43" t="s">
        <v>14</v>
      </c>
      <c r="G19" s="4" t="s">
        <v>15</v>
      </c>
      <c r="H19" s="4" t="s">
        <v>16</v>
      </c>
      <c r="I19" s="2" t="s">
        <v>17</v>
      </c>
    </row>
    <row r="20" spans="2:12" x14ac:dyDescent="0.25">
      <c r="B20" s="153" t="s">
        <v>110</v>
      </c>
      <c r="C20" s="153"/>
      <c r="D20" s="153"/>
      <c r="E20" s="153"/>
      <c r="F20" s="153"/>
      <c r="G20" s="6"/>
      <c r="H20" s="6"/>
      <c r="I20" s="41"/>
      <c r="K20" s="17"/>
    </row>
    <row r="21" spans="2:12" ht="26.25" x14ac:dyDescent="0.25">
      <c r="B21" s="35">
        <v>2</v>
      </c>
      <c r="C21" s="164" t="s">
        <v>111</v>
      </c>
      <c r="D21" s="164"/>
      <c r="E21" s="164"/>
      <c r="F21" s="36" t="s">
        <v>112</v>
      </c>
      <c r="G21" s="6">
        <v>1195</v>
      </c>
      <c r="H21" s="6" t="s">
        <v>135</v>
      </c>
      <c r="I21" s="41">
        <f t="shared" ref="I21:I36" si="0">SUM(G21*B21)</f>
        <v>2390</v>
      </c>
      <c r="L21" s="17"/>
    </row>
    <row r="22" spans="2:12" s="55" customFormat="1" ht="29.25" customHeight="1" x14ac:dyDescent="0.25">
      <c r="B22" s="52">
        <v>2</v>
      </c>
      <c r="C22" s="174" t="s">
        <v>154</v>
      </c>
      <c r="D22" s="175"/>
      <c r="E22" s="176"/>
      <c r="F22" s="51" t="s">
        <v>152</v>
      </c>
      <c r="G22" s="53">
        <v>408.39</v>
      </c>
      <c r="H22" s="53"/>
      <c r="I22" s="54">
        <f t="shared" si="0"/>
        <v>816.78</v>
      </c>
      <c r="L22" s="56"/>
    </row>
    <row r="23" spans="2:12" x14ac:dyDescent="0.25">
      <c r="B23" s="35">
        <v>2</v>
      </c>
      <c r="C23" s="170" t="s">
        <v>149</v>
      </c>
      <c r="D23" s="164"/>
      <c r="E23" s="164"/>
      <c r="F23" s="51" t="s">
        <v>148</v>
      </c>
      <c r="G23" s="6">
        <v>0</v>
      </c>
      <c r="H23" s="6" t="s">
        <v>135</v>
      </c>
      <c r="I23" s="41">
        <f t="shared" si="0"/>
        <v>0</v>
      </c>
    </row>
    <row r="24" spans="2:12" x14ac:dyDescent="0.25">
      <c r="B24" s="35">
        <v>2</v>
      </c>
      <c r="C24" s="164" t="s">
        <v>113</v>
      </c>
      <c r="D24" s="164"/>
      <c r="E24" s="164"/>
      <c r="F24" s="36" t="s">
        <v>114</v>
      </c>
      <c r="G24" s="6">
        <v>0</v>
      </c>
      <c r="H24" s="6" t="s">
        <v>135</v>
      </c>
      <c r="I24" s="41">
        <f t="shared" si="0"/>
        <v>0</v>
      </c>
    </row>
    <row r="25" spans="2:12" ht="26.25" x14ac:dyDescent="0.25">
      <c r="B25" s="35">
        <v>2</v>
      </c>
      <c r="C25" s="164" t="s">
        <v>115</v>
      </c>
      <c r="D25" s="164"/>
      <c r="E25" s="164"/>
      <c r="F25" s="36" t="s">
        <v>116</v>
      </c>
      <c r="G25" s="6">
        <v>0</v>
      </c>
      <c r="H25" s="6" t="s">
        <v>135</v>
      </c>
      <c r="I25" s="41">
        <f t="shared" si="0"/>
        <v>0</v>
      </c>
    </row>
    <row r="26" spans="2:12" ht="26.25" x14ac:dyDescent="0.25">
      <c r="B26" s="35">
        <v>2</v>
      </c>
      <c r="C26" s="164" t="s">
        <v>117</v>
      </c>
      <c r="D26" s="164"/>
      <c r="E26" s="164"/>
      <c r="F26" s="36" t="s">
        <v>118</v>
      </c>
      <c r="G26" s="6">
        <v>0</v>
      </c>
      <c r="H26" s="6" t="s">
        <v>135</v>
      </c>
      <c r="I26" s="41">
        <f t="shared" si="0"/>
        <v>0</v>
      </c>
    </row>
    <row r="27" spans="2:12" x14ac:dyDescent="0.25">
      <c r="B27" s="35">
        <v>2</v>
      </c>
      <c r="C27" s="164" t="s">
        <v>119</v>
      </c>
      <c r="D27" s="164"/>
      <c r="E27" s="164"/>
      <c r="F27" s="36" t="s">
        <v>120</v>
      </c>
      <c r="G27" s="6">
        <v>0</v>
      </c>
      <c r="H27" s="6" t="s">
        <v>135</v>
      </c>
      <c r="I27" s="41">
        <f t="shared" si="0"/>
        <v>0</v>
      </c>
    </row>
    <row r="28" spans="2:12" x14ac:dyDescent="0.25">
      <c r="B28" s="35">
        <v>2</v>
      </c>
      <c r="C28" s="164" t="s">
        <v>121</v>
      </c>
      <c r="D28" s="164"/>
      <c r="E28" s="164"/>
      <c r="F28" s="36" t="s">
        <v>122</v>
      </c>
      <c r="G28" s="6">
        <v>0</v>
      </c>
      <c r="H28" s="6" t="s">
        <v>135</v>
      </c>
      <c r="I28" s="41">
        <f t="shared" si="0"/>
        <v>0</v>
      </c>
    </row>
    <row r="29" spans="2:12" ht="26.25" x14ac:dyDescent="0.25">
      <c r="B29" s="35">
        <v>2</v>
      </c>
      <c r="C29" s="164" t="s">
        <v>123</v>
      </c>
      <c r="D29" s="164"/>
      <c r="E29" s="164"/>
      <c r="F29" s="36" t="s">
        <v>124</v>
      </c>
      <c r="G29" s="6">
        <v>0</v>
      </c>
      <c r="H29" s="6" t="s">
        <v>135</v>
      </c>
      <c r="I29" s="41">
        <f t="shared" si="0"/>
        <v>0</v>
      </c>
    </row>
    <row r="30" spans="2:12" x14ac:dyDescent="0.25">
      <c r="B30" s="35">
        <v>2</v>
      </c>
      <c r="C30" s="164" t="s">
        <v>125</v>
      </c>
      <c r="D30" s="164"/>
      <c r="E30" s="164"/>
      <c r="F30" s="36" t="s">
        <v>126</v>
      </c>
      <c r="G30" s="6">
        <v>750</v>
      </c>
      <c r="H30" s="6" t="s">
        <v>135</v>
      </c>
      <c r="I30" s="41">
        <f t="shared" si="0"/>
        <v>1500</v>
      </c>
    </row>
    <row r="31" spans="2:12" ht="15.75" thickBot="1" x14ac:dyDescent="0.3">
      <c r="B31" s="37">
        <v>2</v>
      </c>
      <c r="C31" s="168" t="s">
        <v>127</v>
      </c>
      <c r="D31" s="168"/>
      <c r="E31" s="168"/>
      <c r="F31" s="38" t="s">
        <v>128</v>
      </c>
      <c r="G31" s="6">
        <v>475</v>
      </c>
      <c r="H31" s="6" t="s">
        <v>135</v>
      </c>
      <c r="I31" s="41">
        <f t="shared" si="0"/>
        <v>950</v>
      </c>
    </row>
    <row r="32" spans="2:12" ht="26.25" x14ac:dyDescent="0.25">
      <c r="B32" s="39">
        <v>2</v>
      </c>
      <c r="C32" s="169" t="s">
        <v>129</v>
      </c>
      <c r="D32" s="169"/>
      <c r="E32" s="169"/>
      <c r="F32" s="40" t="s">
        <v>130</v>
      </c>
      <c r="G32" s="6">
        <v>2395</v>
      </c>
      <c r="H32" s="6" t="s">
        <v>135</v>
      </c>
      <c r="I32" s="41">
        <f t="shared" si="0"/>
        <v>4790</v>
      </c>
    </row>
    <row r="33" spans="2:9" s="55" customFormat="1" ht="26.25" x14ac:dyDescent="0.25">
      <c r="B33" s="58">
        <v>2</v>
      </c>
      <c r="C33" s="165" t="s">
        <v>155</v>
      </c>
      <c r="D33" s="166"/>
      <c r="E33" s="167"/>
      <c r="F33" s="57" t="s">
        <v>153</v>
      </c>
      <c r="G33" s="53">
        <v>594</v>
      </c>
      <c r="H33" s="53"/>
      <c r="I33" s="54">
        <f t="shared" si="0"/>
        <v>1188</v>
      </c>
    </row>
    <row r="34" spans="2:9" x14ac:dyDescent="0.25">
      <c r="B34" s="35">
        <v>2</v>
      </c>
      <c r="C34" s="170" t="s">
        <v>151</v>
      </c>
      <c r="D34" s="164"/>
      <c r="E34" s="164"/>
      <c r="F34" s="51" t="s">
        <v>150</v>
      </c>
      <c r="G34" s="6">
        <v>0</v>
      </c>
      <c r="H34" s="6" t="s">
        <v>135</v>
      </c>
      <c r="I34" s="41">
        <f t="shared" si="0"/>
        <v>0</v>
      </c>
    </row>
    <row r="35" spans="2:9" x14ac:dyDescent="0.25">
      <c r="B35" s="35">
        <v>2</v>
      </c>
      <c r="C35" s="171" t="s">
        <v>131</v>
      </c>
      <c r="D35" s="172"/>
      <c r="E35" s="173"/>
      <c r="F35" s="36" t="s">
        <v>132</v>
      </c>
      <c r="G35" s="6">
        <v>1195</v>
      </c>
      <c r="H35" s="6" t="s">
        <v>135</v>
      </c>
      <c r="I35" s="41">
        <f t="shared" si="0"/>
        <v>2390</v>
      </c>
    </row>
    <row r="36" spans="2:9" ht="15.75" thickBot="1" x14ac:dyDescent="0.3">
      <c r="B36" s="37">
        <v>2</v>
      </c>
      <c r="C36" s="177" t="s">
        <v>133</v>
      </c>
      <c r="D36" s="178"/>
      <c r="E36" s="179"/>
      <c r="F36" s="38" t="s">
        <v>134</v>
      </c>
      <c r="G36" s="6">
        <v>0</v>
      </c>
      <c r="H36" s="6" t="s">
        <v>135</v>
      </c>
      <c r="I36" s="41">
        <f t="shared" si="0"/>
        <v>0</v>
      </c>
    </row>
    <row r="37" spans="2:9" ht="17.25" thickTop="1" thickBot="1" x14ac:dyDescent="0.3">
      <c r="B37"/>
      <c r="C37" s="9"/>
      <c r="D37" s="9"/>
      <c r="E37" s="83" t="s">
        <v>139</v>
      </c>
      <c r="F37" s="84"/>
      <c r="G37" s="85">
        <f>SUM(I21:I36)</f>
        <v>14024.779999999999</v>
      </c>
      <c r="H37" s="86"/>
      <c r="I37" s="87"/>
    </row>
    <row r="38" spans="2:9" ht="16.5" thickTop="1" x14ac:dyDescent="0.25">
      <c r="B38"/>
      <c r="C38" s="9"/>
      <c r="D38" s="9"/>
      <c r="E38" s="75" t="s">
        <v>138</v>
      </c>
      <c r="F38" s="75"/>
      <c r="G38" s="88">
        <f>(G37)*0.16</f>
        <v>2243.9647999999997</v>
      </c>
      <c r="H38" s="88"/>
      <c r="I38" s="88"/>
    </row>
    <row r="39" spans="2:9" ht="15.75" x14ac:dyDescent="0.25">
      <c r="B39"/>
      <c r="C39" s="9"/>
      <c r="D39" s="9"/>
      <c r="E39" s="75" t="s">
        <v>17</v>
      </c>
      <c r="F39" s="75"/>
      <c r="G39" s="76">
        <f>SUM(G37:I38)</f>
        <v>16268.744799999999</v>
      </c>
      <c r="H39" s="76"/>
      <c r="I39" s="76"/>
    </row>
    <row r="40" spans="2:9" ht="15.75" x14ac:dyDescent="0.25">
      <c r="B40" t="s">
        <v>35</v>
      </c>
      <c r="C40" s="9"/>
      <c r="D40" s="9"/>
      <c r="E40" s="44"/>
      <c r="F40" s="44"/>
      <c r="G40" s="10"/>
      <c r="H40" s="10"/>
      <c r="I40" s="10"/>
    </row>
    <row r="43" spans="2:9" ht="15.75" x14ac:dyDescent="0.25">
      <c r="B43" s="68" t="s">
        <v>18</v>
      </c>
      <c r="C43" s="69" t="s">
        <v>19</v>
      </c>
      <c r="D43" s="77" t="s">
        <v>156</v>
      </c>
      <c r="E43" s="77"/>
      <c r="F43" s="77"/>
      <c r="G43" s="77"/>
      <c r="H43" s="77"/>
      <c r="I43" s="77"/>
    </row>
    <row r="44" spans="2:9" x14ac:dyDescent="0.25">
      <c r="B44" s="11"/>
      <c r="C44" s="12" t="s">
        <v>20</v>
      </c>
      <c r="D44" s="78" t="s">
        <v>143</v>
      </c>
      <c r="E44" s="79"/>
      <c r="F44" s="79"/>
      <c r="G44" s="79"/>
      <c r="H44" s="79"/>
      <c r="I44" s="80"/>
    </row>
    <row r="48" spans="2:9" ht="15.75" thickBot="1" x14ac:dyDescent="0.3">
      <c r="B48" s="13"/>
      <c r="C48" s="13"/>
      <c r="D48" s="13"/>
      <c r="E48" s="13"/>
      <c r="F48" s="13"/>
      <c r="G48" s="13"/>
      <c r="H48" s="13"/>
      <c r="I48" s="13"/>
    </row>
    <row r="49" spans="2:9" x14ac:dyDescent="0.25">
      <c r="B49" s="81" t="s">
        <v>21</v>
      </c>
      <c r="C49" s="81"/>
      <c r="D49" s="81"/>
      <c r="E49" s="82" t="s">
        <v>22</v>
      </c>
      <c r="F49" s="82"/>
      <c r="G49"/>
      <c r="H49"/>
      <c r="I49"/>
    </row>
    <row r="50" spans="2:9" x14ac:dyDescent="0.25">
      <c r="B50" s="74" t="s">
        <v>23</v>
      </c>
      <c r="C50" s="74"/>
      <c r="D50" s="74"/>
      <c r="E50" s="74" t="s">
        <v>24</v>
      </c>
      <c r="F50" s="74"/>
      <c r="G50" s="74" t="s">
        <v>25</v>
      </c>
      <c r="H50" s="74"/>
      <c r="I50" s="74"/>
    </row>
    <row r="51" spans="2:9" x14ac:dyDescent="0.25">
      <c r="B51" s="73" t="s">
        <v>26</v>
      </c>
      <c r="C51" s="73"/>
      <c r="D51" s="73"/>
      <c r="E51" s="73" t="s">
        <v>27</v>
      </c>
      <c r="F51" s="73"/>
      <c r="G51" s="73" t="s">
        <v>28</v>
      </c>
      <c r="H51" s="73"/>
      <c r="I51" s="73"/>
    </row>
    <row r="52" spans="2:9" x14ac:dyDescent="0.25">
      <c r="B52" s="73" t="s">
        <v>29</v>
      </c>
      <c r="C52" s="73"/>
      <c r="D52" s="73"/>
      <c r="E52" s="73" t="s">
        <v>30</v>
      </c>
      <c r="F52" s="73"/>
      <c r="G52" s="73" t="s">
        <v>31</v>
      </c>
      <c r="H52" s="73"/>
      <c r="I52" s="73"/>
    </row>
    <row r="53" spans="2:9" x14ac:dyDescent="0.25">
      <c r="B53" s="73" t="s">
        <v>32</v>
      </c>
      <c r="C53" s="73"/>
      <c r="D53" s="73"/>
      <c r="E53" s="73" t="s">
        <v>33</v>
      </c>
      <c r="F53" s="73"/>
      <c r="G53" s="73" t="s">
        <v>34</v>
      </c>
      <c r="H53" s="73"/>
      <c r="I53" s="73"/>
    </row>
    <row r="59" spans="2:9" x14ac:dyDescent="0.25">
      <c r="G59" s="143" t="s">
        <v>157</v>
      </c>
      <c r="H59" s="143"/>
      <c r="I59" s="143"/>
    </row>
  </sheetData>
  <mergeCells count="62">
    <mergeCell ref="B10:E10"/>
    <mergeCell ref="G10:I10"/>
    <mergeCell ref="B11:E11"/>
    <mergeCell ref="G11:I11"/>
    <mergeCell ref="B12:C12"/>
    <mergeCell ref="D12:E12"/>
    <mergeCell ref="G12:I12"/>
    <mergeCell ref="G2:I2"/>
    <mergeCell ref="G3:I3"/>
    <mergeCell ref="B8:E8"/>
    <mergeCell ref="G8:I8"/>
    <mergeCell ref="B9:E9"/>
    <mergeCell ref="G9:I9"/>
    <mergeCell ref="D13:E13"/>
    <mergeCell ref="G13:I13"/>
    <mergeCell ref="B14:I14"/>
    <mergeCell ref="B15:I15"/>
    <mergeCell ref="B20:F20"/>
    <mergeCell ref="G59:I59"/>
    <mergeCell ref="B16:I16"/>
    <mergeCell ref="B13:C13"/>
    <mergeCell ref="C32:E32"/>
    <mergeCell ref="C34:E34"/>
    <mergeCell ref="C35:E35"/>
    <mergeCell ref="C21:E21"/>
    <mergeCell ref="C23:E23"/>
    <mergeCell ref="B17:I17"/>
    <mergeCell ref="B18:I18"/>
    <mergeCell ref="C19:E19"/>
    <mergeCell ref="C22:E22"/>
    <mergeCell ref="C36:E36"/>
    <mergeCell ref="C24:E24"/>
    <mergeCell ref="C25:E25"/>
    <mergeCell ref="C26:E26"/>
    <mergeCell ref="C27:E27"/>
    <mergeCell ref="C28:E28"/>
    <mergeCell ref="C29:E29"/>
    <mergeCell ref="C33:E33"/>
    <mergeCell ref="C30:E30"/>
    <mergeCell ref="C31:E31"/>
    <mergeCell ref="G39:I39"/>
    <mergeCell ref="B51:D51"/>
    <mergeCell ref="E51:F51"/>
    <mergeCell ref="G51:I51"/>
    <mergeCell ref="B52:D52"/>
    <mergeCell ref="E52:F52"/>
    <mergeCell ref="B53:D53"/>
    <mergeCell ref="E53:F53"/>
    <mergeCell ref="G53:I53"/>
    <mergeCell ref="E37:F37"/>
    <mergeCell ref="G37:I37"/>
    <mergeCell ref="D43:I43"/>
    <mergeCell ref="D44:I44"/>
    <mergeCell ref="E38:F38"/>
    <mergeCell ref="G38:I38"/>
    <mergeCell ref="E39:F39"/>
    <mergeCell ref="G52:I52"/>
    <mergeCell ref="B49:D49"/>
    <mergeCell ref="E49:F49"/>
    <mergeCell ref="B50:D50"/>
    <mergeCell ref="E50:F50"/>
    <mergeCell ref="G50:I50"/>
  </mergeCells>
  <hyperlinks>
    <hyperlink ref="E49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Summary</vt:lpstr>
      <vt:lpstr>Switch x Server1</vt:lpstr>
      <vt:lpstr>Switch x IDF1</vt:lpstr>
      <vt:lpstr>Switch x Core1</vt:lpstr>
      <vt:lpstr>Wireless1</vt:lpstr>
      <vt:lpstr>Router and Switch x PBR1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Telecom1</dc:creator>
  <cp:lastModifiedBy>Ventas11</cp:lastModifiedBy>
  <cp:lastPrinted>2015-06-01T17:42:27Z</cp:lastPrinted>
  <dcterms:created xsi:type="dcterms:W3CDTF">2014-12-19T16:14:06Z</dcterms:created>
  <dcterms:modified xsi:type="dcterms:W3CDTF">2015-06-08T20:49:18Z</dcterms:modified>
</cp:coreProperties>
</file>