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entas 14\Desktop\COTIZACIONES NAVISTAR\"/>
    </mc:Choice>
  </mc:AlternateContent>
  <bookViews>
    <workbookView xWindow="0" yWindow="0" windowWidth="20490" windowHeight="7455"/>
  </bookViews>
  <sheets>
    <sheet name="Resumen" sheetId="4" r:id="rId1"/>
    <sheet name="1" sheetId="2" r:id="rId2"/>
    <sheet name="2" sheetId="6" r:id="rId3"/>
    <sheet name="3" sheetId="7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2" l="1"/>
  <c r="G9" i="6"/>
  <c r="J22" i="7"/>
  <c r="H22" i="7"/>
  <c r="K22" i="7"/>
  <c r="J23" i="7"/>
  <c r="H23" i="7"/>
  <c r="K23" i="7" s="1"/>
  <c r="J24" i="7"/>
  <c r="H24" i="7"/>
  <c r="K24" i="7"/>
  <c r="J25" i="7"/>
  <c r="H25" i="7"/>
  <c r="K25" i="7" s="1"/>
  <c r="J26" i="7"/>
  <c r="H26" i="7"/>
  <c r="K26" i="7"/>
  <c r="J27" i="7"/>
  <c r="H27" i="7"/>
  <c r="K27" i="7" s="1"/>
  <c r="J29" i="7"/>
  <c r="H29" i="7"/>
  <c r="K29" i="7"/>
  <c r="J30" i="7"/>
  <c r="H30" i="7"/>
  <c r="K30" i="7" s="1"/>
  <c r="J31" i="7"/>
  <c r="H31" i="7"/>
  <c r="K31" i="7"/>
  <c r="J32" i="7"/>
  <c r="H32" i="7"/>
  <c r="K32" i="7" s="1"/>
  <c r="J33" i="7"/>
  <c r="H33" i="7"/>
  <c r="K33" i="7"/>
  <c r="J34" i="7"/>
  <c r="H34" i="7"/>
  <c r="K34" i="7" s="1"/>
  <c r="J35" i="7"/>
  <c r="H35" i="7"/>
  <c r="K35" i="7"/>
  <c r="J36" i="7"/>
  <c r="H36" i="7"/>
  <c r="K36" i="7" s="1"/>
  <c r="J38" i="7"/>
  <c r="H38" i="7"/>
  <c r="K38" i="7"/>
  <c r="J39" i="7"/>
  <c r="H39" i="7"/>
  <c r="K39" i="7" s="1"/>
  <c r="J40" i="7"/>
  <c r="H40" i="7"/>
  <c r="K40" i="7"/>
  <c r="J22" i="2"/>
  <c r="H22" i="2"/>
  <c r="K22" i="2"/>
  <c r="J23" i="2"/>
  <c r="H23" i="2"/>
  <c r="K23" i="2" s="1"/>
  <c r="J24" i="2"/>
  <c r="H24" i="2"/>
  <c r="K24" i="2"/>
  <c r="J26" i="2"/>
  <c r="H26" i="2"/>
  <c r="K26" i="2" s="1"/>
  <c r="J27" i="2"/>
  <c r="H27" i="2"/>
  <c r="K27" i="2"/>
  <c r="J28" i="2"/>
  <c r="H28" i="2"/>
  <c r="K28" i="2" s="1"/>
  <c r="J29" i="2"/>
  <c r="H29" i="2"/>
  <c r="K29" i="2"/>
  <c r="J30" i="2"/>
  <c r="H30" i="2"/>
  <c r="K30" i="2" s="1"/>
  <c r="J31" i="2"/>
  <c r="H31" i="2"/>
  <c r="K31" i="2"/>
  <c r="J32" i="2"/>
  <c r="H32" i="2"/>
  <c r="K32" i="2" s="1"/>
  <c r="J33" i="2"/>
  <c r="H33" i="2"/>
  <c r="K33" i="2"/>
  <c r="J35" i="2"/>
  <c r="H35" i="2"/>
  <c r="K35" i="2" s="1"/>
  <c r="J36" i="2"/>
  <c r="H36" i="2"/>
  <c r="K36" i="2"/>
  <c r="J37" i="2"/>
  <c r="H37" i="2"/>
  <c r="K37" i="2" s="1"/>
  <c r="J38" i="2"/>
  <c r="H38" i="2"/>
  <c r="K38" i="2"/>
  <c r="J39" i="2"/>
  <c r="H39" i="2"/>
  <c r="K39" i="2" s="1"/>
  <c r="J40" i="2"/>
  <c r="H40" i="2"/>
  <c r="K40" i="2"/>
  <c r="J41" i="2"/>
  <c r="H41" i="2"/>
  <c r="K41" i="2" s="1"/>
  <c r="J42" i="2"/>
  <c r="H42" i="2"/>
  <c r="K42" i="2"/>
  <c r="J43" i="2"/>
  <c r="H43" i="2"/>
  <c r="K43" i="2" s="1"/>
  <c r="J44" i="2"/>
  <c r="H44" i="2"/>
  <c r="K44" i="2"/>
  <c r="J45" i="2"/>
  <c r="H45" i="2"/>
  <c r="K45" i="2" s="1"/>
  <c r="J46" i="2"/>
  <c r="H46" i="2"/>
  <c r="K46" i="2"/>
  <c r="J47" i="2"/>
  <c r="H47" i="2"/>
  <c r="K47" i="2" s="1"/>
  <c r="J48" i="2"/>
  <c r="H48" i="2"/>
  <c r="K48" i="2"/>
  <c r="J50" i="2"/>
  <c r="H50" i="2"/>
  <c r="K50" i="2" s="1"/>
  <c r="J51" i="2"/>
  <c r="H51" i="2"/>
  <c r="K51" i="2"/>
  <c r="J52" i="2"/>
  <c r="H52" i="2"/>
  <c r="K52" i="2" s="1"/>
  <c r="J53" i="2"/>
  <c r="H53" i="2"/>
  <c r="K53" i="2"/>
  <c r="J54" i="2"/>
  <c r="H54" i="2"/>
  <c r="K54" i="2" s="1"/>
  <c r="J55" i="2"/>
  <c r="H55" i="2"/>
  <c r="K55" i="2"/>
  <c r="J56" i="2"/>
  <c r="H56" i="2"/>
  <c r="K56" i="2" s="1"/>
  <c r="J57" i="2"/>
  <c r="H57" i="2"/>
  <c r="K57" i="2"/>
  <c r="J58" i="2"/>
  <c r="H58" i="2"/>
  <c r="K58" i="2" s="1"/>
  <c r="J59" i="2"/>
  <c r="H59" i="2"/>
  <c r="K59" i="2"/>
  <c r="J60" i="2"/>
  <c r="H60" i="2"/>
  <c r="K60" i="2" s="1"/>
  <c r="J62" i="2"/>
  <c r="H62" i="2"/>
  <c r="K62" i="2"/>
  <c r="J63" i="2"/>
  <c r="H63" i="2"/>
  <c r="K63" i="2" s="1"/>
  <c r="J64" i="2"/>
  <c r="H64" i="2"/>
  <c r="K64" i="2"/>
  <c r="J65" i="2"/>
  <c r="H65" i="2"/>
  <c r="K65" i="2" s="1"/>
  <c r="J66" i="2"/>
  <c r="H66" i="2"/>
  <c r="K66" i="2"/>
  <c r="J67" i="2"/>
  <c r="H67" i="2"/>
  <c r="K67" i="2" s="1"/>
  <c r="J68" i="2"/>
  <c r="H68" i="2"/>
  <c r="K68" i="2"/>
  <c r="J69" i="2"/>
  <c r="H69" i="2"/>
  <c r="K69" i="2" s="1"/>
  <c r="J70" i="2"/>
  <c r="H70" i="2"/>
  <c r="K70" i="2"/>
  <c r="J71" i="2"/>
  <c r="H71" i="2"/>
  <c r="K71" i="2" s="1"/>
  <c r="J72" i="2"/>
  <c r="H72" i="2"/>
  <c r="K72" i="2"/>
  <c r="J73" i="2"/>
  <c r="H73" i="2"/>
  <c r="K73" i="2" s="1"/>
  <c r="J74" i="2"/>
  <c r="H74" i="2"/>
  <c r="K74" i="2"/>
  <c r="J75" i="2"/>
  <c r="H75" i="2"/>
  <c r="K75" i="2" s="1"/>
  <c r="J76" i="2"/>
  <c r="H76" i="2"/>
  <c r="K76" i="2"/>
  <c r="J78" i="2"/>
  <c r="H78" i="2"/>
  <c r="K78" i="2" s="1"/>
  <c r="J79" i="2"/>
  <c r="H79" i="2"/>
  <c r="K79" i="2"/>
  <c r="J80" i="2"/>
  <c r="H80" i="2"/>
  <c r="K80" i="2" s="1"/>
  <c r="H34" i="6"/>
  <c r="J35" i="6"/>
  <c r="H35" i="6"/>
  <c r="K35" i="6"/>
  <c r="J53" i="6"/>
  <c r="H53" i="6"/>
  <c r="K53" i="6" s="1"/>
  <c r="J52" i="6"/>
  <c r="K52" i="6" s="1"/>
  <c r="H52" i="6"/>
  <c r="J51" i="6"/>
  <c r="H51" i="6"/>
  <c r="K51" i="6"/>
  <c r="H30" i="6"/>
  <c r="H31" i="6"/>
  <c r="H32" i="6"/>
  <c r="H33" i="6"/>
  <c r="J30" i="6"/>
  <c r="J31" i="6"/>
  <c r="K31" i="6" s="1"/>
  <c r="J32" i="6"/>
  <c r="J33" i="6"/>
  <c r="J34" i="6"/>
  <c r="J29" i="6"/>
  <c r="K29" i="6" s="1"/>
  <c r="H29" i="6"/>
  <c r="H28" i="6"/>
  <c r="H27" i="6"/>
  <c r="H26" i="6"/>
  <c r="H25" i="6"/>
  <c r="H24" i="6"/>
  <c r="H23" i="6"/>
  <c r="H22" i="6"/>
  <c r="G54" i="6" s="1"/>
  <c r="H24" i="4" s="1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K34" i="6"/>
  <c r="K32" i="6"/>
  <c r="K30" i="6"/>
  <c r="K33" i="6"/>
  <c r="J24" i="6"/>
  <c r="K24" i="6" s="1"/>
  <c r="J25" i="6"/>
  <c r="K25" i="6"/>
  <c r="J26" i="6"/>
  <c r="K26" i="6"/>
  <c r="J27" i="6"/>
  <c r="K27" i="6"/>
  <c r="J28" i="6"/>
  <c r="K28" i="6"/>
  <c r="J22" i="6"/>
  <c r="I54" i="6" s="1"/>
  <c r="J24" i="4" s="1"/>
  <c r="J23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K23" i="6"/>
  <c r="K22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I81" i="2"/>
  <c r="J22" i="4" s="1"/>
  <c r="I41" i="7"/>
  <c r="J26" i="4" s="1"/>
  <c r="G9" i="7"/>
  <c r="G41" i="7"/>
  <c r="H26" i="4"/>
  <c r="G81" i="2"/>
  <c r="H22" i="4"/>
  <c r="H27" i="4" s="1"/>
  <c r="G9" i="4"/>
  <c r="H29" i="4" l="1"/>
  <c r="J27" i="4"/>
  <c r="G55" i="6"/>
  <c r="G82" i="2"/>
  <c r="G42" i="7"/>
</calcChain>
</file>

<file path=xl/sharedStrings.xml><?xml version="1.0" encoding="utf-8"?>
<sst xmlns="http://schemas.openxmlformats.org/spreadsheetml/2006/main" count="452" uniqueCount="160">
  <si>
    <t>GRUPO ASERCOM, S.A. DE C.V.</t>
  </si>
  <si>
    <t>División Telecomunicaciones</t>
  </si>
  <si>
    <t>Cotizado a:</t>
  </si>
  <si>
    <t>Fecha:</t>
  </si>
  <si>
    <t>Atención:</t>
  </si>
  <si>
    <t>Material y Equipo:</t>
  </si>
  <si>
    <t>Ejecución:</t>
  </si>
  <si>
    <t>Validez de la oferta:</t>
  </si>
  <si>
    <t>15 días</t>
  </si>
  <si>
    <t>Numero de Cotización:</t>
  </si>
  <si>
    <t>Condiciones de pago:</t>
  </si>
  <si>
    <t>50 % anticipo y Resto Contra Entrega</t>
  </si>
  <si>
    <t xml:space="preserve">En respuesta a su amable solicitud ponemos a su consideración la siguiente cotización para el Proyecto de:                                                                                       </t>
  </si>
  <si>
    <t>Cant</t>
  </si>
  <si>
    <t>Descripción</t>
  </si>
  <si>
    <t>No. Parte</t>
  </si>
  <si>
    <t>Material</t>
  </si>
  <si>
    <t>Mano de Obra</t>
  </si>
  <si>
    <t>Total</t>
  </si>
  <si>
    <t>Precio Unitario</t>
  </si>
  <si>
    <t>Importe</t>
  </si>
  <si>
    <t>Sub Total Material / Mano de Obra</t>
  </si>
  <si>
    <t>Sub Total sin IVA</t>
  </si>
  <si>
    <t>NOTAS:</t>
  </si>
  <si>
    <t>USD</t>
  </si>
  <si>
    <r>
      <t xml:space="preserve">LOS PRECIOS ESTAN COTIZADOS EN USD PAGADEROS CON LA MISMA MONEDA Y </t>
    </r>
    <r>
      <rPr>
        <b/>
        <u/>
        <sz val="9"/>
        <color indexed="8"/>
        <rFont val="Calibri"/>
        <family val="2"/>
      </rPr>
      <t xml:space="preserve">NO </t>
    </r>
    <r>
      <rPr>
        <sz val="9"/>
        <color indexed="8"/>
        <rFont val="Calibri"/>
        <family val="2"/>
      </rPr>
      <t>INCLUYEN IVA</t>
    </r>
  </si>
  <si>
    <t>MN</t>
  </si>
  <si>
    <r>
      <t xml:space="preserve">LOS PRECIOS ESTAN COTIZADOS EN MONEDA NACIONA Y </t>
    </r>
    <r>
      <rPr>
        <b/>
        <u/>
        <sz val="9"/>
        <color indexed="8"/>
        <rFont val="Calibri"/>
        <family val="2"/>
      </rPr>
      <t>NO</t>
    </r>
    <r>
      <rPr>
        <sz val="9"/>
        <color indexed="8"/>
        <rFont val="Calibri"/>
        <family val="2"/>
      </rPr>
      <t xml:space="preserve"> INCLUYEN IVA</t>
    </r>
  </si>
  <si>
    <t>AGENTE GRUPO ASERCOM</t>
  </si>
  <si>
    <t>AUTORIZACION CLIENTE</t>
  </si>
  <si>
    <t xml:space="preserve">NOMBRE </t>
  </si>
  <si>
    <t>DENNISE MARES LEAL</t>
  </si>
  <si>
    <t>FIRMA</t>
  </si>
  <si>
    <t>Grupo Asercom, S.A. de C.V.</t>
  </si>
  <si>
    <t>www.grupoasercom.com</t>
  </si>
  <si>
    <t>Corporativo Monterrey</t>
  </si>
  <si>
    <t>Sucursal Guadalajara</t>
  </si>
  <si>
    <t>Sucursal México, D.F.</t>
  </si>
  <si>
    <t xml:space="preserve">Joaquín García No. 217 Col. Burócratas </t>
  </si>
  <si>
    <t>Av. Circunvalación Agustín Yáñez No. 2360 Int 4-A</t>
  </si>
  <si>
    <t>Río Lerma No. 26 Col. Cuauhtémoc</t>
  </si>
  <si>
    <t>Del Estado Monterrey, N.L.  C.P. 64380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</si>
  <si>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</si>
  <si>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</si>
  <si>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</si>
  <si>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</si>
  <si>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</si>
  <si>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Tiempo de Entrega</t>
  </si>
  <si>
    <t>X</t>
  </si>
  <si>
    <t>NAVISTAR MEXICO S DE RL DE CV</t>
  </si>
  <si>
    <t>MRO COMPRAS</t>
  </si>
  <si>
    <t>1 SEMANA</t>
  </si>
  <si>
    <t>GABINETE DH WD NEMA 12 DE PARED 48X24X30PLG COLOR GRIS</t>
  </si>
  <si>
    <t>PTHW482430G2</t>
  </si>
  <si>
    <t>CLIMA PARA MONTAR POR UN LADO, 115V, 50/60HZ</t>
  </si>
  <si>
    <t>T150116G100</t>
  </si>
  <si>
    <t>N/A</t>
  </si>
  <si>
    <t>GABINETE DE PARED</t>
  </si>
  <si>
    <t>FIBRA OPTICA</t>
  </si>
  <si>
    <t>CHAROLA DE FIBRA VACIA ACEPTA 4 PANELES FAP/FMP</t>
  </si>
  <si>
    <t>FMD1</t>
  </si>
  <si>
    <t>PANEL DE FIBRA OPTICA CON 6 PUERTOS DUPLEX MONOMODO LC</t>
  </si>
  <si>
    <t>FAP6WBUDLCZ</t>
  </si>
  <si>
    <t>PANEL CIEGO PARA DISTRIBUIDOR DE FIBRA</t>
  </si>
  <si>
    <t>FAPB</t>
  </si>
  <si>
    <t>CONECTOR LC OPTICAM 9/125 UM OPTICAM</t>
  </si>
  <si>
    <t>FLCSSBUY</t>
  </si>
  <si>
    <t>CABLE FIBRA OPTICA OM3, 12 HILOS MULTIMODO ARMADA</t>
  </si>
  <si>
    <t>FOWNX12</t>
  </si>
  <si>
    <t>FAN OUT KIT 12 HILOS DE TERMINACION PARA FIBRA OPTICA</t>
  </si>
  <si>
    <t>FO12CB</t>
  </si>
  <si>
    <t>JUMPER DE FIBRA DUPLEX 2 METROS LC-LC</t>
  </si>
  <si>
    <t>F20-LCLCMM</t>
  </si>
  <si>
    <t>PANELES</t>
  </si>
  <si>
    <t>PATCH PANEL (48) HIGH DENSITY CON PLACAS MODULARES</t>
  </si>
  <si>
    <t>CPP48HDWBLY</t>
  </si>
  <si>
    <t>JACK CAT6/G NEGRO</t>
  </si>
  <si>
    <t>CJ688TGBL</t>
  </si>
  <si>
    <t>ORGANIZADOR HORIZONTAL FRONTAL CON PUERTAS ABATIBLES 2UR</t>
  </si>
  <si>
    <t>NCMHF2</t>
  </si>
  <si>
    <t>PATCH CORD (3) AZUL GIGA</t>
  </si>
  <si>
    <t>UTPSP3BUY</t>
  </si>
  <si>
    <t>PATCH CORD (5) AZUL GIGA</t>
  </si>
  <si>
    <t>UTPSP5BUY</t>
  </si>
  <si>
    <t>CABLE TIPO RISER 4 PARES 23 AWG. CAT6, GRIS</t>
  </si>
  <si>
    <t>PUC6004IG</t>
  </si>
  <si>
    <t>FACEPLATE SERIE EJECUTIVA, 4 SALIDA, BLANCO</t>
  </si>
  <si>
    <t>CFPE4WHY</t>
  </si>
  <si>
    <t>JACK MODULAR CAT6, RJ45, BLANCO, CONFIGURACIÓN A/B</t>
  </si>
  <si>
    <t>CJ688TGWH</t>
  </si>
  <si>
    <t>J PRO GANCHO CON TORNILLO Y MORDAZA CLAMP</t>
  </si>
  <si>
    <t>JP2SBC50R-L20</t>
  </si>
  <si>
    <t>TUBERIA CONDUIT PAREG GRUESA 3/4 PLG CON COPLE</t>
  </si>
  <si>
    <t>CODO CONDUIT 3/4 PLG CON COPLE</t>
  </si>
  <si>
    <t>CAJA FS 2X4 PARA TUBO CONDUIT 3/4 PLG</t>
  </si>
  <si>
    <t>UNICANAL 2X4 PERFORADA</t>
  </si>
  <si>
    <t>ABRAZADERA PARA UNICANAL 3/4 PLG</t>
  </si>
  <si>
    <t>NODOS</t>
  </si>
  <si>
    <t>FACEPLATE SERIE EJECUTIVA, 4 SALIDAS, BLANCO</t>
  </si>
  <si>
    <t>JACK CAT6/TG BLANCO</t>
  </si>
  <si>
    <t>JACK CAT6/TG NEGRO</t>
  </si>
  <si>
    <t>PATCH CORD (7) AZUL GIGA</t>
  </si>
  <si>
    <t>UTPSP7BUY</t>
  </si>
  <si>
    <t>TUBERIA CONDUIT PARED GRUESA 3/4 PLG CON COPLE</t>
  </si>
  <si>
    <t>CAJAS FS C/SALIDA Y ENTRADA DE 1 PLG</t>
  </si>
  <si>
    <t>CODOS DE 1 PLG P.D.</t>
  </si>
  <si>
    <t>ABRAZADERAS TIPO "CLIP" DE 1 PLG</t>
  </si>
  <si>
    <t>TRAMOS DE TUBO CONDUIT DE 1PLG P.D.</t>
  </si>
  <si>
    <t>COPLES DE 1 PLG P.D.</t>
  </si>
  <si>
    <t>CONECTORES DE 1PLG P.D.</t>
  </si>
  <si>
    <t>JACKS CAT6 (AZUL)</t>
  </si>
  <si>
    <t>INSERTOS CIEGOS (BLANCOS)</t>
  </si>
  <si>
    <t>EXPANSIÓN DE CIRCUITO ELÉCTRICO Y REDES EN BODEGAS TAURO E IGS, E INSTALACIÓN DE NODOS DE RED P/IMPRESORAS PENSKE.</t>
  </si>
  <si>
    <t>METROS DE CABLE UTP CAT6, GRIS</t>
  </si>
  <si>
    <t>EXPANSIÓN CIRCUITO ELÉCTRICO E INSTALACIÓN DE NODOS EN BODEGA TAURO</t>
  </si>
  <si>
    <t>CIRCUITO ELÉCTRICO</t>
  </si>
  <si>
    <t>RENTA DE PLATAFORMA ARTICULADA 45FT, 1 SEMANA, INCLUYE TRASLADO.</t>
  </si>
  <si>
    <t>NODOS DE RED P/IMPRESORAS PENSKE</t>
  </si>
  <si>
    <t>ENLACE FIBRA Y EXPANSIÓN DE CIRCUITO ELÉCTRICO E INSTALACIÓN DE NODOS EN BODEGA IGS</t>
  </si>
  <si>
    <t>BODEGA IGS</t>
  </si>
  <si>
    <t>BODEGA TAURO</t>
  </si>
  <si>
    <t>INSTALACIÓN DE NODOS DE RED PARA IMPRESORAS PENSKE</t>
  </si>
  <si>
    <t>METRO CABLE CAL 8 AWG THN COLOR NEGRO</t>
  </si>
  <si>
    <t>METRO CABLE CAL 8 AWG THN COLOR BLANCO</t>
  </si>
  <si>
    <t>METRO CABLE CAL 8 AWG THN COLOR VERDE</t>
  </si>
  <si>
    <t>TUBO P.G. MARCA OMEGA 3/4"</t>
  </si>
  <si>
    <t>CODO P.G. 3/4"</t>
  </si>
  <si>
    <t>REGISTRO 4x4" CON TAPA TIPO THOMAS</t>
  </si>
  <si>
    <t>MONITOR Y CONTRA 3/4"</t>
  </si>
  <si>
    <t>COPLE 3/4"</t>
  </si>
  <si>
    <t>CHALUPA (REGISTRO 2x4)</t>
  </si>
  <si>
    <t>CONTACTO DOBLE NEMA 5-15R</t>
  </si>
  <si>
    <t>METRO CABLE CAL 12 AWG COLOR NEGRO</t>
  </si>
  <si>
    <t>METRO CABLE CAL 12 AWG COLOR BLANCO</t>
  </si>
  <si>
    <t>METRO CABLE CAL 12 AWG COLOR VERDE</t>
  </si>
  <si>
    <t xml:space="preserve">SOPORTE PARA TUBO CONDUIT </t>
  </si>
  <si>
    <t>LOTE DE MISCELÁNEOS (CINCHOS, CINTA)</t>
  </si>
  <si>
    <t>6 - 8 SEMANA</t>
  </si>
  <si>
    <t>CJ688TGBU</t>
  </si>
  <si>
    <t>CMBWH</t>
  </si>
  <si>
    <t>SERVICIOS</t>
  </si>
  <si>
    <t xml:space="preserve">TRABAJO EN ALTURA </t>
  </si>
  <si>
    <t>TRABAJOS EN HORARIO EXTRAORDINARIO (DIARIO)</t>
  </si>
  <si>
    <t xml:space="preserve">PRUEBA, CONFIGURACIÓN Y PUESTA EN MARCHA DEL SISTEMA </t>
  </si>
  <si>
    <t>ENLACE DE FIBRA OPTICA</t>
  </si>
  <si>
    <t>PRUEBA, IDENTIFICACION Y ETIQUETADO EN HILO DE FIBRA OPTICA</t>
  </si>
  <si>
    <t>CODO CONDUIT 2 PG CON COPLE</t>
  </si>
  <si>
    <t>TUBERIA CONDUIT PAREG GRUESA 2 PG CON COPLE</t>
  </si>
  <si>
    <t xml:space="preserve">SOPORTE PARA TUBERIA CONDUIT </t>
  </si>
  <si>
    <t>8 DÍAS</t>
  </si>
  <si>
    <t>3 SEMANAS</t>
  </si>
  <si>
    <t>CANALIZACION</t>
  </si>
  <si>
    <t xml:space="preserve">REGISTRO METALICO DE 5"X5", CON TAPA </t>
  </si>
  <si>
    <t>LOTE DE MISCELANEOS</t>
  </si>
  <si>
    <t>CONTRATUERCA Y MONITOR CONDUIT 2 PG CON COPLE</t>
  </si>
  <si>
    <t xml:space="preserve">Sub-Totales sin IVA </t>
  </si>
  <si>
    <t xml:space="preserve">Mano de Obra </t>
  </si>
  <si>
    <t>5 SEMANAS</t>
  </si>
  <si>
    <t xml:space="preserve">Sub-Total sin IVA </t>
  </si>
  <si>
    <t>GAMTY-3383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</si>
</sst>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USD&quot;_);_(&quot;$&quot;* \(#,##0.00\);_(&quot;$&quot;* &quot;-&quot;??_);_(@_)"/>
    <numFmt numFmtId="165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  <font>
      <b/>
      <u/>
      <sz val="10"/>
      <color theme="5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/>
      <right/>
      <top/>
      <bottom style="thin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/>
      <bottom style="double">
        <color theme="5"/>
      </bottom>
      <diagonal/>
    </border>
    <border>
      <left/>
      <right/>
      <top style="double">
        <color theme="5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7" xfId="0" applyFont="1" applyBorder="1" applyAlignment="1"/>
    <xf numFmtId="0" fontId="6" fillId="0" borderId="0" xfId="0" applyFont="1" applyBorder="1" applyAlignment="1"/>
    <xf numFmtId="0" fontId="7" fillId="0" borderId="0" xfId="3" applyBorder="1" applyAlignment="1" applyProtection="1"/>
    <xf numFmtId="0" fontId="7" fillId="0" borderId="8" xfId="3" applyBorder="1" applyAlignment="1" applyProtection="1"/>
    <xf numFmtId="0" fontId="4" fillId="0" borderId="9" xfId="0" applyFont="1" applyFill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6" fillId="0" borderId="18" xfId="0" applyFont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43" fontId="10" fillId="0" borderId="22" xfId="1" applyFont="1" applyBorder="1" applyAlignment="1">
      <alignment vertical="center"/>
    </xf>
    <xf numFmtId="43" fontId="10" fillId="0" borderId="0" xfId="1" applyFont="1" applyBorder="1" applyAlignment="1">
      <alignment vertical="center"/>
    </xf>
    <xf numFmtId="43" fontId="10" fillId="0" borderId="18" xfId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44" fontId="0" fillId="0" borderId="0" xfId="0" applyNumberFormat="1" applyBorder="1"/>
    <xf numFmtId="43" fontId="0" fillId="0" borderId="0" xfId="0" applyNumberFormat="1"/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1" fillId="0" borderId="3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31" xfId="0" applyFont="1" applyBorder="1" applyAlignment="1">
      <alignment horizontal="center"/>
    </xf>
    <xf numFmtId="0" fontId="11" fillId="0" borderId="30" xfId="0" applyFont="1" applyBorder="1" applyAlignment="1">
      <alignment horizontal="center" vertical="center"/>
    </xf>
    <xf numFmtId="0" fontId="0" fillId="0" borderId="3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2" fillId="0" borderId="3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Border="1"/>
    <xf numFmtId="0" fontId="10" fillId="0" borderId="22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 applyBorder="1" applyAlignment="1">
      <alignment horizontal="center"/>
    </xf>
    <xf numFmtId="44" fontId="15" fillId="0" borderId="0" xfId="2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36" xfId="0" applyFont="1" applyBorder="1" applyAlignment="1">
      <alignment horizontal="center"/>
    </xf>
    <xf numFmtId="44" fontId="15" fillId="0" borderId="36" xfId="2" applyFont="1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22" xfId="0" applyFont="1" applyFill="1" applyBorder="1" applyAlignment="1">
      <alignment horizontal="center"/>
    </xf>
    <xf numFmtId="164" fontId="16" fillId="2" borderId="25" xfId="2" applyNumberFormat="1" applyFont="1" applyFill="1" applyBorder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Border="1"/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/>
    <xf numFmtId="0" fontId="6" fillId="0" borderId="10" xfId="0" applyFont="1" applyFill="1" applyBorder="1" applyAlignment="1"/>
    <xf numFmtId="164" fontId="16" fillId="2" borderId="38" xfId="2" applyNumberFormat="1" applyFont="1" applyFill="1" applyBorder="1" applyAlignment="1">
      <alignment vertical="center"/>
    </xf>
    <xf numFmtId="44" fontId="15" fillId="0" borderId="0" xfId="2" quotePrefix="1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3" applyFill="1" applyBorder="1" applyAlignment="1" applyProtection="1">
      <alignment horizontal="center"/>
    </xf>
    <xf numFmtId="44" fontId="15" fillId="0" borderId="0" xfId="2" applyFont="1" applyBorder="1" applyAlignment="1">
      <alignment horizontal="left"/>
    </xf>
    <xf numFmtId="44" fontId="15" fillId="0" borderId="36" xfId="2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2" fillId="0" borderId="14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65" fontId="6" fillId="0" borderId="9" xfId="0" applyNumberFormat="1" applyFont="1" applyBorder="1" applyAlignment="1">
      <alignment horizontal="left" indent="6"/>
    </xf>
    <xf numFmtId="165" fontId="6" fillId="0" borderId="0" xfId="0" applyNumberFormat="1" applyFont="1" applyBorder="1" applyAlignment="1">
      <alignment horizontal="left" indent="6"/>
    </xf>
    <xf numFmtId="165" fontId="6" fillId="0" borderId="10" xfId="0" applyNumberFormat="1" applyFont="1" applyBorder="1" applyAlignment="1">
      <alignment horizontal="left" indent="6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 indent="6"/>
    </xf>
    <xf numFmtId="0" fontId="6" fillId="0" borderId="15" xfId="0" applyFont="1" applyBorder="1" applyAlignment="1">
      <alignment horizontal="left" indent="6"/>
    </xf>
    <xf numFmtId="0" fontId="6" fillId="0" borderId="16" xfId="0" applyFont="1" applyBorder="1" applyAlignment="1">
      <alignment horizontal="left" indent="6"/>
    </xf>
    <xf numFmtId="0" fontId="2" fillId="0" borderId="36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37" xfId="0" applyFont="1" applyBorder="1" applyAlignment="1">
      <alignment horizontal="right"/>
    </xf>
    <xf numFmtId="0" fontId="11" fillId="0" borderId="28" xfId="0" applyFont="1" applyBorder="1" applyAlignment="1">
      <alignment horizontal="left"/>
    </xf>
    <xf numFmtId="0" fontId="11" fillId="0" borderId="29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4" fillId="0" borderId="28" xfId="3" applyFont="1" applyBorder="1" applyAlignment="1" applyProtection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11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5" fillId="0" borderId="0" xfId="0" applyFont="1" applyBorder="1" applyAlignment="1">
      <alignment horizontal="right"/>
    </xf>
    <xf numFmtId="164" fontId="19" fillId="0" borderId="23" xfId="2" applyNumberFormat="1" applyFont="1" applyBorder="1" applyAlignment="1">
      <alignment horizontal="left" vertical="center"/>
    </xf>
    <xf numFmtId="164" fontId="19" fillId="0" borderId="24" xfId="2" applyNumberFormat="1" applyFont="1" applyBorder="1" applyAlignment="1">
      <alignment horizontal="left" vertical="center"/>
    </xf>
    <xf numFmtId="164" fontId="19" fillId="0" borderId="26" xfId="2" applyNumberFormat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0" fillId="0" borderId="22" xfId="0" applyFont="1" applyFill="1" applyBorder="1" applyAlignment="1">
      <alignment horizontal="left" wrapText="1"/>
    </xf>
    <xf numFmtId="0" fontId="8" fillId="0" borderId="22" xfId="4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right" wrapText="1"/>
    </xf>
    <xf numFmtId="164" fontId="16" fillId="0" borderId="23" xfId="2" applyNumberFormat="1" applyFont="1" applyBorder="1" applyAlignment="1">
      <alignment horizontal="center" vertical="center"/>
    </xf>
    <xf numFmtId="164" fontId="16" fillId="0" borderId="24" xfId="2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right" wrapText="1"/>
    </xf>
    <xf numFmtId="164" fontId="19" fillId="0" borderId="23" xfId="2" applyNumberFormat="1" applyFont="1" applyBorder="1" applyAlignment="1">
      <alignment horizontal="center" vertical="center"/>
    </xf>
    <xf numFmtId="164" fontId="19" fillId="0" borderId="24" xfId="2" applyNumberFormat="1" applyFont="1" applyBorder="1" applyAlignment="1">
      <alignment horizontal="center" vertical="center"/>
    </xf>
    <xf numFmtId="164" fontId="19" fillId="0" borderId="26" xfId="2" applyNumberFormat="1" applyFont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wrapText="1"/>
    </xf>
    <xf numFmtId="164" fontId="16" fillId="0" borderId="11" xfId="2" applyNumberFormat="1" applyFont="1" applyBorder="1" applyAlignment="1">
      <alignment horizontal="center" vertical="center"/>
    </xf>
    <xf numFmtId="164" fontId="16" fillId="0" borderId="12" xfId="2" applyNumberFormat="1" applyFont="1" applyBorder="1" applyAlignment="1">
      <alignment horizontal="center" vertical="center"/>
    </xf>
    <xf numFmtId="0" fontId="7" fillId="0" borderId="0" xfId="3" applyBorder="1" applyAlignment="1" applyProtection="1">
      <alignment horizontal="center"/>
    </xf>
    <xf numFmtId="0" fontId="7" fillId="0" borderId="8" xfId="3" applyBorder="1" applyAlignment="1" applyProtection="1">
      <alignment horizontal="center"/>
    </xf>
  </cellXfs>
  <cellStyles count="12">
    <cellStyle name="Hipervínculo" xfId="3" builtinId="8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Millares" xfId="1" builtinId="3"/>
    <cellStyle name="Millares 10" xfId="6"/>
    <cellStyle name="Moneda" xfId="2" builtinId="4"/>
    <cellStyle name="Normal" xfId="0" builtinId="0"/>
    <cellStyle name="Normal 2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41</xdr:row>
      <xdr:rowOff>752</xdr:rowOff>
    </xdr:from>
    <xdr:to>
      <xdr:col>4</xdr:col>
      <xdr:colOff>419100</xdr:colOff>
      <xdr:row>43</xdr:row>
      <xdr:rowOff>82392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8763752"/>
          <a:ext cx="2066924" cy="472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96</xdr:row>
      <xdr:rowOff>752</xdr:rowOff>
    </xdr:from>
    <xdr:to>
      <xdr:col>4</xdr:col>
      <xdr:colOff>419100</xdr:colOff>
      <xdr:row>98</xdr:row>
      <xdr:rowOff>82392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10497302"/>
          <a:ext cx="2066924" cy="472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69</xdr:row>
      <xdr:rowOff>752</xdr:rowOff>
    </xdr:from>
    <xdr:to>
      <xdr:col>4</xdr:col>
      <xdr:colOff>419100</xdr:colOff>
      <xdr:row>71</xdr:row>
      <xdr:rowOff>91917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8973302"/>
          <a:ext cx="2066924" cy="4721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638176</xdr:colOff>
      <xdr:row>56</xdr:row>
      <xdr:rowOff>752</xdr:rowOff>
    </xdr:from>
    <xdr:to>
      <xdr:col>4</xdr:col>
      <xdr:colOff>419100</xdr:colOff>
      <xdr:row>58</xdr:row>
      <xdr:rowOff>101442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9925802"/>
          <a:ext cx="2066924" cy="481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grupoaserco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grupoasercom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grupoasercom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grupoaserc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B2:O53"/>
  <sheetViews>
    <sheetView tabSelected="1" topLeftCell="A13" workbookViewId="0">
      <selection activeCell="E29" sqref="E29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42578125" bestFit="1" customWidth="1"/>
    <col min="9" max="9" width="13.42578125" customWidth="1"/>
    <col min="10" max="10" width="13.42578125" bestFit="1" customWidth="1"/>
    <col min="11" max="11" width="13.42578125" customWidth="1"/>
    <col min="14" max="15" width="10.85546875" style="8"/>
  </cols>
  <sheetData>
    <row r="2" spans="2:11" x14ac:dyDescent="0.25">
      <c r="G2" s="83" t="s">
        <v>0</v>
      </c>
      <c r="H2" s="83"/>
      <c r="I2" s="83"/>
      <c r="J2" s="83"/>
      <c r="K2" s="83"/>
    </row>
    <row r="3" spans="2:11" x14ac:dyDescent="0.25">
      <c r="G3" s="84" t="s">
        <v>1</v>
      </c>
      <c r="H3" s="84"/>
      <c r="I3" s="84"/>
      <c r="J3" s="84"/>
      <c r="K3" s="84"/>
    </row>
    <row r="7" spans="2:11" ht="15.75" thickBot="1" x14ac:dyDescent="0.3"/>
    <row r="8" spans="2:11" x14ac:dyDescent="0.25">
      <c r="B8" s="85" t="s">
        <v>2</v>
      </c>
      <c r="C8" s="86"/>
      <c r="D8" s="86"/>
      <c r="E8" s="87"/>
      <c r="G8" s="88" t="s">
        <v>3</v>
      </c>
      <c r="H8" s="89"/>
      <c r="I8" s="89"/>
      <c r="J8" s="89"/>
      <c r="K8" s="90"/>
    </row>
    <row r="9" spans="2:11" x14ac:dyDescent="0.25">
      <c r="B9" s="91" t="s">
        <v>49</v>
      </c>
      <c r="C9" s="92"/>
      <c r="D9" s="92"/>
      <c r="E9" s="93"/>
      <c r="G9" s="94">
        <f ca="1">TODAY()</f>
        <v>42202</v>
      </c>
      <c r="H9" s="95"/>
      <c r="I9" s="95"/>
      <c r="J9" s="95"/>
      <c r="K9" s="96"/>
    </row>
    <row r="10" spans="2:11" x14ac:dyDescent="0.25">
      <c r="B10" s="97" t="s">
        <v>4</v>
      </c>
      <c r="C10" s="98"/>
      <c r="D10" s="98"/>
      <c r="E10" s="99"/>
      <c r="G10" s="100" t="s">
        <v>47</v>
      </c>
      <c r="H10" s="98"/>
      <c r="I10" s="98"/>
      <c r="J10" s="98"/>
      <c r="K10" s="101"/>
    </row>
    <row r="11" spans="2:11" x14ac:dyDescent="0.25">
      <c r="B11" s="2" t="s">
        <v>50</v>
      </c>
      <c r="C11" s="3"/>
      <c r="D11" s="4"/>
      <c r="E11" s="5"/>
      <c r="G11" s="6" t="s">
        <v>5</v>
      </c>
      <c r="H11" s="7"/>
      <c r="I11" s="60" t="s">
        <v>137</v>
      </c>
      <c r="J11" s="7" t="s">
        <v>6</v>
      </c>
      <c r="K11" s="61" t="s">
        <v>157</v>
      </c>
    </row>
    <row r="12" spans="2:11" x14ac:dyDescent="0.25">
      <c r="B12" s="97" t="s">
        <v>7</v>
      </c>
      <c r="C12" s="98"/>
      <c r="D12" s="98" t="s">
        <v>8</v>
      </c>
      <c r="E12" s="99"/>
      <c r="G12" s="100" t="s">
        <v>9</v>
      </c>
      <c r="H12" s="98"/>
      <c r="I12" s="98"/>
      <c r="J12" s="98"/>
      <c r="K12" s="101"/>
    </row>
    <row r="13" spans="2:11" ht="15.75" thickBot="1" x14ac:dyDescent="0.3">
      <c r="B13" s="102" t="s">
        <v>10</v>
      </c>
      <c r="C13" s="103"/>
      <c r="D13" s="103" t="s">
        <v>11</v>
      </c>
      <c r="E13" s="104"/>
      <c r="G13" s="105" t="s">
        <v>159</v>
      </c>
      <c r="H13" s="106"/>
      <c r="I13" s="106"/>
      <c r="J13" s="106"/>
      <c r="K13" s="107"/>
    </row>
    <row r="14" spans="2:11" x14ac:dyDescent="0.25"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2:11" x14ac:dyDescent="0.25"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2:11" x14ac:dyDescent="0.25">
      <c r="B16" s="75" t="s">
        <v>12</v>
      </c>
      <c r="C16" s="76"/>
      <c r="D16" s="76"/>
      <c r="E16" s="76"/>
      <c r="F16" s="76"/>
      <c r="G16" s="76"/>
      <c r="H16" s="76"/>
      <c r="I16" s="76"/>
      <c r="J16" s="76"/>
      <c r="K16" s="77"/>
    </row>
    <row r="17" spans="2:11" x14ac:dyDescent="0.25">
      <c r="B17" s="78" t="s">
        <v>112</v>
      </c>
      <c r="C17" s="79"/>
      <c r="D17" s="79"/>
      <c r="E17" s="79"/>
      <c r="F17" s="79"/>
      <c r="G17" s="79"/>
      <c r="H17" s="79"/>
      <c r="I17" s="79"/>
      <c r="J17" s="79"/>
      <c r="K17" s="80"/>
    </row>
    <row r="18" spans="2:11" x14ac:dyDescent="0.25">
      <c r="B18" s="81"/>
      <c r="C18" s="81"/>
      <c r="D18" s="81"/>
      <c r="E18" s="81"/>
      <c r="F18" s="81"/>
      <c r="G18" s="81"/>
      <c r="H18" s="81"/>
      <c r="I18" s="81"/>
      <c r="J18" s="81"/>
      <c r="K18" s="81"/>
    </row>
    <row r="19" spans="2:1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2:11" x14ac:dyDescent="0.25">
      <c r="B20" s="44"/>
      <c r="C20" s="44"/>
      <c r="D20" s="44"/>
      <c r="E20" s="44"/>
      <c r="F20" s="44"/>
      <c r="G20" s="44"/>
      <c r="H20" s="44" t="s">
        <v>16</v>
      </c>
      <c r="I20" s="44"/>
      <c r="J20" s="44" t="s">
        <v>156</v>
      </c>
      <c r="K20" s="44"/>
    </row>
    <row r="21" spans="2:11" x14ac:dyDescent="0.25"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2:11" ht="15.75" x14ac:dyDescent="0.25">
      <c r="B22" s="45">
        <v>1</v>
      </c>
      <c r="C22" s="82" t="s">
        <v>118</v>
      </c>
      <c r="D22" s="82"/>
      <c r="E22" s="82"/>
      <c r="F22" s="82"/>
      <c r="G22" s="82"/>
      <c r="H22" s="46">
        <f>'1'!G81</f>
        <v>10334.129999999996</v>
      </c>
      <c r="I22" s="72" t="s">
        <v>24</v>
      </c>
      <c r="J22" s="46">
        <f>'1'!I81</f>
        <v>6195.5400000000027</v>
      </c>
      <c r="K22" s="72" t="s">
        <v>24</v>
      </c>
    </row>
    <row r="23" spans="2:11" ht="15.75" x14ac:dyDescent="0.25">
      <c r="B23" s="45"/>
      <c r="C23" s="45"/>
      <c r="D23" s="57"/>
      <c r="E23" s="57"/>
      <c r="F23" s="45"/>
      <c r="G23" s="45"/>
      <c r="H23" s="46"/>
      <c r="I23" s="72"/>
      <c r="J23" s="46"/>
      <c r="K23" s="72"/>
    </row>
    <row r="24" spans="2:11" ht="15.75" x14ac:dyDescent="0.25">
      <c r="B24" s="45">
        <v>2</v>
      </c>
      <c r="C24" s="82" t="s">
        <v>117</v>
      </c>
      <c r="D24" s="82"/>
      <c r="E24" s="82"/>
      <c r="F24" s="82"/>
      <c r="G24" s="82"/>
      <c r="H24" s="63">
        <f>'2'!G54</f>
        <v>2540.0799999999995</v>
      </c>
      <c r="I24" s="72" t="s">
        <v>24</v>
      </c>
      <c r="J24" s="46">
        <f>'2'!I54</f>
        <v>2864.2599999999998</v>
      </c>
      <c r="K24" s="72" t="s">
        <v>24</v>
      </c>
    </row>
    <row r="25" spans="2:11" ht="15.75" x14ac:dyDescent="0.25">
      <c r="B25" s="45"/>
      <c r="C25" s="45"/>
      <c r="D25" s="47"/>
      <c r="E25" s="47"/>
      <c r="F25" s="45"/>
      <c r="G25" s="45"/>
      <c r="H25" s="46"/>
      <c r="I25" s="72"/>
      <c r="J25" s="46"/>
      <c r="K25" s="72"/>
    </row>
    <row r="26" spans="2:11" ht="16.5" thickBot="1" x14ac:dyDescent="0.3">
      <c r="B26" s="48">
        <v>3</v>
      </c>
      <c r="C26" s="108" t="s">
        <v>114</v>
      </c>
      <c r="D26" s="108"/>
      <c r="E26" s="108"/>
      <c r="F26" s="108"/>
      <c r="G26" s="108"/>
      <c r="H26" s="49">
        <f>'3'!G41</f>
        <v>1220.5700000000002</v>
      </c>
      <c r="I26" s="73" t="s">
        <v>24</v>
      </c>
      <c r="J26" s="49">
        <f>'3'!I41</f>
        <v>1420.06</v>
      </c>
      <c r="K26" s="73" t="s">
        <v>24</v>
      </c>
    </row>
    <row r="27" spans="2:11" ht="16.5" thickTop="1" x14ac:dyDescent="0.25">
      <c r="B27" s="45"/>
      <c r="C27" s="45"/>
      <c r="D27" s="47"/>
      <c r="E27" s="47"/>
      <c r="F27" s="110" t="s">
        <v>155</v>
      </c>
      <c r="G27" s="110"/>
      <c r="H27" s="46">
        <f>SUM(H22:H26)</f>
        <v>14094.779999999995</v>
      </c>
      <c r="I27" s="72" t="s">
        <v>24</v>
      </c>
      <c r="J27" s="46">
        <f>SUM(J22:J26)</f>
        <v>10479.860000000002</v>
      </c>
      <c r="K27" s="72" t="s">
        <v>24</v>
      </c>
    </row>
    <row r="28" spans="2:11" ht="15.75" thickBot="1" x14ac:dyDescent="0.3">
      <c r="B28" s="44"/>
      <c r="C28" s="44"/>
      <c r="D28" s="44"/>
      <c r="E28" s="44"/>
      <c r="F28" s="50"/>
      <c r="G28" s="50"/>
      <c r="H28" s="44"/>
      <c r="I28" s="44"/>
      <c r="J28" s="44"/>
      <c r="K28" s="44"/>
    </row>
    <row r="29" spans="2:11" ht="18" thickBot="1" x14ac:dyDescent="0.3">
      <c r="B29" s="44"/>
      <c r="C29" s="44"/>
      <c r="D29" s="44"/>
      <c r="E29" s="44"/>
      <c r="F29" s="123" t="s">
        <v>158</v>
      </c>
      <c r="G29" s="123"/>
      <c r="H29" s="124">
        <f>H27+J27</f>
        <v>24574.639999999999</v>
      </c>
      <c r="I29" s="125"/>
      <c r="J29" s="125"/>
      <c r="K29" s="126"/>
    </row>
    <row r="30" spans="2:11" x14ac:dyDescent="0.25">
      <c r="B30" s="44"/>
      <c r="C30" s="44"/>
      <c r="D30" s="44"/>
      <c r="E30" s="44"/>
      <c r="F30" s="50"/>
      <c r="G30" s="50"/>
      <c r="H30" s="44"/>
      <c r="I30" s="44"/>
      <c r="J30" s="44"/>
      <c r="K30" s="44"/>
    </row>
    <row r="31" spans="2:11" x14ac:dyDescent="0.25">
      <c r="H31" s="8"/>
      <c r="I31" s="8"/>
      <c r="J31" s="8"/>
    </row>
    <row r="32" spans="2:11" x14ac:dyDescent="0.25">
      <c r="H32" s="8"/>
      <c r="I32" s="8"/>
      <c r="J32" s="19"/>
    </row>
    <row r="33" spans="2:11" x14ac:dyDescent="0.25">
      <c r="H33" s="20"/>
    </row>
    <row r="34" spans="2:11" ht="15.75" customHeight="1" x14ac:dyDescent="0.25">
      <c r="B34" s="42" t="s">
        <v>48</v>
      </c>
      <c r="C34" s="43" t="s">
        <v>24</v>
      </c>
      <c r="D34" s="115" t="s">
        <v>25</v>
      </c>
      <c r="E34" s="116"/>
      <c r="F34" s="116"/>
      <c r="G34" s="116"/>
      <c r="H34" s="116"/>
      <c r="I34" s="116"/>
      <c r="J34" s="116"/>
      <c r="K34" s="117"/>
    </row>
    <row r="35" spans="2:11" x14ac:dyDescent="0.25">
      <c r="B35" s="41"/>
      <c r="C35" s="51" t="s">
        <v>26</v>
      </c>
      <c r="D35" s="118" t="s">
        <v>27</v>
      </c>
      <c r="E35" s="119"/>
      <c r="F35" s="119"/>
      <c r="G35" s="119"/>
      <c r="H35" s="119"/>
      <c r="I35" s="119"/>
      <c r="J35" s="119"/>
      <c r="K35" s="120"/>
    </row>
    <row r="36" spans="2:11" x14ac:dyDescent="0.25">
      <c r="B36" s="21"/>
      <c r="C36" s="22"/>
      <c r="D36" s="23"/>
      <c r="E36" s="23"/>
      <c r="F36" s="23"/>
      <c r="G36" s="23"/>
      <c r="H36" s="23"/>
      <c r="I36" s="23"/>
      <c r="J36" s="23"/>
      <c r="K36" s="23"/>
    </row>
    <row r="37" spans="2:11" x14ac:dyDescent="0.25">
      <c r="B37" s="21"/>
      <c r="C37" s="22"/>
      <c r="D37" s="23"/>
      <c r="E37" s="23"/>
      <c r="F37" s="23"/>
      <c r="G37" s="23"/>
      <c r="H37" s="23"/>
      <c r="I37" s="23"/>
      <c r="J37" s="23"/>
      <c r="K37" s="23"/>
    </row>
    <row r="38" spans="2:11" ht="15.75" thickBot="1" x14ac:dyDescent="0.3">
      <c r="B38" s="21"/>
      <c r="C38" s="22"/>
      <c r="D38" s="23"/>
      <c r="E38" s="23"/>
      <c r="F38" s="23"/>
      <c r="G38" s="23"/>
      <c r="H38" s="23"/>
      <c r="I38" s="23"/>
      <c r="J38" s="23"/>
      <c r="K38" s="23"/>
    </row>
    <row r="39" spans="2:11" x14ac:dyDescent="0.25">
      <c r="B39" s="121" t="s">
        <v>28</v>
      </c>
      <c r="C39" s="122"/>
      <c r="D39" s="122"/>
      <c r="E39" s="122"/>
      <c r="F39" s="24"/>
      <c r="G39" s="111" t="s">
        <v>29</v>
      </c>
      <c r="H39" s="111"/>
      <c r="I39" s="111"/>
      <c r="J39" s="111"/>
      <c r="K39" s="112"/>
    </row>
    <row r="40" spans="2:11" x14ac:dyDescent="0.25">
      <c r="B40" s="25"/>
      <c r="C40" s="26"/>
      <c r="D40" s="26"/>
      <c r="E40" s="26"/>
      <c r="F40" s="23"/>
      <c r="G40" s="23"/>
      <c r="H40" s="23"/>
      <c r="I40" s="23"/>
      <c r="J40" s="23"/>
      <c r="K40" s="27"/>
    </row>
    <row r="41" spans="2:11" x14ac:dyDescent="0.25">
      <c r="B41" s="28" t="s">
        <v>30</v>
      </c>
      <c r="C41" s="29" t="s">
        <v>31</v>
      </c>
      <c r="D41" s="30"/>
      <c r="E41" s="30"/>
      <c r="F41" s="23"/>
      <c r="G41" s="21" t="s">
        <v>30</v>
      </c>
      <c r="H41" s="31"/>
      <c r="I41" s="32"/>
      <c r="J41" s="32"/>
      <c r="K41" s="27"/>
    </row>
    <row r="42" spans="2:11" x14ac:dyDescent="0.25">
      <c r="B42" s="28"/>
      <c r="C42" s="22"/>
      <c r="D42" s="23"/>
      <c r="E42" s="23"/>
      <c r="F42" s="23"/>
      <c r="G42" s="23"/>
      <c r="H42" s="23"/>
      <c r="I42" s="23"/>
      <c r="J42" s="23"/>
      <c r="K42" s="27"/>
    </row>
    <row r="43" spans="2:11" ht="15.75" thickBot="1" x14ac:dyDescent="0.3">
      <c r="B43" s="33" t="s">
        <v>32</v>
      </c>
      <c r="C43" s="34"/>
      <c r="D43" s="35"/>
      <c r="E43" s="35"/>
      <c r="F43" s="35"/>
      <c r="G43" s="36" t="s">
        <v>32</v>
      </c>
      <c r="H43" s="35"/>
      <c r="I43" s="35"/>
      <c r="J43" s="35"/>
      <c r="K43" s="37"/>
    </row>
    <row r="44" spans="2:11" x14ac:dyDescent="0.25">
      <c r="B44" s="21"/>
      <c r="C44" s="22"/>
      <c r="D44" s="23"/>
      <c r="E44" s="23"/>
      <c r="F44" s="23"/>
      <c r="G44" s="23"/>
      <c r="H44" s="23"/>
      <c r="I44" s="23"/>
      <c r="J44" s="23"/>
      <c r="K44" s="23"/>
    </row>
    <row r="45" spans="2:11" x14ac:dyDescent="0.25">
      <c r="B45" s="21"/>
      <c r="C45" s="69"/>
      <c r="D45" s="70"/>
      <c r="E45" s="70"/>
      <c r="F45" s="70"/>
      <c r="G45" s="23"/>
      <c r="H45" s="23"/>
      <c r="I45" s="23"/>
      <c r="J45" s="23"/>
      <c r="K45" s="23"/>
    </row>
    <row r="46" spans="2:11" x14ac:dyDescent="0.25">
      <c r="B46" s="21"/>
      <c r="C46" s="69"/>
      <c r="D46" s="70"/>
      <c r="E46" s="71"/>
      <c r="F46" s="70"/>
      <c r="G46" s="23"/>
      <c r="H46" s="23"/>
      <c r="I46" s="23"/>
      <c r="J46" s="23"/>
      <c r="K46" s="23"/>
    </row>
    <row r="47" spans="2:11" ht="15.75" thickBot="1" x14ac:dyDescent="0.3">
      <c r="B47" s="38"/>
      <c r="C47" s="39"/>
      <c r="D47" s="39"/>
      <c r="E47" s="39"/>
      <c r="F47" s="39"/>
      <c r="G47" s="39"/>
      <c r="H47" s="39"/>
      <c r="I47" s="39"/>
      <c r="J47" s="39"/>
      <c r="K47" s="39"/>
    </row>
    <row r="48" spans="2:11" x14ac:dyDescent="0.25">
      <c r="B48" s="113" t="s">
        <v>33</v>
      </c>
      <c r="C48" s="113"/>
      <c r="D48" s="113"/>
      <c r="E48" s="114" t="s">
        <v>34</v>
      </c>
      <c r="F48" s="114"/>
      <c r="G48" s="114"/>
      <c r="H48" s="114"/>
    </row>
    <row r="49" spans="2:11" x14ac:dyDescent="0.25">
      <c r="B49" s="127" t="s">
        <v>35</v>
      </c>
      <c r="C49" s="127"/>
      <c r="D49" s="127"/>
      <c r="E49" s="127" t="s">
        <v>36</v>
      </c>
      <c r="F49" s="127"/>
      <c r="G49" s="127"/>
      <c r="H49" s="127"/>
      <c r="I49" s="127" t="s">
        <v>37</v>
      </c>
      <c r="J49" s="127"/>
      <c r="K49" s="127"/>
    </row>
    <row r="50" spans="2:11" x14ac:dyDescent="0.25">
      <c r="B50" s="109" t="s">
        <v>38</v>
      </c>
      <c r="C50" s="109"/>
      <c r="D50" s="109"/>
      <c r="E50" s="109" t="s">
        <v>39</v>
      </c>
      <c r="F50" s="109"/>
      <c r="G50" s="109"/>
      <c r="H50" s="109"/>
      <c r="I50" s="109" t="s">
        <v>40</v>
      </c>
      <c r="J50" s="109"/>
      <c r="K50" s="109"/>
    </row>
    <row r="51" spans="2:11" x14ac:dyDescent="0.25">
      <c r="B51" s="109" t="s">
        <v>41</v>
      </c>
      <c r="C51" s="109"/>
      <c r="D51" s="109"/>
      <c r="E51" s="109" t="s">
        <v>42</v>
      </c>
      <c r="F51" s="109"/>
      <c r="G51" s="109"/>
      <c r="H51" s="109"/>
      <c r="I51" s="109" t="s">
        <v>43</v>
      </c>
      <c r="J51" s="109"/>
      <c r="K51" s="109"/>
    </row>
    <row r="52" spans="2:11" x14ac:dyDescent="0.25">
      <c r="B52" s="109" t="s">
        <v>44</v>
      </c>
      <c r="C52" s="109"/>
      <c r="D52" s="109"/>
      <c r="E52" s="109" t="s">
        <v>45</v>
      </c>
      <c r="F52" s="109"/>
      <c r="G52" s="109"/>
      <c r="H52" s="109"/>
      <c r="I52" s="109" t="s">
        <v>46</v>
      </c>
      <c r="J52" s="109"/>
      <c r="K52" s="109"/>
    </row>
    <row r="53" spans="2:11" x14ac:dyDescent="0.25">
      <c r="B53" s="21"/>
      <c r="C53" s="22"/>
      <c r="D53" s="23"/>
      <c r="E53" s="23"/>
      <c r="F53" s="23"/>
      <c r="G53" s="23"/>
      <c r="H53" s="23"/>
      <c r="I53" s="23"/>
      <c r="J53" s="23"/>
      <c r="K53" s="23"/>
    </row>
  </sheetData>
  <mergeCells count="43">
    <mergeCell ref="B52:D52"/>
    <mergeCell ref="E52:H52"/>
    <mergeCell ref="I52:K52"/>
    <mergeCell ref="B49:D49"/>
    <mergeCell ref="E49:H49"/>
    <mergeCell ref="I49:K49"/>
    <mergeCell ref="B50:D50"/>
    <mergeCell ref="E50:H50"/>
    <mergeCell ref="I50:K50"/>
    <mergeCell ref="B51:D51"/>
    <mergeCell ref="E51:H51"/>
    <mergeCell ref="I51:K51"/>
    <mergeCell ref="F27:G27"/>
    <mergeCell ref="G39:K39"/>
    <mergeCell ref="B48:D48"/>
    <mergeCell ref="E48:H48"/>
    <mergeCell ref="D34:K34"/>
    <mergeCell ref="D35:K35"/>
    <mergeCell ref="B39:E39"/>
    <mergeCell ref="F29:G29"/>
    <mergeCell ref="H29:K29"/>
    <mergeCell ref="B13:C13"/>
    <mergeCell ref="D13:E13"/>
    <mergeCell ref="G13:K13"/>
    <mergeCell ref="B14:K14"/>
    <mergeCell ref="C26:G26"/>
    <mergeCell ref="C24:G24"/>
    <mergeCell ref="B10:E10"/>
    <mergeCell ref="G10:K10"/>
    <mergeCell ref="B12:C12"/>
    <mergeCell ref="D12:E12"/>
    <mergeCell ref="G12:K12"/>
    <mergeCell ref="G2:K2"/>
    <mergeCell ref="G3:K3"/>
    <mergeCell ref="B8:E8"/>
    <mergeCell ref="G8:K8"/>
    <mergeCell ref="B9:E9"/>
    <mergeCell ref="G9:K9"/>
    <mergeCell ref="B15:K15"/>
    <mergeCell ref="B16:K16"/>
    <mergeCell ref="B17:K17"/>
    <mergeCell ref="B18:K18"/>
    <mergeCell ref="C22:G22"/>
  </mergeCells>
  <hyperlinks>
    <hyperlink ref="E48" r:id="rId1"/>
  </hyperlinks>
  <pageMargins left="0" right="0" top="0.74803149606299213" bottom="0.74803149606299213" header="0.31496062992125984" footer="0.31496062992125984"/>
  <pageSetup paperSize="9" scale="64" orientation="portrait"/>
  <ignoredErrors>
    <ignoredError sqref="H27 J27" emptyCellReference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2:O108"/>
  <sheetViews>
    <sheetView topLeftCell="A19" workbookViewId="0">
      <selection activeCell="B9" sqref="B9:E9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42578125" bestFit="1" customWidth="1"/>
    <col min="9" max="9" width="13.42578125" customWidth="1"/>
    <col min="10" max="10" width="13.42578125" bestFit="1" customWidth="1"/>
    <col min="11" max="11" width="13.42578125" customWidth="1"/>
    <col min="14" max="15" width="10.85546875" style="8"/>
  </cols>
  <sheetData>
    <row r="2" spans="2:11" x14ac:dyDescent="0.25">
      <c r="G2" s="83" t="s">
        <v>0</v>
      </c>
      <c r="H2" s="83"/>
      <c r="I2" s="83"/>
      <c r="J2" s="83"/>
      <c r="K2" s="83"/>
    </row>
    <row r="3" spans="2:11" x14ac:dyDescent="0.25">
      <c r="G3" s="84" t="s">
        <v>1</v>
      </c>
      <c r="H3" s="84"/>
      <c r="I3" s="84"/>
      <c r="J3" s="84"/>
      <c r="K3" s="84"/>
    </row>
    <row r="7" spans="2:11" ht="15.75" thickBot="1" x14ac:dyDescent="0.3"/>
    <row r="8" spans="2:11" x14ac:dyDescent="0.25">
      <c r="B8" s="85" t="s">
        <v>2</v>
      </c>
      <c r="C8" s="86"/>
      <c r="D8" s="86"/>
      <c r="E8" s="87"/>
      <c r="G8" s="88" t="s">
        <v>3</v>
      </c>
      <c r="H8" s="89"/>
      <c r="I8" s="89"/>
      <c r="J8" s="89"/>
      <c r="K8" s="90"/>
    </row>
    <row r="9" spans="2:11" x14ac:dyDescent="0.25">
      <c r="B9" s="91" t="s">
        <v>49</v>
      </c>
      <c r="C9" s="92"/>
      <c r="D9" s="92"/>
      <c r="E9" s="93"/>
      <c r="G9" s="94">
        <f ca="1">TODAY()</f>
        <v>42202</v>
      </c>
      <c r="H9" s="95"/>
      <c r="I9" s="95"/>
      <c r="J9" s="95"/>
      <c r="K9" s="96"/>
    </row>
    <row r="10" spans="2:11" x14ac:dyDescent="0.25">
      <c r="B10" s="97" t="s">
        <v>4</v>
      </c>
      <c r="C10" s="98"/>
      <c r="D10" s="98"/>
      <c r="E10" s="99"/>
      <c r="G10" s="100" t="s">
        <v>47</v>
      </c>
      <c r="H10" s="98"/>
      <c r="I10" s="98"/>
      <c r="J10" s="98"/>
      <c r="K10" s="101"/>
    </row>
    <row r="11" spans="2:11" x14ac:dyDescent="0.25">
      <c r="B11" s="2" t="s">
        <v>50</v>
      </c>
      <c r="C11" s="3"/>
      <c r="D11" s="4"/>
      <c r="E11" s="5"/>
      <c r="G11" s="6" t="s">
        <v>5</v>
      </c>
      <c r="H11" s="7"/>
      <c r="I11" s="60" t="s">
        <v>137</v>
      </c>
      <c r="J11" s="7" t="s">
        <v>6</v>
      </c>
      <c r="K11" s="61" t="s">
        <v>150</v>
      </c>
    </row>
    <row r="12" spans="2:11" x14ac:dyDescent="0.25">
      <c r="B12" s="97" t="s">
        <v>7</v>
      </c>
      <c r="C12" s="98"/>
      <c r="D12" s="98" t="s">
        <v>8</v>
      </c>
      <c r="E12" s="99"/>
      <c r="G12" s="100" t="s">
        <v>9</v>
      </c>
      <c r="H12" s="98"/>
      <c r="I12" s="98"/>
      <c r="J12" s="98"/>
      <c r="K12" s="101"/>
    </row>
    <row r="13" spans="2:11" ht="15.75" thickBot="1" x14ac:dyDescent="0.3">
      <c r="B13" s="102" t="s">
        <v>10</v>
      </c>
      <c r="C13" s="103"/>
      <c r="D13" s="103" t="s">
        <v>11</v>
      </c>
      <c r="E13" s="104"/>
      <c r="G13" s="105" t="s">
        <v>159</v>
      </c>
      <c r="H13" s="106"/>
      <c r="I13" s="106"/>
      <c r="J13" s="106"/>
      <c r="K13" s="107"/>
    </row>
    <row r="14" spans="2:11" x14ac:dyDescent="0.25"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2:11" x14ac:dyDescent="0.25"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2:11" ht="15" customHeight="1" x14ac:dyDescent="0.25">
      <c r="B16" s="75" t="s">
        <v>12</v>
      </c>
      <c r="C16" s="76"/>
      <c r="D16" s="76"/>
      <c r="E16" s="76"/>
      <c r="F16" s="76"/>
      <c r="G16" s="76"/>
      <c r="H16" s="76"/>
      <c r="I16" s="76"/>
      <c r="J16" s="76"/>
      <c r="K16" s="77"/>
    </row>
    <row r="17" spans="2:15" x14ac:dyDescent="0.25">
      <c r="B17" s="78" t="s">
        <v>119</v>
      </c>
      <c r="C17" s="79"/>
      <c r="D17" s="79"/>
      <c r="E17" s="79"/>
      <c r="F17" s="79"/>
      <c r="G17" s="79"/>
      <c r="H17" s="79"/>
      <c r="I17" s="79"/>
      <c r="J17" s="79"/>
      <c r="K17" s="80"/>
    </row>
    <row r="18" spans="2:15" x14ac:dyDescent="0.25">
      <c r="B18" s="141"/>
      <c r="C18" s="141"/>
      <c r="D18" s="141"/>
      <c r="E18" s="141"/>
      <c r="F18" s="141"/>
      <c r="G18" s="141"/>
      <c r="H18" s="141"/>
      <c r="I18" s="141"/>
      <c r="J18" s="141"/>
      <c r="K18" s="141"/>
    </row>
    <row r="19" spans="2:15" ht="24" customHeight="1" x14ac:dyDescent="0.25">
      <c r="B19" s="133" t="s">
        <v>13</v>
      </c>
      <c r="C19" s="135" t="s">
        <v>14</v>
      </c>
      <c r="D19" s="136"/>
      <c r="E19" s="136"/>
      <c r="F19" s="133" t="s">
        <v>15</v>
      </c>
      <c r="G19" s="139" t="s">
        <v>16</v>
      </c>
      <c r="H19" s="140"/>
      <c r="I19" s="139" t="s">
        <v>17</v>
      </c>
      <c r="J19" s="140"/>
      <c r="K19" s="133" t="s">
        <v>18</v>
      </c>
    </row>
    <row r="20" spans="2:15" x14ac:dyDescent="0.25">
      <c r="B20" s="134"/>
      <c r="C20" s="137"/>
      <c r="D20" s="138"/>
      <c r="E20" s="138"/>
      <c r="F20" s="134"/>
      <c r="G20" s="9" t="s">
        <v>19</v>
      </c>
      <c r="H20" s="9" t="s">
        <v>20</v>
      </c>
      <c r="I20" s="9" t="s">
        <v>19</v>
      </c>
      <c r="J20" s="9" t="s">
        <v>20</v>
      </c>
      <c r="K20" s="134"/>
    </row>
    <row r="21" spans="2:15" ht="15" customHeight="1" x14ac:dyDescent="0.25">
      <c r="B21" s="65"/>
      <c r="C21" s="130" t="s">
        <v>57</v>
      </c>
      <c r="D21" s="131"/>
      <c r="E21" s="131"/>
      <c r="F21" s="131"/>
      <c r="G21" s="131"/>
      <c r="H21" s="131"/>
      <c r="I21" s="131"/>
      <c r="J21" s="131"/>
      <c r="K21" s="132"/>
    </row>
    <row r="22" spans="2:15" ht="15" customHeight="1" x14ac:dyDescent="0.25">
      <c r="B22" s="66">
        <v>1</v>
      </c>
      <c r="C22" s="128" t="s">
        <v>52</v>
      </c>
      <c r="D22" s="128"/>
      <c r="E22" s="128"/>
      <c r="F22" s="11" t="s">
        <v>53</v>
      </c>
      <c r="G22" s="12">
        <v>1630</v>
      </c>
      <c r="H22" s="12">
        <f>G22*B22</f>
        <v>1630</v>
      </c>
      <c r="I22" s="12">
        <v>650</v>
      </c>
      <c r="J22" s="12">
        <f>I22*B22</f>
        <v>650</v>
      </c>
      <c r="K22" s="12">
        <f>SUM(J22+H22)</f>
        <v>2280</v>
      </c>
    </row>
    <row r="23" spans="2:15" ht="15" customHeight="1" x14ac:dyDescent="0.25">
      <c r="B23" s="66">
        <v>1</v>
      </c>
      <c r="C23" s="128" t="s">
        <v>54</v>
      </c>
      <c r="D23" s="128"/>
      <c r="E23" s="128"/>
      <c r="F23" s="11" t="s">
        <v>55</v>
      </c>
      <c r="G23" s="12">
        <v>1740</v>
      </c>
      <c r="H23" s="12">
        <f t="shared" ref="H23:H48" si="0">G23*B23</f>
        <v>1740</v>
      </c>
      <c r="I23" s="12">
        <v>688</v>
      </c>
      <c r="J23" s="12">
        <f t="shared" ref="J23" si="1">I23*B23</f>
        <v>688</v>
      </c>
      <c r="K23" s="12">
        <f>SUM(J23+H23)</f>
        <v>2428</v>
      </c>
      <c r="N23" s="13"/>
      <c r="O23" s="13"/>
    </row>
    <row r="24" spans="2:15" ht="15" customHeight="1" x14ac:dyDescent="0.25">
      <c r="B24" s="66">
        <v>1</v>
      </c>
      <c r="C24" s="128" t="s">
        <v>116</v>
      </c>
      <c r="D24" s="128"/>
      <c r="E24" s="128"/>
      <c r="F24" s="11" t="s">
        <v>56</v>
      </c>
      <c r="G24" s="12">
        <v>1000</v>
      </c>
      <c r="H24" s="12">
        <f t="shared" si="0"/>
        <v>1000</v>
      </c>
      <c r="I24" s="12">
        <v>0</v>
      </c>
      <c r="J24" s="12">
        <f t="shared" ref="J24:J48" si="2">I24*B24</f>
        <v>0</v>
      </c>
      <c r="K24" s="12">
        <f>SUM(J24+H24)</f>
        <v>1000</v>
      </c>
      <c r="N24" s="13"/>
      <c r="O24" s="13"/>
    </row>
    <row r="25" spans="2:15" ht="15" customHeight="1" x14ac:dyDescent="0.25">
      <c r="B25" s="66"/>
      <c r="C25" s="130" t="s">
        <v>58</v>
      </c>
      <c r="D25" s="131"/>
      <c r="E25" s="131"/>
      <c r="F25" s="131"/>
      <c r="G25" s="131"/>
      <c r="H25" s="131"/>
      <c r="I25" s="131"/>
      <c r="J25" s="131"/>
      <c r="K25" s="132"/>
    </row>
    <row r="26" spans="2:15" ht="15" customHeight="1" x14ac:dyDescent="0.25">
      <c r="B26" s="66">
        <v>1</v>
      </c>
      <c r="C26" s="128" t="s">
        <v>59</v>
      </c>
      <c r="D26" s="128"/>
      <c r="E26" s="128"/>
      <c r="F26" s="11" t="s">
        <v>60</v>
      </c>
      <c r="G26" s="12">
        <v>199</v>
      </c>
      <c r="H26" s="12">
        <f t="shared" ref="H26:H32" si="3">G26*B26</f>
        <v>199</v>
      </c>
      <c r="I26" s="12">
        <v>8</v>
      </c>
      <c r="J26" s="12">
        <f t="shared" ref="J26:J32" si="4">I26*B26</f>
        <v>8</v>
      </c>
      <c r="K26" s="12">
        <f t="shared" ref="K26:K32" si="5">SUM(J26+H26)</f>
        <v>207</v>
      </c>
      <c r="N26" s="13"/>
      <c r="O26" s="13"/>
    </row>
    <row r="27" spans="2:15" ht="15" customHeight="1" x14ac:dyDescent="0.25">
      <c r="B27" s="66">
        <v>2</v>
      </c>
      <c r="C27" s="128" t="s">
        <v>61</v>
      </c>
      <c r="D27" s="128"/>
      <c r="E27" s="128"/>
      <c r="F27" s="11" t="s">
        <v>62</v>
      </c>
      <c r="G27" s="12">
        <v>86</v>
      </c>
      <c r="H27" s="12">
        <f t="shared" si="3"/>
        <v>172</v>
      </c>
      <c r="I27" s="12">
        <v>8</v>
      </c>
      <c r="J27" s="12">
        <f t="shared" si="4"/>
        <v>16</v>
      </c>
      <c r="K27" s="12">
        <f t="shared" si="5"/>
        <v>188</v>
      </c>
      <c r="N27" s="13"/>
      <c r="O27" s="13"/>
    </row>
    <row r="28" spans="2:15" ht="15" customHeight="1" x14ac:dyDescent="0.25">
      <c r="B28" s="66">
        <v>3</v>
      </c>
      <c r="C28" s="128" t="s">
        <v>63</v>
      </c>
      <c r="D28" s="128"/>
      <c r="E28" s="128"/>
      <c r="F28" s="11" t="s">
        <v>64</v>
      </c>
      <c r="G28" s="12">
        <v>4.0999999999999996</v>
      </c>
      <c r="H28" s="12">
        <f t="shared" si="3"/>
        <v>12.299999999999999</v>
      </c>
      <c r="I28" s="12">
        <v>1</v>
      </c>
      <c r="J28" s="12">
        <f t="shared" si="4"/>
        <v>3</v>
      </c>
      <c r="K28" s="12">
        <f t="shared" si="5"/>
        <v>15.299999999999999</v>
      </c>
      <c r="N28" s="13"/>
      <c r="O28" s="13"/>
    </row>
    <row r="29" spans="2:15" ht="15" customHeight="1" x14ac:dyDescent="0.25">
      <c r="B29" s="66">
        <v>24</v>
      </c>
      <c r="C29" s="128" t="s">
        <v>65</v>
      </c>
      <c r="D29" s="128"/>
      <c r="E29" s="128"/>
      <c r="F29" s="11" t="s">
        <v>66</v>
      </c>
      <c r="G29" s="12">
        <v>19</v>
      </c>
      <c r="H29" s="12">
        <f t="shared" si="3"/>
        <v>456</v>
      </c>
      <c r="I29" s="12">
        <v>29</v>
      </c>
      <c r="J29" s="12">
        <f t="shared" si="4"/>
        <v>696</v>
      </c>
      <c r="K29" s="12">
        <f t="shared" si="5"/>
        <v>1152</v>
      </c>
      <c r="N29" s="13"/>
      <c r="O29" s="13"/>
    </row>
    <row r="30" spans="2:15" ht="15" customHeight="1" x14ac:dyDescent="0.25">
      <c r="B30" s="66">
        <v>168</v>
      </c>
      <c r="C30" s="128" t="s">
        <v>67</v>
      </c>
      <c r="D30" s="128"/>
      <c r="E30" s="128"/>
      <c r="F30" s="11" t="s">
        <v>68</v>
      </c>
      <c r="G30" s="12">
        <v>3.5</v>
      </c>
      <c r="H30" s="12">
        <f t="shared" si="3"/>
        <v>588</v>
      </c>
      <c r="I30" s="12">
        <v>4.2</v>
      </c>
      <c r="J30" s="12">
        <f t="shared" si="4"/>
        <v>705.6</v>
      </c>
      <c r="K30" s="12">
        <f t="shared" si="5"/>
        <v>1293.5999999999999</v>
      </c>
      <c r="N30" s="13"/>
      <c r="O30" s="13"/>
    </row>
    <row r="31" spans="2:15" ht="15" customHeight="1" x14ac:dyDescent="0.25">
      <c r="B31" s="66">
        <v>2</v>
      </c>
      <c r="C31" s="128" t="s">
        <v>69</v>
      </c>
      <c r="D31" s="128"/>
      <c r="E31" s="128"/>
      <c r="F31" s="11" t="s">
        <v>70</v>
      </c>
      <c r="G31" s="12">
        <v>30</v>
      </c>
      <c r="H31" s="12">
        <f t="shared" si="3"/>
        <v>60</v>
      </c>
      <c r="I31" s="12">
        <v>13</v>
      </c>
      <c r="J31" s="12">
        <f t="shared" si="4"/>
        <v>26</v>
      </c>
      <c r="K31" s="12">
        <f t="shared" si="5"/>
        <v>86</v>
      </c>
      <c r="N31" s="13"/>
      <c r="O31" s="13"/>
    </row>
    <row r="32" spans="2:15" ht="15" customHeight="1" x14ac:dyDescent="0.25">
      <c r="B32" s="66">
        <v>4</v>
      </c>
      <c r="C32" s="128" t="s">
        <v>71</v>
      </c>
      <c r="D32" s="128"/>
      <c r="E32" s="128"/>
      <c r="F32" s="11" t="s">
        <v>72</v>
      </c>
      <c r="G32" s="12">
        <v>54</v>
      </c>
      <c r="H32" s="12">
        <f t="shared" si="3"/>
        <v>216</v>
      </c>
      <c r="I32" s="12">
        <v>8</v>
      </c>
      <c r="J32" s="12">
        <f t="shared" si="4"/>
        <v>32</v>
      </c>
      <c r="K32" s="12">
        <f t="shared" si="5"/>
        <v>248</v>
      </c>
      <c r="N32" s="13"/>
      <c r="O32" s="13"/>
    </row>
    <row r="33" spans="2:15" ht="15" customHeight="1" x14ac:dyDescent="0.25">
      <c r="B33" s="66">
        <v>12</v>
      </c>
      <c r="C33" s="128" t="s">
        <v>145</v>
      </c>
      <c r="D33" s="128"/>
      <c r="E33" s="128"/>
      <c r="F33" s="11" t="s">
        <v>72</v>
      </c>
      <c r="G33" s="12">
        <v>8</v>
      </c>
      <c r="H33" s="12">
        <f t="shared" ref="H33" si="6">G33*B33</f>
        <v>96</v>
      </c>
      <c r="I33" s="12">
        <v>12</v>
      </c>
      <c r="J33" s="12">
        <f t="shared" ref="J33" si="7">I33*B33</f>
        <v>144</v>
      </c>
      <c r="K33" s="12">
        <f t="shared" ref="K33" si="8">SUM(J33+H33)</f>
        <v>240</v>
      </c>
      <c r="N33" s="13"/>
      <c r="O33" s="13"/>
    </row>
    <row r="34" spans="2:15" x14ac:dyDescent="0.25">
      <c r="B34" s="66"/>
      <c r="C34" s="130" t="s">
        <v>73</v>
      </c>
      <c r="D34" s="131"/>
      <c r="E34" s="131"/>
      <c r="F34" s="131"/>
      <c r="G34" s="131"/>
      <c r="H34" s="131"/>
      <c r="I34" s="131"/>
      <c r="J34" s="131"/>
      <c r="K34" s="132"/>
      <c r="N34" s="13"/>
      <c r="O34" s="13"/>
    </row>
    <row r="35" spans="2:15" ht="15" customHeight="1" x14ac:dyDescent="0.25">
      <c r="B35" s="66">
        <v>4</v>
      </c>
      <c r="C35" s="128" t="s">
        <v>74</v>
      </c>
      <c r="D35" s="128"/>
      <c r="E35" s="128"/>
      <c r="F35" s="11" t="s">
        <v>75</v>
      </c>
      <c r="G35" s="12">
        <v>72</v>
      </c>
      <c r="H35" s="12">
        <f t="shared" ref="H35:H42" si="9">G35*B35</f>
        <v>288</v>
      </c>
      <c r="I35" s="12">
        <v>8</v>
      </c>
      <c r="J35" s="12">
        <f t="shared" ref="J35:J42" si="10">I35*B35</f>
        <v>32</v>
      </c>
      <c r="K35" s="12">
        <f t="shared" ref="K35:K48" si="11">SUM(J35+H35)</f>
        <v>320</v>
      </c>
      <c r="N35" s="13"/>
      <c r="O35" s="13"/>
    </row>
    <row r="36" spans="2:15" ht="15" customHeight="1" x14ac:dyDescent="0.25">
      <c r="B36" s="66">
        <v>8</v>
      </c>
      <c r="C36" s="128" t="s">
        <v>76</v>
      </c>
      <c r="D36" s="128"/>
      <c r="E36" s="128"/>
      <c r="F36" s="11" t="s">
        <v>77</v>
      </c>
      <c r="G36" s="12">
        <v>8.5</v>
      </c>
      <c r="H36" s="12">
        <f t="shared" si="9"/>
        <v>68</v>
      </c>
      <c r="I36" s="12">
        <v>3.8</v>
      </c>
      <c r="J36" s="12">
        <f t="shared" si="10"/>
        <v>30.4</v>
      </c>
      <c r="K36" s="12">
        <f t="shared" si="11"/>
        <v>98.4</v>
      </c>
      <c r="N36" s="13"/>
      <c r="O36" s="13"/>
    </row>
    <row r="37" spans="2:15" ht="15" customHeight="1" x14ac:dyDescent="0.25">
      <c r="B37" s="66">
        <v>2</v>
      </c>
      <c r="C37" s="128" t="s">
        <v>78</v>
      </c>
      <c r="D37" s="128"/>
      <c r="E37" s="128"/>
      <c r="F37" s="11" t="s">
        <v>79</v>
      </c>
      <c r="G37" s="12">
        <v>48</v>
      </c>
      <c r="H37" s="12">
        <f t="shared" si="9"/>
        <v>96</v>
      </c>
      <c r="I37" s="12">
        <v>18</v>
      </c>
      <c r="J37" s="12">
        <f t="shared" si="10"/>
        <v>36</v>
      </c>
      <c r="K37" s="12">
        <f t="shared" si="11"/>
        <v>132</v>
      </c>
      <c r="N37" s="13"/>
      <c r="O37" s="13"/>
    </row>
    <row r="38" spans="2:15" ht="15" customHeight="1" x14ac:dyDescent="0.25">
      <c r="B38" s="66">
        <v>2</v>
      </c>
      <c r="C38" s="128" t="s">
        <v>80</v>
      </c>
      <c r="D38" s="128"/>
      <c r="E38" s="128"/>
      <c r="F38" s="11" t="s">
        <v>81</v>
      </c>
      <c r="G38" s="12">
        <v>7</v>
      </c>
      <c r="H38" s="12">
        <f t="shared" si="9"/>
        <v>14</v>
      </c>
      <c r="I38" s="12">
        <v>1</v>
      </c>
      <c r="J38" s="12">
        <f t="shared" si="10"/>
        <v>2</v>
      </c>
      <c r="K38" s="12">
        <f t="shared" si="11"/>
        <v>16</v>
      </c>
      <c r="N38" s="13"/>
      <c r="O38" s="13"/>
    </row>
    <row r="39" spans="2:15" ht="15" customHeight="1" x14ac:dyDescent="0.25">
      <c r="B39" s="66">
        <v>2</v>
      </c>
      <c r="C39" s="128" t="s">
        <v>82</v>
      </c>
      <c r="D39" s="128"/>
      <c r="E39" s="128"/>
      <c r="F39" s="11" t="s">
        <v>83</v>
      </c>
      <c r="G39" s="12">
        <v>7</v>
      </c>
      <c r="H39" s="12">
        <f t="shared" si="9"/>
        <v>14</v>
      </c>
      <c r="I39" s="12">
        <v>1</v>
      </c>
      <c r="J39" s="12">
        <f t="shared" si="10"/>
        <v>2</v>
      </c>
      <c r="K39" s="12">
        <f t="shared" si="11"/>
        <v>16</v>
      </c>
      <c r="N39" s="13"/>
      <c r="O39" s="13"/>
    </row>
    <row r="40" spans="2:15" ht="15" customHeight="1" x14ac:dyDescent="0.25">
      <c r="B40" s="66">
        <v>1</v>
      </c>
      <c r="C40" s="128" t="s">
        <v>84</v>
      </c>
      <c r="D40" s="128"/>
      <c r="E40" s="128"/>
      <c r="F40" s="11" t="s">
        <v>85</v>
      </c>
      <c r="G40" s="12">
        <v>274.5</v>
      </c>
      <c r="H40" s="12">
        <f t="shared" si="9"/>
        <v>274.5</v>
      </c>
      <c r="I40" s="12">
        <v>98</v>
      </c>
      <c r="J40" s="12">
        <f t="shared" si="10"/>
        <v>98</v>
      </c>
      <c r="K40" s="12">
        <f t="shared" si="11"/>
        <v>372.5</v>
      </c>
      <c r="N40" s="13"/>
      <c r="O40" s="13"/>
    </row>
    <row r="41" spans="2:15" ht="15" customHeight="1" x14ac:dyDescent="0.25">
      <c r="B41" s="66">
        <v>2</v>
      </c>
      <c r="C41" s="128" t="s">
        <v>86</v>
      </c>
      <c r="D41" s="128"/>
      <c r="E41" s="128"/>
      <c r="F41" s="11" t="s">
        <v>87</v>
      </c>
      <c r="G41" s="12">
        <v>2.5</v>
      </c>
      <c r="H41" s="12">
        <f t="shared" si="9"/>
        <v>5</v>
      </c>
      <c r="I41" s="12">
        <v>1</v>
      </c>
      <c r="J41" s="12">
        <f t="shared" si="10"/>
        <v>2</v>
      </c>
      <c r="K41" s="12">
        <f t="shared" si="11"/>
        <v>7</v>
      </c>
      <c r="N41" s="13"/>
      <c r="O41" s="13"/>
    </row>
    <row r="42" spans="2:15" ht="15" customHeight="1" x14ac:dyDescent="0.25">
      <c r="B42" s="66">
        <v>8</v>
      </c>
      <c r="C42" s="128" t="s">
        <v>88</v>
      </c>
      <c r="D42" s="128"/>
      <c r="E42" s="128"/>
      <c r="F42" s="11" t="s">
        <v>89</v>
      </c>
      <c r="G42" s="12">
        <v>8.5</v>
      </c>
      <c r="H42" s="12">
        <f t="shared" si="9"/>
        <v>68</v>
      </c>
      <c r="I42" s="12">
        <v>3.8</v>
      </c>
      <c r="J42" s="12">
        <f t="shared" si="10"/>
        <v>30.4</v>
      </c>
      <c r="K42" s="12">
        <f>SUM(J42+H42)</f>
        <v>98.4</v>
      </c>
      <c r="N42" s="13"/>
      <c r="O42" s="13"/>
    </row>
    <row r="43" spans="2:15" ht="15" customHeight="1" x14ac:dyDescent="0.25">
      <c r="B43" s="66">
        <v>1</v>
      </c>
      <c r="C43" s="128" t="s">
        <v>90</v>
      </c>
      <c r="D43" s="128"/>
      <c r="E43" s="128"/>
      <c r="F43" s="11" t="s">
        <v>91</v>
      </c>
      <c r="G43" s="12">
        <v>152</v>
      </c>
      <c r="H43" s="12">
        <f t="shared" ref="H43:H46" si="12">G43*B43</f>
        <v>152</v>
      </c>
      <c r="I43" s="12">
        <v>250</v>
      </c>
      <c r="J43" s="12">
        <f t="shared" ref="J43:J46" si="13">I43*B43</f>
        <v>250</v>
      </c>
      <c r="K43" s="12">
        <f t="shared" si="11"/>
        <v>402</v>
      </c>
      <c r="N43" s="13"/>
      <c r="O43" s="13"/>
    </row>
    <row r="44" spans="2:15" ht="15" customHeight="1" x14ac:dyDescent="0.25">
      <c r="B44" s="66">
        <v>7</v>
      </c>
      <c r="C44" s="128" t="s">
        <v>92</v>
      </c>
      <c r="D44" s="128"/>
      <c r="E44" s="128"/>
      <c r="F44" s="11" t="s">
        <v>56</v>
      </c>
      <c r="G44" s="12">
        <v>10.5</v>
      </c>
      <c r="H44" s="12">
        <f t="shared" si="12"/>
        <v>73.5</v>
      </c>
      <c r="I44" s="12">
        <v>4.2</v>
      </c>
      <c r="J44" s="12">
        <f t="shared" si="13"/>
        <v>29.400000000000002</v>
      </c>
      <c r="K44" s="12">
        <f t="shared" si="11"/>
        <v>102.9</v>
      </c>
      <c r="N44" s="13"/>
      <c r="O44" s="13"/>
    </row>
    <row r="45" spans="2:15" ht="15" customHeight="1" x14ac:dyDescent="0.25">
      <c r="B45" s="66">
        <v>2</v>
      </c>
      <c r="C45" s="128" t="s">
        <v>93</v>
      </c>
      <c r="D45" s="128"/>
      <c r="E45" s="128"/>
      <c r="F45" s="11" t="s">
        <v>56</v>
      </c>
      <c r="G45" s="12">
        <v>2.41</v>
      </c>
      <c r="H45" s="12">
        <f t="shared" si="12"/>
        <v>4.82</v>
      </c>
      <c r="I45" s="12">
        <v>0.98</v>
      </c>
      <c r="J45" s="12">
        <f t="shared" si="13"/>
        <v>1.96</v>
      </c>
      <c r="K45" s="12">
        <f t="shared" si="11"/>
        <v>6.78</v>
      </c>
      <c r="N45" s="13"/>
      <c r="O45" s="13"/>
    </row>
    <row r="46" spans="2:15" ht="15" customHeight="1" x14ac:dyDescent="0.25">
      <c r="B46" s="66">
        <v>2</v>
      </c>
      <c r="C46" s="128" t="s">
        <v>94</v>
      </c>
      <c r="D46" s="128"/>
      <c r="E46" s="128"/>
      <c r="F46" s="11">
        <v>665487</v>
      </c>
      <c r="G46" s="12">
        <v>8.5</v>
      </c>
      <c r="H46" s="12">
        <f t="shared" si="12"/>
        <v>17</v>
      </c>
      <c r="I46" s="12">
        <v>4.5</v>
      </c>
      <c r="J46" s="12">
        <f t="shared" si="13"/>
        <v>9</v>
      </c>
      <c r="K46" s="12">
        <f>SUM(J46+H46)</f>
        <v>26</v>
      </c>
      <c r="N46" s="13"/>
      <c r="O46" s="13"/>
    </row>
    <row r="47" spans="2:15" ht="15" customHeight="1" x14ac:dyDescent="0.25">
      <c r="B47" s="66">
        <v>1</v>
      </c>
      <c r="C47" s="128" t="s">
        <v>95</v>
      </c>
      <c r="D47" s="128"/>
      <c r="E47" s="128"/>
      <c r="F47" s="11" t="s">
        <v>56</v>
      </c>
      <c r="G47" s="12">
        <v>4.7</v>
      </c>
      <c r="H47" s="12">
        <f t="shared" si="0"/>
        <v>4.7</v>
      </c>
      <c r="I47" s="12">
        <v>1.88</v>
      </c>
      <c r="J47" s="12">
        <f t="shared" si="2"/>
        <v>1.88</v>
      </c>
      <c r="K47" s="12">
        <f t="shared" si="11"/>
        <v>6.58</v>
      </c>
      <c r="N47" s="13"/>
      <c r="O47" s="13"/>
    </row>
    <row r="48" spans="2:15" ht="15" customHeight="1" x14ac:dyDescent="0.25">
      <c r="B48" s="66">
        <v>12</v>
      </c>
      <c r="C48" s="128" t="s">
        <v>96</v>
      </c>
      <c r="D48" s="128"/>
      <c r="E48" s="128"/>
      <c r="F48" s="11" t="s">
        <v>56</v>
      </c>
      <c r="G48" s="12">
        <v>0.37</v>
      </c>
      <c r="H48" s="12">
        <f t="shared" si="0"/>
        <v>4.4399999999999995</v>
      </c>
      <c r="I48" s="12">
        <v>0.15</v>
      </c>
      <c r="J48" s="12">
        <f t="shared" si="2"/>
        <v>1.7999999999999998</v>
      </c>
      <c r="K48" s="12">
        <f t="shared" si="11"/>
        <v>6.2399999999999993</v>
      </c>
      <c r="N48" s="13"/>
      <c r="O48" s="13"/>
    </row>
    <row r="49" spans="2:15" ht="15" customHeight="1" x14ac:dyDescent="0.25">
      <c r="B49" s="66"/>
      <c r="C49" s="130" t="s">
        <v>97</v>
      </c>
      <c r="D49" s="131"/>
      <c r="E49" s="131"/>
      <c r="F49" s="131" t="s">
        <v>56</v>
      </c>
      <c r="G49" s="131"/>
      <c r="H49" s="131"/>
      <c r="I49" s="131"/>
      <c r="J49" s="131"/>
      <c r="K49" s="132"/>
    </row>
    <row r="50" spans="2:15" ht="15" customHeight="1" x14ac:dyDescent="0.25">
      <c r="B50" s="66">
        <v>2</v>
      </c>
      <c r="C50" s="128" t="s">
        <v>98</v>
      </c>
      <c r="D50" s="128"/>
      <c r="E50" s="128"/>
      <c r="F50" s="11" t="s">
        <v>87</v>
      </c>
      <c r="G50" s="12">
        <v>2.5</v>
      </c>
      <c r="H50" s="12">
        <f>G50*B50</f>
        <v>5</v>
      </c>
      <c r="I50" s="12">
        <v>1</v>
      </c>
      <c r="J50" s="12">
        <f>I50*B50</f>
        <v>2</v>
      </c>
      <c r="K50" s="12">
        <f t="shared" ref="K50:K55" si="14">SUM(J50+H50)</f>
        <v>7</v>
      </c>
    </row>
    <row r="51" spans="2:15" ht="15" customHeight="1" x14ac:dyDescent="0.25">
      <c r="B51" s="66">
        <v>8</v>
      </c>
      <c r="C51" s="128" t="s">
        <v>99</v>
      </c>
      <c r="D51" s="128"/>
      <c r="E51" s="128"/>
      <c r="F51" s="11" t="s">
        <v>89</v>
      </c>
      <c r="G51" s="12">
        <v>8.5</v>
      </c>
      <c r="H51" s="12">
        <f t="shared" ref="H51:H57" si="15">G51*B51</f>
        <v>68</v>
      </c>
      <c r="I51" s="12">
        <v>3.8</v>
      </c>
      <c r="J51" s="12">
        <f t="shared" ref="J51:J55" si="16">I51*B51</f>
        <v>30.4</v>
      </c>
      <c r="K51" s="12">
        <f t="shared" si="14"/>
        <v>98.4</v>
      </c>
      <c r="N51" s="13"/>
      <c r="O51" s="13"/>
    </row>
    <row r="52" spans="2:15" ht="15" customHeight="1" x14ac:dyDescent="0.25">
      <c r="B52" s="66">
        <v>8</v>
      </c>
      <c r="C52" s="128" t="s">
        <v>100</v>
      </c>
      <c r="D52" s="128"/>
      <c r="E52" s="128"/>
      <c r="F52" s="11" t="s">
        <v>77</v>
      </c>
      <c r="G52" s="12">
        <v>8.5</v>
      </c>
      <c r="H52" s="12">
        <f t="shared" si="15"/>
        <v>68</v>
      </c>
      <c r="I52" s="12">
        <v>3.8</v>
      </c>
      <c r="J52" s="12">
        <f t="shared" si="16"/>
        <v>30.4</v>
      </c>
      <c r="K52" s="12">
        <f t="shared" si="14"/>
        <v>98.4</v>
      </c>
      <c r="N52" s="13"/>
      <c r="O52" s="13"/>
    </row>
    <row r="53" spans="2:15" ht="15" customHeight="1" x14ac:dyDescent="0.25">
      <c r="B53" s="66">
        <v>4</v>
      </c>
      <c r="C53" s="128" t="s">
        <v>80</v>
      </c>
      <c r="D53" s="128"/>
      <c r="E53" s="128"/>
      <c r="F53" s="11" t="s">
        <v>81</v>
      </c>
      <c r="G53" s="12">
        <v>7</v>
      </c>
      <c r="H53" s="12">
        <f t="shared" si="15"/>
        <v>28</v>
      </c>
      <c r="I53" s="12">
        <v>1</v>
      </c>
      <c r="J53" s="12">
        <f t="shared" si="16"/>
        <v>4</v>
      </c>
      <c r="K53" s="12">
        <f t="shared" si="14"/>
        <v>32</v>
      </c>
      <c r="N53" s="13"/>
      <c r="O53" s="13"/>
    </row>
    <row r="54" spans="2:15" ht="15" customHeight="1" x14ac:dyDescent="0.25">
      <c r="B54" s="66">
        <v>4</v>
      </c>
      <c r="C54" s="128" t="s">
        <v>101</v>
      </c>
      <c r="D54" s="128"/>
      <c r="E54" s="128"/>
      <c r="F54" s="11" t="s">
        <v>102</v>
      </c>
      <c r="G54" s="12">
        <v>7</v>
      </c>
      <c r="H54" s="12">
        <f t="shared" si="15"/>
        <v>28</v>
      </c>
      <c r="I54" s="12">
        <v>1</v>
      </c>
      <c r="J54" s="12">
        <f t="shared" si="16"/>
        <v>4</v>
      </c>
      <c r="K54" s="12">
        <f t="shared" si="14"/>
        <v>32</v>
      </c>
      <c r="N54" s="13"/>
      <c r="O54" s="13"/>
    </row>
    <row r="55" spans="2:15" ht="15" customHeight="1" x14ac:dyDescent="0.25">
      <c r="B55" s="66">
        <v>3</v>
      </c>
      <c r="C55" s="128" t="s">
        <v>84</v>
      </c>
      <c r="D55" s="128"/>
      <c r="E55" s="128"/>
      <c r="F55" s="11" t="s">
        <v>85</v>
      </c>
      <c r="G55" s="12">
        <v>274.5</v>
      </c>
      <c r="H55" s="12">
        <f t="shared" si="15"/>
        <v>823.5</v>
      </c>
      <c r="I55" s="12">
        <v>98</v>
      </c>
      <c r="J55" s="12">
        <f t="shared" si="16"/>
        <v>294</v>
      </c>
      <c r="K55" s="12">
        <f t="shared" si="14"/>
        <v>1117.5</v>
      </c>
      <c r="N55" s="13"/>
      <c r="O55" s="13"/>
    </row>
    <row r="56" spans="2:15" ht="15" customHeight="1" x14ac:dyDescent="0.25">
      <c r="B56" s="66">
        <v>14</v>
      </c>
      <c r="C56" s="128" t="s">
        <v>103</v>
      </c>
      <c r="D56" s="128"/>
      <c r="E56" s="128"/>
      <c r="F56" s="11" t="s">
        <v>56</v>
      </c>
      <c r="G56" s="12">
        <v>10.5</v>
      </c>
      <c r="H56" s="12">
        <f t="shared" si="15"/>
        <v>147</v>
      </c>
      <c r="I56" s="12">
        <v>4.2</v>
      </c>
      <c r="J56" s="12">
        <f>I56*B56</f>
        <v>58.800000000000004</v>
      </c>
      <c r="K56" s="12">
        <f t="shared" ref="K56:K60" si="17">SUM(J56+H56)</f>
        <v>205.8</v>
      </c>
    </row>
    <row r="57" spans="2:15" ht="15" customHeight="1" x14ac:dyDescent="0.25">
      <c r="B57" s="66">
        <v>4</v>
      </c>
      <c r="C57" s="128" t="s">
        <v>93</v>
      </c>
      <c r="D57" s="128"/>
      <c r="E57" s="128"/>
      <c r="F57" s="11" t="s">
        <v>56</v>
      </c>
      <c r="G57" s="12">
        <v>2.41</v>
      </c>
      <c r="H57" s="12">
        <f t="shared" si="15"/>
        <v>9.64</v>
      </c>
      <c r="I57" s="12">
        <v>0.98</v>
      </c>
      <c r="J57" s="12">
        <f t="shared" ref="J57:J60" si="18">I57*B57</f>
        <v>3.92</v>
      </c>
      <c r="K57" s="12">
        <f t="shared" si="17"/>
        <v>13.56</v>
      </c>
      <c r="N57" s="13"/>
      <c r="O57" s="13"/>
    </row>
    <row r="58" spans="2:15" ht="15" customHeight="1" x14ac:dyDescent="0.25">
      <c r="B58" s="66">
        <v>2</v>
      </c>
      <c r="C58" s="128" t="s">
        <v>94</v>
      </c>
      <c r="D58" s="128"/>
      <c r="E58" s="128"/>
      <c r="F58" s="11" t="s">
        <v>56</v>
      </c>
      <c r="G58" s="12">
        <v>8.5</v>
      </c>
      <c r="H58" s="12">
        <f t="shared" ref="H58:H60" si="19">G58*B58</f>
        <v>17</v>
      </c>
      <c r="I58" s="12">
        <v>3.5</v>
      </c>
      <c r="J58" s="12">
        <f t="shared" si="18"/>
        <v>7</v>
      </c>
      <c r="K58" s="12">
        <f>SUM(J58+H58)</f>
        <v>24</v>
      </c>
      <c r="N58" s="13"/>
      <c r="O58" s="13"/>
    </row>
    <row r="59" spans="2:15" ht="15" customHeight="1" x14ac:dyDescent="0.25">
      <c r="B59" s="66">
        <v>1</v>
      </c>
      <c r="C59" s="128" t="s">
        <v>95</v>
      </c>
      <c r="D59" s="128"/>
      <c r="E59" s="128"/>
      <c r="F59" s="11" t="s">
        <v>56</v>
      </c>
      <c r="G59" s="12">
        <v>4.7</v>
      </c>
      <c r="H59" s="12">
        <f t="shared" si="19"/>
        <v>4.7</v>
      </c>
      <c r="I59" s="12">
        <v>1.88</v>
      </c>
      <c r="J59" s="12">
        <f t="shared" si="18"/>
        <v>1.88</v>
      </c>
      <c r="K59" s="12">
        <f t="shared" si="17"/>
        <v>6.58</v>
      </c>
      <c r="N59" s="13"/>
      <c r="O59" s="13"/>
    </row>
    <row r="60" spans="2:15" ht="15" customHeight="1" x14ac:dyDescent="0.25">
      <c r="B60" s="66">
        <v>24</v>
      </c>
      <c r="C60" s="128" t="s">
        <v>96</v>
      </c>
      <c r="D60" s="128"/>
      <c r="E60" s="128"/>
      <c r="F60" s="11" t="s">
        <v>56</v>
      </c>
      <c r="G60" s="12">
        <v>0.37</v>
      </c>
      <c r="H60" s="12">
        <f t="shared" si="19"/>
        <v>8.879999999999999</v>
      </c>
      <c r="I60" s="12">
        <v>0.15</v>
      </c>
      <c r="J60" s="12">
        <f t="shared" si="18"/>
        <v>3.5999999999999996</v>
      </c>
      <c r="K60" s="12">
        <f t="shared" si="17"/>
        <v>12.479999999999999</v>
      </c>
      <c r="N60" s="13"/>
      <c r="O60" s="13"/>
    </row>
    <row r="61" spans="2:15" ht="15" customHeight="1" x14ac:dyDescent="0.25">
      <c r="B61" s="66"/>
      <c r="C61" s="130" t="s">
        <v>115</v>
      </c>
      <c r="D61" s="131"/>
      <c r="E61" s="131"/>
      <c r="F61" s="131"/>
      <c r="G61" s="131"/>
      <c r="H61" s="131"/>
      <c r="I61" s="131"/>
      <c r="J61" s="131"/>
      <c r="K61" s="132"/>
    </row>
    <row r="62" spans="2:15" ht="15" customHeight="1" x14ac:dyDescent="0.25">
      <c r="B62" s="66">
        <v>110</v>
      </c>
      <c r="C62" s="128" t="s">
        <v>122</v>
      </c>
      <c r="D62" s="128"/>
      <c r="E62" s="128"/>
      <c r="F62" s="11" t="s">
        <v>56</v>
      </c>
      <c r="G62" s="12">
        <v>2</v>
      </c>
      <c r="H62" s="12">
        <f>G62*B62</f>
        <v>220</v>
      </c>
      <c r="I62" s="12">
        <v>0.32</v>
      </c>
      <c r="J62" s="12">
        <f>I62*B62</f>
        <v>35.200000000000003</v>
      </c>
      <c r="K62" s="12">
        <f t="shared" ref="K62:K80" si="20">SUM(J62+H62)</f>
        <v>255.2</v>
      </c>
    </row>
    <row r="63" spans="2:15" ht="15" customHeight="1" x14ac:dyDescent="0.25">
      <c r="B63" s="66">
        <v>110</v>
      </c>
      <c r="C63" s="128" t="s">
        <v>123</v>
      </c>
      <c r="D63" s="128"/>
      <c r="E63" s="128"/>
      <c r="F63" s="11" t="s">
        <v>56</v>
      </c>
      <c r="G63" s="12">
        <v>2</v>
      </c>
      <c r="H63" s="12">
        <f t="shared" ref="H63:H67" si="21">G63*B63</f>
        <v>220</v>
      </c>
      <c r="I63" s="12">
        <v>0.32</v>
      </c>
      <c r="J63" s="12">
        <f t="shared" ref="J63:J67" si="22">I63*B63</f>
        <v>35.200000000000003</v>
      </c>
      <c r="K63" s="12">
        <f t="shared" si="20"/>
        <v>255.2</v>
      </c>
      <c r="N63" s="13"/>
      <c r="O63" s="13"/>
    </row>
    <row r="64" spans="2:15" ht="15" customHeight="1" x14ac:dyDescent="0.25">
      <c r="B64" s="66">
        <v>110</v>
      </c>
      <c r="C64" s="128" t="s">
        <v>124</v>
      </c>
      <c r="D64" s="128"/>
      <c r="E64" s="128"/>
      <c r="F64" s="11" t="s">
        <v>56</v>
      </c>
      <c r="G64" s="12">
        <v>2</v>
      </c>
      <c r="H64" s="12">
        <f t="shared" si="21"/>
        <v>220</v>
      </c>
      <c r="I64" s="12">
        <v>0.32</v>
      </c>
      <c r="J64" s="12">
        <f t="shared" si="22"/>
        <v>35.200000000000003</v>
      </c>
      <c r="K64" s="12">
        <f t="shared" si="20"/>
        <v>255.2</v>
      </c>
      <c r="N64" s="13"/>
      <c r="O64" s="13"/>
    </row>
    <row r="65" spans="2:15" ht="15" customHeight="1" x14ac:dyDescent="0.25">
      <c r="B65" s="66">
        <v>37</v>
      </c>
      <c r="C65" s="128" t="s">
        <v>125</v>
      </c>
      <c r="D65" s="128"/>
      <c r="E65" s="128"/>
      <c r="F65" s="11" t="s">
        <v>56</v>
      </c>
      <c r="G65" s="12">
        <v>10.5</v>
      </c>
      <c r="H65" s="12">
        <f t="shared" si="21"/>
        <v>388.5</v>
      </c>
      <c r="I65" s="12">
        <v>4.2</v>
      </c>
      <c r="J65" s="12">
        <f t="shared" si="22"/>
        <v>155.4</v>
      </c>
      <c r="K65" s="12">
        <f t="shared" si="20"/>
        <v>543.9</v>
      </c>
      <c r="N65" s="13"/>
      <c r="O65" s="13"/>
    </row>
    <row r="66" spans="2:15" ht="15" customHeight="1" x14ac:dyDescent="0.25">
      <c r="B66" s="66">
        <v>4</v>
      </c>
      <c r="C66" s="128" t="s">
        <v>126</v>
      </c>
      <c r="D66" s="128"/>
      <c r="E66" s="128"/>
      <c r="F66" s="11" t="s">
        <v>56</v>
      </c>
      <c r="G66" s="12">
        <v>2.41</v>
      </c>
      <c r="H66" s="12">
        <f t="shared" si="21"/>
        <v>9.64</v>
      </c>
      <c r="I66" s="12">
        <v>0.98</v>
      </c>
      <c r="J66" s="12">
        <f t="shared" si="22"/>
        <v>3.92</v>
      </c>
      <c r="K66" s="12">
        <f t="shared" si="20"/>
        <v>13.56</v>
      </c>
      <c r="N66" s="13"/>
      <c r="O66" s="13"/>
    </row>
    <row r="67" spans="2:15" ht="15" customHeight="1" x14ac:dyDescent="0.25">
      <c r="B67" s="66">
        <v>6</v>
      </c>
      <c r="C67" s="128" t="s">
        <v>127</v>
      </c>
      <c r="D67" s="128"/>
      <c r="E67" s="128"/>
      <c r="F67" s="11" t="s">
        <v>56</v>
      </c>
      <c r="G67" s="12">
        <v>1.1000000000000001</v>
      </c>
      <c r="H67" s="12">
        <f t="shared" si="21"/>
        <v>6.6000000000000005</v>
      </c>
      <c r="I67" s="12">
        <v>0.44</v>
      </c>
      <c r="J67" s="12">
        <f t="shared" si="22"/>
        <v>2.64</v>
      </c>
      <c r="K67" s="12">
        <f t="shared" si="20"/>
        <v>9.24</v>
      </c>
      <c r="N67" s="13"/>
      <c r="O67" s="13"/>
    </row>
    <row r="68" spans="2:15" ht="15" customHeight="1" x14ac:dyDescent="0.25">
      <c r="B68" s="66">
        <v>20</v>
      </c>
      <c r="C68" s="128" t="s">
        <v>128</v>
      </c>
      <c r="D68" s="128"/>
      <c r="E68" s="128"/>
      <c r="F68" s="11" t="s">
        <v>56</v>
      </c>
      <c r="G68" s="12">
        <v>0.44</v>
      </c>
      <c r="H68" s="12">
        <f>G68*B68</f>
        <v>8.8000000000000007</v>
      </c>
      <c r="I68" s="12">
        <v>0.18</v>
      </c>
      <c r="J68" s="12">
        <f>I68*B68</f>
        <v>3.5999999999999996</v>
      </c>
      <c r="K68" s="12">
        <f t="shared" si="20"/>
        <v>12.4</v>
      </c>
    </row>
    <row r="69" spans="2:15" x14ac:dyDescent="0.25">
      <c r="B69" s="66">
        <v>8</v>
      </c>
      <c r="C69" s="128" t="s">
        <v>129</v>
      </c>
      <c r="D69" s="128"/>
      <c r="E69" s="128"/>
      <c r="F69" s="11" t="s">
        <v>56</v>
      </c>
      <c r="G69" s="12">
        <v>0.56999999999999995</v>
      </c>
      <c r="H69" s="12">
        <f t="shared" ref="H69:H80" si="23">G69*B69</f>
        <v>4.5599999999999996</v>
      </c>
      <c r="I69" s="12">
        <v>0.23</v>
      </c>
      <c r="J69" s="12">
        <f t="shared" ref="J69:J80" si="24">I69*B69</f>
        <v>1.84</v>
      </c>
      <c r="K69" s="12">
        <f t="shared" si="20"/>
        <v>6.3999999999999995</v>
      </c>
      <c r="N69" s="13"/>
      <c r="O69" s="13"/>
    </row>
    <row r="70" spans="2:15" ht="15" customHeight="1" x14ac:dyDescent="0.25">
      <c r="B70" s="66">
        <v>5</v>
      </c>
      <c r="C70" s="128" t="s">
        <v>130</v>
      </c>
      <c r="D70" s="128"/>
      <c r="E70" s="128"/>
      <c r="F70" s="11" t="s">
        <v>56</v>
      </c>
      <c r="G70" s="12">
        <v>1.5</v>
      </c>
      <c r="H70" s="12">
        <f t="shared" si="23"/>
        <v>7.5</v>
      </c>
      <c r="I70" s="12">
        <v>0.6</v>
      </c>
      <c r="J70" s="12">
        <f t="shared" si="24"/>
        <v>3</v>
      </c>
      <c r="K70" s="12">
        <f t="shared" si="20"/>
        <v>10.5</v>
      </c>
      <c r="N70" s="13"/>
      <c r="O70" s="13"/>
    </row>
    <row r="71" spans="2:15" ht="15" customHeight="1" x14ac:dyDescent="0.25">
      <c r="B71" s="66">
        <v>5</v>
      </c>
      <c r="C71" s="128" t="s">
        <v>131</v>
      </c>
      <c r="D71" s="128"/>
      <c r="E71" s="128"/>
      <c r="F71" s="11" t="s">
        <v>56</v>
      </c>
      <c r="G71" s="12">
        <v>4.2</v>
      </c>
      <c r="H71" s="12">
        <f t="shared" si="23"/>
        <v>21</v>
      </c>
      <c r="I71" s="12">
        <v>1.7</v>
      </c>
      <c r="J71" s="12">
        <f t="shared" si="24"/>
        <v>8.5</v>
      </c>
      <c r="K71" s="12">
        <f t="shared" si="20"/>
        <v>29.5</v>
      </c>
      <c r="N71" s="13"/>
      <c r="O71" s="13"/>
    </row>
    <row r="72" spans="2:15" ht="15" customHeight="1" x14ac:dyDescent="0.25">
      <c r="B72" s="66">
        <v>5</v>
      </c>
      <c r="C72" s="128" t="s">
        <v>132</v>
      </c>
      <c r="D72" s="128"/>
      <c r="E72" s="128"/>
      <c r="F72" s="11" t="s">
        <v>56</v>
      </c>
      <c r="G72" s="12">
        <v>0.65</v>
      </c>
      <c r="H72" s="12">
        <f t="shared" si="23"/>
        <v>3.25</v>
      </c>
      <c r="I72" s="12">
        <v>0.32</v>
      </c>
      <c r="J72" s="12">
        <f t="shared" si="24"/>
        <v>1.6</v>
      </c>
      <c r="K72" s="12">
        <f t="shared" si="20"/>
        <v>4.8499999999999996</v>
      </c>
      <c r="N72" s="13"/>
      <c r="O72" s="13"/>
    </row>
    <row r="73" spans="2:15" ht="15" customHeight="1" x14ac:dyDescent="0.25">
      <c r="B73" s="66">
        <v>5</v>
      </c>
      <c r="C73" s="128" t="s">
        <v>133</v>
      </c>
      <c r="D73" s="128"/>
      <c r="E73" s="128"/>
      <c r="F73" s="11" t="s">
        <v>56</v>
      </c>
      <c r="G73" s="12">
        <v>0.65</v>
      </c>
      <c r="H73" s="12">
        <f t="shared" si="23"/>
        <v>3.25</v>
      </c>
      <c r="I73" s="12">
        <v>0.32</v>
      </c>
      <c r="J73" s="12">
        <f t="shared" si="24"/>
        <v>1.6</v>
      </c>
      <c r="K73" s="12">
        <f t="shared" si="20"/>
        <v>4.8499999999999996</v>
      </c>
      <c r="N73" s="13"/>
      <c r="O73" s="13"/>
    </row>
    <row r="74" spans="2:15" ht="15" customHeight="1" x14ac:dyDescent="0.25">
      <c r="B74" s="66">
        <v>5</v>
      </c>
      <c r="C74" s="128" t="s">
        <v>134</v>
      </c>
      <c r="D74" s="128"/>
      <c r="E74" s="128"/>
      <c r="F74" s="11" t="s">
        <v>56</v>
      </c>
      <c r="G74" s="12">
        <v>0.65</v>
      </c>
      <c r="H74" s="12">
        <f t="shared" si="23"/>
        <v>3.25</v>
      </c>
      <c r="I74" s="12">
        <v>0.32</v>
      </c>
      <c r="J74" s="12">
        <f t="shared" si="24"/>
        <v>1.6</v>
      </c>
      <c r="K74" s="12">
        <f t="shared" si="20"/>
        <v>4.8499999999999996</v>
      </c>
      <c r="N74" s="13"/>
      <c r="O74" s="13"/>
    </row>
    <row r="75" spans="2:15" ht="15" customHeight="1" x14ac:dyDescent="0.25">
      <c r="B75" s="66">
        <v>74</v>
      </c>
      <c r="C75" s="128" t="s">
        <v>135</v>
      </c>
      <c r="D75" s="128"/>
      <c r="E75" s="128"/>
      <c r="F75" s="11" t="s">
        <v>56</v>
      </c>
      <c r="G75" s="12">
        <v>8.1999999999999993</v>
      </c>
      <c r="H75" s="12">
        <f t="shared" si="23"/>
        <v>606.79999999999995</v>
      </c>
      <c r="I75" s="12">
        <v>4.2</v>
      </c>
      <c r="J75" s="12">
        <f t="shared" si="24"/>
        <v>310.8</v>
      </c>
      <c r="K75" s="12">
        <f t="shared" si="20"/>
        <v>917.59999999999991</v>
      </c>
      <c r="N75" s="13"/>
      <c r="O75" s="13"/>
    </row>
    <row r="76" spans="2:15" ht="15" customHeight="1" x14ac:dyDescent="0.25">
      <c r="B76" s="10">
        <v>1</v>
      </c>
      <c r="C76" s="129" t="s">
        <v>136</v>
      </c>
      <c r="D76" s="129"/>
      <c r="E76" s="129"/>
      <c r="F76" s="11" t="s">
        <v>56</v>
      </c>
      <c r="G76" s="12">
        <v>150</v>
      </c>
      <c r="H76" s="12">
        <f t="shared" ref="H76" si="25">G76*B76</f>
        <v>150</v>
      </c>
      <c r="I76" s="12">
        <v>120</v>
      </c>
      <c r="J76" s="12">
        <f t="shared" ref="J76" si="26">I76*B76</f>
        <v>120</v>
      </c>
      <c r="K76" s="14">
        <f t="shared" ref="K76" si="27">SUM(J76+H76)</f>
        <v>270</v>
      </c>
      <c r="N76" s="13"/>
      <c r="O76" s="13"/>
    </row>
    <row r="77" spans="2:15" ht="15" customHeight="1" x14ac:dyDescent="0.25">
      <c r="B77" s="66"/>
      <c r="C77" s="130" t="s">
        <v>140</v>
      </c>
      <c r="D77" s="131"/>
      <c r="E77" s="131"/>
      <c r="F77" s="131"/>
      <c r="G77" s="131"/>
      <c r="H77" s="131"/>
      <c r="I77" s="131"/>
      <c r="J77" s="131"/>
      <c r="K77" s="132"/>
      <c r="N77" s="13"/>
      <c r="O77" s="13"/>
    </row>
    <row r="78" spans="2:15" ht="15" customHeight="1" x14ac:dyDescent="0.25">
      <c r="B78" s="10">
        <v>1</v>
      </c>
      <c r="C78" s="129" t="s">
        <v>141</v>
      </c>
      <c r="D78" s="129"/>
      <c r="E78" s="129"/>
      <c r="F78" s="11" t="s">
        <v>56</v>
      </c>
      <c r="G78" s="12">
        <v>0</v>
      </c>
      <c r="H78" s="12">
        <f t="shared" ref="H78" si="28">G78*B78</f>
        <v>0</v>
      </c>
      <c r="I78" s="12">
        <v>320</v>
      </c>
      <c r="J78" s="12">
        <f t="shared" ref="J78" si="29">I78*B78</f>
        <v>320</v>
      </c>
      <c r="K78" s="14">
        <f t="shared" ref="K78" si="30">SUM(J78+H78)</f>
        <v>320</v>
      </c>
      <c r="N78" s="13"/>
      <c r="O78" s="13"/>
    </row>
    <row r="79" spans="2:15" ht="15" customHeight="1" x14ac:dyDescent="0.25">
      <c r="B79" s="10">
        <v>5</v>
      </c>
      <c r="C79" s="129" t="s">
        <v>142</v>
      </c>
      <c r="D79" s="129"/>
      <c r="E79" s="129"/>
      <c r="F79" s="11" t="s">
        <v>56</v>
      </c>
      <c r="G79" s="12">
        <v>0</v>
      </c>
      <c r="H79" s="12">
        <f t="shared" ref="H79" si="31">G79*B79</f>
        <v>0</v>
      </c>
      <c r="I79" s="12">
        <v>148</v>
      </c>
      <c r="J79" s="12">
        <f t="shared" ref="J79" si="32">I79*B79</f>
        <v>740</v>
      </c>
      <c r="K79" s="14">
        <f t="shared" ref="K79" si="33">SUM(J79+H79)</f>
        <v>740</v>
      </c>
      <c r="N79" s="13"/>
      <c r="O79" s="13"/>
    </row>
    <row r="80" spans="2:15" ht="15" customHeight="1" thickBot="1" x14ac:dyDescent="0.3">
      <c r="B80" s="10">
        <v>1</v>
      </c>
      <c r="C80" s="129" t="s">
        <v>143</v>
      </c>
      <c r="D80" s="129"/>
      <c r="E80" s="129"/>
      <c r="F80" s="11" t="s">
        <v>56</v>
      </c>
      <c r="G80" s="12">
        <v>0</v>
      </c>
      <c r="H80" s="12">
        <f t="shared" si="23"/>
        <v>0</v>
      </c>
      <c r="I80" s="12">
        <v>480</v>
      </c>
      <c r="J80" s="12">
        <f t="shared" si="24"/>
        <v>480</v>
      </c>
      <c r="K80" s="14">
        <f t="shared" si="20"/>
        <v>480</v>
      </c>
      <c r="N80" s="13"/>
      <c r="O80" s="13"/>
    </row>
    <row r="81" spans="2:15" s="17" customFormat="1" ht="15.75" thickBot="1" x14ac:dyDescent="0.3">
      <c r="B81" s="68"/>
      <c r="C81" s="16"/>
      <c r="D81" s="16"/>
      <c r="E81" s="142" t="s">
        <v>21</v>
      </c>
      <c r="F81" s="142"/>
      <c r="G81" s="143">
        <f>SUM(H21:H80)</f>
        <v>10334.129999999996</v>
      </c>
      <c r="H81" s="144"/>
      <c r="I81" s="143">
        <f>SUM(J22:J80)</f>
        <v>6195.5400000000027</v>
      </c>
      <c r="J81" s="144"/>
      <c r="K81" s="52"/>
      <c r="N81" s="18"/>
      <c r="O81" s="18"/>
    </row>
    <row r="82" spans="2:15" s="54" customFormat="1" ht="18" thickBot="1" x14ac:dyDescent="0.35">
      <c r="B82" s="53"/>
      <c r="E82" s="145" t="s">
        <v>22</v>
      </c>
      <c r="F82" s="145"/>
      <c r="G82" s="146">
        <f>SUM(K19:K81)</f>
        <v>16529.669999999998</v>
      </c>
      <c r="H82" s="147"/>
      <c r="I82" s="147"/>
      <c r="J82" s="147"/>
      <c r="K82" s="148"/>
      <c r="N82" s="55"/>
      <c r="O82" s="55"/>
    </row>
    <row r="83" spans="2:15" x14ac:dyDescent="0.25">
      <c r="H83" s="8"/>
      <c r="I83" s="8"/>
      <c r="J83" s="8"/>
    </row>
    <row r="84" spans="2:15" x14ac:dyDescent="0.25">
      <c r="H84" s="8"/>
      <c r="I84" s="8"/>
      <c r="J84" s="8"/>
    </row>
    <row r="85" spans="2:15" x14ac:dyDescent="0.25">
      <c r="B85" s="149" t="s">
        <v>23</v>
      </c>
      <c r="C85" s="150"/>
      <c r="D85" s="151"/>
      <c r="E85" s="151"/>
      <c r="F85" s="151"/>
      <c r="G85" s="151"/>
      <c r="H85" s="151"/>
      <c r="I85" s="151"/>
      <c r="J85" s="151"/>
      <c r="K85" s="151"/>
    </row>
    <row r="86" spans="2:15" x14ac:dyDescent="0.25">
      <c r="B86" s="149"/>
      <c r="C86" s="150"/>
      <c r="D86" s="151"/>
      <c r="E86" s="151"/>
      <c r="F86" s="151"/>
      <c r="G86" s="151"/>
      <c r="H86" s="151"/>
      <c r="I86" s="151"/>
      <c r="J86" s="151"/>
      <c r="K86" s="151"/>
    </row>
    <row r="87" spans="2:15" x14ac:dyDescent="0.25">
      <c r="H87" s="8"/>
      <c r="I87" s="8"/>
      <c r="J87" s="19"/>
    </row>
    <row r="88" spans="2:15" x14ac:dyDescent="0.25">
      <c r="H88" s="20"/>
    </row>
    <row r="89" spans="2:15" ht="15.75" customHeight="1" x14ac:dyDescent="0.25">
      <c r="B89" s="42" t="s">
        <v>48</v>
      </c>
      <c r="C89" s="43" t="s">
        <v>24</v>
      </c>
      <c r="D89" s="115" t="s">
        <v>25</v>
      </c>
      <c r="E89" s="116"/>
      <c r="F89" s="116"/>
      <c r="G89" s="116"/>
      <c r="H89" s="116"/>
      <c r="I89" s="116"/>
      <c r="J89" s="116"/>
      <c r="K89" s="117"/>
    </row>
    <row r="90" spans="2:15" x14ac:dyDescent="0.25">
      <c r="B90" s="41"/>
      <c r="C90" s="51" t="s">
        <v>26</v>
      </c>
      <c r="D90" s="118" t="s">
        <v>27</v>
      </c>
      <c r="E90" s="119"/>
      <c r="F90" s="119"/>
      <c r="G90" s="119"/>
      <c r="H90" s="119"/>
      <c r="I90" s="119"/>
      <c r="J90" s="119"/>
      <c r="K90" s="120"/>
    </row>
    <row r="91" spans="2:15" x14ac:dyDescent="0.25">
      <c r="B91" s="21"/>
      <c r="C91" s="22"/>
      <c r="D91" s="23"/>
      <c r="E91" s="23"/>
      <c r="F91" s="23"/>
      <c r="G91" s="23"/>
      <c r="H91" s="23"/>
      <c r="I91" s="23"/>
      <c r="J91" s="23"/>
      <c r="K91" s="23"/>
    </row>
    <row r="92" spans="2:15" x14ac:dyDescent="0.25">
      <c r="B92" s="21"/>
      <c r="C92" s="22"/>
      <c r="D92" s="23"/>
      <c r="E92" s="23"/>
      <c r="F92" s="23"/>
      <c r="G92" s="23"/>
      <c r="H92" s="23"/>
      <c r="I92" s="23"/>
      <c r="J92" s="23"/>
      <c r="K92" s="23"/>
    </row>
    <row r="93" spans="2:15" ht="15.75" thickBot="1" x14ac:dyDescent="0.3">
      <c r="B93" s="21"/>
      <c r="C93" s="22"/>
      <c r="D93" s="23"/>
      <c r="E93" s="23"/>
      <c r="F93" s="23"/>
      <c r="G93" s="23"/>
      <c r="H93" s="23"/>
      <c r="I93" s="23"/>
      <c r="J93" s="23"/>
      <c r="K93" s="23"/>
    </row>
    <row r="94" spans="2:15" x14ac:dyDescent="0.25">
      <c r="B94" s="121" t="s">
        <v>28</v>
      </c>
      <c r="C94" s="122"/>
      <c r="D94" s="122"/>
      <c r="E94" s="122"/>
      <c r="F94" s="24"/>
      <c r="G94" s="111" t="s">
        <v>29</v>
      </c>
      <c r="H94" s="111"/>
      <c r="I94" s="111"/>
      <c r="J94" s="111"/>
      <c r="K94" s="112"/>
    </row>
    <row r="95" spans="2:15" x14ac:dyDescent="0.25">
      <c r="B95" s="25"/>
      <c r="C95" s="26"/>
      <c r="D95" s="26"/>
      <c r="E95" s="26"/>
      <c r="F95" s="23"/>
      <c r="G95" s="23"/>
      <c r="H95" s="23"/>
      <c r="I95" s="23"/>
      <c r="J95" s="23"/>
      <c r="K95" s="27"/>
    </row>
    <row r="96" spans="2:15" x14ac:dyDescent="0.25">
      <c r="B96" s="28" t="s">
        <v>30</v>
      </c>
      <c r="C96" s="29" t="s">
        <v>31</v>
      </c>
      <c r="D96" s="30"/>
      <c r="E96" s="30"/>
      <c r="F96" s="23"/>
      <c r="G96" s="21" t="s">
        <v>30</v>
      </c>
      <c r="H96" s="31"/>
      <c r="I96" s="32"/>
      <c r="J96" s="32"/>
      <c r="K96" s="27"/>
    </row>
    <row r="97" spans="2:11" x14ac:dyDescent="0.25">
      <c r="B97" s="28"/>
      <c r="C97" s="22"/>
      <c r="D97" s="23"/>
      <c r="E97" s="23"/>
      <c r="F97" s="23"/>
      <c r="G97" s="23"/>
      <c r="H97" s="23"/>
      <c r="I97" s="23"/>
      <c r="J97" s="23"/>
      <c r="K97" s="27"/>
    </row>
    <row r="98" spans="2:11" ht="15.75" thickBot="1" x14ac:dyDescent="0.3">
      <c r="B98" s="33" t="s">
        <v>32</v>
      </c>
      <c r="C98" s="34"/>
      <c r="D98" s="35"/>
      <c r="E98" s="35"/>
      <c r="F98" s="35"/>
      <c r="G98" s="36" t="s">
        <v>32</v>
      </c>
      <c r="H98" s="35"/>
      <c r="I98" s="35"/>
      <c r="J98" s="35"/>
      <c r="K98" s="37"/>
    </row>
    <row r="99" spans="2:11" x14ac:dyDescent="0.25">
      <c r="B99" s="21"/>
      <c r="C99" s="22"/>
      <c r="D99" s="23"/>
      <c r="E99" s="23"/>
      <c r="F99" s="23"/>
      <c r="G99" s="23"/>
      <c r="H99" s="23"/>
      <c r="I99" s="23"/>
      <c r="J99" s="23"/>
      <c r="K99" s="23"/>
    </row>
    <row r="100" spans="2:11" x14ac:dyDescent="0.25">
      <c r="B100" s="21"/>
      <c r="C100" s="22"/>
      <c r="D100" s="23"/>
      <c r="E100" s="23"/>
      <c r="F100" s="23"/>
      <c r="G100" s="23"/>
      <c r="H100" s="23"/>
      <c r="I100" s="23"/>
      <c r="J100" s="23"/>
      <c r="K100" s="23"/>
    </row>
    <row r="101" spans="2:11" x14ac:dyDescent="0.25">
      <c r="B101" s="21"/>
      <c r="C101" s="22"/>
      <c r="D101" s="23"/>
      <c r="E101" s="23"/>
      <c r="F101" s="23"/>
      <c r="G101" s="23"/>
      <c r="H101" s="23"/>
      <c r="I101" s="23"/>
      <c r="J101" s="23"/>
      <c r="K101" s="23"/>
    </row>
    <row r="102" spans="2:11" ht="15.75" thickBot="1" x14ac:dyDescent="0.3">
      <c r="B102" s="38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2:11" x14ac:dyDescent="0.25">
      <c r="B103" s="113" t="s">
        <v>33</v>
      </c>
      <c r="C103" s="113"/>
      <c r="D103" s="113"/>
      <c r="E103" s="114" t="s">
        <v>34</v>
      </c>
      <c r="F103" s="114"/>
      <c r="G103" s="114"/>
      <c r="H103" s="114"/>
    </row>
    <row r="104" spans="2:11" x14ac:dyDescent="0.25">
      <c r="B104" s="127" t="s">
        <v>35</v>
      </c>
      <c r="C104" s="127"/>
      <c r="D104" s="127"/>
      <c r="E104" s="127" t="s">
        <v>36</v>
      </c>
      <c r="F104" s="127"/>
      <c r="G104" s="127"/>
      <c r="H104" s="127"/>
      <c r="I104" s="127" t="s">
        <v>37</v>
      </c>
      <c r="J104" s="127"/>
      <c r="K104" s="127"/>
    </row>
    <row r="105" spans="2:11" x14ac:dyDescent="0.25">
      <c r="B105" s="109" t="s">
        <v>38</v>
      </c>
      <c r="C105" s="109"/>
      <c r="D105" s="109"/>
      <c r="E105" s="109" t="s">
        <v>39</v>
      </c>
      <c r="F105" s="109"/>
      <c r="G105" s="109"/>
      <c r="H105" s="109"/>
      <c r="I105" s="109" t="s">
        <v>40</v>
      </c>
      <c r="J105" s="109"/>
      <c r="K105" s="109"/>
    </row>
    <row r="106" spans="2:11" x14ac:dyDescent="0.25">
      <c r="B106" s="109" t="s">
        <v>41</v>
      </c>
      <c r="C106" s="109"/>
      <c r="D106" s="109"/>
      <c r="E106" s="109" t="s">
        <v>42</v>
      </c>
      <c r="F106" s="109"/>
      <c r="G106" s="109"/>
      <c r="H106" s="109"/>
      <c r="I106" s="109" t="s">
        <v>43</v>
      </c>
      <c r="J106" s="109"/>
      <c r="K106" s="109"/>
    </row>
    <row r="107" spans="2:11" x14ac:dyDescent="0.25">
      <c r="B107" s="109" t="s">
        <v>44</v>
      </c>
      <c r="C107" s="109"/>
      <c r="D107" s="109"/>
      <c r="E107" s="109" t="s">
        <v>45</v>
      </c>
      <c r="F107" s="109"/>
      <c r="G107" s="109"/>
      <c r="H107" s="109"/>
      <c r="I107" s="109" t="s">
        <v>46</v>
      </c>
      <c r="J107" s="109"/>
      <c r="K107" s="109"/>
    </row>
    <row r="108" spans="2:11" x14ac:dyDescent="0.25">
      <c r="B108" s="21"/>
      <c r="C108" s="22"/>
      <c r="D108" s="23"/>
      <c r="E108" s="23"/>
      <c r="F108" s="23"/>
      <c r="G108" s="23"/>
      <c r="H108" s="23"/>
      <c r="I108" s="23"/>
      <c r="J108" s="23"/>
      <c r="K108" s="23"/>
    </row>
  </sheetData>
  <mergeCells count="112">
    <mergeCell ref="C54:E54"/>
    <mergeCell ref="C55:E55"/>
    <mergeCell ref="C76:E76"/>
    <mergeCell ref="C77:K77"/>
    <mergeCell ref="C56:E56"/>
    <mergeCell ref="C57:E57"/>
    <mergeCell ref="C58:E58"/>
    <mergeCell ref="C74:E74"/>
    <mergeCell ref="C75:E75"/>
    <mergeCell ref="C80:E80"/>
    <mergeCell ref="C69:E69"/>
    <mergeCell ref="C70:E70"/>
    <mergeCell ref="C71:E71"/>
    <mergeCell ref="C72:E72"/>
    <mergeCell ref="C73:E73"/>
    <mergeCell ref="C59:E59"/>
    <mergeCell ref="C60:E60"/>
    <mergeCell ref="C61:K61"/>
    <mergeCell ref="C62:E62"/>
    <mergeCell ref="C63:E63"/>
    <mergeCell ref="B107:D107"/>
    <mergeCell ref="E107:H107"/>
    <mergeCell ref="I107:K107"/>
    <mergeCell ref="B105:D105"/>
    <mergeCell ref="E105:H105"/>
    <mergeCell ref="I105:K105"/>
    <mergeCell ref="B106:D106"/>
    <mergeCell ref="E106:H106"/>
    <mergeCell ref="I106:K106"/>
    <mergeCell ref="C78:E78"/>
    <mergeCell ref="B94:E94"/>
    <mergeCell ref="G94:K94"/>
    <mergeCell ref="B103:D103"/>
    <mergeCell ref="E103:H103"/>
    <mergeCell ref="B104:D104"/>
    <mergeCell ref="D90:K90"/>
    <mergeCell ref="E81:F81"/>
    <mergeCell ref="G81:H81"/>
    <mergeCell ref="I81:J81"/>
    <mergeCell ref="E82:F82"/>
    <mergeCell ref="G82:K82"/>
    <mergeCell ref="B85:C85"/>
    <mergeCell ref="D85:K85"/>
    <mergeCell ref="B86:C86"/>
    <mergeCell ref="D86:K86"/>
    <mergeCell ref="D89:K89"/>
    <mergeCell ref="E104:H104"/>
    <mergeCell ref="I104:K104"/>
    <mergeCell ref="G19:H19"/>
    <mergeCell ref="I19:J19"/>
    <mergeCell ref="B14:K14"/>
    <mergeCell ref="B15:K15"/>
    <mergeCell ref="B16:K16"/>
    <mergeCell ref="B17:K17"/>
    <mergeCell ref="B18:K18"/>
    <mergeCell ref="K19:K20"/>
    <mergeCell ref="G2:K2"/>
    <mergeCell ref="G3:K3"/>
    <mergeCell ref="B8:E8"/>
    <mergeCell ref="G8:K8"/>
    <mergeCell ref="B9:E9"/>
    <mergeCell ref="G9:K9"/>
    <mergeCell ref="B13:C13"/>
    <mergeCell ref="D13:E13"/>
    <mergeCell ref="G13:K13"/>
    <mergeCell ref="B10:E10"/>
    <mergeCell ref="G10:K10"/>
    <mergeCell ref="B12:C12"/>
    <mergeCell ref="D12:E12"/>
    <mergeCell ref="G12:K12"/>
    <mergeCell ref="C43:E43"/>
    <mergeCell ref="C44:E44"/>
    <mergeCell ref="C45:E45"/>
    <mergeCell ref="C46:E46"/>
    <mergeCell ref="C31:E31"/>
    <mergeCell ref="C32:E32"/>
    <mergeCell ref="B19:B20"/>
    <mergeCell ref="C19:E20"/>
    <mergeCell ref="F19:F20"/>
    <mergeCell ref="C26:E26"/>
    <mergeCell ref="C27:E27"/>
    <mergeCell ref="C28:E28"/>
    <mergeCell ref="C29:E29"/>
    <mergeCell ref="C30:E30"/>
    <mergeCell ref="C24:E24"/>
    <mergeCell ref="C33:E33"/>
    <mergeCell ref="C34:K34"/>
    <mergeCell ref="C35:E35"/>
    <mergeCell ref="C64:E64"/>
    <mergeCell ref="C65:E65"/>
    <mergeCell ref="C66:E66"/>
    <mergeCell ref="C67:E67"/>
    <mergeCell ref="C68:E68"/>
    <mergeCell ref="C79:E79"/>
    <mergeCell ref="C21:K21"/>
    <mergeCell ref="C22:E22"/>
    <mergeCell ref="C49:K49"/>
    <mergeCell ref="C50:E50"/>
    <mergeCell ref="C51:E51"/>
    <mergeCell ref="C52:E52"/>
    <mergeCell ref="C53:E53"/>
    <mergeCell ref="C41:E41"/>
    <mergeCell ref="C42:E42"/>
    <mergeCell ref="C36:E36"/>
    <mergeCell ref="C37:E37"/>
    <mergeCell ref="C38:E38"/>
    <mergeCell ref="C39:E39"/>
    <mergeCell ref="C40:E40"/>
    <mergeCell ref="C47:E47"/>
    <mergeCell ref="C48:E48"/>
    <mergeCell ref="C23:E23"/>
    <mergeCell ref="C25:K25"/>
  </mergeCells>
  <hyperlinks>
    <hyperlink ref="E103" r:id="rId1"/>
  </hyperlinks>
  <pageMargins left="0" right="0" top="0.74803149606299213" bottom="0.74803149606299213" header="0.31496062992125984" footer="0.31496062992125984"/>
  <pageSetup paperSize="9" scale="64"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O81"/>
  <sheetViews>
    <sheetView topLeftCell="A37" workbookViewId="0">
      <selection activeCell="B9" sqref="B9:E9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42578125" bestFit="1" customWidth="1"/>
    <col min="9" max="9" width="13.42578125" customWidth="1"/>
    <col min="10" max="10" width="13.42578125" bestFit="1" customWidth="1"/>
    <col min="11" max="11" width="13.42578125" customWidth="1"/>
    <col min="14" max="15" width="10.85546875" style="8"/>
  </cols>
  <sheetData>
    <row r="2" spans="2:11" x14ac:dyDescent="0.25">
      <c r="G2" s="83" t="s">
        <v>0</v>
      </c>
      <c r="H2" s="83"/>
      <c r="I2" s="83"/>
      <c r="J2" s="83"/>
      <c r="K2" s="83"/>
    </row>
    <row r="3" spans="2:11" x14ac:dyDescent="0.25">
      <c r="G3" s="84" t="s">
        <v>1</v>
      </c>
      <c r="H3" s="84"/>
      <c r="I3" s="84"/>
      <c r="J3" s="84"/>
      <c r="K3" s="84"/>
    </row>
    <row r="7" spans="2:11" ht="15.75" thickBot="1" x14ac:dyDescent="0.3"/>
    <row r="8" spans="2:11" x14ac:dyDescent="0.25">
      <c r="B8" s="85" t="s">
        <v>2</v>
      </c>
      <c r="C8" s="86"/>
      <c r="D8" s="86"/>
      <c r="E8" s="87"/>
      <c r="G8" s="88" t="s">
        <v>3</v>
      </c>
      <c r="H8" s="89"/>
      <c r="I8" s="89"/>
      <c r="J8" s="89"/>
      <c r="K8" s="90"/>
    </row>
    <row r="9" spans="2:11" x14ac:dyDescent="0.25">
      <c r="B9" s="91" t="s">
        <v>49</v>
      </c>
      <c r="C9" s="92"/>
      <c r="D9" s="92"/>
      <c r="E9" s="93"/>
      <c r="G9" s="94">
        <f ca="1">TODAY()</f>
        <v>42202</v>
      </c>
      <c r="H9" s="95"/>
      <c r="I9" s="95"/>
      <c r="J9" s="95"/>
      <c r="K9" s="96"/>
    </row>
    <row r="10" spans="2:11" x14ac:dyDescent="0.25">
      <c r="B10" s="97" t="s">
        <v>4</v>
      </c>
      <c r="C10" s="98"/>
      <c r="D10" s="98"/>
      <c r="E10" s="99"/>
      <c r="G10" s="100" t="s">
        <v>47</v>
      </c>
      <c r="H10" s="98"/>
      <c r="I10" s="98"/>
      <c r="J10" s="98"/>
      <c r="K10" s="101"/>
    </row>
    <row r="11" spans="2:11" x14ac:dyDescent="0.25">
      <c r="B11" s="2" t="s">
        <v>50</v>
      </c>
      <c r="C11" s="3"/>
      <c r="D11" s="154"/>
      <c r="E11" s="155"/>
      <c r="G11" s="6" t="s">
        <v>5</v>
      </c>
      <c r="H11" s="7"/>
      <c r="I11" s="60" t="s">
        <v>137</v>
      </c>
      <c r="J11" s="7" t="s">
        <v>6</v>
      </c>
      <c r="K11" s="61" t="s">
        <v>149</v>
      </c>
    </row>
    <row r="12" spans="2:11" x14ac:dyDescent="0.25">
      <c r="B12" s="97" t="s">
        <v>7</v>
      </c>
      <c r="C12" s="98"/>
      <c r="D12" s="98" t="s">
        <v>8</v>
      </c>
      <c r="E12" s="99"/>
      <c r="G12" s="100" t="s">
        <v>9</v>
      </c>
      <c r="H12" s="98"/>
      <c r="I12" s="98"/>
      <c r="J12" s="98"/>
      <c r="K12" s="101"/>
    </row>
    <row r="13" spans="2:11" ht="15.75" thickBot="1" x14ac:dyDescent="0.3">
      <c r="B13" s="102" t="s">
        <v>10</v>
      </c>
      <c r="C13" s="103"/>
      <c r="D13" s="103" t="s">
        <v>11</v>
      </c>
      <c r="E13" s="104"/>
      <c r="G13" s="105" t="s">
        <v>159</v>
      </c>
      <c r="H13" s="106"/>
      <c r="I13" s="106"/>
      <c r="J13" s="106"/>
      <c r="K13" s="107"/>
    </row>
    <row r="14" spans="2:11" x14ac:dyDescent="0.25"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2:11" x14ac:dyDescent="0.25"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2:11" x14ac:dyDescent="0.25">
      <c r="B16" s="75" t="s">
        <v>12</v>
      </c>
      <c r="C16" s="76"/>
      <c r="D16" s="76"/>
      <c r="E16" s="76"/>
      <c r="F16" s="76"/>
      <c r="G16" s="76"/>
      <c r="H16" s="76"/>
      <c r="I16" s="76"/>
      <c r="J16" s="76"/>
      <c r="K16" s="77"/>
    </row>
    <row r="17" spans="2:11" x14ac:dyDescent="0.25">
      <c r="B17" s="78" t="s">
        <v>121</v>
      </c>
      <c r="C17" s="79"/>
      <c r="D17" s="79"/>
      <c r="E17" s="79"/>
      <c r="F17" s="79"/>
      <c r="G17" s="79"/>
      <c r="H17" s="79"/>
      <c r="I17" s="79"/>
      <c r="J17" s="79"/>
      <c r="K17" s="80"/>
    </row>
    <row r="18" spans="2:11" x14ac:dyDescent="0.25">
      <c r="B18" s="141"/>
      <c r="C18" s="141"/>
      <c r="D18" s="141"/>
      <c r="E18" s="141"/>
      <c r="F18" s="141"/>
      <c r="G18" s="141"/>
      <c r="H18" s="141"/>
      <c r="I18" s="141"/>
      <c r="J18" s="141"/>
      <c r="K18" s="141"/>
    </row>
    <row r="19" spans="2:11" ht="24" customHeight="1" x14ac:dyDescent="0.25">
      <c r="B19" s="133" t="s">
        <v>13</v>
      </c>
      <c r="C19" s="135" t="s">
        <v>14</v>
      </c>
      <c r="D19" s="136"/>
      <c r="E19" s="136"/>
      <c r="F19" s="133" t="s">
        <v>15</v>
      </c>
      <c r="G19" s="139" t="s">
        <v>16</v>
      </c>
      <c r="H19" s="140"/>
      <c r="I19" s="139" t="s">
        <v>17</v>
      </c>
      <c r="J19" s="140"/>
      <c r="K19" s="133" t="s">
        <v>18</v>
      </c>
    </row>
    <row r="20" spans="2:11" x14ac:dyDescent="0.25">
      <c r="B20" s="134"/>
      <c r="C20" s="137"/>
      <c r="D20" s="138"/>
      <c r="E20" s="138"/>
      <c r="F20" s="134"/>
      <c r="G20" s="9" t="s">
        <v>19</v>
      </c>
      <c r="H20" s="9" t="s">
        <v>20</v>
      </c>
      <c r="I20" s="9" t="s">
        <v>19</v>
      </c>
      <c r="J20" s="9" t="s">
        <v>20</v>
      </c>
      <c r="K20" s="134"/>
    </row>
    <row r="21" spans="2:11" ht="15" customHeight="1" x14ac:dyDescent="0.25">
      <c r="B21" s="65"/>
      <c r="C21" s="130" t="s">
        <v>144</v>
      </c>
      <c r="D21" s="131"/>
      <c r="E21" s="131"/>
      <c r="F21" s="131"/>
      <c r="G21" s="131"/>
      <c r="H21" s="131"/>
      <c r="I21" s="131"/>
      <c r="J21" s="131"/>
      <c r="K21" s="132"/>
    </row>
    <row r="22" spans="2:11" ht="15" customHeight="1" x14ac:dyDescent="0.25">
      <c r="B22" s="66">
        <v>2</v>
      </c>
      <c r="C22" s="128" t="s">
        <v>59</v>
      </c>
      <c r="D22" s="128"/>
      <c r="E22" s="128"/>
      <c r="F22" s="11" t="s">
        <v>60</v>
      </c>
      <c r="G22" s="12">
        <v>199</v>
      </c>
      <c r="H22" s="12">
        <f t="shared" ref="H22:H35" si="0">G22*B22</f>
        <v>398</v>
      </c>
      <c r="I22" s="12">
        <v>8</v>
      </c>
      <c r="J22" s="12">
        <f t="shared" ref="J22:J23" si="1">I22*B22</f>
        <v>16</v>
      </c>
      <c r="K22" s="12">
        <f t="shared" ref="K22:K23" si="2">SUM(J22+H22)</f>
        <v>414</v>
      </c>
    </row>
    <row r="23" spans="2:11" ht="15" customHeight="1" x14ac:dyDescent="0.25">
      <c r="B23" s="66">
        <v>2</v>
      </c>
      <c r="C23" s="128" t="s">
        <v>61</v>
      </c>
      <c r="D23" s="128"/>
      <c r="E23" s="128"/>
      <c r="F23" s="11" t="s">
        <v>62</v>
      </c>
      <c r="G23" s="12">
        <v>86</v>
      </c>
      <c r="H23" s="12">
        <f t="shared" si="0"/>
        <v>172</v>
      </c>
      <c r="I23" s="12">
        <v>8</v>
      </c>
      <c r="J23" s="12">
        <f t="shared" si="1"/>
        <v>16</v>
      </c>
      <c r="K23" s="12">
        <f t="shared" si="2"/>
        <v>188</v>
      </c>
    </row>
    <row r="24" spans="2:11" ht="15" customHeight="1" x14ac:dyDescent="0.25">
      <c r="B24" s="66">
        <v>6</v>
      </c>
      <c r="C24" s="128" t="s">
        <v>63</v>
      </c>
      <c r="D24" s="128"/>
      <c r="E24" s="128"/>
      <c r="F24" s="11" t="s">
        <v>64</v>
      </c>
      <c r="G24" s="12">
        <v>4.0999999999999996</v>
      </c>
      <c r="H24" s="12">
        <f t="shared" si="0"/>
        <v>24.599999999999998</v>
      </c>
      <c r="I24" s="12">
        <v>1</v>
      </c>
      <c r="J24" s="12">
        <f t="shared" ref="J24:J35" si="3">I24*B24</f>
        <v>6</v>
      </c>
      <c r="K24" s="12">
        <f t="shared" ref="K24:K35" si="4">SUM(J24+H24)</f>
        <v>30.599999999999998</v>
      </c>
    </row>
    <row r="25" spans="2:11" ht="15" customHeight="1" x14ac:dyDescent="0.25">
      <c r="B25" s="66">
        <v>24</v>
      </c>
      <c r="C25" s="128" t="s">
        <v>65</v>
      </c>
      <c r="D25" s="128"/>
      <c r="E25" s="128"/>
      <c r="F25" s="11" t="s">
        <v>66</v>
      </c>
      <c r="G25" s="12">
        <v>19</v>
      </c>
      <c r="H25" s="12">
        <f t="shared" si="0"/>
        <v>456</v>
      </c>
      <c r="I25" s="12">
        <v>29</v>
      </c>
      <c r="J25" s="12">
        <f t="shared" si="3"/>
        <v>696</v>
      </c>
      <c r="K25" s="12">
        <f t="shared" si="4"/>
        <v>1152</v>
      </c>
    </row>
    <row r="26" spans="2:11" ht="15" customHeight="1" x14ac:dyDescent="0.25">
      <c r="B26" s="66">
        <v>140</v>
      </c>
      <c r="C26" s="128" t="s">
        <v>67</v>
      </c>
      <c r="D26" s="128"/>
      <c r="E26" s="128"/>
      <c r="F26" s="11" t="s">
        <v>68</v>
      </c>
      <c r="G26" s="12">
        <v>3.5</v>
      </c>
      <c r="H26" s="12">
        <f t="shared" si="0"/>
        <v>490</v>
      </c>
      <c r="I26" s="12">
        <v>4.2</v>
      </c>
      <c r="J26" s="12">
        <f t="shared" si="3"/>
        <v>588</v>
      </c>
      <c r="K26" s="12">
        <f t="shared" si="4"/>
        <v>1078</v>
      </c>
    </row>
    <row r="27" spans="2:11" ht="15" customHeight="1" x14ac:dyDescent="0.25">
      <c r="B27" s="66">
        <v>2</v>
      </c>
      <c r="C27" s="128" t="s">
        <v>69</v>
      </c>
      <c r="D27" s="128"/>
      <c r="E27" s="128"/>
      <c r="F27" s="11" t="s">
        <v>70</v>
      </c>
      <c r="G27" s="12">
        <v>30</v>
      </c>
      <c r="H27" s="12">
        <f t="shared" si="0"/>
        <v>60</v>
      </c>
      <c r="I27" s="12">
        <v>13</v>
      </c>
      <c r="J27" s="12">
        <f t="shared" si="3"/>
        <v>26</v>
      </c>
      <c r="K27" s="12">
        <f t="shared" si="4"/>
        <v>86</v>
      </c>
    </row>
    <row r="28" spans="2:11" ht="15" customHeight="1" x14ac:dyDescent="0.25">
      <c r="B28" s="66">
        <v>2</v>
      </c>
      <c r="C28" s="128" t="s">
        <v>71</v>
      </c>
      <c r="D28" s="128"/>
      <c r="E28" s="128"/>
      <c r="F28" s="11" t="s">
        <v>72</v>
      </c>
      <c r="G28" s="12">
        <v>54</v>
      </c>
      <c r="H28" s="12">
        <f t="shared" si="0"/>
        <v>108</v>
      </c>
      <c r="I28" s="12">
        <v>8</v>
      </c>
      <c r="J28" s="12">
        <f t="shared" si="3"/>
        <v>16</v>
      </c>
      <c r="K28" s="12">
        <f t="shared" si="4"/>
        <v>124</v>
      </c>
    </row>
    <row r="29" spans="2:11" ht="15" customHeight="1" x14ac:dyDescent="0.25">
      <c r="B29" s="66">
        <v>12</v>
      </c>
      <c r="C29" s="128" t="s">
        <v>145</v>
      </c>
      <c r="D29" s="128"/>
      <c r="E29" s="128"/>
      <c r="F29" s="11" t="s">
        <v>72</v>
      </c>
      <c r="G29" s="12">
        <v>8</v>
      </c>
      <c r="H29" s="12">
        <f t="shared" si="0"/>
        <v>96</v>
      </c>
      <c r="I29" s="12">
        <v>12</v>
      </c>
      <c r="J29" s="12">
        <f t="shared" si="3"/>
        <v>144</v>
      </c>
      <c r="K29" s="12">
        <f t="shared" si="4"/>
        <v>240</v>
      </c>
    </row>
    <row r="30" spans="2:11" ht="15" customHeight="1" x14ac:dyDescent="0.25">
      <c r="B30" s="67">
        <v>4</v>
      </c>
      <c r="C30" s="128" t="s">
        <v>147</v>
      </c>
      <c r="D30" s="128"/>
      <c r="E30" s="128"/>
      <c r="F30" s="11" t="s">
        <v>56</v>
      </c>
      <c r="G30" s="12">
        <v>35.200000000000003</v>
      </c>
      <c r="H30" s="12">
        <f t="shared" si="0"/>
        <v>140.80000000000001</v>
      </c>
      <c r="I30" s="12">
        <v>14.1</v>
      </c>
      <c r="J30" s="12">
        <f t="shared" si="3"/>
        <v>56.4</v>
      </c>
      <c r="K30" s="12">
        <f t="shared" si="4"/>
        <v>197.20000000000002</v>
      </c>
    </row>
    <row r="31" spans="2:11" ht="15" customHeight="1" x14ac:dyDescent="0.25">
      <c r="B31" s="67">
        <v>1</v>
      </c>
      <c r="C31" s="128" t="s">
        <v>146</v>
      </c>
      <c r="D31" s="128"/>
      <c r="E31" s="128"/>
      <c r="F31" s="11" t="s">
        <v>56</v>
      </c>
      <c r="G31" s="12">
        <v>14.72</v>
      </c>
      <c r="H31" s="12">
        <f t="shared" si="0"/>
        <v>14.72</v>
      </c>
      <c r="I31" s="12">
        <v>5.9</v>
      </c>
      <c r="J31" s="12">
        <f t="shared" si="3"/>
        <v>5.9</v>
      </c>
      <c r="K31" s="12">
        <f t="shared" si="4"/>
        <v>20.62</v>
      </c>
    </row>
    <row r="32" spans="2:11" ht="15" customHeight="1" x14ac:dyDescent="0.25">
      <c r="B32" s="67">
        <v>2</v>
      </c>
      <c r="C32" s="128" t="s">
        <v>146</v>
      </c>
      <c r="D32" s="128"/>
      <c r="E32" s="128"/>
      <c r="F32" s="11" t="s">
        <v>56</v>
      </c>
      <c r="G32" s="12">
        <v>2.63</v>
      </c>
      <c r="H32" s="12">
        <f t="shared" si="0"/>
        <v>5.26</v>
      </c>
      <c r="I32" s="12">
        <v>1.05</v>
      </c>
      <c r="J32" s="12">
        <f t="shared" si="3"/>
        <v>2.1</v>
      </c>
      <c r="K32" s="12">
        <f t="shared" si="4"/>
        <v>7.3599999999999994</v>
      </c>
    </row>
    <row r="33" spans="2:15" ht="15" customHeight="1" x14ac:dyDescent="0.25">
      <c r="B33" s="67">
        <v>2</v>
      </c>
      <c r="C33" s="128" t="s">
        <v>154</v>
      </c>
      <c r="D33" s="128"/>
      <c r="E33" s="128"/>
      <c r="F33" s="11" t="s">
        <v>56</v>
      </c>
      <c r="G33" s="12">
        <v>2</v>
      </c>
      <c r="H33" s="12">
        <f t="shared" si="0"/>
        <v>4</v>
      </c>
      <c r="I33" s="12">
        <v>0.8</v>
      </c>
      <c r="J33" s="12">
        <f t="shared" si="3"/>
        <v>1.6</v>
      </c>
      <c r="K33" s="12">
        <f t="shared" si="4"/>
        <v>5.6</v>
      </c>
    </row>
    <row r="34" spans="2:15" ht="15" customHeight="1" x14ac:dyDescent="0.25">
      <c r="B34" s="67">
        <v>8</v>
      </c>
      <c r="C34" s="128" t="s">
        <v>148</v>
      </c>
      <c r="D34" s="128"/>
      <c r="E34" s="128"/>
      <c r="F34" s="11" t="s">
        <v>56</v>
      </c>
      <c r="G34" s="12">
        <v>8.1999999999999993</v>
      </c>
      <c r="H34" s="12">
        <f t="shared" si="0"/>
        <v>65.599999999999994</v>
      </c>
      <c r="I34" s="12">
        <v>4.2</v>
      </c>
      <c r="J34" s="12">
        <f t="shared" si="3"/>
        <v>33.6</v>
      </c>
      <c r="K34" s="12">
        <f t="shared" si="4"/>
        <v>99.199999999999989</v>
      </c>
    </row>
    <row r="35" spans="2:15" ht="15" customHeight="1" x14ac:dyDescent="0.25">
      <c r="B35" s="10">
        <v>1</v>
      </c>
      <c r="C35" s="129" t="s">
        <v>136</v>
      </c>
      <c r="D35" s="129"/>
      <c r="E35" s="129"/>
      <c r="F35" s="11" t="s">
        <v>56</v>
      </c>
      <c r="G35" s="12">
        <v>25</v>
      </c>
      <c r="H35" s="12">
        <f t="shared" si="0"/>
        <v>25</v>
      </c>
      <c r="I35" s="12">
        <v>18.5</v>
      </c>
      <c r="J35" s="12">
        <f t="shared" si="3"/>
        <v>18.5</v>
      </c>
      <c r="K35" s="12">
        <f t="shared" si="4"/>
        <v>43.5</v>
      </c>
    </row>
    <row r="36" spans="2:15" ht="15" customHeight="1" x14ac:dyDescent="0.25">
      <c r="B36" s="65"/>
      <c r="C36" s="130" t="s">
        <v>97</v>
      </c>
      <c r="D36" s="131"/>
      <c r="E36" s="131"/>
      <c r="F36" s="131"/>
      <c r="G36" s="131"/>
      <c r="H36" s="131"/>
      <c r="I36" s="131"/>
      <c r="J36" s="131"/>
      <c r="K36" s="132"/>
    </row>
    <row r="37" spans="2:15" ht="15" customHeight="1" x14ac:dyDescent="0.25">
      <c r="B37" s="66">
        <v>100</v>
      </c>
      <c r="C37" s="128" t="s">
        <v>113</v>
      </c>
      <c r="D37" s="128"/>
      <c r="E37" s="128"/>
      <c r="F37" s="11" t="s">
        <v>85</v>
      </c>
      <c r="G37" s="12">
        <v>0.9</v>
      </c>
      <c r="H37" s="12">
        <f>G37*B37</f>
        <v>90</v>
      </c>
      <c r="I37" s="12">
        <v>0.42</v>
      </c>
      <c r="J37" s="12">
        <f>I37*B37</f>
        <v>42</v>
      </c>
      <c r="K37" s="12">
        <f t="shared" ref="K37:K49" si="5">SUM(J37+H37)</f>
        <v>132</v>
      </c>
    </row>
    <row r="38" spans="2:15" ht="15" customHeight="1" x14ac:dyDescent="0.25">
      <c r="B38" s="66">
        <v>10</v>
      </c>
      <c r="C38" s="128" t="s">
        <v>110</v>
      </c>
      <c r="D38" s="128"/>
      <c r="E38" s="128"/>
      <c r="F38" s="11" t="s">
        <v>138</v>
      </c>
      <c r="G38" s="12">
        <v>8.5</v>
      </c>
      <c r="H38" s="12">
        <f t="shared" ref="H38" si="6">G38*B38</f>
        <v>85</v>
      </c>
      <c r="I38" s="12">
        <v>3.8</v>
      </c>
      <c r="J38" s="12">
        <f t="shared" ref="J38:J47" si="7">I38*B38</f>
        <v>38</v>
      </c>
      <c r="K38" s="12">
        <f t="shared" si="5"/>
        <v>123</v>
      </c>
      <c r="N38" s="13"/>
      <c r="O38" s="13"/>
    </row>
    <row r="39" spans="2:15" ht="15" customHeight="1" x14ac:dyDescent="0.25">
      <c r="B39" s="66">
        <v>5</v>
      </c>
      <c r="C39" s="128" t="s">
        <v>80</v>
      </c>
      <c r="D39" s="128"/>
      <c r="E39" s="128"/>
      <c r="F39" s="11" t="s">
        <v>81</v>
      </c>
      <c r="G39" s="12">
        <v>7</v>
      </c>
      <c r="H39" s="12">
        <f t="shared" ref="H39:H47" si="8">G39*B39</f>
        <v>35</v>
      </c>
      <c r="I39" s="12">
        <v>1</v>
      </c>
      <c r="J39" s="12">
        <f t="shared" si="7"/>
        <v>5</v>
      </c>
      <c r="K39" s="12">
        <f t="shared" si="5"/>
        <v>40</v>
      </c>
      <c r="N39" s="13"/>
      <c r="O39" s="13"/>
    </row>
    <row r="40" spans="2:15" ht="15" customHeight="1" x14ac:dyDescent="0.25">
      <c r="B40" s="66">
        <v>5</v>
      </c>
      <c r="C40" s="128" t="s">
        <v>101</v>
      </c>
      <c r="D40" s="128"/>
      <c r="E40" s="128"/>
      <c r="F40" s="11" t="s">
        <v>102</v>
      </c>
      <c r="G40" s="12">
        <v>7</v>
      </c>
      <c r="H40" s="12">
        <f t="shared" si="8"/>
        <v>35</v>
      </c>
      <c r="I40" s="12">
        <v>1</v>
      </c>
      <c r="J40" s="12">
        <f t="shared" si="7"/>
        <v>5</v>
      </c>
      <c r="K40" s="12">
        <f t="shared" si="5"/>
        <v>40</v>
      </c>
      <c r="N40" s="13"/>
      <c r="O40" s="13"/>
    </row>
    <row r="41" spans="2:15" ht="15" customHeight="1" x14ac:dyDescent="0.25">
      <c r="B41" s="66">
        <v>2</v>
      </c>
      <c r="C41" s="128" t="s">
        <v>86</v>
      </c>
      <c r="D41" s="128"/>
      <c r="E41" s="128"/>
      <c r="F41" s="11" t="s">
        <v>87</v>
      </c>
      <c r="G41" s="12">
        <v>2.5</v>
      </c>
      <c r="H41" s="12">
        <f t="shared" si="8"/>
        <v>5</v>
      </c>
      <c r="I41" s="12">
        <v>1</v>
      </c>
      <c r="J41" s="12">
        <f t="shared" si="7"/>
        <v>2</v>
      </c>
      <c r="K41" s="12">
        <f t="shared" si="5"/>
        <v>7</v>
      </c>
      <c r="N41" s="13"/>
      <c r="O41" s="13"/>
    </row>
    <row r="42" spans="2:15" ht="15" customHeight="1" x14ac:dyDescent="0.25">
      <c r="B42" s="66">
        <v>3</v>
      </c>
      <c r="C42" s="128" t="s">
        <v>111</v>
      </c>
      <c r="D42" s="128"/>
      <c r="E42" s="128"/>
      <c r="F42" s="11" t="s">
        <v>139</v>
      </c>
      <c r="G42" s="12">
        <v>0.3</v>
      </c>
      <c r="H42" s="12">
        <f t="shared" si="8"/>
        <v>0.89999999999999991</v>
      </c>
      <c r="I42" s="12">
        <v>0.1</v>
      </c>
      <c r="J42" s="12">
        <f t="shared" si="7"/>
        <v>0.30000000000000004</v>
      </c>
      <c r="K42" s="12">
        <f t="shared" si="5"/>
        <v>1.2</v>
      </c>
      <c r="N42" s="13"/>
      <c r="O42" s="13"/>
    </row>
    <row r="43" spans="2:15" ht="15" customHeight="1" x14ac:dyDescent="0.25">
      <c r="B43" s="66">
        <v>4</v>
      </c>
      <c r="C43" s="128" t="s">
        <v>107</v>
      </c>
      <c r="D43" s="128"/>
      <c r="E43" s="128"/>
      <c r="F43" s="11" t="s">
        <v>56</v>
      </c>
      <c r="G43" s="12">
        <v>10.48</v>
      </c>
      <c r="H43" s="12">
        <f t="shared" si="8"/>
        <v>41.92</v>
      </c>
      <c r="I43" s="12">
        <v>4.2</v>
      </c>
      <c r="J43" s="12">
        <f t="shared" si="7"/>
        <v>16.8</v>
      </c>
      <c r="K43" s="12">
        <f t="shared" si="5"/>
        <v>58.72</v>
      </c>
    </row>
    <row r="44" spans="2:15" ht="15" customHeight="1" x14ac:dyDescent="0.25">
      <c r="B44" s="66">
        <v>6</v>
      </c>
      <c r="C44" s="128" t="s">
        <v>108</v>
      </c>
      <c r="D44" s="128"/>
      <c r="E44" s="128"/>
      <c r="F44" s="11" t="s">
        <v>56</v>
      </c>
      <c r="G44" s="12">
        <v>0.99</v>
      </c>
      <c r="H44" s="12">
        <f t="shared" ref="H44:H45" si="9">G44*B44</f>
        <v>5.9399999999999995</v>
      </c>
      <c r="I44" s="12">
        <v>0.4</v>
      </c>
      <c r="J44" s="12">
        <f t="shared" ref="J44:J45" si="10">I44*B44</f>
        <v>2.4000000000000004</v>
      </c>
      <c r="K44" s="12">
        <f t="shared" si="5"/>
        <v>8.34</v>
      </c>
      <c r="N44" s="13"/>
      <c r="O44" s="13"/>
    </row>
    <row r="45" spans="2:15" ht="15" customHeight="1" x14ac:dyDescent="0.25">
      <c r="B45" s="66">
        <v>2</v>
      </c>
      <c r="C45" s="128" t="s">
        <v>109</v>
      </c>
      <c r="D45" s="128"/>
      <c r="E45" s="128"/>
      <c r="F45" s="11" t="s">
        <v>56</v>
      </c>
      <c r="G45" s="12">
        <v>1.1000000000000001</v>
      </c>
      <c r="H45" s="12">
        <f t="shared" si="9"/>
        <v>2.2000000000000002</v>
      </c>
      <c r="I45" s="12">
        <v>0.43</v>
      </c>
      <c r="J45" s="12">
        <f t="shared" si="10"/>
        <v>0.86</v>
      </c>
      <c r="K45" s="12">
        <f t="shared" si="5"/>
        <v>3.06</v>
      </c>
      <c r="N45" s="13"/>
      <c r="O45" s="13"/>
    </row>
    <row r="46" spans="2:15" ht="15" customHeight="1" x14ac:dyDescent="0.25">
      <c r="B46" s="66">
        <v>8</v>
      </c>
      <c r="C46" s="128" t="s">
        <v>106</v>
      </c>
      <c r="D46" s="128"/>
      <c r="E46" s="128"/>
      <c r="F46" s="11" t="s">
        <v>56</v>
      </c>
      <c r="G46" s="12">
        <v>0.4</v>
      </c>
      <c r="H46" s="12">
        <f t="shared" si="8"/>
        <v>3.2</v>
      </c>
      <c r="I46" s="12">
        <v>0.2</v>
      </c>
      <c r="J46" s="12">
        <f t="shared" si="7"/>
        <v>1.6</v>
      </c>
      <c r="K46" s="12">
        <f t="shared" si="5"/>
        <v>4.8000000000000007</v>
      </c>
      <c r="N46" s="13"/>
      <c r="O46" s="13"/>
    </row>
    <row r="47" spans="2:15" ht="15" customHeight="1" x14ac:dyDescent="0.25">
      <c r="B47" s="66">
        <v>2</v>
      </c>
      <c r="C47" s="128" t="s">
        <v>105</v>
      </c>
      <c r="D47" s="128"/>
      <c r="E47" s="128"/>
      <c r="F47" s="11" t="s">
        <v>56</v>
      </c>
      <c r="G47" s="12">
        <v>1.47</v>
      </c>
      <c r="H47" s="12">
        <f t="shared" si="8"/>
        <v>2.94</v>
      </c>
      <c r="I47" s="12">
        <v>0.6</v>
      </c>
      <c r="J47" s="12">
        <f t="shared" si="7"/>
        <v>1.2</v>
      </c>
      <c r="K47" s="12">
        <f t="shared" si="5"/>
        <v>4.1399999999999997</v>
      </c>
      <c r="N47" s="13"/>
      <c r="O47" s="13"/>
    </row>
    <row r="48" spans="2:15" ht="15" customHeight="1" x14ac:dyDescent="0.25">
      <c r="B48" s="66">
        <v>2</v>
      </c>
      <c r="C48" s="128" t="s">
        <v>104</v>
      </c>
      <c r="D48" s="128"/>
      <c r="E48" s="128"/>
      <c r="F48" s="11" t="s">
        <v>56</v>
      </c>
      <c r="G48" s="12">
        <v>10.5</v>
      </c>
      <c r="H48" s="12">
        <f t="shared" ref="H48:H49" si="11">G48*B48</f>
        <v>21</v>
      </c>
      <c r="I48" s="12">
        <v>4.5</v>
      </c>
      <c r="J48" s="12">
        <f t="shared" ref="J48" si="12">I48*B48</f>
        <v>9</v>
      </c>
      <c r="K48" s="12">
        <f t="shared" si="5"/>
        <v>30</v>
      </c>
      <c r="N48" s="13"/>
      <c r="O48" s="13"/>
    </row>
    <row r="49" spans="2:15" ht="15" customHeight="1" x14ac:dyDescent="0.25">
      <c r="B49" s="66">
        <v>1</v>
      </c>
      <c r="C49" s="128" t="s">
        <v>90</v>
      </c>
      <c r="D49" s="128"/>
      <c r="E49" s="128"/>
      <c r="F49" s="11" t="s">
        <v>91</v>
      </c>
      <c r="G49" s="12">
        <v>152</v>
      </c>
      <c r="H49" s="12">
        <f t="shared" si="11"/>
        <v>152</v>
      </c>
      <c r="I49" s="12">
        <v>250</v>
      </c>
      <c r="J49" s="12">
        <f t="shared" ref="J49" si="13">I49*B49</f>
        <v>250</v>
      </c>
      <c r="K49" s="12">
        <f t="shared" si="5"/>
        <v>402</v>
      </c>
      <c r="N49" s="13"/>
      <c r="O49" s="13"/>
    </row>
    <row r="50" spans="2:15" ht="15" customHeight="1" x14ac:dyDescent="0.25">
      <c r="B50" s="66"/>
      <c r="C50" s="130" t="s">
        <v>140</v>
      </c>
      <c r="D50" s="131"/>
      <c r="E50" s="131"/>
      <c r="F50" s="131"/>
      <c r="G50" s="131"/>
      <c r="H50" s="131"/>
      <c r="I50" s="131"/>
      <c r="J50" s="131"/>
      <c r="K50" s="132"/>
      <c r="N50" s="13"/>
      <c r="O50" s="13"/>
    </row>
    <row r="51" spans="2:15" ht="15" customHeight="1" x14ac:dyDescent="0.25">
      <c r="B51" s="10">
        <v>1</v>
      </c>
      <c r="C51" s="129" t="s">
        <v>141</v>
      </c>
      <c r="D51" s="129"/>
      <c r="E51" s="129"/>
      <c r="F51" s="11" t="s">
        <v>56</v>
      </c>
      <c r="G51" s="12">
        <v>0</v>
      </c>
      <c r="H51" s="12">
        <f t="shared" ref="H51:H53" si="14">G51*B51</f>
        <v>0</v>
      </c>
      <c r="I51" s="12">
        <v>240</v>
      </c>
      <c r="J51" s="12">
        <f t="shared" ref="J51:J53" si="15">I51*B51</f>
        <v>240</v>
      </c>
      <c r="K51" s="14">
        <f t="shared" ref="K51:K53" si="16">SUM(J51+H51)</f>
        <v>240</v>
      </c>
      <c r="N51" s="13"/>
      <c r="O51" s="13"/>
    </row>
    <row r="52" spans="2:15" ht="15" customHeight="1" x14ac:dyDescent="0.25">
      <c r="B52" s="10">
        <v>3</v>
      </c>
      <c r="C52" s="129" t="s">
        <v>142</v>
      </c>
      <c r="D52" s="129"/>
      <c r="E52" s="129"/>
      <c r="F52" s="11" t="s">
        <v>56</v>
      </c>
      <c r="G52" s="12">
        <v>0</v>
      </c>
      <c r="H52" s="12">
        <f t="shared" si="14"/>
        <v>0</v>
      </c>
      <c r="I52" s="12">
        <v>148</v>
      </c>
      <c r="J52" s="12">
        <f t="shared" si="15"/>
        <v>444</v>
      </c>
      <c r="K52" s="14">
        <f t="shared" si="16"/>
        <v>444</v>
      </c>
      <c r="N52" s="13"/>
      <c r="O52" s="13"/>
    </row>
    <row r="53" spans="2:15" ht="15" customHeight="1" x14ac:dyDescent="0.25">
      <c r="B53" s="10">
        <v>1</v>
      </c>
      <c r="C53" s="129" t="s">
        <v>143</v>
      </c>
      <c r="D53" s="129"/>
      <c r="E53" s="129"/>
      <c r="F53" s="11" t="s">
        <v>56</v>
      </c>
      <c r="G53" s="12">
        <v>0</v>
      </c>
      <c r="H53" s="12">
        <f t="shared" si="14"/>
        <v>0</v>
      </c>
      <c r="I53" s="12">
        <v>180</v>
      </c>
      <c r="J53" s="12">
        <f t="shared" si="15"/>
        <v>180</v>
      </c>
      <c r="K53" s="14">
        <f t="shared" si="16"/>
        <v>180</v>
      </c>
      <c r="N53" s="13"/>
      <c r="O53" s="13"/>
    </row>
    <row r="54" spans="2:15" s="17" customFormat="1" ht="15.75" thickBot="1" x14ac:dyDescent="0.3">
      <c r="B54" s="15"/>
      <c r="C54" s="16"/>
      <c r="D54" s="16"/>
      <c r="E54" s="142" t="s">
        <v>21</v>
      </c>
      <c r="F54" s="142"/>
      <c r="G54" s="152">
        <f>SUM(H22:H53)</f>
        <v>2540.0799999999995</v>
      </c>
      <c r="H54" s="153"/>
      <c r="I54" s="152">
        <f>SUM(J20:J53)</f>
        <v>2864.2599999999998</v>
      </c>
      <c r="J54" s="153"/>
      <c r="K54" s="62"/>
      <c r="N54" s="18"/>
      <c r="O54" s="18"/>
    </row>
    <row r="55" spans="2:15" s="54" customFormat="1" ht="18" thickBot="1" x14ac:dyDescent="0.35">
      <c r="B55" s="53"/>
      <c r="E55" s="145" t="s">
        <v>22</v>
      </c>
      <c r="F55" s="145"/>
      <c r="G55" s="146">
        <f>SUM(K19:K54)</f>
        <v>5404.34</v>
      </c>
      <c r="H55" s="147"/>
      <c r="I55" s="147"/>
      <c r="J55" s="147"/>
      <c r="K55" s="148"/>
      <c r="N55" s="55"/>
      <c r="O55" s="55"/>
    </row>
    <row r="56" spans="2:15" x14ac:dyDescent="0.25">
      <c r="H56" s="8"/>
      <c r="I56" s="8"/>
      <c r="J56" s="8"/>
    </row>
    <row r="57" spans="2:15" x14ac:dyDescent="0.25">
      <c r="H57" s="8"/>
      <c r="I57" s="8"/>
      <c r="J57" s="8"/>
    </row>
    <row r="58" spans="2:15" x14ac:dyDescent="0.25">
      <c r="B58" s="149" t="s">
        <v>23</v>
      </c>
      <c r="C58" s="150"/>
      <c r="D58" s="151"/>
      <c r="E58" s="151"/>
      <c r="F58" s="151"/>
      <c r="G58" s="151"/>
      <c r="H58" s="151"/>
      <c r="I58" s="151"/>
      <c r="J58" s="151"/>
      <c r="K58" s="151"/>
    </row>
    <row r="59" spans="2:15" x14ac:dyDescent="0.25">
      <c r="B59" s="149"/>
      <c r="C59" s="150"/>
      <c r="D59" s="151"/>
      <c r="E59" s="151"/>
      <c r="F59" s="151"/>
      <c r="G59" s="151"/>
      <c r="H59" s="151"/>
      <c r="I59" s="151"/>
      <c r="J59" s="151"/>
      <c r="K59" s="151"/>
    </row>
    <row r="60" spans="2:15" x14ac:dyDescent="0.25">
      <c r="H60" s="8"/>
      <c r="I60" s="8"/>
      <c r="J60" s="19"/>
    </row>
    <row r="61" spans="2:15" x14ac:dyDescent="0.25">
      <c r="H61" s="20"/>
    </row>
    <row r="62" spans="2:15" ht="15.75" customHeight="1" x14ac:dyDescent="0.25">
      <c r="B62" s="42" t="s">
        <v>48</v>
      </c>
      <c r="C62" s="43" t="s">
        <v>24</v>
      </c>
      <c r="D62" s="115" t="s">
        <v>25</v>
      </c>
      <c r="E62" s="116"/>
      <c r="F62" s="116"/>
      <c r="G62" s="116"/>
      <c r="H62" s="116"/>
      <c r="I62" s="116"/>
      <c r="J62" s="116"/>
      <c r="K62" s="117"/>
    </row>
    <row r="63" spans="2:15" x14ac:dyDescent="0.25">
      <c r="B63" s="41"/>
      <c r="C63" s="51" t="s">
        <v>26</v>
      </c>
      <c r="D63" s="118" t="s">
        <v>27</v>
      </c>
      <c r="E63" s="119"/>
      <c r="F63" s="119"/>
      <c r="G63" s="119"/>
      <c r="H63" s="119"/>
      <c r="I63" s="119"/>
      <c r="J63" s="119"/>
      <c r="K63" s="120"/>
    </row>
    <row r="64" spans="2:15" x14ac:dyDescent="0.25">
      <c r="B64" s="21"/>
      <c r="C64" s="58"/>
      <c r="D64" s="56"/>
      <c r="E64" s="56"/>
      <c r="F64" s="56"/>
      <c r="G64" s="56"/>
      <c r="H64" s="56"/>
      <c r="I64" s="56"/>
      <c r="J64" s="56"/>
      <c r="K64" s="56"/>
    </row>
    <row r="65" spans="2:11" x14ac:dyDescent="0.25">
      <c r="B65" s="21"/>
      <c r="C65" s="58"/>
      <c r="D65" s="56"/>
      <c r="E65" s="56"/>
      <c r="F65" s="56"/>
      <c r="G65" s="56"/>
      <c r="H65" s="56"/>
      <c r="I65" s="56"/>
      <c r="J65" s="56"/>
      <c r="K65" s="56"/>
    </row>
    <row r="66" spans="2:11" ht="15.75" thickBot="1" x14ac:dyDescent="0.3">
      <c r="B66" s="21"/>
      <c r="C66" s="58"/>
      <c r="D66" s="56"/>
      <c r="E66" s="56"/>
      <c r="F66" s="56"/>
      <c r="G66" s="56"/>
      <c r="H66" s="56"/>
      <c r="I66" s="56"/>
      <c r="J66" s="56"/>
      <c r="K66" s="56"/>
    </row>
    <row r="67" spans="2:11" x14ac:dyDescent="0.25">
      <c r="B67" s="121" t="s">
        <v>28</v>
      </c>
      <c r="C67" s="122"/>
      <c r="D67" s="122"/>
      <c r="E67" s="122"/>
      <c r="F67" s="24"/>
      <c r="G67" s="111" t="s">
        <v>29</v>
      </c>
      <c r="H67" s="111"/>
      <c r="I67" s="111"/>
      <c r="J67" s="111"/>
      <c r="K67" s="112"/>
    </row>
    <row r="68" spans="2:11" x14ac:dyDescent="0.25">
      <c r="B68" s="25"/>
      <c r="C68" s="26"/>
      <c r="D68" s="26"/>
      <c r="E68" s="26"/>
      <c r="F68" s="56"/>
      <c r="G68" s="56"/>
      <c r="H68" s="56"/>
      <c r="I68" s="56"/>
      <c r="J68" s="56"/>
      <c r="K68" s="27"/>
    </row>
    <row r="69" spans="2:11" x14ac:dyDescent="0.25">
      <c r="B69" s="28" t="s">
        <v>30</v>
      </c>
      <c r="C69" s="29" t="s">
        <v>31</v>
      </c>
      <c r="D69" s="30"/>
      <c r="E69" s="30"/>
      <c r="F69" s="56"/>
      <c r="G69" s="21" t="s">
        <v>30</v>
      </c>
      <c r="H69" s="31"/>
      <c r="I69" s="32"/>
      <c r="J69" s="32"/>
      <c r="K69" s="27"/>
    </row>
    <row r="70" spans="2:11" x14ac:dyDescent="0.25">
      <c r="B70" s="28"/>
      <c r="C70" s="58"/>
      <c r="D70" s="56"/>
      <c r="E70" s="56"/>
      <c r="F70" s="56"/>
      <c r="G70" s="56"/>
      <c r="H70" s="56"/>
      <c r="I70" s="56"/>
      <c r="J70" s="56"/>
      <c r="K70" s="27"/>
    </row>
    <row r="71" spans="2:11" ht="15.75" thickBot="1" x14ac:dyDescent="0.3">
      <c r="B71" s="33" t="s">
        <v>32</v>
      </c>
      <c r="C71" s="34"/>
      <c r="D71" s="35"/>
      <c r="E71" s="35"/>
      <c r="F71" s="35"/>
      <c r="G71" s="36" t="s">
        <v>32</v>
      </c>
      <c r="H71" s="35"/>
      <c r="I71" s="35"/>
      <c r="J71" s="35"/>
      <c r="K71" s="37"/>
    </row>
    <row r="72" spans="2:11" x14ac:dyDescent="0.25">
      <c r="B72" s="21"/>
      <c r="C72" s="58"/>
      <c r="D72" s="56"/>
      <c r="E72" s="56"/>
      <c r="F72" s="56"/>
      <c r="G72" s="56"/>
      <c r="H72" s="56"/>
      <c r="I72" s="56"/>
      <c r="J72" s="56"/>
      <c r="K72" s="56"/>
    </row>
    <row r="73" spans="2:11" x14ac:dyDescent="0.25">
      <c r="B73" s="21"/>
      <c r="C73" s="58"/>
      <c r="D73" s="56"/>
      <c r="E73" s="56"/>
      <c r="F73" s="56"/>
      <c r="G73" s="56"/>
      <c r="H73" s="56"/>
      <c r="I73" s="56"/>
      <c r="J73" s="56"/>
      <c r="K73" s="56"/>
    </row>
    <row r="74" spans="2:11" x14ac:dyDescent="0.25">
      <c r="B74" s="21"/>
      <c r="C74" s="58"/>
      <c r="D74" s="56"/>
      <c r="E74" s="56"/>
      <c r="F74" s="56"/>
      <c r="G74" s="56"/>
      <c r="H74" s="56"/>
      <c r="I74" s="56"/>
      <c r="J74" s="56"/>
      <c r="K74" s="56"/>
    </row>
    <row r="75" spans="2:11" ht="15.75" thickBot="1" x14ac:dyDescent="0.3">
      <c r="B75" s="38"/>
      <c r="C75" s="39"/>
      <c r="D75" s="39"/>
      <c r="E75" s="39"/>
      <c r="F75" s="39"/>
      <c r="G75" s="39"/>
      <c r="H75" s="39"/>
      <c r="I75" s="39"/>
      <c r="J75" s="39"/>
      <c r="K75" s="39"/>
    </row>
    <row r="76" spans="2:11" x14ac:dyDescent="0.25">
      <c r="B76" s="113" t="s">
        <v>33</v>
      </c>
      <c r="C76" s="113"/>
      <c r="D76" s="113"/>
      <c r="E76" s="114" t="s">
        <v>34</v>
      </c>
      <c r="F76" s="114"/>
      <c r="G76" s="114"/>
      <c r="H76" s="114"/>
    </row>
    <row r="77" spans="2:11" x14ac:dyDescent="0.25">
      <c r="B77" s="127" t="s">
        <v>35</v>
      </c>
      <c r="C77" s="127"/>
      <c r="D77" s="127"/>
      <c r="E77" s="127" t="s">
        <v>36</v>
      </c>
      <c r="F77" s="127"/>
      <c r="G77" s="127"/>
      <c r="H77" s="127"/>
      <c r="I77" s="127" t="s">
        <v>37</v>
      </c>
      <c r="J77" s="127"/>
      <c r="K77" s="127"/>
    </row>
    <row r="78" spans="2:11" x14ac:dyDescent="0.25">
      <c r="B78" s="109" t="s">
        <v>38</v>
      </c>
      <c r="C78" s="109"/>
      <c r="D78" s="109"/>
      <c r="E78" s="109" t="s">
        <v>39</v>
      </c>
      <c r="F78" s="109"/>
      <c r="G78" s="109"/>
      <c r="H78" s="109"/>
      <c r="I78" s="109" t="s">
        <v>40</v>
      </c>
      <c r="J78" s="109"/>
      <c r="K78" s="109"/>
    </row>
    <row r="79" spans="2:11" x14ac:dyDescent="0.25">
      <c r="B79" s="109" t="s">
        <v>41</v>
      </c>
      <c r="C79" s="109"/>
      <c r="D79" s="109"/>
      <c r="E79" s="109" t="s">
        <v>42</v>
      </c>
      <c r="F79" s="109"/>
      <c r="G79" s="109"/>
      <c r="H79" s="109"/>
      <c r="I79" s="109" t="s">
        <v>43</v>
      </c>
      <c r="J79" s="109"/>
      <c r="K79" s="109"/>
    </row>
    <row r="80" spans="2:11" x14ac:dyDescent="0.25">
      <c r="B80" s="109" t="s">
        <v>44</v>
      </c>
      <c r="C80" s="109"/>
      <c r="D80" s="109"/>
      <c r="E80" s="109" t="s">
        <v>45</v>
      </c>
      <c r="F80" s="109"/>
      <c r="G80" s="109"/>
      <c r="H80" s="109"/>
      <c r="I80" s="109" t="s">
        <v>46</v>
      </c>
      <c r="J80" s="109"/>
      <c r="K80" s="109"/>
    </row>
    <row r="81" spans="2:11" x14ac:dyDescent="0.25">
      <c r="B81" s="21"/>
      <c r="C81" s="58"/>
      <c r="D81" s="56"/>
      <c r="E81" s="56"/>
      <c r="F81" s="56"/>
      <c r="G81" s="56"/>
      <c r="H81" s="56"/>
      <c r="I81" s="56"/>
      <c r="J81" s="56"/>
      <c r="K81" s="56"/>
    </row>
  </sheetData>
  <mergeCells count="86">
    <mergeCell ref="C22:E22"/>
    <mergeCell ref="C23:E23"/>
    <mergeCell ref="C30:E30"/>
    <mergeCell ref="C31:E31"/>
    <mergeCell ref="C26:E26"/>
    <mergeCell ref="C36:K36"/>
    <mergeCell ref="C24:E24"/>
    <mergeCell ref="C25:E25"/>
    <mergeCell ref="C27:E27"/>
    <mergeCell ref="C28:E28"/>
    <mergeCell ref="C29:E29"/>
    <mergeCell ref="C32:E32"/>
    <mergeCell ref="C33:E33"/>
    <mergeCell ref="C34:E34"/>
    <mergeCell ref="C35:E35"/>
    <mergeCell ref="B13:C13"/>
    <mergeCell ref="D13:E13"/>
    <mergeCell ref="G13:K13"/>
    <mergeCell ref="D11:E11"/>
    <mergeCell ref="G2:K2"/>
    <mergeCell ref="G3:K3"/>
    <mergeCell ref="B8:E8"/>
    <mergeCell ref="G8:K8"/>
    <mergeCell ref="B9:E9"/>
    <mergeCell ref="G9:K9"/>
    <mergeCell ref="B10:E10"/>
    <mergeCell ref="G10:K10"/>
    <mergeCell ref="B12:C12"/>
    <mergeCell ref="D12:E12"/>
    <mergeCell ref="G12:K12"/>
    <mergeCell ref="C40:E40"/>
    <mergeCell ref="B14:K14"/>
    <mergeCell ref="B15:K15"/>
    <mergeCell ref="B16:K16"/>
    <mergeCell ref="B17:K17"/>
    <mergeCell ref="B18:K18"/>
    <mergeCell ref="B19:B20"/>
    <mergeCell ref="C19:E20"/>
    <mergeCell ref="F19:F20"/>
    <mergeCell ref="G19:H19"/>
    <mergeCell ref="I19:J19"/>
    <mergeCell ref="K19:K20"/>
    <mergeCell ref="C21:K21"/>
    <mergeCell ref="C37:E37"/>
    <mergeCell ref="C38:E38"/>
    <mergeCell ref="C39:E39"/>
    <mergeCell ref="G54:H54"/>
    <mergeCell ref="I54:J54"/>
    <mergeCell ref="C48:E48"/>
    <mergeCell ref="C49:E49"/>
    <mergeCell ref="C46:E46"/>
    <mergeCell ref="C47:E47"/>
    <mergeCell ref="C50:K50"/>
    <mergeCell ref="C51:E51"/>
    <mergeCell ref="C52:E52"/>
    <mergeCell ref="C53:E53"/>
    <mergeCell ref="C41:E41"/>
    <mergeCell ref="C42:E42"/>
    <mergeCell ref="C43:E43"/>
    <mergeCell ref="E54:F54"/>
    <mergeCell ref="C44:E44"/>
    <mergeCell ref="C45:E45"/>
    <mergeCell ref="B80:D80"/>
    <mergeCell ref="E80:H80"/>
    <mergeCell ref="I80:K80"/>
    <mergeCell ref="B77:D77"/>
    <mergeCell ref="E77:H77"/>
    <mergeCell ref="I77:K77"/>
    <mergeCell ref="B78:D78"/>
    <mergeCell ref="E78:H78"/>
    <mergeCell ref="I78:K78"/>
    <mergeCell ref="B79:D79"/>
    <mergeCell ref="E79:H79"/>
    <mergeCell ref="B67:E67"/>
    <mergeCell ref="G67:K67"/>
    <mergeCell ref="B76:D76"/>
    <mergeCell ref="E76:H76"/>
    <mergeCell ref="I79:K79"/>
    <mergeCell ref="G55:K55"/>
    <mergeCell ref="B58:C58"/>
    <mergeCell ref="D58:K58"/>
    <mergeCell ref="D62:K62"/>
    <mergeCell ref="D63:K63"/>
    <mergeCell ref="B59:C59"/>
    <mergeCell ref="D59:K59"/>
    <mergeCell ref="E55:F55"/>
  </mergeCells>
  <hyperlinks>
    <hyperlink ref="E76" r:id="rId1"/>
  </hyperlinks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O68"/>
  <sheetViews>
    <sheetView topLeftCell="A31" workbookViewId="0">
      <selection activeCell="B9" sqref="B9:E9"/>
    </sheetView>
  </sheetViews>
  <sheetFormatPr baseColWidth="10" defaultRowHeight="15" x14ac:dyDescent="0.25"/>
  <cols>
    <col min="1" max="1" width="6.7109375" customWidth="1"/>
    <col min="2" max="2" width="10" style="1" customWidth="1"/>
    <col min="4" max="4" width="12.85546875" customWidth="1"/>
    <col min="5" max="5" width="33.28515625" customWidth="1"/>
    <col min="6" max="6" width="16.7109375" customWidth="1"/>
    <col min="7" max="7" width="12.140625" bestFit="1" customWidth="1"/>
    <col min="8" max="8" width="13.42578125" bestFit="1" customWidth="1"/>
    <col min="9" max="9" width="13.42578125" customWidth="1"/>
    <col min="10" max="10" width="13.42578125" bestFit="1" customWidth="1"/>
    <col min="11" max="11" width="13.42578125" customWidth="1"/>
    <col min="14" max="15" width="10.85546875" style="8"/>
  </cols>
  <sheetData>
    <row r="2" spans="2:11" x14ac:dyDescent="0.25">
      <c r="G2" s="83" t="s">
        <v>0</v>
      </c>
      <c r="H2" s="83"/>
      <c r="I2" s="83"/>
      <c r="J2" s="83"/>
      <c r="K2" s="83"/>
    </row>
    <row r="3" spans="2:11" x14ac:dyDescent="0.25">
      <c r="G3" s="84" t="s">
        <v>1</v>
      </c>
      <c r="H3" s="84"/>
      <c r="I3" s="84"/>
      <c r="J3" s="84"/>
      <c r="K3" s="84"/>
    </row>
    <row r="7" spans="2:11" ht="15.75" thickBot="1" x14ac:dyDescent="0.3"/>
    <row r="8" spans="2:11" x14ac:dyDescent="0.25">
      <c r="B8" s="85" t="s">
        <v>2</v>
      </c>
      <c r="C8" s="86"/>
      <c r="D8" s="86"/>
      <c r="E8" s="87"/>
      <c r="G8" s="88" t="s">
        <v>3</v>
      </c>
      <c r="H8" s="89"/>
      <c r="I8" s="89"/>
      <c r="J8" s="89"/>
      <c r="K8" s="90"/>
    </row>
    <row r="9" spans="2:11" x14ac:dyDescent="0.25">
      <c r="B9" s="91" t="s">
        <v>49</v>
      </c>
      <c r="C9" s="92"/>
      <c r="D9" s="92"/>
      <c r="E9" s="93"/>
      <c r="G9" s="94">
        <f ca="1">TODAY()</f>
        <v>42202</v>
      </c>
      <c r="H9" s="95"/>
      <c r="I9" s="95"/>
      <c r="J9" s="95"/>
      <c r="K9" s="96"/>
    </row>
    <row r="10" spans="2:11" x14ac:dyDescent="0.25">
      <c r="B10" s="97" t="s">
        <v>4</v>
      </c>
      <c r="C10" s="98"/>
      <c r="D10" s="98"/>
      <c r="E10" s="99"/>
      <c r="G10" s="100" t="s">
        <v>47</v>
      </c>
      <c r="H10" s="98"/>
      <c r="I10" s="98"/>
      <c r="J10" s="98"/>
      <c r="K10" s="101"/>
    </row>
    <row r="11" spans="2:11" x14ac:dyDescent="0.25">
      <c r="B11" s="2" t="s">
        <v>50</v>
      </c>
      <c r="C11" s="3"/>
      <c r="D11" s="154"/>
      <c r="E11" s="155"/>
      <c r="G11" s="6" t="s">
        <v>5</v>
      </c>
      <c r="H11" s="7"/>
      <c r="I11" s="60" t="s">
        <v>51</v>
      </c>
      <c r="J11" s="7" t="s">
        <v>6</v>
      </c>
      <c r="K11" s="61" t="s">
        <v>51</v>
      </c>
    </row>
    <row r="12" spans="2:11" x14ac:dyDescent="0.25">
      <c r="B12" s="97" t="s">
        <v>7</v>
      </c>
      <c r="C12" s="98"/>
      <c r="D12" s="98" t="s">
        <v>8</v>
      </c>
      <c r="E12" s="99"/>
      <c r="G12" s="100" t="s">
        <v>9</v>
      </c>
      <c r="H12" s="98"/>
      <c r="I12" s="98"/>
      <c r="J12" s="98"/>
      <c r="K12" s="101"/>
    </row>
    <row r="13" spans="2:11" ht="15.75" thickBot="1" x14ac:dyDescent="0.3">
      <c r="B13" s="102" t="s">
        <v>10</v>
      </c>
      <c r="C13" s="103"/>
      <c r="D13" s="103" t="s">
        <v>11</v>
      </c>
      <c r="E13" s="104"/>
      <c r="G13" s="105" t="s">
        <v>159</v>
      </c>
      <c r="H13" s="106"/>
      <c r="I13" s="106"/>
      <c r="J13" s="106"/>
      <c r="K13" s="107"/>
    </row>
    <row r="14" spans="2:11" x14ac:dyDescent="0.25"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2:11" x14ac:dyDescent="0.25"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2:11" x14ac:dyDescent="0.25">
      <c r="B16" s="75" t="s">
        <v>12</v>
      </c>
      <c r="C16" s="76"/>
      <c r="D16" s="76"/>
      <c r="E16" s="76"/>
      <c r="F16" s="76"/>
      <c r="G16" s="76"/>
      <c r="H16" s="76"/>
      <c r="I16" s="76"/>
      <c r="J16" s="76"/>
      <c r="K16" s="77"/>
    </row>
    <row r="17" spans="2:15" x14ac:dyDescent="0.25">
      <c r="B17" s="78" t="s">
        <v>120</v>
      </c>
      <c r="C17" s="79"/>
      <c r="D17" s="79"/>
      <c r="E17" s="79"/>
      <c r="F17" s="79"/>
      <c r="G17" s="79"/>
      <c r="H17" s="79"/>
      <c r="I17" s="79"/>
      <c r="J17" s="79"/>
      <c r="K17" s="80"/>
    </row>
    <row r="18" spans="2:15" x14ac:dyDescent="0.25">
      <c r="B18" s="81"/>
      <c r="C18" s="81"/>
      <c r="D18" s="81"/>
      <c r="E18" s="81"/>
      <c r="F18" s="81"/>
      <c r="G18" s="81"/>
      <c r="H18" s="81"/>
      <c r="I18" s="81"/>
      <c r="J18" s="81"/>
      <c r="K18" s="81"/>
    </row>
    <row r="19" spans="2:15" ht="24" customHeight="1" x14ac:dyDescent="0.25">
      <c r="B19" s="133" t="s">
        <v>13</v>
      </c>
      <c r="C19" s="135" t="s">
        <v>14</v>
      </c>
      <c r="D19" s="136"/>
      <c r="E19" s="136"/>
      <c r="F19" s="133" t="s">
        <v>15</v>
      </c>
      <c r="G19" s="139" t="s">
        <v>16</v>
      </c>
      <c r="H19" s="140"/>
      <c r="I19" s="139" t="s">
        <v>17</v>
      </c>
      <c r="J19" s="140"/>
      <c r="K19" s="133" t="s">
        <v>18</v>
      </c>
    </row>
    <row r="20" spans="2:15" x14ac:dyDescent="0.25">
      <c r="B20" s="134"/>
      <c r="C20" s="137"/>
      <c r="D20" s="138"/>
      <c r="E20" s="138"/>
      <c r="F20" s="134"/>
      <c r="G20" s="9" t="s">
        <v>19</v>
      </c>
      <c r="H20" s="9" t="s">
        <v>20</v>
      </c>
      <c r="I20" s="9" t="s">
        <v>19</v>
      </c>
      <c r="J20" s="9" t="s">
        <v>20</v>
      </c>
      <c r="K20" s="134"/>
    </row>
    <row r="21" spans="2:15" ht="15" customHeight="1" x14ac:dyDescent="0.25">
      <c r="B21" s="59"/>
      <c r="C21" s="130" t="s">
        <v>97</v>
      </c>
      <c r="D21" s="131"/>
      <c r="E21" s="131"/>
      <c r="F21" s="131"/>
      <c r="G21" s="131"/>
      <c r="H21" s="131"/>
      <c r="I21" s="131"/>
      <c r="J21" s="131"/>
      <c r="K21" s="132"/>
    </row>
    <row r="22" spans="2:15" ht="15" customHeight="1" x14ac:dyDescent="0.25">
      <c r="B22" s="66">
        <v>1</v>
      </c>
      <c r="C22" s="128" t="s">
        <v>98</v>
      </c>
      <c r="D22" s="128"/>
      <c r="E22" s="128"/>
      <c r="F22" s="11" t="s">
        <v>87</v>
      </c>
      <c r="G22" s="12">
        <v>2.5</v>
      </c>
      <c r="H22" s="12">
        <f>G22*B22</f>
        <v>2.5</v>
      </c>
      <c r="I22" s="12">
        <v>1</v>
      </c>
      <c r="J22" s="12">
        <f>I22*B22</f>
        <v>1</v>
      </c>
      <c r="K22" s="14">
        <f t="shared" ref="K22:K26" si="0">SUM(J22+H22)</f>
        <v>3.5</v>
      </c>
    </row>
    <row r="23" spans="2:15" ht="15" customHeight="1" x14ac:dyDescent="0.25">
      <c r="B23" s="66">
        <v>4</v>
      </c>
      <c r="C23" s="128" t="s">
        <v>99</v>
      </c>
      <c r="D23" s="128"/>
      <c r="E23" s="128"/>
      <c r="F23" s="11" t="s">
        <v>89</v>
      </c>
      <c r="G23" s="12">
        <v>8.5</v>
      </c>
      <c r="H23" s="12">
        <f t="shared" ref="H23:H26" si="1">G23*B23</f>
        <v>34</v>
      </c>
      <c r="I23" s="12">
        <v>3.8</v>
      </c>
      <c r="J23" s="12">
        <f t="shared" ref="J23:J27" si="2">I23*B23</f>
        <v>15.2</v>
      </c>
      <c r="K23" s="12">
        <f t="shared" si="0"/>
        <v>49.2</v>
      </c>
      <c r="N23" s="13"/>
      <c r="O23" s="13"/>
    </row>
    <row r="24" spans="2:15" ht="15" customHeight="1" x14ac:dyDescent="0.25">
      <c r="B24" s="66">
        <v>4</v>
      </c>
      <c r="C24" s="128" t="s">
        <v>100</v>
      </c>
      <c r="D24" s="128"/>
      <c r="E24" s="128"/>
      <c r="F24" s="11" t="s">
        <v>77</v>
      </c>
      <c r="G24" s="12">
        <v>8.5</v>
      </c>
      <c r="H24" s="12">
        <f t="shared" si="1"/>
        <v>34</v>
      </c>
      <c r="I24" s="12">
        <v>3.8</v>
      </c>
      <c r="J24" s="12">
        <f t="shared" si="2"/>
        <v>15.2</v>
      </c>
      <c r="K24" s="14">
        <f t="shared" si="0"/>
        <v>49.2</v>
      </c>
    </row>
    <row r="25" spans="2:15" ht="15" customHeight="1" x14ac:dyDescent="0.25">
      <c r="B25" s="66">
        <v>4</v>
      </c>
      <c r="C25" s="128" t="s">
        <v>80</v>
      </c>
      <c r="D25" s="128"/>
      <c r="E25" s="128"/>
      <c r="F25" s="11" t="s">
        <v>81</v>
      </c>
      <c r="G25" s="12">
        <v>7</v>
      </c>
      <c r="H25" s="12">
        <f t="shared" si="1"/>
        <v>28</v>
      </c>
      <c r="I25" s="12">
        <v>1</v>
      </c>
      <c r="J25" s="12">
        <f t="shared" si="2"/>
        <v>4</v>
      </c>
      <c r="K25" s="12">
        <f t="shared" si="0"/>
        <v>32</v>
      </c>
      <c r="N25" s="13"/>
      <c r="O25" s="13"/>
    </row>
    <row r="26" spans="2:15" ht="15" customHeight="1" x14ac:dyDescent="0.25">
      <c r="B26" s="66">
        <v>4</v>
      </c>
      <c r="C26" s="128" t="s">
        <v>101</v>
      </c>
      <c r="D26" s="128"/>
      <c r="E26" s="128"/>
      <c r="F26" s="11" t="s">
        <v>102</v>
      </c>
      <c r="G26" s="12">
        <v>7</v>
      </c>
      <c r="H26" s="12">
        <f t="shared" si="1"/>
        <v>28</v>
      </c>
      <c r="I26" s="12">
        <v>1</v>
      </c>
      <c r="J26" s="12">
        <f t="shared" si="2"/>
        <v>4</v>
      </c>
      <c r="K26" s="12">
        <f t="shared" si="0"/>
        <v>32</v>
      </c>
      <c r="N26" s="13"/>
      <c r="O26" s="13"/>
    </row>
    <row r="27" spans="2:15" ht="15" customHeight="1" x14ac:dyDescent="0.25">
      <c r="B27" s="66">
        <v>320</v>
      </c>
      <c r="C27" s="128" t="s">
        <v>113</v>
      </c>
      <c r="D27" s="128"/>
      <c r="E27" s="128"/>
      <c r="F27" s="11" t="s">
        <v>85</v>
      </c>
      <c r="G27" s="12">
        <v>0.9</v>
      </c>
      <c r="H27" s="12">
        <f>G27*B27</f>
        <v>288</v>
      </c>
      <c r="I27" s="12">
        <v>0.42</v>
      </c>
      <c r="J27" s="12">
        <f t="shared" si="2"/>
        <v>134.4</v>
      </c>
      <c r="K27" s="14">
        <f t="shared" ref="K27" si="3">SUM(J27+H27)</f>
        <v>422.4</v>
      </c>
    </row>
    <row r="28" spans="2:15" ht="15" customHeight="1" x14ac:dyDescent="0.25">
      <c r="B28" s="64"/>
      <c r="C28" s="130" t="s">
        <v>151</v>
      </c>
      <c r="D28" s="131"/>
      <c r="E28" s="131"/>
      <c r="F28" s="131"/>
      <c r="G28" s="131"/>
      <c r="H28" s="131"/>
      <c r="I28" s="131"/>
      <c r="J28" s="131"/>
      <c r="K28" s="132"/>
    </row>
    <row r="29" spans="2:15" x14ac:dyDescent="0.25">
      <c r="B29" s="40">
        <v>27</v>
      </c>
      <c r="C29" s="128" t="s">
        <v>107</v>
      </c>
      <c r="D29" s="128"/>
      <c r="E29" s="128"/>
      <c r="F29" s="11" t="s">
        <v>56</v>
      </c>
      <c r="G29" s="12">
        <v>10.48</v>
      </c>
      <c r="H29" s="12">
        <f t="shared" ref="H29:H33" si="4">G29*B29</f>
        <v>282.96000000000004</v>
      </c>
      <c r="I29" s="12">
        <v>4.2</v>
      </c>
      <c r="J29" s="12">
        <f t="shared" ref="J29:J33" si="5">I29*B29</f>
        <v>113.4</v>
      </c>
      <c r="K29" s="12">
        <f t="shared" ref="K29:K36" si="6">SUM(J29+H29)</f>
        <v>396.36</v>
      </c>
      <c r="N29" s="13"/>
      <c r="O29" s="13"/>
    </row>
    <row r="30" spans="2:15" x14ac:dyDescent="0.25">
      <c r="B30" s="10">
        <v>25</v>
      </c>
      <c r="C30" s="128" t="s">
        <v>108</v>
      </c>
      <c r="D30" s="128"/>
      <c r="E30" s="128"/>
      <c r="F30" s="11" t="s">
        <v>56</v>
      </c>
      <c r="G30" s="12">
        <v>0.99</v>
      </c>
      <c r="H30" s="12">
        <f t="shared" si="4"/>
        <v>24.75</v>
      </c>
      <c r="I30" s="12">
        <v>0.4</v>
      </c>
      <c r="J30" s="12">
        <f t="shared" si="5"/>
        <v>10</v>
      </c>
      <c r="K30" s="14">
        <f t="shared" si="6"/>
        <v>34.75</v>
      </c>
    </row>
    <row r="31" spans="2:15" x14ac:dyDescent="0.25">
      <c r="B31" s="40">
        <v>25</v>
      </c>
      <c r="C31" s="128" t="s">
        <v>106</v>
      </c>
      <c r="D31" s="128"/>
      <c r="E31" s="128"/>
      <c r="F31" s="11" t="s">
        <v>56</v>
      </c>
      <c r="G31" s="12">
        <v>0.4</v>
      </c>
      <c r="H31" s="12">
        <f t="shared" si="4"/>
        <v>10</v>
      </c>
      <c r="I31" s="12">
        <v>0.2</v>
      </c>
      <c r="J31" s="12">
        <f t="shared" si="5"/>
        <v>5</v>
      </c>
      <c r="K31" s="12">
        <f t="shared" ref="K31:K32" si="7">SUM(J31+H31)</f>
        <v>15</v>
      </c>
      <c r="N31" s="13"/>
      <c r="O31" s="13"/>
    </row>
    <row r="32" spans="2:15" x14ac:dyDescent="0.25">
      <c r="B32" s="40">
        <v>2</v>
      </c>
      <c r="C32" s="128" t="s">
        <v>105</v>
      </c>
      <c r="D32" s="128"/>
      <c r="E32" s="128"/>
      <c r="F32" s="11" t="s">
        <v>56</v>
      </c>
      <c r="G32" s="12">
        <v>1.47</v>
      </c>
      <c r="H32" s="12">
        <f t="shared" si="4"/>
        <v>2.94</v>
      </c>
      <c r="I32" s="12">
        <v>0.6</v>
      </c>
      <c r="J32" s="12">
        <f t="shared" si="5"/>
        <v>1.2</v>
      </c>
      <c r="K32" s="12">
        <f t="shared" si="7"/>
        <v>4.1399999999999997</v>
      </c>
      <c r="N32" s="13"/>
      <c r="O32" s="13"/>
    </row>
    <row r="33" spans="2:15" x14ac:dyDescent="0.25">
      <c r="B33" s="40">
        <v>1</v>
      </c>
      <c r="C33" s="128" t="s">
        <v>104</v>
      </c>
      <c r="D33" s="128"/>
      <c r="E33" s="128"/>
      <c r="F33" s="11" t="s">
        <v>56</v>
      </c>
      <c r="G33" s="12">
        <v>10.5</v>
      </c>
      <c r="H33" s="12">
        <f t="shared" si="4"/>
        <v>10.5</v>
      </c>
      <c r="I33" s="12">
        <v>4.5</v>
      </c>
      <c r="J33" s="12">
        <f t="shared" si="5"/>
        <v>4.5</v>
      </c>
      <c r="K33" s="12">
        <f t="shared" si="6"/>
        <v>15</v>
      </c>
      <c r="N33" s="13"/>
      <c r="O33" s="13"/>
    </row>
    <row r="34" spans="2:15" x14ac:dyDescent="0.25">
      <c r="B34" s="40">
        <v>2</v>
      </c>
      <c r="C34" s="129" t="s">
        <v>152</v>
      </c>
      <c r="D34" s="129"/>
      <c r="E34" s="129"/>
      <c r="F34" s="11" t="s">
        <v>56</v>
      </c>
      <c r="G34" s="12">
        <v>3.56</v>
      </c>
      <c r="H34" s="12">
        <f t="shared" ref="H34:H36" si="8">G34*B34</f>
        <v>7.12</v>
      </c>
      <c r="I34" s="12">
        <v>1.43</v>
      </c>
      <c r="J34" s="12">
        <f t="shared" ref="J34:J36" si="9">I34*B34</f>
        <v>2.86</v>
      </c>
      <c r="K34" s="12">
        <f t="shared" si="6"/>
        <v>9.98</v>
      </c>
      <c r="N34" s="13"/>
      <c r="O34" s="13"/>
    </row>
    <row r="35" spans="2:15" ht="15" customHeight="1" x14ac:dyDescent="0.25">
      <c r="B35" s="40">
        <v>54</v>
      </c>
      <c r="C35" s="128" t="s">
        <v>148</v>
      </c>
      <c r="D35" s="128"/>
      <c r="E35" s="128"/>
      <c r="F35" s="11" t="s">
        <v>56</v>
      </c>
      <c r="G35" s="12">
        <v>8.1999999999999993</v>
      </c>
      <c r="H35" s="12">
        <f t="shared" si="8"/>
        <v>442.79999999999995</v>
      </c>
      <c r="I35" s="12">
        <v>4.2</v>
      </c>
      <c r="J35" s="12">
        <f t="shared" si="9"/>
        <v>226.8</v>
      </c>
      <c r="K35" s="12">
        <f t="shared" si="6"/>
        <v>669.59999999999991</v>
      </c>
      <c r="N35" s="13"/>
      <c r="O35" s="13"/>
    </row>
    <row r="36" spans="2:15" x14ac:dyDescent="0.25">
      <c r="B36" s="40">
        <v>1</v>
      </c>
      <c r="C36" s="129" t="s">
        <v>153</v>
      </c>
      <c r="D36" s="129"/>
      <c r="E36" s="129"/>
      <c r="F36" s="11" t="s">
        <v>56</v>
      </c>
      <c r="G36" s="12">
        <v>25</v>
      </c>
      <c r="H36" s="12">
        <f t="shared" si="8"/>
        <v>25</v>
      </c>
      <c r="I36" s="12">
        <v>18.5</v>
      </c>
      <c r="J36" s="12">
        <f t="shared" si="9"/>
        <v>18.5</v>
      </c>
      <c r="K36" s="12">
        <f t="shared" si="6"/>
        <v>43.5</v>
      </c>
      <c r="N36" s="13"/>
      <c r="O36" s="13"/>
    </row>
    <row r="37" spans="2:15" ht="15" customHeight="1" x14ac:dyDescent="0.25">
      <c r="B37" s="66"/>
      <c r="C37" s="130" t="s">
        <v>140</v>
      </c>
      <c r="D37" s="131"/>
      <c r="E37" s="131"/>
      <c r="F37" s="131"/>
      <c r="G37" s="131"/>
      <c r="H37" s="131"/>
      <c r="I37" s="131"/>
      <c r="J37" s="131"/>
      <c r="K37" s="132"/>
      <c r="N37" s="13"/>
      <c r="O37" s="13"/>
    </row>
    <row r="38" spans="2:15" ht="15" customHeight="1" x14ac:dyDescent="0.25">
      <c r="B38" s="10">
        <v>1</v>
      </c>
      <c r="C38" s="129" t="s">
        <v>141</v>
      </c>
      <c r="D38" s="129"/>
      <c r="E38" s="129"/>
      <c r="F38" s="11" t="s">
        <v>56</v>
      </c>
      <c r="G38" s="12">
        <v>0</v>
      </c>
      <c r="H38" s="12">
        <f t="shared" ref="H38:H40" si="10">G38*B38</f>
        <v>0</v>
      </c>
      <c r="I38" s="12">
        <v>240</v>
      </c>
      <c r="J38" s="12">
        <f t="shared" ref="J38:J40" si="11">I38*B38</f>
        <v>240</v>
      </c>
      <c r="K38" s="14">
        <f t="shared" ref="K38:K40" si="12">SUM(J38+H38)</f>
        <v>240</v>
      </c>
      <c r="N38" s="13"/>
      <c r="O38" s="13"/>
    </row>
    <row r="39" spans="2:15" ht="15" customHeight="1" x14ac:dyDescent="0.25">
      <c r="B39" s="10">
        <v>3</v>
      </c>
      <c r="C39" s="129" t="s">
        <v>142</v>
      </c>
      <c r="D39" s="129"/>
      <c r="E39" s="129"/>
      <c r="F39" s="11" t="s">
        <v>56</v>
      </c>
      <c r="G39" s="12">
        <v>0</v>
      </c>
      <c r="H39" s="12">
        <f t="shared" si="10"/>
        <v>0</v>
      </c>
      <c r="I39" s="12">
        <v>148</v>
      </c>
      <c r="J39" s="12">
        <f t="shared" si="11"/>
        <v>444</v>
      </c>
      <c r="K39" s="14">
        <f t="shared" si="12"/>
        <v>444</v>
      </c>
      <c r="N39" s="13"/>
      <c r="O39" s="13"/>
    </row>
    <row r="40" spans="2:15" ht="15" customHeight="1" thickBot="1" x14ac:dyDescent="0.3">
      <c r="B40" s="10">
        <v>1</v>
      </c>
      <c r="C40" s="129" t="s">
        <v>143</v>
      </c>
      <c r="D40" s="129"/>
      <c r="E40" s="129"/>
      <c r="F40" s="11" t="s">
        <v>56</v>
      </c>
      <c r="G40" s="12">
        <v>0</v>
      </c>
      <c r="H40" s="12">
        <f t="shared" si="10"/>
        <v>0</v>
      </c>
      <c r="I40" s="12">
        <v>180</v>
      </c>
      <c r="J40" s="12">
        <f t="shared" si="11"/>
        <v>180</v>
      </c>
      <c r="K40" s="14">
        <f t="shared" si="12"/>
        <v>180</v>
      </c>
      <c r="N40" s="13"/>
      <c r="O40" s="13"/>
    </row>
    <row r="41" spans="2:15" s="17" customFormat="1" ht="15.75" thickBot="1" x14ac:dyDescent="0.3">
      <c r="B41" s="15"/>
      <c r="C41" s="16"/>
      <c r="D41" s="16"/>
      <c r="E41" s="142" t="s">
        <v>21</v>
      </c>
      <c r="F41" s="142"/>
      <c r="G41" s="143">
        <f>SUM(H22:H40)</f>
        <v>1220.5700000000002</v>
      </c>
      <c r="H41" s="144"/>
      <c r="I41" s="143">
        <f>SUM(J22:J40)</f>
        <v>1420.06</v>
      </c>
      <c r="J41" s="144"/>
      <c r="K41" s="52"/>
      <c r="N41" s="18"/>
      <c r="O41" s="18"/>
    </row>
    <row r="42" spans="2:15" s="54" customFormat="1" ht="18" thickBot="1" x14ac:dyDescent="0.35">
      <c r="B42" s="53"/>
      <c r="E42" s="145" t="s">
        <v>22</v>
      </c>
      <c r="F42" s="145"/>
      <c r="G42" s="146">
        <f>SUM(K22:K41)</f>
        <v>2640.63</v>
      </c>
      <c r="H42" s="147"/>
      <c r="I42" s="147"/>
      <c r="J42" s="147"/>
      <c r="K42" s="148"/>
      <c r="N42" s="55"/>
      <c r="O42" s="55"/>
    </row>
    <row r="43" spans="2:15" x14ac:dyDescent="0.25">
      <c r="H43" s="8"/>
      <c r="I43" s="8"/>
      <c r="J43" s="8"/>
    </row>
    <row r="44" spans="2:15" x14ac:dyDescent="0.25">
      <c r="H44" s="8"/>
      <c r="I44" s="8"/>
      <c r="J44" s="8"/>
    </row>
    <row r="45" spans="2:15" x14ac:dyDescent="0.25">
      <c r="B45" s="149" t="s">
        <v>23</v>
      </c>
      <c r="C45" s="150"/>
      <c r="D45" s="151"/>
      <c r="E45" s="151"/>
      <c r="F45" s="151"/>
      <c r="G45" s="151"/>
      <c r="H45" s="151"/>
      <c r="I45" s="151"/>
      <c r="J45" s="151"/>
      <c r="K45" s="151"/>
    </row>
    <row r="46" spans="2:15" x14ac:dyDescent="0.25">
      <c r="B46" s="149"/>
      <c r="C46" s="150"/>
      <c r="D46" s="151"/>
      <c r="E46" s="151"/>
      <c r="F46" s="151"/>
      <c r="G46" s="151"/>
      <c r="H46" s="151"/>
      <c r="I46" s="151"/>
      <c r="J46" s="151"/>
      <c r="K46" s="151"/>
    </row>
    <row r="47" spans="2:15" x14ac:dyDescent="0.25">
      <c r="H47" s="8"/>
      <c r="I47" s="8"/>
      <c r="J47" s="19"/>
    </row>
    <row r="48" spans="2:15" x14ac:dyDescent="0.25">
      <c r="H48" s="20"/>
    </row>
    <row r="49" spans="2:11" ht="15.75" customHeight="1" x14ac:dyDescent="0.25">
      <c r="B49" s="42" t="s">
        <v>48</v>
      </c>
      <c r="C49" s="43" t="s">
        <v>24</v>
      </c>
      <c r="D49" s="115" t="s">
        <v>25</v>
      </c>
      <c r="E49" s="116"/>
      <c r="F49" s="116"/>
      <c r="G49" s="116"/>
      <c r="H49" s="116"/>
      <c r="I49" s="116"/>
      <c r="J49" s="116"/>
      <c r="K49" s="117"/>
    </row>
    <row r="50" spans="2:11" x14ac:dyDescent="0.25">
      <c r="B50" s="41"/>
      <c r="C50" s="51" t="s">
        <v>26</v>
      </c>
      <c r="D50" s="118" t="s">
        <v>27</v>
      </c>
      <c r="E50" s="119"/>
      <c r="F50" s="119"/>
      <c r="G50" s="119"/>
      <c r="H50" s="119"/>
      <c r="I50" s="119"/>
      <c r="J50" s="119"/>
      <c r="K50" s="120"/>
    </row>
    <row r="51" spans="2:11" x14ac:dyDescent="0.25">
      <c r="B51" s="21"/>
      <c r="C51" s="58"/>
      <c r="D51" s="56"/>
      <c r="E51" s="56"/>
      <c r="F51" s="56"/>
      <c r="G51" s="56"/>
      <c r="H51" s="56"/>
      <c r="I51" s="56"/>
      <c r="J51" s="56"/>
      <c r="K51" s="56"/>
    </row>
    <row r="52" spans="2:11" x14ac:dyDescent="0.25">
      <c r="B52" s="21"/>
      <c r="C52" s="58"/>
      <c r="D52" s="56"/>
      <c r="E52" s="56"/>
      <c r="F52" s="56"/>
      <c r="G52" s="56"/>
      <c r="H52" s="56"/>
      <c r="I52" s="56"/>
      <c r="J52" s="56"/>
      <c r="K52" s="56"/>
    </row>
    <row r="53" spans="2:11" ht="15.75" thickBot="1" x14ac:dyDescent="0.3">
      <c r="B53" s="21"/>
      <c r="C53" s="58"/>
      <c r="D53" s="56"/>
      <c r="E53" s="56"/>
      <c r="F53" s="56"/>
      <c r="G53" s="56"/>
      <c r="H53" s="56"/>
      <c r="I53" s="56"/>
      <c r="J53" s="56"/>
      <c r="K53" s="56"/>
    </row>
    <row r="54" spans="2:11" x14ac:dyDescent="0.25">
      <c r="B54" s="121" t="s">
        <v>28</v>
      </c>
      <c r="C54" s="122"/>
      <c r="D54" s="122"/>
      <c r="E54" s="122"/>
      <c r="F54" s="24"/>
      <c r="G54" s="111" t="s">
        <v>29</v>
      </c>
      <c r="H54" s="111"/>
      <c r="I54" s="111"/>
      <c r="J54" s="111"/>
      <c r="K54" s="112"/>
    </row>
    <row r="55" spans="2:11" x14ac:dyDescent="0.25">
      <c r="B55" s="25"/>
      <c r="C55" s="26"/>
      <c r="D55" s="26"/>
      <c r="E55" s="26"/>
      <c r="F55" s="56"/>
      <c r="G55" s="56"/>
      <c r="H55" s="56"/>
      <c r="I55" s="56"/>
      <c r="J55" s="56"/>
      <c r="K55" s="27"/>
    </row>
    <row r="56" spans="2:11" x14ac:dyDescent="0.25">
      <c r="B56" s="28" t="s">
        <v>30</v>
      </c>
      <c r="C56" s="29" t="s">
        <v>31</v>
      </c>
      <c r="D56" s="30"/>
      <c r="E56" s="30"/>
      <c r="F56" s="56"/>
      <c r="G56" s="21" t="s">
        <v>30</v>
      </c>
      <c r="H56" s="31"/>
      <c r="I56" s="32"/>
      <c r="J56" s="32"/>
      <c r="K56" s="27"/>
    </row>
    <row r="57" spans="2:11" x14ac:dyDescent="0.25">
      <c r="B57" s="28"/>
      <c r="C57" s="58"/>
      <c r="D57" s="56"/>
      <c r="E57" s="56"/>
      <c r="F57" s="56"/>
      <c r="G57" s="56"/>
      <c r="H57" s="56"/>
      <c r="I57" s="56"/>
      <c r="J57" s="56"/>
      <c r="K57" s="27"/>
    </row>
    <row r="58" spans="2:11" ht="15.75" thickBot="1" x14ac:dyDescent="0.3">
      <c r="B58" s="33" t="s">
        <v>32</v>
      </c>
      <c r="C58" s="34"/>
      <c r="D58" s="35"/>
      <c r="E58" s="35"/>
      <c r="F58" s="35"/>
      <c r="G58" s="36" t="s">
        <v>32</v>
      </c>
      <c r="H58" s="35"/>
      <c r="I58" s="35"/>
      <c r="J58" s="35"/>
      <c r="K58" s="37"/>
    </row>
    <row r="59" spans="2:11" x14ac:dyDescent="0.25">
      <c r="B59" s="21"/>
      <c r="C59" s="58"/>
      <c r="D59" s="56"/>
      <c r="E59" s="56"/>
      <c r="F59" s="56"/>
      <c r="G59" s="56"/>
      <c r="H59" s="56"/>
      <c r="I59" s="56"/>
      <c r="J59" s="56"/>
      <c r="K59" s="56"/>
    </row>
    <row r="60" spans="2:11" x14ac:dyDescent="0.25">
      <c r="B60" s="21"/>
      <c r="C60" s="58"/>
      <c r="D60" s="56"/>
      <c r="E60" s="56"/>
      <c r="F60" s="56"/>
      <c r="G60" s="56"/>
      <c r="H60" s="56"/>
      <c r="I60" s="56"/>
      <c r="J60" s="56"/>
      <c r="K60" s="56"/>
    </row>
    <row r="61" spans="2:11" x14ac:dyDescent="0.25">
      <c r="B61" s="21"/>
      <c r="C61" s="58"/>
      <c r="D61" s="56"/>
      <c r="E61" s="56"/>
      <c r="F61" s="56"/>
      <c r="G61" s="56"/>
      <c r="H61" s="56"/>
      <c r="I61" s="56"/>
      <c r="J61" s="56"/>
      <c r="K61" s="56"/>
    </row>
    <row r="62" spans="2:11" ht="15.75" thickBot="1" x14ac:dyDescent="0.3">
      <c r="B62" s="38"/>
      <c r="C62" s="39"/>
      <c r="D62" s="39"/>
      <c r="E62" s="39"/>
      <c r="F62" s="39"/>
      <c r="G62" s="39"/>
      <c r="H62" s="39"/>
      <c r="I62" s="39"/>
      <c r="J62" s="39"/>
      <c r="K62" s="39"/>
    </row>
    <row r="63" spans="2:11" x14ac:dyDescent="0.25">
      <c r="B63" s="113" t="s">
        <v>33</v>
      </c>
      <c r="C63" s="113"/>
      <c r="D63" s="113"/>
      <c r="E63" s="114" t="s">
        <v>34</v>
      </c>
      <c r="F63" s="114"/>
      <c r="G63" s="114"/>
      <c r="H63" s="114"/>
    </row>
    <row r="64" spans="2:11" x14ac:dyDescent="0.25">
      <c r="B64" s="127" t="s">
        <v>35</v>
      </c>
      <c r="C64" s="127"/>
      <c r="D64" s="127"/>
      <c r="E64" s="127" t="s">
        <v>36</v>
      </c>
      <c r="F64" s="127"/>
      <c r="G64" s="127"/>
      <c r="H64" s="127"/>
      <c r="I64" s="127" t="s">
        <v>37</v>
      </c>
      <c r="J64" s="127"/>
      <c r="K64" s="127"/>
    </row>
    <row r="65" spans="2:11" x14ac:dyDescent="0.25">
      <c r="B65" s="109" t="s">
        <v>38</v>
      </c>
      <c r="C65" s="109"/>
      <c r="D65" s="109"/>
      <c r="E65" s="109" t="s">
        <v>39</v>
      </c>
      <c r="F65" s="109"/>
      <c r="G65" s="109"/>
      <c r="H65" s="109"/>
      <c r="I65" s="109" t="s">
        <v>40</v>
      </c>
      <c r="J65" s="109"/>
      <c r="K65" s="109"/>
    </row>
    <row r="66" spans="2:11" x14ac:dyDescent="0.25">
      <c r="B66" s="109" t="s">
        <v>41</v>
      </c>
      <c r="C66" s="109"/>
      <c r="D66" s="109"/>
      <c r="E66" s="109" t="s">
        <v>42</v>
      </c>
      <c r="F66" s="109"/>
      <c r="G66" s="109"/>
      <c r="H66" s="109"/>
      <c r="I66" s="109" t="s">
        <v>43</v>
      </c>
      <c r="J66" s="109"/>
      <c r="K66" s="109"/>
    </row>
    <row r="67" spans="2:11" x14ac:dyDescent="0.25">
      <c r="B67" s="109" t="s">
        <v>44</v>
      </c>
      <c r="C67" s="109"/>
      <c r="D67" s="109"/>
      <c r="E67" s="109" t="s">
        <v>45</v>
      </c>
      <c r="F67" s="109"/>
      <c r="G67" s="109"/>
      <c r="H67" s="109"/>
      <c r="I67" s="109" t="s">
        <v>46</v>
      </c>
      <c r="J67" s="109"/>
      <c r="K67" s="109"/>
    </row>
    <row r="68" spans="2:11" x14ac:dyDescent="0.25">
      <c r="B68" s="21"/>
      <c r="C68" s="58"/>
      <c r="D68" s="56"/>
      <c r="E68" s="56"/>
      <c r="F68" s="56"/>
      <c r="G68" s="56"/>
      <c r="H68" s="56"/>
      <c r="I68" s="56"/>
      <c r="J68" s="56"/>
      <c r="K68" s="56"/>
    </row>
  </sheetData>
  <mergeCells count="73">
    <mergeCell ref="C37:K37"/>
    <mergeCell ref="C35:E35"/>
    <mergeCell ref="G2:K2"/>
    <mergeCell ref="G3:K3"/>
    <mergeCell ref="B8:E8"/>
    <mergeCell ref="G8:K8"/>
    <mergeCell ref="B9:E9"/>
    <mergeCell ref="G9:K9"/>
    <mergeCell ref="B16:K16"/>
    <mergeCell ref="B10:E10"/>
    <mergeCell ref="G10:K10"/>
    <mergeCell ref="D11:E11"/>
    <mergeCell ref="B12:C12"/>
    <mergeCell ref="D12:E12"/>
    <mergeCell ref="G12:K12"/>
    <mergeCell ref="B13:C13"/>
    <mergeCell ref="D13:E13"/>
    <mergeCell ref="G13:K13"/>
    <mergeCell ref="B14:K14"/>
    <mergeCell ref="B15:K15"/>
    <mergeCell ref="C26:E26"/>
    <mergeCell ref="B17:K17"/>
    <mergeCell ref="B18:K18"/>
    <mergeCell ref="B19:B20"/>
    <mergeCell ref="C19:E20"/>
    <mergeCell ref="F19:F20"/>
    <mergeCell ref="G19:H19"/>
    <mergeCell ref="I19:J19"/>
    <mergeCell ref="K19:K20"/>
    <mergeCell ref="C21:K21"/>
    <mergeCell ref="C22:E22"/>
    <mergeCell ref="C23:E23"/>
    <mergeCell ref="C24:E24"/>
    <mergeCell ref="C25:E25"/>
    <mergeCell ref="I41:J41"/>
    <mergeCell ref="C30:E30"/>
    <mergeCell ref="C31:E31"/>
    <mergeCell ref="C32:E32"/>
    <mergeCell ref="C33:E33"/>
    <mergeCell ref="C39:E39"/>
    <mergeCell ref="C40:E40"/>
    <mergeCell ref="E41:F41"/>
    <mergeCell ref="G41:H41"/>
    <mergeCell ref="C28:K28"/>
    <mergeCell ref="C29:E29"/>
    <mergeCell ref="C34:E34"/>
    <mergeCell ref="C36:E36"/>
    <mergeCell ref="C38:E38"/>
    <mergeCell ref="G54:K54"/>
    <mergeCell ref="B63:D63"/>
    <mergeCell ref="E63:H63"/>
    <mergeCell ref="E42:F42"/>
    <mergeCell ref="G42:K42"/>
    <mergeCell ref="B45:C45"/>
    <mergeCell ref="D45:K45"/>
    <mergeCell ref="B46:C46"/>
    <mergeCell ref="D46:K46"/>
    <mergeCell ref="C27:E27"/>
    <mergeCell ref="B66:D66"/>
    <mergeCell ref="E66:H66"/>
    <mergeCell ref="I66:K66"/>
    <mergeCell ref="B67:D67"/>
    <mergeCell ref="E67:H67"/>
    <mergeCell ref="I67:K67"/>
    <mergeCell ref="B64:D64"/>
    <mergeCell ref="E64:H64"/>
    <mergeCell ref="I64:K64"/>
    <mergeCell ref="B65:D65"/>
    <mergeCell ref="E65:H65"/>
    <mergeCell ref="I65:K65"/>
    <mergeCell ref="D49:K49"/>
    <mergeCell ref="D50:K50"/>
    <mergeCell ref="B54:E54"/>
  </mergeCells>
  <hyperlinks>
    <hyperlink ref="E63" r:id="rId1"/>
  </hyperlinks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 2</dc:creator>
  <cp:lastModifiedBy>Ventas 14</cp:lastModifiedBy>
  <dcterms:created xsi:type="dcterms:W3CDTF">2015-07-03T17:34:50Z</dcterms:created>
  <dcterms:modified xsi:type="dcterms:W3CDTF">2015-07-17T20:48:30Z</dcterms:modified>
</cp:coreProperties>
</file>