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ecnico\OneDrive - Securitas\Escritorio\"/>
    </mc:Choice>
  </mc:AlternateContent>
  <xr:revisionPtr revIDLastSave="0" documentId="13_ncr:1_{2A04225B-9467-4A42-AB1A-AB688E8762D4}" xr6:coauthVersionLast="47" xr6:coauthVersionMax="47" xr10:uidLastSave="{00000000-0000-0000-0000-000000000000}"/>
  <bookViews>
    <workbookView xWindow="-110" yWindow="-110" windowWidth="38620" windowHeight="21220" tabRatio="851" xr2:uid="{00000000-000D-0000-FFFF-FFFF00000000}"/>
  </bookViews>
  <sheets>
    <sheet name="Corporate Credit Card" sheetId="10" r:id="rId1"/>
    <sheet name="OVERSEAS TE support doc" sheetId="12" r:id="rId2"/>
    <sheet name="LOCAL TE support doc" sheetId="13" r:id="rId3"/>
    <sheet name="ENTERTAINMENT support doc" sheetId="14" r:id="rId4"/>
    <sheet name="OTHERS support doc" sheetId="15" r:id="rId5"/>
    <sheet name="FINANCE" sheetId="16" r:id="rId6"/>
    <sheet name="Sample" sheetId="11" r:id="rId7"/>
  </sheets>
  <definedNames>
    <definedName name="_xlnm._FilterDatabase" localSheetId="0" hidden="1">'Corporate Credit Card'!#REF!</definedName>
    <definedName name="_xlnm._FilterDatabase" localSheetId="6" hidden="1">Sample!#REF!</definedName>
    <definedName name="_xlnm.Print_Area" localSheetId="0">'Corporate Credit Card'!$A$1:$L$69</definedName>
    <definedName name="_xlnm.Print_Area" localSheetId="6">Sample!$A$1:$I$53</definedName>
    <definedName name="_xlnm.Print_Titles" localSheetId="0">'Corporate Credit Card'!$1:$9</definedName>
    <definedName name="_xlnm.Print_Titles" localSheetId="6">Sample!$1:$9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10" l="1"/>
  <c r="G37" i="10"/>
  <c r="H37" i="10"/>
  <c r="I37" i="10"/>
  <c r="J37" i="10"/>
  <c r="H42" i="10"/>
  <c r="I42" i="10" s="1"/>
  <c r="H43" i="10"/>
  <c r="I43" i="10" s="1"/>
  <c r="H44" i="10"/>
  <c r="I44" i="10" s="1"/>
  <c r="H45" i="10"/>
  <c r="I45" i="10" s="1"/>
  <c r="H46" i="10"/>
  <c r="I46" i="10" s="1"/>
  <c r="H47" i="10"/>
  <c r="I47" i="10" s="1"/>
  <c r="J47" i="10"/>
  <c r="H48" i="10"/>
  <c r="I48" i="10" s="1"/>
  <c r="J48" i="10"/>
  <c r="G49" i="10"/>
  <c r="I61" i="10"/>
  <c r="H49" i="10" l="1"/>
  <c r="I49" i="10"/>
  <c r="C16" i="16"/>
  <c r="C9" i="16"/>
  <c r="C10" i="16"/>
  <c r="C11" i="16"/>
  <c r="C12" i="16"/>
  <c r="C13" i="16"/>
  <c r="C14" i="16"/>
  <c r="C15" i="16"/>
  <c r="C7" i="16"/>
  <c r="C8" i="16"/>
  <c r="C6" i="16"/>
  <c r="E16" i="16" l="1"/>
  <c r="F35" i="11"/>
  <c r="G35" i="11"/>
  <c r="H35" i="11"/>
  <c r="F36" i="11"/>
  <c r="G36" i="11"/>
  <c r="H36" i="11"/>
  <c r="H18" i="11"/>
  <c r="D18" i="11"/>
  <c r="E18" i="11"/>
  <c r="I47" i="11"/>
  <c r="F18" i="11"/>
  <c r="G18" i="11"/>
  <c r="D27" i="11"/>
  <c r="E27" i="11"/>
  <c r="F27" i="11"/>
  <c r="G27" i="11"/>
  <c r="H27" i="11"/>
  <c r="F32" i="11"/>
  <c r="F37" i="11" s="1"/>
  <c r="H32" i="11"/>
  <c r="F33" i="11"/>
  <c r="G33" i="11" s="1"/>
  <c r="H33" i="11"/>
  <c r="F34" i="11"/>
  <c r="G34" i="11"/>
  <c r="H34" i="11"/>
  <c r="E37" i="11"/>
  <c r="H42" i="11"/>
  <c r="H43" i="11"/>
  <c r="H44" i="11"/>
  <c r="G45" i="11"/>
  <c r="H45" i="11" s="1"/>
  <c r="F21" i="10"/>
  <c r="I21" i="10"/>
  <c r="H21" i="10"/>
  <c r="E11" i="16" s="1"/>
  <c r="J21" i="10"/>
  <c r="G21" i="10"/>
  <c r="E12" i="16" s="1"/>
  <c r="E14" i="16"/>
  <c r="E9" i="16"/>
  <c r="E8" i="16"/>
  <c r="K63" i="10" l="1"/>
  <c r="E15" i="16"/>
  <c r="E10" i="16"/>
  <c r="E13" i="16"/>
  <c r="E6" i="16"/>
  <c r="E7" i="16"/>
  <c r="G32" i="11"/>
  <c r="G37" i="11" s="1"/>
  <c r="H37" i="11" s="1"/>
  <c r="F17" i="16" l="1"/>
</calcChain>
</file>

<file path=xl/sharedStrings.xml><?xml version="1.0" encoding="utf-8"?>
<sst xmlns="http://schemas.openxmlformats.org/spreadsheetml/2006/main" count="177" uniqueCount="97">
  <si>
    <t>Authorised Signatory</t>
  </si>
  <si>
    <t>Date</t>
  </si>
  <si>
    <t>Details</t>
  </si>
  <si>
    <t>Name:</t>
  </si>
  <si>
    <t>Signature:</t>
  </si>
  <si>
    <t>with company policy:</t>
  </si>
  <si>
    <t xml:space="preserve">I verify that all expenses are claimed in accordance </t>
  </si>
  <si>
    <t>GST</t>
  </si>
  <si>
    <t>Total Price</t>
  </si>
  <si>
    <t>Department:</t>
  </si>
  <si>
    <t>Pacom Systems Pty Ltd</t>
  </si>
  <si>
    <t>Other</t>
  </si>
  <si>
    <t>AMEX Statement Date:</t>
  </si>
  <si>
    <t>OVERSEAS - TRAVEL EXPENSES</t>
  </si>
  <si>
    <t>LOCAL - TRAVEL EXPENSES</t>
  </si>
  <si>
    <t xml:space="preserve">OTHERS </t>
  </si>
  <si>
    <t>ENTERTAINMENT</t>
  </si>
  <si>
    <t>Staff Meal</t>
  </si>
  <si>
    <t>Client Meal</t>
  </si>
  <si>
    <r>
      <t xml:space="preserve">Equals Credit Card Statement Total </t>
    </r>
    <r>
      <rPr>
        <b/>
        <sz val="12"/>
        <rFont val="UniversS 45 Light"/>
      </rPr>
      <t xml:space="preserve">  </t>
    </r>
  </si>
  <si>
    <t>Transport</t>
  </si>
  <si>
    <t>Purchase Order</t>
  </si>
  <si>
    <t>Meals</t>
  </si>
  <si>
    <t>Accomodation</t>
  </si>
  <si>
    <t>Airfare</t>
  </si>
  <si>
    <t>Marked "X"  if invoice missing</t>
  </si>
  <si>
    <t>Project</t>
  </si>
  <si>
    <t>Quantity</t>
  </si>
  <si>
    <t>Airfares</t>
  </si>
  <si>
    <t>Employee Name</t>
  </si>
  <si>
    <t>Finance</t>
  </si>
  <si>
    <t>January</t>
  </si>
  <si>
    <t xml:space="preserve"> AMEX EXPENSE REPORT</t>
  </si>
  <si>
    <t xml:space="preserve"> I authorise payment of this claim in accordance with </t>
  </si>
  <si>
    <t xml:space="preserve"> company policy:</t>
  </si>
  <si>
    <t>Card Holder</t>
  </si>
  <si>
    <t>Date:                    ______/_______/_______</t>
  </si>
  <si>
    <t>Date:                 ______/_______/_______</t>
  </si>
  <si>
    <t>Details (Please provide clients &amp; company name for our tax purpose)</t>
  </si>
  <si>
    <t>X</t>
  </si>
  <si>
    <t>Place</t>
  </si>
  <si>
    <t>Local</t>
  </si>
  <si>
    <t>Lunch</t>
  </si>
  <si>
    <t>Singapore - 2 Nights</t>
  </si>
  <si>
    <t>Taxi</t>
  </si>
  <si>
    <t xml:space="preserve">Sydney - Singapore </t>
  </si>
  <si>
    <t>Toll Fee</t>
  </si>
  <si>
    <t>ABC Company: J.Smith; R.Warren, B.Newman</t>
  </si>
  <si>
    <t>Fbird</t>
  </si>
  <si>
    <t>Modem Linksys</t>
  </si>
  <si>
    <t>Visa to China</t>
  </si>
  <si>
    <t xml:space="preserve">Insert line overseas </t>
  </si>
  <si>
    <t>Insert line local</t>
  </si>
  <si>
    <t>Insert line entertainment</t>
  </si>
  <si>
    <t>Insert line other</t>
  </si>
  <si>
    <t>CASH EXPENSE REIMBURSEMENT FORM</t>
  </si>
  <si>
    <t>Date:</t>
  </si>
  <si>
    <r>
      <t xml:space="preserve">Total amounts to be reimbursed </t>
    </r>
    <r>
      <rPr>
        <b/>
        <sz val="12"/>
        <rFont val="Calibri"/>
        <family val="2"/>
      </rPr>
      <t xml:space="preserve">  </t>
    </r>
  </si>
  <si>
    <t>Client Training? Y/N</t>
  </si>
  <si>
    <t>Traveling? Y/N</t>
  </si>
  <si>
    <t>Pacom Systems España SL</t>
  </si>
  <si>
    <t>ITEM</t>
  </si>
  <si>
    <t>Staff Welfare</t>
  </si>
  <si>
    <t>Entertainment</t>
  </si>
  <si>
    <t>Domestic Travel - Flights</t>
  </si>
  <si>
    <t>Domestic Travel - Accomodation</t>
  </si>
  <si>
    <t>Domestic Travel - Other</t>
  </si>
  <si>
    <t>Domestic - Travel Meals</t>
  </si>
  <si>
    <t>Account</t>
  </si>
  <si>
    <t>Description</t>
  </si>
  <si>
    <t>Debit</t>
  </si>
  <si>
    <t>Credit</t>
  </si>
  <si>
    <t>Unit Code 1</t>
  </si>
  <si>
    <t>Unit Code 2</t>
  </si>
  <si>
    <t>Unit Code 3</t>
  </si>
  <si>
    <t>Unit Code 4</t>
  </si>
  <si>
    <t xml:space="preserve">Reference </t>
  </si>
  <si>
    <t>Overseas Travel - Flights</t>
  </si>
  <si>
    <t>Overseas Travel - Accomodation</t>
  </si>
  <si>
    <t>Overseas Travel - Other</t>
  </si>
  <si>
    <t>Overseas - Travel Meals</t>
  </si>
  <si>
    <t>Other (to codify individually)</t>
  </si>
  <si>
    <t>Global</t>
  </si>
  <si>
    <t>Sales</t>
  </si>
  <si>
    <t>Support</t>
  </si>
  <si>
    <t>Supply Chain</t>
  </si>
  <si>
    <t>LAG</t>
  </si>
  <si>
    <t>Admin/Legal</t>
  </si>
  <si>
    <t>Shared Services</t>
  </si>
  <si>
    <t>Cost in Foreign curreny</t>
  </si>
  <si>
    <t>Miguel</t>
  </si>
  <si>
    <t>Patxi, Juanma, Emilio, Jose</t>
  </si>
  <si>
    <t>Bea</t>
  </si>
  <si>
    <t>Alicia</t>
  </si>
  <si>
    <t>Fernando</t>
  </si>
  <si>
    <t>ES00190</t>
  </si>
  <si>
    <t>Juan Manuel Martín Mendoza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</si>
</sst>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#,##0.00\ &quot;€&quot;;\-#,##0.00\ &quot;€&quot;"/>
    <numFmt numFmtId="43" formatCode="_-* #,##0.00_-;\-* #,##0.00_-;_-* &quot;-&quot;??_-;_-@_-"/>
    <numFmt numFmtId="164" formatCode="_-&quot;$&quot;* #,##0.00_-;\-&quot;$&quot;* #,##0.00_-;_-&quot;$&quot;* &quot;-&quot;??_-;_-@_-"/>
    <numFmt numFmtId="165" formatCode="0000"/>
    <numFmt numFmtId="166" formatCode="d\-m\-yy;@"/>
    <numFmt numFmtId="167" formatCode="#,##0.00\ _€;\-#,##0.00\ _€"/>
    <numFmt numFmtId="168" formatCode="_-[$€-2]\ * #,##0.00_-;\-[$€-2]\ * #,##0.00_-;_-[$€-2]\ * &quot;-&quot;??_-;_-@_-"/>
  </numFmts>
  <fonts count="33">
    <font>
      <sz val="10"/>
      <name val="Arial"/>
    </font>
    <font>
      <sz val="10"/>
      <name val="Arial"/>
      <family val="2"/>
    </font>
    <font>
      <sz val="10"/>
      <name val="UniversS 45 Light"/>
    </font>
    <font>
      <b/>
      <sz val="11"/>
      <name val="UniversS 45 Light"/>
    </font>
    <font>
      <b/>
      <sz val="12"/>
      <name val="UniversS 45 Light"/>
    </font>
    <font>
      <b/>
      <u/>
      <sz val="10"/>
      <name val="UniversS 45 Light"/>
    </font>
    <font>
      <sz val="8"/>
      <name val="Arial"/>
      <family val="2"/>
    </font>
    <font>
      <b/>
      <sz val="16"/>
      <name val="UniversS 45 Light"/>
    </font>
    <font>
      <sz val="16"/>
      <name val="UniversS 45 Light"/>
    </font>
    <font>
      <b/>
      <sz val="18"/>
      <name val="UniversS 45 Light"/>
    </font>
    <font>
      <sz val="12"/>
      <name val="UniversS 45 Light"/>
    </font>
    <font>
      <b/>
      <u/>
      <sz val="12"/>
      <name val="UniversS 45 Light"/>
    </font>
    <font>
      <sz val="15"/>
      <name val="UniversS 45 Light"/>
    </font>
    <font>
      <b/>
      <u/>
      <sz val="20"/>
      <name val="UniversS 45 Light"/>
    </font>
    <font>
      <b/>
      <sz val="20"/>
      <name val="UniversS 45 Light"/>
    </font>
    <font>
      <b/>
      <sz val="15"/>
      <name val="UniversS 45 Light"/>
    </font>
    <font>
      <sz val="15"/>
      <name val="Arial"/>
      <family val="2"/>
    </font>
    <font>
      <b/>
      <sz val="12"/>
      <name val="Calibri"/>
      <family val="2"/>
    </font>
    <font>
      <sz val="15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sz val="12"/>
      <name val="Calibri"/>
      <family val="2"/>
      <scheme val="minor"/>
    </font>
    <font>
      <b/>
      <u/>
      <sz val="2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0">
    <xf numFmtId="0" fontId="0" fillId="0" borderId="0" xfId="0"/>
    <xf numFmtId="0" fontId="9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right" vertical="center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right" vertical="center"/>
    </xf>
    <xf numFmtId="164" fontId="12" fillId="4" borderId="5" xfId="0" applyNumberFormat="1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2" fillId="2" borderId="6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164" fontId="12" fillId="4" borderId="5" xfId="2" applyFont="1" applyFill="1" applyBorder="1" applyAlignment="1" applyProtection="1">
      <alignment horizontal="right" vertical="center"/>
    </xf>
    <xf numFmtId="4" fontId="12" fillId="4" borderId="5" xfId="0" applyNumberFormat="1" applyFont="1" applyFill="1" applyBorder="1" applyAlignment="1">
      <alignment horizontal="right" vertical="center"/>
    </xf>
    <xf numFmtId="2" fontId="3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 applyProtection="1">
      <alignment horizontal="center" vertical="center"/>
      <protection locked="0"/>
    </xf>
    <xf numFmtId="164" fontId="12" fillId="2" borderId="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164" fontId="9" fillId="5" borderId="5" xfId="0" applyNumberFormat="1" applyFont="1" applyFill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" fontId="12" fillId="0" borderId="5" xfId="0" applyNumberFormat="1" applyFont="1" applyBorder="1" applyAlignment="1" applyProtection="1">
      <alignment horizontal="center" vertical="center"/>
      <protection locked="0"/>
    </xf>
    <xf numFmtId="164" fontId="12" fillId="6" borderId="5" xfId="2" applyFont="1" applyFill="1" applyBorder="1" applyAlignment="1" applyProtection="1">
      <alignment horizontal="right" vertical="center"/>
      <protection locked="0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vertical="center"/>
    </xf>
    <xf numFmtId="0" fontId="10" fillId="2" borderId="11" xfId="0" applyFont="1" applyFill="1" applyBorder="1" applyAlignment="1">
      <alignment horizontal="left" vertical="center"/>
    </xf>
    <xf numFmtId="2" fontId="14" fillId="2" borderId="0" xfId="0" applyNumberFormat="1" applyFont="1" applyFill="1" applyAlignment="1">
      <alignment horizontal="right" vertical="center"/>
    </xf>
    <xf numFmtId="0" fontId="10" fillId="2" borderId="4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14" fontId="12" fillId="0" borderId="12" xfId="0" applyNumberFormat="1" applyFont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1" fontId="12" fillId="0" borderId="6" xfId="1" applyNumberFormat="1" applyFont="1" applyFill="1" applyBorder="1" applyAlignment="1" applyProtection="1">
      <alignment horizontal="center" vertical="center" wrapText="1"/>
      <protection locked="0"/>
    </xf>
    <xf numFmtId="164" fontId="12" fillId="6" borderId="5" xfId="2" applyFont="1" applyFill="1" applyBorder="1" applyAlignment="1" applyProtection="1">
      <alignment vertical="center"/>
      <protection locked="0"/>
    </xf>
    <xf numFmtId="0" fontId="12" fillId="2" borderId="12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14" fontId="12" fillId="0" borderId="5" xfId="0" applyNumberFormat="1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164" fontId="12" fillId="6" borderId="5" xfId="2" applyFont="1" applyFill="1" applyBorder="1" applyAlignment="1" applyProtection="1">
      <alignment vertical="center" wrapText="1"/>
      <protection locked="0"/>
    </xf>
    <xf numFmtId="164" fontId="12" fillId="0" borderId="5" xfId="2" applyFont="1" applyFill="1" applyBorder="1" applyAlignment="1" applyProtection="1">
      <alignment horizontal="right" vertical="center"/>
      <protection locked="0"/>
    </xf>
    <xf numFmtId="4" fontId="12" fillId="5" borderId="5" xfId="0" applyNumberFormat="1" applyFont="1" applyFill="1" applyBorder="1" applyAlignment="1" applyProtection="1">
      <alignment horizontal="right" vertical="center"/>
      <protection locked="0"/>
    </xf>
    <xf numFmtId="0" fontId="12" fillId="0" borderId="5" xfId="0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18" fillId="2" borderId="4" xfId="0" applyFont="1" applyFill="1" applyBorder="1" applyAlignment="1">
      <alignment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vertical="center"/>
    </xf>
    <xf numFmtId="2" fontId="21" fillId="2" borderId="0" xfId="0" applyNumberFormat="1" applyFont="1" applyFill="1" applyAlignment="1">
      <alignment horizontal="right" vertical="center"/>
    </xf>
    <xf numFmtId="0" fontId="22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2" fontId="23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5" fillId="2" borderId="2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vertical="center"/>
    </xf>
    <xf numFmtId="0" fontId="25" fillId="2" borderId="0" xfId="0" applyFont="1" applyFill="1" applyAlignment="1">
      <alignment vertical="center"/>
    </xf>
    <xf numFmtId="0" fontId="25" fillId="2" borderId="8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6" xfId="0" applyFont="1" applyFill="1" applyBorder="1" applyAlignment="1">
      <alignment vertical="center"/>
    </xf>
    <xf numFmtId="0" fontId="20" fillId="2" borderId="0" xfId="0" applyFont="1" applyFill="1" applyAlignment="1">
      <alignment horizontal="right" vertical="center"/>
    </xf>
    <xf numFmtId="0" fontId="27" fillId="2" borderId="0" xfId="0" applyFont="1" applyFill="1" applyAlignment="1">
      <alignment vertical="center"/>
    </xf>
    <xf numFmtId="14" fontId="18" fillId="0" borderId="12" xfId="0" applyNumberFormat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/>
    </xf>
    <xf numFmtId="1" fontId="18" fillId="0" borderId="6" xfId="1" applyNumberFormat="1" applyFont="1" applyFill="1" applyBorder="1" applyAlignment="1" applyProtection="1">
      <alignment horizontal="center" vertical="center" wrapText="1"/>
    </xf>
    <xf numFmtId="164" fontId="18" fillId="6" borderId="5" xfId="2" applyFont="1" applyFill="1" applyBorder="1" applyAlignment="1" applyProtection="1">
      <alignment vertical="center"/>
    </xf>
    <xf numFmtId="0" fontId="18" fillId="2" borderId="12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/>
    </xf>
    <xf numFmtId="0" fontId="28" fillId="2" borderId="0" xfId="0" applyFont="1" applyFill="1" applyAlignment="1">
      <alignment vertical="center"/>
    </xf>
    <xf numFmtId="0" fontId="25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left" vertical="center"/>
    </xf>
    <xf numFmtId="0" fontId="29" fillId="2" borderId="0" xfId="0" applyFont="1" applyFill="1" applyAlignment="1">
      <alignment horizontal="left" vertical="center"/>
    </xf>
    <xf numFmtId="0" fontId="25" fillId="2" borderId="0" xfId="0" applyFont="1" applyFill="1" applyAlignment="1">
      <alignment vertical="center" wrapText="1"/>
    </xf>
    <xf numFmtId="0" fontId="29" fillId="2" borderId="0" xfId="0" applyFont="1" applyFill="1" applyAlignment="1">
      <alignment horizontal="right" vertical="center"/>
    </xf>
    <xf numFmtId="0" fontId="29" fillId="2" borderId="0" xfId="0" applyFont="1" applyFill="1" applyAlignment="1">
      <alignment horizontal="center" vertical="center"/>
    </xf>
    <xf numFmtId="14" fontId="18" fillId="0" borderId="5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64" fontId="18" fillId="6" borderId="5" xfId="2" applyFont="1" applyFill="1" applyBorder="1" applyAlignment="1" applyProtection="1">
      <alignment vertical="center" wrapText="1"/>
    </xf>
    <xf numFmtId="164" fontId="18" fillId="0" borderId="5" xfId="2" applyFont="1" applyFill="1" applyBorder="1" applyAlignment="1" applyProtection="1">
      <alignment horizontal="right" vertical="center"/>
    </xf>
    <xf numFmtId="4" fontId="18" fillId="5" borderId="5" xfId="0" applyNumberFormat="1" applyFont="1" applyFill="1" applyBorder="1" applyAlignment="1">
      <alignment horizontal="right" vertical="center"/>
    </xf>
    <xf numFmtId="4" fontId="18" fillId="4" borderId="5" xfId="0" applyNumberFormat="1" applyFont="1" applyFill="1" applyBorder="1" applyAlignment="1">
      <alignment horizontal="right" vertical="center"/>
    </xf>
    <xf numFmtId="0" fontId="30" fillId="4" borderId="5" xfId="0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30" fillId="2" borderId="0" xfId="0" applyFont="1" applyFill="1" applyAlignment="1">
      <alignment horizontal="right" vertical="center"/>
    </xf>
    <xf numFmtId="164" fontId="25" fillId="0" borderId="7" xfId="0" applyNumberFormat="1" applyFont="1" applyBorder="1" applyAlignment="1">
      <alignment horizontal="center" vertical="center"/>
    </xf>
    <xf numFmtId="0" fontId="29" fillId="2" borderId="2" xfId="0" applyFont="1" applyFill="1" applyBorder="1" applyAlignment="1">
      <alignment horizontal="left" vertical="center"/>
    </xf>
    <xf numFmtId="0" fontId="29" fillId="2" borderId="3" xfId="0" applyFont="1" applyFill="1" applyBorder="1" applyAlignment="1">
      <alignment horizontal="left" vertical="center"/>
    </xf>
    <xf numFmtId="0" fontId="25" fillId="2" borderId="3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horizontal="left" vertical="center"/>
    </xf>
    <xf numFmtId="0" fontId="25" fillId="2" borderId="4" xfId="0" applyFont="1" applyFill="1" applyBorder="1" applyAlignment="1">
      <alignment horizontal="left" vertical="center"/>
    </xf>
    <xf numFmtId="0" fontId="25" fillId="2" borderId="6" xfId="0" applyFont="1" applyFill="1" applyBorder="1" applyAlignment="1">
      <alignment vertical="center"/>
    </xf>
    <xf numFmtId="0" fontId="25" fillId="2" borderId="11" xfId="0" applyFont="1" applyFill="1" applyBorder="1" applyAlignment="1">
      <alignment vertical="center"/>
    </xf>
    <xf numFmtId="0" fontId="25" fillId="2" borderId="9" xfId="0" applyFont="1" applyFill="1" applyBorder="1" applyAlignment="1">
      <alignment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4" xfId="0" applyFont="1" applyFill="1" applyBorder="1" applyAlignment="1">
      <alignment vertical="center"/>
    </xf>
    <xf numFmtId="0" fontId="25" fillId="2" borderId="9" xfId="0" applyFont="1" applyFill="1" applyBorder="1" applyAlignment="1">
      <alignment horizontal="center" vertical="center"/>
    </xf>
    <xf numFmtId="14" fontId="30" fillId="4" borderId="13" xfId="0" applyNumberFormat="1" applyFont="1" applyFill="1" applyBorder="1" applyAlignment="1">
      <alignment horizontal="center" vertical="center" wrapText="1"/>
    </xf>
    <xf numFmtId="14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4" fontId="12" fillId="0" borderId="5" xfId="0" applyNumberFormat="1" applyFont="1" applyBorder="1" applyAlignment="1">
      <alignment horizontal="center" vertical="center"/>
    </xf>
    <xf numFmtId="164" fontId="12" fillId="6" borderId="5" xfId="2" applyFont="1" applyFill="1" applyBorder="1" applyAlignment="1" applyProtection="1">
      <alignment horizontal="right" vertical="center"/>
    </xf>
    <xf numFmtId="4" fontId="12" fillId="5" borderId="5" xfId="0" applyNumberFormat="1" applyFont="1" applyFill="1" applyBorder="1" applyAlignment="1">
      <alignment horizontal="right" vertical="center"/>
    </xf>
    <xf numFmtId="0" fontId="12" fillId="2" borderId="12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vertical="center"/>
    </xf>
    <xf numFmtId="7" fontId="18" fillId="0" borderId="5" xfId="2" applyNumberFormat="1" applyFont="1" applyFill="1" applyBorder="1" applyAlignment="1" applyProtection="1">
      <alignment horizontal="right" vertical="center"/>
    </xf>
    <xf numFmtId="0" fontId="32" fillId="0" borderId="0" xfId="0" applyFont="1"/>
    <xf numFmtId="0" fontId="32" fillId="0" borderId="5" xfId="0" applyFont="1" applyBorder="1"/>
    <xf numFmtId="14" fontId="18" fillId="2" borderId="4" xfId="0" applyNumberFormat="1" applyFont="1" applyFill="1" applyBorder="1" applyAlignment="1">
      <alignment vertical="center"/>
    </xf>
    <xf numFmtId="0" fontId="0" fillId="7" borderId="0" xfId="0" applyFill="1"/>
    <xf numFmtId="0" fontId="0" fillId="8" borderId="0" xfId="0" applyFill="1"/>
    <xf numFmtId="0" fontId="26" fillId="8" borderId="0" xfId="0" applyFont="1" applyFill="1" applyAlignment="1">
      <alignment horizontal="left" vertical="center"/>
    </xf>
    <xf numFmtId="0" fontId="27" fillId="8" borderId="0" xfId="0" applyFont="1" applyFill="1" applyAlignment="1">
      <alignment vertical="center"/>
    </xf>
    <xf numFmtId="0" fontId="26" fillId="9" borderId="0" xfId="0" applyFont="1" applyFill="1" applyAlignment="1">
      <alignment horizontal="left" vertical="center"/>
    </xf>
    <xf numFmtId="0" fontId="28" fillId="9" borderId="0" xfId="0" applyFont="1" applyFill="1" applyAlignment="1">
      <alignment vertical="center"/>
    </xf>
    <xf numFmtId="0" fontId="0" fillId="9" borderId="0" xfId="0" applyFill="1"/>
    <xf numFmtId="0" fontId="0" fillId="10" borderId="0" xfId="0" applyFill="1"/>
    <xf numFmtId="0" fontId="26" fillId="10" borderId="0" xfId="0" applyFont="1" applyFill="1" applyAlignment="1">
      <alignment horizontal="left" vertical="center"/>
    </xf>
    <xf numFmtId="0" fontId="29" fillId="10" borderId="0" xfId="0" applyFont="1" applyFill="1" applyAlignment="1">
      <alignment horizontal="left" vertical="center"/>
    </xf>
    <xf numFmtId="14" fontId="0" fillId="0" borderId="0" xfId="0" applyNumberFormat="1"/>
    <xf numFmtId="0" fontId="31" fillId="0" borderId="0" xfId="0" quotePrefix="1" applyFont="1"/>
    <xf numFmtId="2" fontId="0" fillId="0" borderId="0" xfId="0" applyNumberFormat="1"/>
    <xf numFmtId="165" fontId="0" fillId="0" borderId="5" xfId="0" applyNumberFormat="1" applyBorder="1"/>
    <xf numFmtId="0" fontId="0" fillId="0" borderId="5" xfId="0" applyBorder="1"/>
    <xf numFmtId="165" fontId="0" fillId="0" borderId="12" xfId="0" applyNumberFormat="1" applyBorder="1"/>
    <xf numFmtId="0" fontId="32" fillId="7" borderId="5" xfId="0" applyFont="1" applyFill="1" applyBorder="1"/>
    <xf numFmtId="166" fontId="0" fillId="0" borderId="0" xfId="0" applyNumberFormat="1"/>
    <xf numFmtId="167" fontId="18" fillId="4" borderId="5" xfId="0" applyNumberFormat="1" applyFont="1" applyFill="1" applyBorder="1" applyAlignment="1">
      <alignment vertical="center"/>
    </xf>
    <xf numFmtId="167" fontId="19" fillId="5" borderId="5" xfId="0" applyNumberFormat="1" applyFont="1" applyFill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168" fontId="18" fillId="0" borderId="6" xfId="2" applyNumberFormat="1" applyFont="1" applyFill="1" applyBorder="1" applyAlignment="1" applyProtection="1">
      <alignment horizontal="center" vertical="center" wrapText="1"/>
    </xf>
    <xf numFmtId="168" fontId="18" fillId="6" borderId="5" xfId="2" applyNumberFormat="1" applyFont="1" applyFill="1" applyBorder="1" applyAlignment="1" applyProtection="1">
      <alignment vertical="center"/>
    </xf>
    <xf numFmtId="0" fontId="1" fillId="0" borderId="0" xfId="0" quotePrefix="1" applyFont="1"/>
    <xf numFmtId="0" fontId="18" fillId="4" borderId="14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vertical="center"/>
    </xf>
    <xf numFmtId="14" fontId="29" fillId="0" borderId="1" xfId="0" applyNumberFormat="1" applyFont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left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1" xfId="0" applyFont="1" applyFill="1" applyBorder="1" applyAlignment="1">
      <alignment horizontal="left" vertical="center"/>
    </xf>
    <xf numFmtId="0" fontId="18" fillId="2" borderId="13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center" vertical="center" wrapText="1"/>
    </xf>
    <xf numFmtId="14" fontId="30" fillId="4" borderId="10" xfId="0" applyNumberFormat="1" applyFont="1" applyFill="1" applyBorder="1" applyAlignment="1">
      <alignment horizontal="center" vertical="center" wrapText="1"/>
    </xf>
    <xf numFmtId="14" fontId="30" fillId="4" borderId="11" xfId="0" applyNumberFormat="1" applyFont="1" applyFill="1" applyBorder="1" applyAlignment="1">
      <alignment horizontal="center" vertical="center" wrapText="1"/>
    </xf>
    <xf numFmtId="14" fontId="30" fillId="4" borderId="13" xfId="0" applyNumberFormat="1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horizontal="left" vertical="center"/>
    </xf>
    <xf numFmtId="14" fontId="12" fillId="0" borderId="10" xfId="0" applyNumberFormat="1" applyFont="1" applyBorder="1" applyAlignment="1">
      <alignment horizontal="left" vertical="center"/>
    </xf>
    <xf numFmtId="14" fontId="12" fillId="0" borderId="11" xfId="0" applyNumberFormat="1" applyFont="1" applyBorder="1" applyAlignment="1">
      <alignment horizontal="left" vertical="center"/>
    </xf>
    <xf numFmtId="14" fontId="12" fillId="0" borderId="13" xfId="0" applyNumberFormat="1" applyFont="1" applyBorder="1" applyAlignment="1">
      <alignment horizontal="left" vertical="center"/>
    </xf>
    <xf numFmtId="14" fontId="30" fillId="4" borderId="10" xfId="0" applyNumberFormat="1" applyFont="1" applyFill="1" applyBorder="1" applyAlignment="1">
      <alignment horizontal="center" vertical="center"/>
    </xf>
    <xf numFmtId="14" fontId="30" fillId="4" borderId="11" xfId="0" applyNumberFormat="1" applyFont="1" applyFill="1" applyBorder="1" applyAlignment="1">
      <alignment horizontal="center" vertical="center"/>
    </xf>
    <xf numFmtId="14" fontId="30" fillId="4" borderId="13" xfId="0" applyNumberFormat="1" applyFont="1" applyFill="1" applyBorder="1" applyAlignment="1">
      <alignment horizontal="center" vertical="center"/>
    </xf>
    <xf numFmtId="14" fontId="15" fillId="4" borderId="10" xfId="0" applyNumberFormat="1" applyFont="1" applyFill="1" applyBorder="1" applyAlignment="1">
      <alignment horizontal="center" vertical="center"/>
    </xf>
    <xf numFmtId="14" fontId="15" fillId="4" borderId="11" xfId="0" applyNumberFormat="1" applyFont="1" applyFill="1" applyBorder="1" applyAlignment="1">
      <alignment horizontal="center" vertical="center"/>
    </xf>
    <xf numFmtId="14" fontId="15" fillId="4" borderId="13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14" fontId="12" fillId="0" borderId="10" xfId="0" applyNumberFormat="1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14" fontId="12" fillId="0" borderId="10" xfId="0" applyNumberFormat="1" applyFont="1" applyBorder="1" applyAlignment="1" applyProtection="1">
      <alignment horizontal="left" vertical="center"/>
      <protection locked="0"/>
    </xf>
    <xf numFmtId="14" fontId="12" fillId="0" borderId="11" xfId="0" applyNumberFormat="1" applyFont="1" applyBorder="1" applyAlignment="1" applyProtection="1">
      <alignment horizontal="left" vertical="center"/>
      <protection locked="0"/>
    </xf>
    <xf numFmtId="14" fontId="12" fillId="0" borderId="13" xfId="0" applyNumberFormat="1" applyFont="1" applyBorder="1" applyAlignment="1" applyProtection="1">
      <alignment horizontal="left" vertical="center"/>
      <protection locked="0"/>
    </xf>
    <xf numFmtId="0" fontId="12" fillId="2" borderId="4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left" vertical="center"/>
    </xf>
    <xf numFmtId="0" fontId="12" fillId="2" borderId="11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4" fontId="15" fillId="4" borderId="10" xfId="0" applyNumberFormat="1" applyFont="1" applyFill="1" applyBorder="1" applyAlignment="1">
      <alignment horizontal="center" vertical="center" wrapText="1"/>
    </xf>
    <xf numFmtId="14" fontId="15" fillId="4" borderId="11" xfId="0" applyNumberFormat="1" applyFont="1" applyFill="1" applyBorder="1" applyAlignment="1">
      <alignment horizontal="center" vertical="center" wrapText="1"/>
    </xf>
    <xf numFmtId="14" fontId="15" fillId="4" borderId="13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7.emf"/><Relationship Id="rId1" Type="http://schemas.openxmlformats.org/officeDocument/2006/relationships/image" Target="../media/image8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38100</xdr:rowOff>
        </xdr:from>
        <xdr:to>
          <xdr:col>3</xdr:col>
          <xdr:colOff>1136650</xdr:colOff>
          <xdr:row>49</xdr:row>
          <xdr:rowOff>12700</xdr:rowOff>
        </xdr:to>
        <xdr:sp macro="" textlink="">
          <xdr:nvSpPr>
            <xdr:cNvPr id="1028" name="CommandButton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31750</xdr:colOff>
          <xdr:row>36</xdr:row>
          <xdr:rowOff>38100</xdr:rowOff>
        </xdr:from>
        <xdr:to>
          <xdr:col>4</xdr:col>
          <xdr:colOff>12700</xdr:colOff>
          <xdr:row>37</xdr:row>
          <xdr:rowOff>12700</xdr:rowOff>
        </xdr:to>
        <xdr:sp macro="" textlink="">
          <xdr:nvSpPr>
            <xdr:cNvPr id="1040" name="CommandButton2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60</xdr:row>
          <xdr:rowOff>31750</xdr:rowOff>
        </xdr:from>
        <xdr:to>
          <xdr:col>4</xdr:col>
          <xdr:colOff>38100</xdr:colOff>
          <xdr:row>61</xdr:row>
          <xdr:rowOff>0</xdr:rowOff>
        </xdr:to>
        <xdr:sp macro="" textlink="">
          <xdr:nvSpPr>
            <xdr:cNvPr id="1041" name="CommandButton3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31750</xdr:rowOff>
        </xdr:from>
        <xdr:to>
          <xdr:col>3</xdr:col>
          <xdr:colOff>1136650</xdr:colOff>
          <xdr:row>21</xdr:row>
          <xdr:rowOff>0</xdr:rowOff>
        </xdr:to>
        <xdr:sp macro="" textlink="">
          <xdr:nvSpPr>
            <xdr:cNvPr id="1042" name="CommandButton4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142875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00000000-0008-0000-04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142875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00000000-0008-0000-04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142875</xdr:rowOff>
    </xdr:to>
    <xdr:sp macro="" textlink="">
      <xdr:nvSpPr>
        <xdr:cNvPr id="4100" name="AutoShape 4" descr="Vista previa de imagen">
          <a:extLst>
            <a:ext uri="{FF2B5EF4-FFF2-40B4-BE49-F238E27FC236}">
              <a16:creationId xmlns:a16="http://schemas.microsoft.com/office/drawing/2014/main" id="{00000000-0008-0000-0400-000004100000}"/>
            </a:ext>
          </a:extLst>
        </xdr:cNvPr>
        <xdr:cNvSpPr>
          <a:spLocks noChangeAspect="1" noChangeArrowheads="1"/>
        </xdr:cNvSpPr>
      </xdr:nvSpPr>
      <xdr:spPr bwMode="auto">
        <a:xfrm>
          <a:off x="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1688563</xdr:colOff>
      <xdr:row>17</xdr:row>
      <xdr:rowOff>340409</xdr:rowOff>
    </xdr:from>
    <xdr:to>
      <xdr:col>5</xdr:col>
      <xdr:colOff>615961</xdr:colOff>
      <xdr:row>30</xdr:row>
      <xdr:rowOff>195646</xdr:rowOff>
    </xdr:to>
    <xdr:sp macro="" textlink="">
      <xdr:nvSpPr>
        <xdr:cNvPr id="2057" name="WordArt 9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846217" y="6817409"/>
          <a:ext cx="6532744" cy="4808237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AU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>
                  <a:alpha val="14999"/>
                </a:srgbClr>
              </a:solidFill>
              <a:effectLst/>
              <a:latin typeface="Arial Black"/>
            </a:rPr>
            <a:t>Sample only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38100</xdr:rowOff>
        </xdr:from>
        <xdr:to>
          <xdr:col>2</xdr:col>
          <xdr:colOff>1136650</xdr:colOff>
          <xdr:row>37</xdr:row>
          <xdr:rowOff>12700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31750</xdr:colOff>
          <xdr:row>26</xdr:row>
          <xdr:rowOff>38100</xdr:rowOff>
        </xdr:from>
        <xdr:to>
          <xdr:col>3</xdr:col>
          <xdr:colOff>12700</xdr:colOff>
          <xdr:row>27</xdr:row>
          <xdr:rowOff>12700</xdr:rowOff>
        </xdr:to>
        <xdr:sp macro="" textlink="">
          <xdr:nvSpPr>
            <xdr:cNvPr id="2050" name="CommandButton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44</xdr:row>
          <xdr:rowOff>31750</xdr:rowOff>
        </xdr:from>
        <xdr:to>
          <xdr:col>3</xdr:col>
          <xdr:colOff>38100</xdr:colOff>
          <xdr:row>45</xdr:row>
          <xdr:rowOff>0</xdr:rowOff>
        </xdr:to>
        <xdr:sp macro="" textlink="">
          <xdr:nvSpPr>
            <xdr:cNvPr id="2051" name="CommandButton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31750</xdr:rowOff>
        </xdr:from>
        <xdr:to>
          <xdr:col>2</xdr:col>
          <xdr:colOff>1136650</xdr:colOff>
          <xdr:row>18</xdr:row>
          <xdr:rowOff>0</xdr:rowOff>
        </xdr:to>
        <xdr:sp macro="" textlink="">
          <xdr:nvSpPr>
            <xdr:cNvPr id="2052" name="CommandButton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6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6.xml"/><Relationship Id="rId11" Type="http://schemas.openxmlformats.org/officeDocument/2006/relationships/image" Target="../media/image8.emf"/><Relationship Id="rId5" Type="http://schemas.openxmlformats.org/officeDocument/2006/relationships/image" Target="../media/image5.emf"/><Relationship Id="rId10" Type="http://schemas.openxmlformats.org/officeDocument/2006/relationships/control" Target="../activeX/activeX8.xml"/><Relationship Id="rId4" Type="http://schemas.openxmlformats.org/officeDocument/2006/relationships/control" Target="../activeX/activeX5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69"/>
  <sheetViews>
    <sheetView tabSelected="1" zoomScale="40" zoomScaleNormal="40" workbookViewId="0">
      <selection activeCell="B55" sqref="B55:I56"/>
    </sheetView>
  </sheetViews>
  <sheetFormatPr baseColWidth="10" defaultColWidth="4.81640625" defaultRowHeight="30" customHeight="1"/>
  <cols>
    <col min="1" max="1" width="7.1796875" style="3" customWidth="1"/>
    <col min="2" max="2" width="20" style="41" customWidth="1"/>
    <col min="3" max="3" width="61" style="3" customWidth="1"/>
    <col min="4" max="5" width="17.26953125" style="3" customWidth="1"/>
    <col min="6" max="6" width="15.7265625" style="3" customWidth="1"/>
    <col min="7" max="7" width="19.7265625" style="3" customWidth="1"/>
    <col min="8" max="8" width="17.26953125" style="3" customWidth="1"/>
    <col min="9" max="9" width="17.54296875" style="3" customWidth="1"/>
    <col min="10" max="10" width="15.7265625" style="3" customWidth="1"/>
    <col min="11" max="11" width="21" style="41" customWidth="1"/>
    <col min="12" max="12" width="15.26953125" style="3" customWidth="1"/>
    <col min="13" max="14" width="4.81640625" style="3"/>
    <col min="15" max="25" width="15.7265625" style="3" customWidth="1"/>
    <col min="26" max="60" width="4.81640625" style="3"/>
    <col min="61" max="61" width="7.54296875" style="3" hidden="1" customWidth="1"/>
    <col min="62" max="16384" width="4.81640625" style="3"/>
  </cols>
  <sheetData>
    <row r="1" spans="1:61" ht="30" customHeight="1">
      <c r="B1" s="73" t="s">
        <v>55</v>
      </c>
      <c r="C1" s="73"/>
      <c r="D1" s="73"/>
      <c r="E1" s="73"/>
      <c r="F1" s="74"/>
      <c r="G1" s="74"/>
      <c r="H1" s="74"/>
      <c r="I1" s="74"/>
      <c r="J1" s="74"/>
      <c r="K1" s="75" t="s">
        <v>60</v>
      </c>
    </row>
    <row r="2" spans="1:61" ht="30" customHeight="1">
      <c r="B2" s="76"/>
      <c r="C2" s="77"/>
      <c r="D2" s="77"/>
      <c r="E2" s="77"/>
      <c r="F2" s="74"/>
      <c r="G2" s="74"/>
      <c r="H2" s="74"/>
      <c r="I2" s="74"/>
      <c r="J2" s="74"/>
      <c r="K2" s="78"/>
    </row>
    <row r="3" spans="1:61" ht="30" customHeight="1">
      <c r="B3" s="79"/>
      <c r="C3" s="80"/>
      <c r="D3" s="80"/>
      <c r="E3" s="80"/>
      <c r="F3" s="74"/>
      <c r="G3" s="74"/>
      <c r="H3" s="74"/>
      <c r="I3" s="74"/>
      <c r="J3" s="74"/>
      <c r="K3" s="81"/>
    </row>
    <row r="4" spans="1:61" ht="30" customHeight="1">
      <c r="B4" s="81"/>
      <c r="C4" s="74"/>
      <c r="D4" s="74"/>
      <c r="E4" s="74"/>
      <c r="F4" s="82"/>
      <c r="G4" s="83"/>
      <c r="H4" s="83"/>
      <c r="I4" s="83"/>
      <c r="J4" s="83"/>
      <c r="K4" s="84"/>
      <c r="BI4" s="70">
        <v>2010</v>
      </c>
    </row>
    <row r="5" spans="1:61" ht="30" customHeight="1">
      <c r="B5" s="81"/>
      <c r="C5" s="74"/>
      <c r="D5" s="74"/>
      <c r="E5" s="74"/>
      <c r="F5" s="85"/>
      <c r="G5" s="86"/>
      <c r="H5" s="86"/>
      <c r="I5" s="86"/>
      <c r="J5" s="86"/>
      <c r="K5" s="87"/>
      <c r="BI5" s="70">
        <v>2011</v>
      </c>
    </row>
    <row r="6" spans="1:61" ht="30" customHeight="1">
      <c r="B6" s="81"/>
      <c r="C6" s="74"/>
      <c r="D6" s="74"/>
      <c r="E6" s="74"/>
      <c r="F6" s="88" t="s">
        <v>3</v>
      </c>
      <c r="G6" s="89"/>
      <c r="H6" s="173" t="s">
        <v>96</v>
      </c>
      <c r="I6" s="173"/>
      <c r="J6" s="173"/>
      <c r="K6" s="174"/>
      <c r="BI6" s="70">
        <v>2012</v>
      </c>
    </row>
    <row r="7" spans="1:61" ht="30" customHeight="1">
      <c r="B7" s="81"/>
      <c r="C7" s="74"/>
      <c r="D7" s="74"/>
      <c r="E7" s="74"/>
      <c r="F7" s="88" t="s">
        <v>9</v>
      </c>
      <c r="G7" s="89"/>
      <c r="H7" s="175" t="s">
        <v>84</v>
      </c>
      <c r="I7" s="175"/>
      <c r="J7" s="175"/>
      <c r="K7" s="176"/>
      <c r="BI7" s="70">
        <v>2013</v>
      </c>
    </row>
    <row r="8" spans="1:61" ht="34.5" customHeight="1">
      <c r="B8" s="81"/>
      <c r="C8" s="74"/>
      <c r="D8" s="74"/>
      <c r="E8" s="74"/>
      <c r="F8" s="90" t="s">
        <v>56</v>
      </c>
      <c r="G8" s="72"/>
      <c r="H8" s="140">
        <v>45809</v>
      </c>
      <c r="I8" s="71"/>
      <c r="J8" s="72"/>
      <c r="K8" s="136"/>
      <c r="BI8" s="70">
        <v>2014</v>
      </c>
    </row>
    <row r="9" spans="1:61" ht="30" customHeight="1">
      <c r="B9" s="81"/>
      <c r="C9" s="74"/>
      <c r="D9" s="74"/>
      <c r="E9" s="74"/>
      <c r="F9" s="74"/>
      <c r="G9" s="74"/>
      <c r="H9" s="74"/>
      <c r="I9" s="91"/>
      <c r="J9" s="74"/>
      <c r="K9" s="81"/>
      <c r="BI9" s="70">
        <v>2015</v>
      </c>
    </row>
    <row r="10" spans="1:61" ht="30" customHeight="1">
      <c r="B10" s="143" t="s">
        <v>13</v>
      </c>
      <c r="C10" s="144"/>
      <c r="D10" s="92"/>
      <c r="E10" s="92"/>
      <c r="F10" s="74"/>
      <c r="G10" s="74"/>
      <c r="H10" s="74"/>
      <c r="I10" s="91"/>
      <c r="J10" s="74"/>
      <c r="K10" s="81"/>
    </row>
    <row r="11" spans="1:61" ht="30" customHeight="1">
      <c r="A11" s="166" t="s">
        <v>61</v>
      </c>
      <c r="B11" s="166" t="s">
        <v>1</v>
      </c>
      <c r="C11" s="166" t="s">
        <v>2</v>
      </c>
      <c r="D11" s="166" t="s">
        <v>21</v>
      </c>
      <c r="E11" s="169" t="s">
        <v>58</v>
      </c>
      <c r="F11" s="166" t="s">
        <v>22</v>
      </c>
      <c r="G11" s="166" t="s">
        <v>23</v>
      </c>
      <c r="H11" s="166" t="s">
        <v>28</v>
      </c>
      <c r="I11" s="166" t="s">
        <v>20</v>
      </c>
      <c r="J11" s="166" t="s">
        <v>11</v>
      </c>
      <c r="K11" s="166" t="s">
        <v>25</v>
      </c>
      <c r="L11" s="166" t="s">
        <v>89</v>
      </c>
    </row>
    <row r="12" spans="1:61" ht="30" customHeight="1">
      <c r="A12" s="168"/>
      <c r="B12" s="168"/>
      <c r="C12" s="168"/>
      <c r="D12" s="168"/>
      <c r="E12" s="181"/>
      <c r="F12" s="171"/>
      <c r="G12" s="171"/>
      <c r="H12" s="171"/>
      <c r="I12" s="171"/>
      <c r="J12" s="171"/>
      <c r="K12" s="167"/>
      <c r="L12" s="167" t="s">
        <v>89</v>
      </c>
    </row>
    <row r="13" spans="1:61" ht="30" hidden="1" customHeight="1">
      <c r="B13" s="93"/>
      <c r="C13" s="94"/>
      <c r="D13" s="95"/>
      <c r="E13" s="95"/>
      <c r="F13" s="96"/>
      <c r="G13" s="96"/>
      <c r="H13" s="96"/>
      <c r="I13" s="96"/>
      <c r="J13" s="96"/>
      <c r="K13" s="97"/>
      <c r="L13" s="97"/>
    </row>
    <row r="14" spans="1:61" ht="30" customHeight="1">
      <c r="A14" s="3">
        <v>1</v>
      </c>
      <c r="B14" s="93"/>
      <c r="C14" s="94"/>
      <c r="D14" s="95"/>
      <c r="E14" s="95"/>
      <c r="F14" s="96"/>
      <c r="G14" s="96"/>
      <c r="H14" s="96"/>
      <c r="I14" s="96"/>
      <c r="J14" s="96"/>
      <c r="K14" s="97"/>
      <c r="L14" s="97"/>
    </row>
    <row r="15" spans="1:61" ht="30" customHeight="1">
      <c r="A15" s="3">
        <v>2</v>
      </c>
      <c r="B15" s="93"/>
      <c r="C15" s="94"/>
      <c r="D15" s="95"/>
      <c r="E15" s="95"/>
      <c r="F15" s="96"/>
      <c r="G15" s="96"/>
      <c r="H15" s="96"/>
      <c r="I15" s="96"/>
      <c r="J15" s="96"/>
      <c r="K15" s="97"/>
      <c r="L15" s="97"/>
    </row>
    <row r="16" spans="1:61" ht="30" customHeight="1">
      <c r="A16" s="3">
        <v>3</v>
      </c>
      <c r="B16" s="93"/>
      <c r="C16" s="94"/>
      <c r="D16" s="95"/>
      <c r="E16" s="95"/>
      <c r="F16" s="96"/>
      <c r="G16" s="96"/>
      <c r="H16" s="96"/>
      <c r="I16" s="96"/>
      <c r="J16" s="96"/>
      <c r="K16" s="97"/>
      <c r="L16" s="97"/>
    </row>
    <row r="17" spans="1:12" ht="30" customHeight="1">
      <c r="A17" s="3">
        <v>4</v>
      </c>
      <c r="B17" s="93"/>
      <c r="C17" s="94"/>
      <c r="D17" s="95"/>
      <c r="E17" s="95"/>
      <c r="F17" s="96"/>
      <c r="G17" s="96"/>
      <c r="H17" s="96"/>
      <c r="I17" s="96"/>
      <c r="J17" s="96"/>
      <c r="K17" s="97"/>
      <c r="L17" s="97"/>
    </row>
    <row r="18" spans="1:12" ht="30" customHeight="1">
      <c r="A18" s="3">
        <v>5</v>
      </c>
      <c r="B18" s="93"/>
      <c r="C18" s="94"/>
      <c r="D18" s="95"/>
      <c r="E18" s="95"/>
      <c r="F18" s="96"/>
      <c r="G18" s="96"/>
      <c r="H18" s="96"/>
      <c r="I18" s="96"/>
      <c r="J18" s="96"/>
      <c r="K18" s="97"/>
      <c r="L18" s="97"/>
    </row>
    <row r="19" spans="1:12" ht="30" customHeight="1">
      <c r="A19" s="3">
        <v>6</v>
      </c>
      <c r="B19" s="93"/>
      <c r="C19" s="94"/>
      <c r="D19" s="95"/>
      <c r="E19" s="95"/>
      <c r="F19" s="96"/>
      <c r="G19" s="96"/>
      <c r="H19" s="96"/>
      <c r="I19" s="96"/>
      <c r="J19" s="96"/>
      <c r="K19" s="97"/>
      <c r="L19" s="97"/>
    </row>
    <row r="20" spans="1:12" ht="30" hidden="1" customHeight="1">
      <c r="B20" s="93"/>
      <c r="C20" s="94" t="s">
        <v>51</v>
      </c>
      <c r="D20" s="95"/>
      <c r="E20" s="95"/>
      <c r="F20" s="96"/>
      <c r="G20" s="96"/>
      <c r="H20" s="96"/>
      <c r="I20" s="96"/>
      <c r="J20" s="96"/>
      <c r="K20" s="97"/>
      <c r="L20" s="97"/>
    </row>
    <row r="21" spans="1:12" ht="30" customHeight="1">
      <c r="B21" s="178"/>
      <c r="C21" s="179"/>
      <c r="D21" s="180"/>
      <c r="E21" s="129"/>
      <c r="F21" s="159">
        <f>SUM(F12:F18)</f>
        <v>0</v>
      </c>
      <c r="G21" s="159">
        <f>SUM(G12:G18)</f>
        <v>0</v>
      </c>
      <c r="H21" s="159">
        <f>SUM(H12:H18)</f>
        <v>0</v>
      </c>
      <c r="I21" s="159">
        <f>SUM(I12:I18)</f>
        <v>0</v>
      </c>
      <c r="J21" s="159">
        <f>SUM(J12:J18)</f>
        <v>0</v>
      </c>
      <c r="K21" s="98"/>
      <c r="L21" s="98"/>
    </row>
    <row r="22" spans="1:12" ht="30" customHeight="1">
      <c r="B22" s="177"/>
      <c r="C22" s="177"/>
      <c r="D22" s="177"/>
      <c r="E22" s="177"/>
      <c r="F22" s="177"/>
      <c r="G22" s="177"/>
      <c r="H22" s="177"/>
      <c r="I22" s="177"/>
      <c r="J22" s="177"/>
      <c r="K22" s="177"/>
    </row>
    <row r="23" spans="1:12" ht="30" customHeight="1">
      <c r="B23" s="145" t="s">
        <v>14</v>
      </c>
      <c r="C23" s="146"/>
      <c r="D23" s="99"/>
      <c r="E23" s="99"/>
      <c r="F23" s="86"/>
      <c r="G23" s="86"/>
      <c r="H23" s="86"/>
      <c r="I23" s="100"/>
      <c r="J23" s="86"/>
      <c r="K23" s="101"/>
    </row>
    <row r="24" spans="1:12" ht="30" customHeight="1">
      <c r="B24" s="166" t="s">
        <v>1</v>
      </c>
      <c r="C24" s="166" t="s">
        <v>2</v>
      </c>
      <c r="D24" s="166" t="s">
        <v>21</v>
      </c>
      <c r="E24" s="169" t="s">
        <v>58</v>
      </c>
      <c r="F24" s="166" t="s">
        <v>22</v>
      </c>
      <c r="G24" s="166" t="s">
        <v>23</v>
      </c>
      <c r="H24" s="166" t="s">
        <v>24</v>
      </c>
      <c r="I24" s="166" t="s">
        <v>20</v>
      </c>
      <c r="J24" s="166" t="s">
        <v>11</v>
      </c>
      <c r="K24" s="166" t="s">
        <v>25</v>
      </c>
      <c r="L24" s="166" t="s">
        <v>89</v>
      </c>
    </row>
    <row r="25" spans="1:12" ht="30" customHeight="1">
      <c r="B25" s="168"/>
      <c r="C25" s="168"/>
      <c r="D25" s="168"/>
      <c r="E25" s="181"/>
      <c r="F25" s="171"/>
      <c r="G25" s="171"/>
      <c r="H25" s="171"/>
      <c r="I25" s="171"/>
      <c r="J25" s="171"/>
      <c r="K25" s="167"/>
      <c r="L25" s="167" t="s">
        <v>89</v>
      </c>
    </row>
    <row r="26" spans="1:12" ht="30" hidden="1" customHeight="1">
      <c r="B26" s="93"/>
      <c r="C26" s="94"/>
      <c r="D26" s="95"/>
      <c r="E26" s="95"/>
      <c r="F26" s="96"/>
      <c r="G26" s="96"/>
      <c r="H26" s="96"/>
      <c r="I26" s="96"/>
      <c r="J26" s="96"/>
      <c r="K26" s="97"/>
      <c r="L26" s="97"/>
    </row>
    <row r="27" spans="1:12" ht="30" customHeight="1">
      <c r="A27" s="3">
        <v>1</v>
      </c>
      <c r="B27" s="93"/>
      <c r="C27" s="94"/>
      <c r="D27" s="95"/>
      <c r="E27" s="163"/>
      <c r="F27" s="164"/>
      <c r="G27" s="164"/>
      <c r="H27" s="164"/>
      <c r="I27" s="96"/>
      <c r="J27" s="96"/>
      <c r="K27" s="97"/>
      <c r="L27" s="97"/>
    </row>
    <row r="28" spans="1:12" ht="30" customHeight="1">
      <c r="A28" s="3">
        <v>2</v>
      </c>
      <c r="B28" s="93"/>
      <c r="C28" s="94"/>
      <c r="D28" s="95"/>
      <c r="E28" s="163"/>
      <c r="F28" s="164"/>
      <c r="G28" s="164"/>
      <c r="H28" s="164"/>
      <c r="I28" s="96"/>
      <c r="J28" s="96"/>
      <c r="K28" s="97"/>
      <c r="L28" s="97"/>
    </row>
    <row r="29" spans="1:12" ht="30" customHeight="1">
      <c r="A29" s="3">
        <v>3</v>
      </c>
      <c r="B29" s="93"/>
      <c r="C29" s="94"/>
      <c r="D29" s="95"/>
      <c r="E29" s="163"/>
      <c r="F29" s="164"/>
      <c r="G29" s="164"/>
      <c r="H29" s="164"/>
      <c r="I29" s="96"/>
      <c r="J29" s="96"/>
      <c r="K29" s="97"/>
      <c r="L29" s="97"/>
    </row>
    <row r="30" spans="1:12" ht="30" customHeight="1">
      <c r="A30" s="3">
        <v>4</v>
      </c>
      <c r="B30" s="93"/>
      <c r="C30" s="94"/>
      <c r="D30" s="95"/>
      <c r="E30" s="163"/>
      <c r="F30" s="164"/>
      <c r="G30" s="164"/>
      <c r="H30" s="164"/>
      <c r="I30" s="96"/>
      <c r="J30" s="96"/>
      <c r="K30" s="97"/>
      <c r="L30" s="97"/>
    </row>
    <row r="31" spans="1:12" ht="30" customHeight="1">
      <c r="A31" s="3">
        <v>5</v>
      </c>
      <c r="B31" s="93"/>
      <c r="C31" s="94"/>
      <c r="D31" s="95"/>
      <c r="E31" s="163"/>
      <c r="F31" s="164"/>
      <c r="G31" s="164"/>
      <c r="H31" s="164"/>
      <c r="I31" s="96"/>
      <c r="J31" s="96"/>
      <c r="K31" s="97"/>
      <c r="L31" s="97"/>
    </row>
    <row r="32" spans="1:12" ht="30" customHeight="1">
      <c r="A32" s="3">
        <v>6</v>
      </c>
      <c r="B32" s="93"/>
      <c r="C32" s="94"/>
      <c r="D32" s="95"/>
      <c r="E32" s="163"/>
      <c r="F32" s="164"/>
      <c r="G32" s="164"/>
      <c r="H32" s="164"/>
      <c r="I32" s="96"/>
      <c r="J32" s="96"/>
      <c r="K32" s="97"/>
      <c r="L32" s="97"/>
    </row>
    <row r="33" spans="1:12" ht="30" customHeight="1">
      <c r="A33" s="3">
        <v>7</v>
      </c>
      <c r="B33" s="93"/>
      <c r="C33" s="94"/>
      <c r="D33" s="95"/>
      <c r="E33" s="163"/>
      <c r="F33" s="164"/>
      <c r="G33" s="164"/>
      <c r="H33" s="164"/>
      <c r="I33" s="96"/>
      <c r="J33" s="96"/>
      <c r="K33" s="97"/>
      <c r="L33" s="97"/>
    </row>
    <row r="34" spans="1:12" ht="30" customHeight="1">
      <c r="A34" s="3">
        <v>8</v>
      </c>
      <c r="B34" s="93"/>
      <c r="C34" s="94"/>
      <c r="D34" s="95"/>
      <c r="E34" s="163"/>
      <c r="F34" s="164"/>
      <c r="G34" s="164"/>
      <c r="H34" s="164"/>
      <c r="I34" s="96"/>
      <c r="J34" s="96"/>
      <c r="K34" s="97"/>
      <c r="L34" s="97"/>
    </row>
    <row r="35" spans="1:12" ht="30" hidden="1" customHeight="1">
      <c r="B35" s="93"/>
      <c r="C35" s="94" t="s">
        <v>52</v>
      </c>
      <c r="D35" s="95"/>
      <c r="E35" s="95"/>
      <c r="F35" s="96"/>
      <c r="G35" s="96"/>
      <c r="H35" s="96"/>
      <c r="I35" s="96"/>
      <c r="J35" s="96"/>
      <c r="K35" s="97"/>
      <c r="L35" s="97"/>
    </row>
    <row r="36" spans="1:12" ht="30" hidden="1" customHeight="1">
      <c r="B36" s="93"/>
      <c r="C36" s="94"/>
      <c r="D36" s="95"/>
      <c r="E36" s="95"/>
      <c r="F36" s="96"/>
      <c r="G36" s="96"/>
      <c r="H36" s="96"/>
      <c r="I36" s="96"/>
      <c r="J36" s="96"/>
      <c r="K36" s="97"/>
      <c r="L36" s="97"/>
    </row>
    <row r="37" spans="1:12" ht="30" customHeight="1">
      <c r="B37" s="178"/>
      <c r="C37" s="179"/>
      <c r="D37" s="180"/>
      <c r="E37" s="129"/>
      <c r="F37" s="159">
        <f>SUM(F25:F36)</f>
        <v>0</v>
      </c>
      <c r="G37" s="159">
        <f>SUM(G25:G36)</f>
        <v>0</v>
      </c>
      <c r="H37" s="159">
        <f>SUM(H25:H36)</f>
        <v>0</v>
      </c>
      <c r="I37" s="159">
        <f>SUM(I25:I36)</f>
        <v>0</v>
      </c>
      <c r="J37" s="159">
        <f>SUM(J25:J36)</f>
        <v>0</v>
      </c>
      <c r="K37" s="98"/>
      <c r="L37" s="98"/>
    </row>
    <row r="38" spans="1:12" ht="30" customHeight="1">
      <c r="B38" s="172"/>
      <c r="C38" s="172"/>
      <c r="D38" s="172"/>
      <c r="E38" s="172"/>
      <c r="F38" s="172"/>
      <c r="G38" s="172"/>
      <c r="H38" s="172"/>
      <c r="I38" s="172"/>
      <c r="J38" s="172"/>
      <c r="K38" s="172"/>
    </row>
    <row r="39" spans="1:12" s="8" customFormat="1" ht="30" customHeight="1">
      <c r="B39" s="149" t="s">
        <v>16</v>
      </c>
      <c r="C39" s="150"/>
      <c r="D39" s="103"/>
      <c r="E39" s="103"/>
      <c r="F39" s="104"/>
      <c r="G39" s="104"/>
      <c r="H39" s="86"/>
      <c r="I39" s="86"/>
      <c r="J39" s="105"/>
      <c r="K39" s="106"/>
    </row>
    <row r="40" spans="1:12" ht="30" customHeight="1">
      <c r="B40" s="166" t="s">
        <v>1</v>
      </c>
      <c r="C40" s="166" t="s">
        <v>38</v>
      </c>
      <c r="D40" s="166" t="s">
        <v>27</v>
      </c>
      <c r="E40" s="169" t="s">
        <v>59</v>
      </c>
      <c r="F40" s="166" t="s">
        <v>40</v>
      </c>
      <c r="G40" s="166" t="s">
        <v>8</v>
      </c>
      <c r="H40" s="166" t="s">
        <v>17</v>
      </c>
      <c r="I40" s="166" t="s">
        <v>18</v>
      </c>
      <c r="J40" s="166"/>
      <c r="K40" s="166" t="s">
        <v>25</v>
      </c>
      <c r="L40" s="166" t="s">
        <v>89</v>
      </c>
    </row>
    <row r="41" spans="1:12" ht="30" customHeight="1">
      <c r="B41" s="168"/>
      <c r="C41" s="168"/>
      <c r="D41" s="168"/>
      <c r="E41" s="170"/>
      <c r="F41" s="168"/>
      <c r="G41" s="168"/>
      <c r="H41" s="168"/>
      <c r="I41" s="168"/>
      <c r="J41" s="168"/>
      <c r="K41" s="168"/>
      <c r="L41" s="168" t="s">
        <v>89</v>
      </c>
    </row>
    <row r="42" spans="1:12" ht="30" hidden="1" customHeight="1">
      <c r="B42" s="107"/>
      <c r="C42" s="94"/>
      <c r="D42" s="108"/>
      <c r="E42" s="108"/>
      <c r="F42" s="108"/>
      <c r="G42" s="109"/>
      <c r="H42" s="110">
        <f t="shared" ref="H42:H48" si="0">IF(D42&gt;0,G42/D42,0)</f>
        <v>0</v>
      </c>
      <c r="I42" s="110">
        <f t="shared" ref="I42:I48" si="1">G42-H42</f>
        <v>0</v>
      </c>
      <c r="J42" s="111"/>
      <c r="K42" s="97"/>
      <c r="L42" s="97"/>
    </row>
    <row r="43" spans="1:12" ht="30" customHeight="1">
      <c r="A43" s="3">
        <v>1</v>
      </c>
      <c r="B43" s="107"/>
      <c r="C43" s="94"/>
      <c r="D43" s="108"/>
      <c r="E43" s="108"/>
      <c r="F43" s="108"/>
      <c r="G43" s="109"/>
      <c r="H43" s="137">
        <f>IF(D43&gt;0,G43/D43,0)</f>
        <v>0</v>
      </c>
      <c r="I43" s="137">
        <f t="shared" si="1"/>
        <v>0</v>
      </c>
      <c r="J43" s="111"/>
      <c r="K43" s="97"/>
      <c r="L43" s="97"/>
    </row>
    <row r="44" spans="1:12" ht="30" customHeight="1">
      <c r="A44" s="3">
        <v>2</v>
      </c>
      <c r="B44" s="107"/>
      <c r="C44" s="94"/>
      <c r="D44" s="108"/>
      <c r="E44" s="108"/>
      <c r="F44" s="108"/>
      <c r="G44" s="109"/>
      <c r="H44" s="137">
        <f t="shared" si="0"/>
        <v>0</v>
      </c>
      <c r="I44" s="137">
        <f t="shared" si="1"/>
        <v>0</v>
      </c>
      <c r="J44" s="111"/>
      <c r="K44" s="97"/>
      <c r="L44" s="97"/>
    </row>
    <row r="45" spans="1:12" ht="30" customHeight="1">
      <c r="A45" s="3">
        <v>3</v>
      </c>
      <c r="B45" s="107"/>
      <c r="C45" s="94"/>
      <c r="D45" s="108"/>
      <c r="E45" s="108"/>
      <c r="F45" s="108"/>
      <c r="G45" s="109"/>
      <c r="H45" s="137">
        <f t="shared" si="0"/>
        <v>0</v>
      </c>
      <c r="I45" s="137">
        <f t="shared" si="1"/>
        <v>0</v>
      </c>
      <c r="J45" s="111"/>
      <c r="K45" s="97"/>
      <c r="L45" s="97"/>
    </row>
    <row r="46" spans="1:12" ht="30" customHeight="1">
      <c r="A46" s="3">
        <v>4</v>
      </c>
      <c r="B46" s="107"/>
      <c r="C46" s="94"/>
      <c r="D46" s="108"/>
      <c r="E46" s="108"/>
      <c r="F46" s="108"/>
      <c r="G46" s="109"/>
      <c r="H46" s="137">
        <f>IF(D46&gt;0,G46/D46,0)</f>
        <v>0</v>
      </c>
      <c r="I46" s="137">
        <f>G46-H46</f>
        <v>0</v>
      </c>
      <c r="J46" s="111"/>
      <c r="K46" s="97"/>
      <c r="L46" s="97"/>
    </row>
    <row r="47" spans="1:12" ht="30" hidden="1" customHeight="1">
      <c r="B47" s="107"/>
      <c r="C47" s="94" t="s">
        <v>53</v>
      </c>
      <c r="D47" s="108"/>
      <c r="E47" s="108"/>
      <c r="F47" s="108"/>
      <c r="G47" s="109"/>
      <c r="H47" s="110">
        <f t="shared" si="0"/>
        <v>0</v>
      </c>
      <c r="I47" s="110">
        <f t="shared" si="1"/>
        <v>0</v>
      </c>
      <c r="J47" s="111">
        <f t="shared" ref="J47:J48" si="2">IF(F47="Local",G47/11,0)</f>
        <v>0</v>
      </c>
      <c r="K47" s="97"/>
      <c r="L47" s="97"/>
    </row>
    <row r="48" spans="1:12" ht="30" hidden="1" customHeight="1">
      <c r="B48" s="107"/>
      <c r="C48" s="94"/>
      <c r="D48" s="108"/>
      <c r="E48" s="108"/>
      <c r="F48" s="108"/>
      <c r="G48" s="109"/>
      <c r="H48" s="110">
        <f t="shared" si="0"/>
        <v>0</v>
      </c>
      <c r="I48" s="110">
        <f t="shared" si="1"/>
        <v>0</v>
      </c>
      <c r="J48" s="111">
        <f t="shared" si="2"/>
        <v>0</v>
      </c>
      <c r="K48" s="97"/>
      <c r="L48" s="97"/>
    </row>
    <row r="49" spans="1:12" ht="30" customHeight="1">
      <c r="B49" s="187"/>
      <c r="C49" s="188"/>
      <c r="D49" s="188"/>
      <c r="E49" s="188"/>
      <c r="F49" s="189"/>
      <c r="G49" s="159">
        <f>SUM(G42:G48)</f>
        <v>0</v>
      </c>
      <c r="H49" s="159">
        <f>SUM(H42:H48)</f>
        <v>0</v>
      </c>
      <c r="I49" s="159">
        <f>SUM(I42:I48)</f>
        <v>0</v>
      </c>
      <c r="J49" s="112"/>
      <c r="K49" s="113"/>
      <c r="L49" s="97"/>
    </row>
    <row r="50" spans="1:12" ht="30" customHeight="1">
      <c r="B50" s="114"/>
      <c r="C50" s="99"/>
      <c r="D50" s="99"/>
      <c r="E50" s="99"/>
      <c r="F50" s="105"/>
      <c r="G50" s="105"/>
      <c r="H50" s="105"/>
      <c r="I50" s="105"/>
      <c r="J50" s="105"/>
      <c r="K50" s="106"/>
      <c r="L50" s="98"/>
    </row>
    <row r="51" spans="1:12" ht="30" customHeight="1">
      <c r="B51" s="102" t="s">
        <v>15</v>
      </c>
      <c r="C51" s="103"/>
      <c r="D51" s="103"/>
      <c r="E51" s="103"/>
      <c r="F51" s="104"/>
      <c r="G51" s="104"/>
      <c r="H51" s="86"/>
      <c r="I51" s="86"/>
      <c r="J51" s="105"/>
      <c r="K51" s="106"/>
    </row>
    <row r="52" spans="1:12" ht="30" customHeight="1">
      <c r="B52" s="169" t="s">
        <v>1</v>
      </c>
      <c r="C52" s="199" t="s">
        <v>2</v>
      </c>
      <c r="D52" s="200"/>
      <c r="E52" s="201"/>
      <c r="F52" s="169" t="s">
        <v>58</v>
      </c>
      <c r="G52" s="169" t="s">
        <v>21</v>
      </c>
      <c r="H52" s="169" t="s">
        <v>26</v>
      </c>
      <c r="I52" s="169" t="s">
        <v>8</v>
      </c>
      <c r="J52" s="169"/>
      <c r="K52" s="169" t="s">
        <v>25</v>
      </c>
      <c r="L52" s="166" t="s">
        <v>89</v>
      </c>
    </row>
    <row r="53" spans="1:12" ht="30" customHeight="1">
      <c r="B53" s="170"/>
      <c r="C53" s="202"/>
      <c r="D53" s="203"/>
      <c r="E53" s="204"/>
      <c r="F53" s="170"/>
      <c r="G53" s="170"/>
      <c r="H53" s="170"/>
      <c r="I53" s="170"/>
      <c r="J53" s="170"/>
      <c r="K53" s="170"/>
      <c r="L53" s="168" t="s">
        <v>89</v>
      </c>
    </row>
    <row r="54" spans="1:12" ht="30" hidden="1" customHeight="1">
      <c r="B54" s="130"/>
      <c r="C54" s="184"/>
      <c r="D54" s="185"/>
      <c r="E54" s="185"/>
      <c r="F54" s="186"/>
      <c r="G54" s="131"/>
      <c r="H54" s="132"/>
      <c r="I54" s="133"/>
      <c r="J54" s="134"/>
      <c r="K54" s="135"/>
      <c r="L54" s="97"/>
    </row>
    <row r="55" spans="1:12" ht="30" customHeight="1">
      <c r="A55" s="3">
        <v>1</v>
      </c>
      <c r="B55" s="130"/>
      <c r="C55" s="193"/>
      <c r="D55" s="194"/>
      <c r="E55" s="195"/>
      <c r="F55" s="131"/>
      <c r="G55" s="131"/>
      <c r="H55" s="132"/>
      <c r="I55" s="133"/>
      <c r="J55" s="134"/>
      <c r="K55" s="135"/>
      <c r="L55" s="97"/>
    </row>
    <row r="56" spans="1:12" ht="30" customHeight="1">
      <c r="A56" s="3">
        <v>2</v>
      </c>
      <c r="B56" s="130"/>
      <c r="C56" s="196"/>
      <c r="D56" s="197"/>
      <c r="E56" s="198"/>
      <c r="F56" s="131"/>
      <c r="G56" s="131"/>
      <c r="H56" s="132"/>
      <c r="I56" s="133"/>
      <c r="J56" s="134"/>
      <c r="K56" s="135"/>
      <c r="L56" s="97"/>
    </row>
    <row r="57" spans="1:12" ht="30" customHeight="1">
      <c r="A57" s="3">
        <v>3</v>
      </c>
      <c r="B57" s="130"/>
      <c r="C57" s="196"/>
      <c r="D57" s="197"/>
      <c r="E57" s="198"/>
      <c r="F57" s="131"/>
      <c r="G57" s="131"/>
      <c r="H57" s="132"/>
      <c r="I57" s="133"/>
      <c r="J57" s="134"/>
      <c r="K57" s="135"/>
      <c r="L57" s="97"/>
    </row>
    <row r="58" spans="1:12" ht="30" customHeight="1">
      <c r="A58" s="3">
        <v>4</v>
      </c>
      <c r="B58" s="130"/>
      <c r="C58" s="196"/>
      <c r="D58" s="197"/>
      <c r="E58" s="198"/>
      <c r="F58" s="131"/>
      <c r="G58" s="131"/>
      <c r="H58" s="132"/>
      <c r="I58" s="133"/>
      <c r="J58" s="134"/>
      <c r="K58" s="135"/>
      <c r="L58" s="97"/>
    </row>
    <row r="59" spans="1:12" ht="30" customHeight="1">
      <c r="A59" s="3">
        <v>5</v>
      </c>
      <c r="B59" s="130"/>
      <c r="C59" s="196"/>
      <c r="D59" s="197"/>
      <c r="E59" s="198"/>
      <c r="F59" s="131"/>
      <c r="G59" s="131"/>
      <c r="H59" s="132"/>
      <c r="I59" s="133"/>
      <c r="J59" s="134"/>
      <c r="K59" s="135"/>
      <c r="L59" s="97"/>
    </row>
    <row r="60" spans="1:12" ht="30" hidden="1" customHeight="1">
      <c r="B60" s="130"/>
      <c r="C60" s="184" t="s">
        <v>54</v>
      </c>
      <c r="D60" s="185"/>
      <c r="E60" s="185"/>
      <c r="F60" s="186"/>
      <c r="G60" s="131"/>
      <c r="H60" s="132"/>
      <c r="I60" s="133"/>
      <c r="J60" s="134"/>
      <c r="K60" s="135"/>
      <c r="L60" s="97"/>
    </row>
    <row r="61" spans="1:12" ht="30" customHeight="1">
      <c r="B61" s="190"/>
      <c r="C61" s="191"/>
      <c r="D61" s="191"/>
      <c r="E61" s="191"/>
      <c r="F61" s="191"/>
      <c r="G61" s="191"/>
      <c r="H61" s="192"/>
      <c r="I61" s="159">
        <f>SUM(I54:I60)</f>
        <v>0</v>
      </c>
      <c r="J61" s="30"/>
      <c r="K61" s="38"/>
      <c r="L61" s="97"/>
    </row>
    <row r="62" spans="1:12" ht="30" customHeight="1">
      <c r="B62" s="114"/>
      <c r="C62" s="99"/>
      <c r="D62" s="99"/>
      <c r="E62" s="99"/>
      <c r="F62" s="105"/>
      <c r="G62" s="105"/>
      <c r="H62" s="105"/>
      <c r="I62" s="105"/>
      <c r="J62" s="105"/>
      <c r="K62" s="106"/>
      <c r="L62" s="98"/>
    </row>
    <row r="63" spans="1:12" ht="30" customHeight="1">
      <c r="B63" s="101"/>
      <c r="C63" s="86"/>
      <c r="D63" s="86"/>
      <c r="E63" s="86"/>
      <c r="F63" s="115"/>
      <c r="G63" s="115"/>
      <c r="H63" s="86"/>
      <c r="I63" s="101"/>
      <c r="J63" s="116" t="s">
        <v>57</v>
      </c>
      <c r="K63" s="160">
        <f>F21+G21+H21+I21+J21+F37+G37+H37+I37+J37+G49+I61</f>
        <v>0</v>
      </c>
    </row>
    <row r="64" spans="1:12" ht="30" customHeight="1">
      <c r="B64" s="101"/>
      <c r="C64" s="86"/>
      <c r="D64" s="86"/>
      <c r="E64" s="86"/>
      <c r="F64" s="115"/>
      <c r="G64" s="115"/>
      <c r="H64" s="86"/>
      <c r="I64" s="101"/>
      <c r="J64" s="105"/>
      <c r="K64" s="117"/>
    </row>
    <row r="65" spans="2:11" ht="30" customHeight="1">
      <c r="B65" s="118" t="s">
        <v>6</v>
      </c>
      <c r="C65" s="83"/>
      <c r="D65" s="83"/>
      <c r="E65" s="83"/>
      <c r="F65" s="118" t="s">
        <v>33</v>
      </c>
      <c r="G65" s="83"/>
      <c r="H65" s="83"/>
      <c r="I65" s="83"/>
      <c r="J65" s="83"/>
      <c r="K65" s="84"/>
    </row>
    <row r="66" spans="2:11" ht="30" customHeight="1">
      <c r="B66" s="119" t="s">
        <v>5</v>
      </c>
      <c r="C66" s="86"/>
      <c r="D66" s="86"/>
      <c r="E66" s="86"/>
      <c r="F66" s="119" t="s">
        <v>34</v>
      </c>
      <c r="G66" s="86"/>
      <c r="H66" s="86"/>
      <c r="I66" s="86"/>
      <c r="J66" s="86"/>
      <c r="K66" s="87"/>
    </row>
    <row r="67" spans="2:11" ht="30" customHeight="1">
      <c r="B67" s="120" t="s">
        <v>4</v>
      </c>
      <c r="C67" s="86"/>
      <c r="D67" s="86"/>
      <c r="E67" s="86"/>
      <c r="F67" s="85" t="s">
        <v>4</v>
      </c>
      <c r="G67" s="86"/>
      <c r="H67" s="86"/>
      <c r="I67" s="86"/>
      <c r="J67" s="86"/>
      <c r="K67" s="87"/>
    </row>
    <row r="68" spans="2:11" ht="30" customHeight="1">
      <c r="B68" s="120"/>
      <c r="C68" s="121" t="s">
        <v>35</v>
      </c>
      <c r="D68" s="122"/>
      <c r="E68" s="122"/>
      <c r="F68" s="123"/>
      <c r="G68" s="124" t="s">
        <v>0</v>
      </c>
      <c r="H68" s="124"/>
      <c r="I68" s="124"/>
      <c r="J68" s="124"/>
      <c r="K68" s="125"/>
    </row>
    <row r="69" spans="2:11" ht="30" customHeight="1">
      <c r="B69" s="126" t="s">
        <v>36</v>
      </c>
      <c r="C69" s="124"/>
      <c r="D69" s="127"/>
      <c r="E69" s="127"/>
      <c r="F69" s="182" t="s">
        <v>37</v>
      </c>
      <c r="G69" s="183"/>
      <c r="H69" s="183"/>
      <c r="I69" s="124"/>
      <c r="J69" s="124"/>
      <c r="K69" s="128"/>
    </row>
  </sheetData>
  <dataConsolidate/>
  <mergeCells count="59">
    <mergeCell ref="F69:H69"/>
    <mergeCell ref="C54:F54"/>
    <mergeCell ref="B49:F49"/>
    <mergeCell ref="B61:H61"/>
    <mergeCell ref="B52:B53"/>
    <mergeCell ref="H52:H53"/>
    <mergeCell ref="C55:E55"/>
    <mergeCell ref="C60:F60"/>
    <mergeCell ref="C56:E56"/>
    <mergeCell ref="C57:E57"/>
    <mergeCell ref="C58:E58"/>
    <mergeCell ref="C59:E59"/>
    <mergeCell ref="C52:E53"/>
    <mergeCell ref="J40:J41"/>
    <mergeCell ref="K40:K41"/>
    <mergeCell ref="H24:H25"/>
    <mergeCell ref="K11:K12"/>
    <mergeCell ref="B37:D37"/>
    <mergeCell ref="B11:B12"/>
    <mergeCell ref="B24:B25"/>
    <mergeCell ref="F24:F25"/>
    <mergeCell ref="C11:C12"/>
    <mergeCell ref="C24:C25"/>
    <mergeCell ref="B40:B41"/>
    <mergeCell ref="G40:G41"/>
    <mergeCell ref="H40:H41"/>
    <mergeCell ref="C40:C41"/>
    <mergeCell ref="H6:K6"/>
    <mergeCell ref="H7:K7"/>
    <mergeCell ref="I24:I25"/>
    <mergeCell ref="J24:J25"/>
    <mergeCell ref="K24:K25"/>
    <mergeCell ref="B22:K22"/>
    <mergeCell ref="F11:F12"/>
    <mergeCell ref="G11:G12"/>
    <mergeCell ref="H11:H12"/>
    <mergeCell ref="B21:D21"/>
    <mergeCell ref="E11:E12"/>
    <mergeCell ref="E24:E25"/>
    <mergeCell ref="I11:I12"/>
    <mergeCell ref="D11:D12"/>
    <mergeCell ref="J11:J12"/>
    <mergeCell ref="D24:D25"/>
    <mergeCell ref="L11:L12"/>
    <mergeCell ref="L24:L25"/>
    <mergeCell ref="L40:L41"/>
    <mergeCell ref="L52:L53"/>
    <mergeCell ref="A11:A12"/>
    <mergeCell ref="K52:K53"/>
    <mergeCell ref="G52:G53"/>
    <mergeCell ref="G24:G25"/>
    <mergeCell ref="F52:F53"/>
    <mergeCell ref="J52:J53"/>
    <mergeCell ref="D40:D41"/>
    <mergeCell ref="F40:F41"/>
    <mergeCell ref="B38:K38"/>
    <mergeCell ref="I40:I41"/>
    <mergeCell ref="I52:I53"/>
    <mergeCell ref="E40:E41"/>
  </mergeCells>
  <phoneticPr fontId="6" type="noConversion"/>
  <dataValidations count="17">
    <dataValidation allowBlank="1" showInputMessage="1" showErrorMessage="1" promptTitle="Purchase Order" prompt="(If Available)" sqref="D24:D25 D11:D12 G52:G53" xr:uid="{00000000-0002-0000-0000-000000000000}"/>
    <dataValidation allowBlank="1" showInputMessage="1" showErrorMessage="1" promptTitle="Project" prompt="(If Available)" sqref="H52:H53" xr:uid="{2BB3EAAD-5C61-4654-89B6-D5905AA663BA}"/>
    <dataValidation type="list" allowBlank="1" showInputMessage="1" showErrorMessage="1" sqref="K42:K48 K13:K20 K26:K36 K54:K60" xr:uid="{00000000-0002-0000-0000-000002000000}">
      <formula1>"X"</formula1>
    </dataValidation>
    <dataValidation allowBlank="1" showInputMessage="1" showErrorMessage="1" promptTitle="Quantity" prompt="Number of people entertained (including yourself)" sqref="D40:D41" xr:uid="{6E27C82D-39CB-4D19-8670-9B843E06ACD1}"/>
    <dataValidation allowBlank="1" showInputMessage="1" showErrorMessage="1" promptTitle="Place" prompt="Local (Australia)_x000a_Overseas (Outside Australia)" sqref="F40:F41" xr:uid="{110BB707-A75C-4A5E-8C17-869ECE6F261D}"/>
    <dataValidation type="list" allowBlank="1" showInputMessage="1" showErrorMessage="1" error="Please select_x000a_Local or Overseas" sqref="F42:F48" xr:uid="{B5E43E93-8488-4B14-83D5-66B0E73F11B0}">
      <formula1>"Local,Overseas"</formula1>
    </dataValidation>
    <dataValidation type="list" allowBlank="1" showInputMessage="1" showErrorMessage="1" sqref="J23 J8:J10" xr:uid="{00000000-0002-0000-0000-000006000000}">
      <formula1>"January,February,March,April,May,June,July,August,September,October,November,December"</formula1>
    </dataValidation>
    <dataValidation type="list" allowBlank="1" showInputMessage="1" showErrorMessage="1" sqref="K23 K9:K10" xr:uid="{00000000-0002-0000-0000-000007000000}">
      <formula1>"2000,2001,2002,2003,2004,2005"</formula1>
    </dataValidation>
    <dataValidation allowBlank="1" showInputMessage="1" showErrorMessage="1" promptTitle="Transport" prompt="Taxi_x000a_Car Hire_x000a_Bus Fares_x000a_Train Fares_x000a_Petrol_x000a_Parking" sqref="I24:I25 I11:I12" xr:uid="{00000000-0002-0000-0000-000008000000}"/>
    <dataValidation allowBlank="1" showInputMessage="1" showErrorMessage="1" promptTitle="Meals" prompt="Breakfast_x000a_Lunch_x000a_Dinner_x000a_Drinks" sqref="F24:F25 F11:F12" xr:uid="{00000000-0002-0000-0000-000009000000}"/>
    <dataValidation allowBlank="1" showInputMessage="1" showErrorMessage="1" promptTitle="Accomodation" prompt="City_x000a_How many nights" sqref="G24:G25 G11:G12" xr:uid="{00000000-0002-0000-0000-00000A000000}"/>
    <dataValidation allowBlank="1" showInputMessage="1" showErrorMessage="1" promptTitle="Airfare" prompt="Origin_x000a_Destination" sqref="H24:H25" xr:uid="{00000000-0002-0000-0000-00000B000000}"/>
    <dataValidation allowBlank="1" showInputMessage="1" showErrorMessage="1" promptTitle="Other" prompt="Visa_x000a_Internet_x000a_etc" sqref="J24:J25 J11:J12" xr:uid="{00000000-0002-0000-0000-00000C000000}"/>
    <dataValidation type="list" allowBlank="1" showInputMessage="1" showErrorMessage="1" sqref="I8" xr:uid="{00000000-0002-0000-0000-00000D000000}">
      <formula1>",1,2,3,4,5,6,7,8,9,10,11,12,13,14,15,16,17,18,19,20,21,22,23,24,25,26,27,28,29,30,31"</formula1>
    </dataValidation>
    <dataValidation allowBlank="1" showInputMessage="1" showErrorMessage="1" promptTitle="Airfares" prompt="Origin_x000a_Destination" sqref="H11:H12" xr:uid="{00000000-0002-0000-0000-00000E000000}"/>
    <dataValidation allowBlank="1" showInputMessage="1" showErrorMessage="1" promptTitle="Client Training" prompt="Y or N" sqref="E11:E12 E24:E25 F52:F53" xr:uid="{00000000-0002-0000-0000-000010000000}"/>
    <dataValidation allowBlank="1" showInputMessage="1" showErrorMessage="1" promptTitle="Traveling?" prompt="Entertainment during traveling?_x000a_Y or N" sqref="E40:E41" xr:uid="{6860BE97-B451-4F81-9DBA-C8316B29FB81}"/>
  </dataValidations>
  <printOptions horizontalCentered="1"/>
  <pageMargins left="0.19685039370078741" right="0.23622047244094491" top="0.43307086614173229" bottom="0.47244094488188981" header="0.51181102362204722" footer="0.19685039370078741"/>
  <pageSetup paperSize="9" scale="41" orientation="portrait" horizontalDpi="4294967292" r:id="rId1"/>
  <headerFooter alignWithMargins="0">
    <oddFooter>&amp;L&amp;"UniversS 45 Light,Regular"&amp;8Page &amp;P of &amp;N
&amp;F : Version 1, 28/1/03</oddFooter>
  </headerFooter>
  <cellWatches>
    <cellWatch r="F42"/>
  </cellWatches>
  <ignoredErrors>
    <ignoredError sqref="F21:J21 F37:J37 G49 K63 H47:J48 H45:I45 H46:I46 I43 H44:I44 H49:I49" unlockedFormula="1"/>
  </ignoredErrors>
  <drawing r:id="rId2"/>
  <legacyDrawing r:id="rId3"/>
  <controls>
    <mc:AlternateContent xmlns:mc="http://schemas.openxmlformats.org/markup-compatibility/2006">
      <mc:Choice Requires="x14">
        <control shapeId="1042" r:id="rId4" name="CommandButton4">
          <controlPr defaultSize="0" autoLine="0" r:id="rId5">
            <anchor moveWithCells="1">
              <from>
                <xdr:col>3</xdr:col>
                <xdr:colOff>0</xdr:colOff>
                <xdr:row>20</xdr:row>
                <xdr:rowOff>31750</xdr:rowOff>
              </from>
              <to>
                <xdr:col>3</xdr:col>
                <xdr:colOff>1136650</xdr:colOff>
                <xdr:row>21</xdr:row>
                <xdr:rowOff>6350</xdr:rowOff>
              </to>
            </anchor>
          </controlPr>
        </control>
      </mc:Choice>
      <mc:Fallback>
        <control shapeId="1042" r:id="rId4" name="CommandButton4"/>
      </mc:Fallback>
    </mc:AlternateContent>
    <mc:AlternateContent xmlns:mc="http://schemas.openxmlformats.org/markup-compatibility/2006">
      <mc:Choice Requires="x14">
        <control shapeId="1041" r:id="rId6" name="CommandButton3">
          <controlPr defaultSize="0" autoLine="0" r:id="rId7">
            <anchor moveWithCells="1">
              <from>
                <xdr:col>3</xdr:col>
                <xdr:colOff>57150</xdr:colOff>
                <xdr:row>60</xdr:row>
                <xdr:rowOff>31750</xdr:rowOff>
              </from>
              <to>
                <xdr:col>3</xdr:col>
                <xdr:colOff>1193800</xdr:colOff>
                <xdr:row>61</xdr:row>
                <xdr:rowOff>6350</xdr:rowOff>
              </to>
            </anchor>
          </controlPr>
        </control>
      </mc:Choice>
      <mc:Fallback>
        <control shapeId="1041" r:id="rId6" name="CommandButton3"/>
      </mc:Fallback>
    </mc:AlternateContent>
    <mc:AlternateContent xmlns:mc="http://schemas.openxmlformats.org/markup-compatibility/2006">
      <mc:Choice Requires="x14">
        <control shapeId="1040" r:id="rId8" name="CommandButton2">
          <controlPr defaultSize="0" autoLine="0" r:id="rId9">
            <anchor moveWithCells="1">
              <from>
                <xdr:col>3</xdr:col>
                <xdr:colOff>31750</xdr:colOff>
                <xdr:row>36</xdr:row>
                <xdr:rowOff>38100</xdr:rowOff>
              </from>
              <to>
                <xdr:col>3</xdr:col>
                <xdr:colOff>1168400</xdr:colOff>
                <xdr:row>37</xdr:row>
                <xdr:rowOff>12700</xdr:rowOff>
              </to>
            </anchor>
          </controlPr>
        </control>
      </mc:Choice>
      <mc:Fallback>
        <control shapeId="1040" r:id="rId8" name="CommandButton2"/>
      </mc:Fallback>
    </mc:AlternateContent>
    <mc:AlternateContent xmlns:mc="http://schemas.openxmlformats.org/markup-compatibility/2006">
      <mc:Choice Requires="x14">
        <control shapeId="1028" r:id="rId10" name="CommandButton1">
          <controlPr defaultSize="0" autoLine="0" r:id="rId11">
            <anchor moveWithCells="1">
              <from>
                <xdr:col>3</xdr:col>
                <xdr:colOff>0</xdr:colOff>
                <xdr:row>48</xdr:row>
                <xdr:rowOff>38100</xdr:rowOff>
              </from>
              <to>
                <xdr:col>3</xdr:col>
                <xdr:colOff>1136650</xdr:colOff>
                <xdr:row>49</xdr:row>
                <xdr:rowOff>12700</xdr:rowOff>
              </to>
            </anchor>
          </controlPr>
        </control>
      </mc:Choice>
      <mc:Fallback>
        <control shapeId="1028" r:id="rId10" name="CommandButton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F000000}">
          <x14:formula1>
            <xm:f>FINANCE!$O$5:$O$12</xm:f>
          </x14:formula1>
          <xm:sqref>H7:K7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1512-2945-4C3C-A80C-596A31890BBA}">
  <sheetPr>
    <tabColor theme="4" tint="0.39997558519241921"/>
  </sheetPr>
  <dimension ref="A2"/>
  <sheetViews>
    <sheetView workbookViewId="0">
      <selection activeCell="A5" sqref="A5"/>
    </sheetView>
  </sheetViews>
  <sheetFormatPr baseColWidth="10" defaultRowHeight="12.5"/>
  <sheetData>
    <row r="2" spans="1:1">
      <c r="A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67CC-9E72-4912-9F63-C7FA014EC592}">
  <sheetPr>
    <tabColor theme="4" tint="0.39997558519241921"/>
  </sheetPr>
  <dimension ref="A2:M64"/>
  <sheetViews>
    <sheetView workbookViewId="0">
      <selection activeCell="I127" sqref="I126:I127"/>
    </sheetView>
  </sheetViews>
  <sheetFormatPr baseColWidth="10" defaultRowHeight="12.5"/>
  <sheetData>
    <row r="2" spans="1:13">
      <c r="A2" s="162"/>
      <c r="B2" s="161"/>
      <c r="G2" s="161"/>
      <c r="L2" s="162"/>
      <c r="M2" s="161"/>
    </row>
    <row r="64" spans="2:2">
      <c r="B64" s="16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80C9-62BF-48D1-992A-CD949CE91475}">
  <sheetPr>
    <tabColor theme="4" tint="0.39997558519241921"/>
  </sheetPr>
  <dimension ref="A1"/>
  <sheetViews>
    <sheetView workbookViewId="0">
      <selection activeCell="A2" sqref="A2"/>
    </sheetView>
  </sheetViews>
  <sheetFormatPr baseColWidth="10" defaultRowHeight="12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1333-3555-4276-BE9C-3F1347B597E0}">
  <sheetPr>
    <tabColor theme="4" tint="0.39997558519241921"/>
  </sheetPr>
  <dimension ref="B2"/>
  <sheetViews>
    <sheetView workbookViewId="0">
      <selection activeCell="P16" sqref="P16"/>
    </sheetView>
  </sheetViews>
  <sheetFormatPr baseColWidth="10" defaultRowHeight="12.5"/>
  <sheetData>
    <row r="2" spans="2:2">
      <c r="B2" s="16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447B-91D2-492E-9838-5A284BD637B0}">
  <dimension ref="A4:AN17"/>
  <sheetViews>
    <sheetView workbookViewId="0">
      <selection activeCell="D23" sqref="D23"/>
    </sheetView>
  </sheetViews>
  <sheetFormatPr baseColWidth="10" defaultRowHeight="12.5"/>
  <cols>
    <col min="2" max="2" width="28.1796875" customWidth="1"/>
    <col min="3" max="3" width="12.81640625" customWidth="1"/>
    <col min="4" max="4" width="17.26953125" customWidth="1"/>
    <col min="6" max="6" width="12.26953125" bestFit="1" customWidth="1"/>
    <col min="16" max="16" width="24" customWidth="1"/>
  </cols>
  <sheetData>
    <row r="4" spans="1:40" ht="13">
      <c r="B4" s="139" t="s">
        <v>69</v>
      </c>
      <c r="C4" s="139" t="s">
        <v>1</v>
      </c>
      <c r="D4" s="139" t="s">
        <v>68</v>
      </c>
      <c r="E4" s="139" t="s">
        <v>70</v>
      </c>
      <c r="F4" s="139" t="s">
        <v>71</v>
      </c>
      <c r="G4" s="139" t="s">
        <v>72</v>
      </c>
      <c r="H4" s="139" t="s">
        <v>73</v>
      </c>
      <c r="I4" s="139" t="s">
        <v>74</v>
      </c>
      <c r="J4" s="139" t="s">
        <v>75</v>
      </c>
      <c r="K4" s="139" t="s">
        <v>76</v>
      </c>
      <c r="N4" s="157" t="s">
        <v>72</v>
      </c>
      <c r="O4" s="157" t="s">
        <v>69</v>
      </c>
    </row>
    <row r="5" spans="1:40" ht="13">
      <c r="B5" s="138"/>
      <c r="N5" s="156">
        <v>0</v>
      </c>
      <c r="O5" s="155" t="s">
        <v>82</v>
      </c>
    </row>
    <row r="6" spans="1:40" s="148" customFormat="1">
      <c r="A6"/>
      <c r="B6" s="148" t="s">
        <v>62</v>
      </c>
      <c r="C6" s="151">
        <f>+'Corporate Credit Card'!$H$8</f>
        <v>45809</v>
      </c>
      <c r="D6">
        <v>617008</v>
      </c>
      <c r="E6" s="153">
        <f>+'Corporate Credit Card'!H49</f>
        <v>0</v>
      </c>
      <c r="F6" s="153"/>
      <c r="G6">
        <v>20</v>
      </c>
      <c r="H6"/>
      <c r="I6"/>
      <c r="J6" s="165">
        <v>550</v>
      </c>
      <c r="K6" s="158"/>
      <c r="L6"/>
      <c r="M6"/>
      <c r="N6" s="154">
        <v>10</v>
      </c>
      <c r="O6" s="155" t="s">
        <v>83</v>
      </c>
      <c r="P6" s="161" t="s">
        <v>90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</row>
    <row r="7" spans="1:40" s="148" customFormat="1">
      <c r="A7"/>
      <c r="B7" s="148" t="s">
        <v>63</v>
      </c>
      <c r="C7" s="151">
        <f>+'Corporate Credit Card'!$H$8</f>
        <v>45809</v>
      </c>
      <c r="D7">
        <v>616001</v>
      </c>
      <c r="E7" s="153">
        <f>+'Corporate Credit Card'!I49</f>
        <v>0</v>
      </c>
      <c r="F7" s="153"/>
      <c r="G7">
        <v>20</v>
      </c>
      <c r="H7"/>
      <c r="I7"/>
      <c r="J7" s="165">
        <v>550</v>
      </c>
      <c r="K7"/>
      <c r="L7"/>
      <c r="M7"/>
      <c r="N7" s="154">
        <v>20</v>
      </c>
      <c r="O7" s="155" t="s">
        <v>84</v>
      </c>
      <c r="P7" s="161" t="s">
        <v>91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1:40" s="147" customFormat="1">
      <c r="A8"/>
      <c r="B8" s="147" t="s">
        <v>64</v>
      </c>
      <c r="C8" s="151">
        <f>+'Corporate Credit Card'!$H$8</f>
        <v>45809</v>
      </c>
      <c r="D8">
        <v>616005</v>
      </c>
      <c r="E8" s="153">
        <f>+'Corporate Credit Card'!H37</f>
        <v>0</v>
      </c>
      <c r="F8" s="153"/>
      <c r="G8">
        <v>20</v>
      </c>
      <c r="H8"/>
      <c r="I8"/>
      <c r="J8" s="165">
        <v>550</v>
      </c>
      <c r="K8"/>
      <c r="L8"/>
      <c r="M8"/>
      <c r="N8" s="154">
        <v>50</v>
      </c>
      <c r="O8" s="155" t="s">
        <v>30</v>
      </c>
      <c r="P8" s="161" t="s">
        <v>92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 spans="1:40" s="147" customFormat="1">
      <c r="A9"/>
      <c r="B9" s="147" t="s">
        <v>65</v>
      </c>
      <c r="C9" s="151">
        <f>+'Corporate Credit Card'!$H$8</f>
        <v>45809</v>
      </c>
      <c r="D9">
        <v>616006</v>
      </c>
      <c r="E9" s="153">
        <f>+'Corporate Credit Card'!G37</f>
        <v>0</v>
      </c>
      <c r="F9" s="153"/>
      <c r="G9">
        <v>20</v>
      </c>
      <c r="H9"/>
      <c r="I9"/>
      <c r="J9" s="165">
        <v>550</v>
      </c>
      <c r="K9"/>
      <c r="L9"/>
      <c r="M9"/>
      <c r="N9" s="154">
        <v>60</v>
      </c>
      <c r="O9" s="155" t="s">
        <v>86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1:40" s="147" customFormat="1">
      <c r="A10"/>
      <c r="B10" s="147" t="s">
        <v>66</v>
      </c>
      <c r="C10" s="151">
        <f>+'Corporate Credit Card'!$H$8</f>
        <v>45809</v>
      </c>
      <c r="D10">
        <v>617001</v>
      </c>
      <c r="E10" s="153">
        <f>+'Corporate Credit Card'!I37+'Corporate Credit Card'!J37</f>
        <v>0</v>
      </c>
      <c r="F10" s="153"/>
      <c r="G10">
        <v>20</v>
      </c>
      <c r="H10"/>
      <c r="I10"/>
      <c r="J10" s="165">
        <v>550</v>
      </c>
      <c r="K10"/>
      <c r="L10"/>
      <c r="M10"/>
      <c r="N10" s="154">
        <v>55</v>
      </c>
      <c r="O10" s="155" t="s">
        <v>85</v>
      </c>
      <c r="P10" t="s">
        <v>93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</row>
    <row r="11" spans="1:40" s="142" customFormat="1">
      <c r="A11"/>
      <c r="B11" s="142" t="s">
        <v>77</v>
      </c>
      <c r="C11" s="151">
        <f>+'Corporate Credit Card'!$H$8</f>
        <v>45809</v>
      </c>
      <c r="D11">
        <v>616008</v>
      </c>
      <c r="E11" s="153">
        <f>+'Corporate Credit Card'!H21</f>
        <v>0</v>
      </c>
      <c r="F11" s="153"/>
      <c r="G11">
        <v>20</v>
      </c>
      <c r="H11"/>
      <c r="I11"/>
      <c r="J11" s="165">
        <v>550</v>
      </c>
      <c r="K11"/>
      <c r="L11"/>
      <c r="M11"/>
      <c r="N11" s="154">
        <v>80</v>
      </c>
      <c r="O11" s="155" t="s">
        <v>87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</row>
    <row r="12" spans="1:40" s="142" customFormat="1">
      <c r="A12"/>
      <c r="B12" s="142" t="s">
        <v>78</v>
      </c>
      <c r="C12" s="151">
        <f>+'Corporate Credit Card'!$H$8</f>
        <v>45809</v>
      </c>
      <c r="D12">
        <v>616009</v>
      </c>
      <c r="E12" s="153">
        <f>+'Corporate Credit Card'!G21</f>
        <v>0</v>
      </c>
      <c r="F12" s="153"/>
      <c r="G12">
        <v>20</v>
      </c>
      <c r="H12"/>
      <c r="I12"/>
      <c r="J12" s="165">
        <v>550</v>
      </c>
      <c r="K12"/>
      <c r="L12"/>
      <c r="M12"/>
      <c r="N12" s="154">
        <v>90</v>
      </c>
      <c r="O12" s="155" t="s">
        <v>88</v>
      </c>
      <c r="P12" t="s">
        <v>94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40" s="142" customFormat="1">
      <c r="A13"/>
      <c r="B13" s="142" t="s">
        <v>79</v>
      </c>
      <c r="C13" s="151">
        <f>+'Corporate Credit Card'!$H$8</f>
        <v>45809</v>
      </c>
      <c r="D13">
        <v>616010</v>
      </c>
      <c r="E13" s="153">
        <f>+'Corporate Credit Card'!I21+'Corporate Credit Card'!J21</f>
        <v>0</v>
      </c>
      <c r="F13" s="153"/>
      <c r="G13">
        <v>20</v>
      </c>
      <c r="H13"/>
      <c r="I13"/>
      <c r="J13" s="165">
        <v>550</v>
      </c>
      <c r="K13"/>
      <c r="L13"/>
      <c r="M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</row>
    <row r="14" spans="1:40" s="147" customFormat="1">
      <c r="A14"/>
      <c r="B14" s="147" t="s">
        <v>67</v>
      </c>
      <c r="C14" s="151">
        <f>+'Corporate Credit Card'!$H$8</f>
        <v>45809</v>
      </c>
      <c r="D14">
        <v>616011</v>
      </c>
      <c r="E14" s="153">
        <f>+'Corporate Credit Card'!F37</f>
        <v>0</v>
      </c>
      <c r="F14" s="153"/>
      <c r="G14">
        <v>20</v>
      </c>
      <c r="H14"/>
      <c r="I14"/>
      <c r="J14" s="165">
        <v>550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</row>
    <row r="15" spans="1:40" s="142" customFormat="1">
      <c r="A15"/>
      <c r="B15" s="142" t="s">
        <v>80</v>
      </c>
      <c r="C15" s="151">
        <f>+'Corporate Credit Card'!$H$8</f>
        <v>45809</v>
      </c>
      <c r="D15">
        <v>616012</v>
      </c>
      <c r="E15" s="153">
        <f>+'Corporate Credit Card'!F21</f>
        <v>0</v>
      </c>
      <c r="F15" s="153"/>
      <c r="G15">
        <v>20</v>
      </c>
      <c r="H15"/>
      <c r="I15"/>
      <c r="J15" s="165">
        <v>550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</row>
    <row r="16" spans="1:40">
      <c r="B16" s="141" t="s">
        <v>81</v>
      </c>
      <c r="C16" s="151">
        <f>+'Corporate Credit Card'!$H$8</f>
        <v>45809</v>
      </c>
      <c r="D16" s="141">
        <v>620002</v>
      </c>
      <c r="E16" s="153">
        <f>+'Corporate Credit Card'!I61</f>
        <v>0</v>
      </c>
      <c r="F16" s="153"/>
      <c r="G16">
        <v>20</v>
      </c>
      <c r="J16" s="165">
        <v>550</v>
      </c>
    </row>
    <row r="17" spans="3:10">
      <c r="C17" s="151"/>
      <c r="D17" s="151"/>
      <c r="E17" s="153"/>
      <c r="F17" s="153">
        <f>+E6+E7+E8+E9+E10+E11+E12+E13+E14+E15+E16</f>
        <v>0</v>
      </c>
      <c r="G17" t="s">
        <v>95</v>
      </c>
      <c r="J17" s="1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I53"/>
  <sheetViews>
    <sheetView topLeftCell="A25" zoomScale="65" zoomScaleNormal="65" workbookViewId="0">
      <selection activeCell="G30" sqref="G30:G31"/>
    </sheetView>
  </sheetViews>
  <sheetFormatPr baseColWidth="10" defaultColWidth="4.81640625" defaultRowHeight="30" customHeight="1"/>
  <cols>
    <col min="1" max="1" width="17.453125" style="41" customWidth="1"/>
    <col min="2" max="2" width="61" style="3" customWidth="1"/>
    <col min="3" max="3" width="17.26953125" style="3" customWidth="1"/>
    <col min="4" max="4" width="15.7265625" style="3" customWidth="1"/>
    <col min="5" max="5" width="19.7265625" style="3" customWidth="1"/>
    <col min="6" max="6" width="15.7265625" style="3" customWidth="1"/>
    <col min="7" max="7" width="17.54296875" style="3" customWidth="1"/>
    <col min="8" max="8" width="15.7265625" style="3" customWidth="1"/>
    <col min="9" max="9" width="21" style="41" customWidth="1"/>
    <col min="10" max="16384" width="4.81640625" style="3"/>
  </cols>
  <sheetData>
    <row r="1" spans="1:9" ht="30" customHeight="1">
      <c r="A1" s="1" t="s">
        <v>32</v>
      </c>
      <c r="B1" s="1"/>
      <c r="C1" s="1"/>
      <c r="D1" s="2"/>
      <c r="E1" s="2"/>
      <c r="F1" s="2"/>
      <c r="G1" s="2"/>
      <c r="H1" s="2"/>
      <c r="I1" s="53" t="s">
        <v>10</v>
      </c>
    </row>
    <row r="2" spans="1:9" ht="30" customHeight="1">
      <c r="A2" s="42"/>
      <c r="B2" s="4"/>
      <c r="C2" s="4"/>
      <c r="D2" s="2"/>
      <c r="E2" s="2"/>
      <c r="F2" s="2"/>
      <c r="G2" s="2"/>
      <c r="H2" s="2"/>
      <c r="I2" s="31"/>
    </row>
    <row r="3" spans="1:9" ht="30" customHeight="1">
      <c r="A3" s="43"/>
      <c r="B3" s="5"/>
      <c r="C3" s="5"/>
      <c r="D3" s="2"/>
      <c r="E3" s="2"/>
      <c r="F3" s="2"/>
      <c r="G3" s="2"/>
      <c r="H3" s="2"/>
      <c r="I3" s="32"/>
    </row>
    <row r="4" spans="1:9" ht="30" customHeight="1">
      <c r="A4" s="32"/>
      <c r="B4" s="2"/>
      <c r="C4" s="2"/>
      <c r="D4" s="18"/>
      <c r="E4" s="17"/>
      <c r="F4" s="17"/>
      <c r="G4" s="17"/>
      <c r="H4" s="17"/>
      <c r="I4" s="33"/>
    </row>
    <row r="5" spans="1:9" ht="30" customHeight="1">
      <c r="A5" s="32"/>
      <c r="B5" s="2"/>
      <c r="C5" s="2"/>
      <c r="D5" s="19"/>
      <c r="E5" s="10"/>
      <c r="F5" s="10"/>
      <c r="G5" s="10"/>
      <c r="H5" s="10"/>
      <c r="I5" s="34"/>
    </row>
    <row r="6" spans="1:9" ht="30" customHeight="1">
      <c r="A6" s="32"/>
      <c r="B6" s="2"/>
      <c r="C6" s="2"/>
      <c r="D6" s="24" t="s">
        <v>3</v>
      </c>
      <c r="E6" s="25"/>
      <c r="F6" s="210" t="s">
        <v>29</v>
      </c>
      <c r="G6" s="210"/>
      <c r="H6" s="210"/>
      <c r="I6" s="211"/>
    </row>
    <row r="7" spans="1:9" ht="30" customHeight="1">
      <c r="A7" s="32"/>
      <c r="B7" s="2"/>
      <c r="C7" s="2"/>
      <c r="D7" s="24" t="s">
        <v>9</v>
      </c>
      <c r="E7" s="25"/>
      <c r="F7" s="212" t="s">
        <v>30</v>
      </c>
      <c r="G7" s="212"/>
      <c r="H7" s="212"/>
      <c r="I7" s="213"/>
    </row>
    <row r="8" spans="1:9" ht="30" customHeight="1">
      <c r="A8" s="32"/>
      <c r="B8" s="2"/>
      <c r="C8" s="2"/>
      <c r="D8" s="26" t="s">
        <v>12</v>
      </c>
      <c r="E8" s="27"/>
      <c r="F8" s="27"/>
      <c r="G8" s="28">
        <v>1</v>
      </c>
      <c r="H8" s="27" t="s">
        <v>31</v>
      </c>
      <c r="I8" s="35">
        <v>2008</v>
      </c>
    </row>
    <row r="9" spans="1:9" ht="30" customHeight="1">
      <c r="A9" s="32"/>
      <c r="B9" s="2"/>
      <c r="C9" s="2"/>
      <c r="D9" s="2"/>
      <c r="E9" s="2"/>
      <c r="F9" s="2"/>
      <c r="G9" s="6"/>
      <c r="H9" s="2"/>
      <c r="I9" s="32"/>
    </row>
    <row r="10" spans="1:9" ht="30" customHeight="1">
      <c r="A10" s="45" t="s">
        <v>13</v>
      </c>
      <c r="B10" s="7"/>
      <c r="C10" s="7"/>
      <c r="D10" s="2"/>
      <c r="E10" s="2"/>
      <c r="F10" s="2"/>
      <c r="G10" s="6"/>
      <c r="H10" s="2"/>
      <c r="I10" s="32"/>
    </row>
    <row r="11" spans="1:9" ht="30" customHeight="1">
      <c r="A11" s="169" t="s">
        <v>1</v>
      </c>
      <c r="B11" s="169" t="s">
        <v>2</v>
      </c>
      <c r="C11" s="169" t="s">
        <v>21</v>
      </c>
      <c r="D11" s="169" t="s">
        <v>22</v>
      </c>
      <c r="E11" s="169" t="s">
        <v>23</v>
      </c>
      <c r="F11" s="169" t="s">
        <v>28</v>
      </c>
      <c r="G11" s="169" t="s">
        <v>20</v>
      </c>
      <c r="H11" s="169" t="s">
        <v>11</v>
      </c>
      <c r="I11" s="169" t="s">
        <v>25</v>
      </c>
    </row>
    <row r="12" spans="1:9" ht="30" customHeight="1">
      <c r="A12" s="170"/>
      <c r="B12" s="170"/>
      <c r="C12" s="170"/>
      <c r="D12" s="181"/>
      <c r="E12" s="181"/>
      <c r="F12" s="181"/>
      <c r="G12" s="181"/>
      <c r="H12" s="181"/>
      <c r="I12" s="214"/>
    </row>
    <row r="13" spans="1:9" s="63" customFormat="1" ht="30" customHeight="1">
      <c r="A13" s="58">
        <v>39692</v>
      </c>
      <c r="B13" s="59" t="s">
        <v>45</v>
      </c>
      <c r="C13" s="60">
        <v>10400</v>
      </c>
      <c r="D13" s="61"/>
      <c r="E13" s="61"/>
      <c r="F13" s="61">
        <v>1200</v>
      </c>
      <c r="G13" s="61"/>
      <c r="H13" s="61"/>
      <c r="I13" s="62"/>
    </row>
    <row r="14" spans="1:9" s="63" customFormat="1" ht="30" customHeight="1">
      <c r="A14" s="58">
        <v>39692</v>
      </c>
      <c r="B14" s="59" t="s">
        <v>43</v>
      </c>
      <c r="C14" s="60">
        <v>10400</v>
      </c>
      <c r="D14" s="61"/>
      <c r="E14" s="61">
        <v>350</v>
      </c>
      <c r="F14" s="61"/>
      <c r="G14" s="61"/>
      <c r="H14" s="61"/>
      <c r="I14" s="62"/>
    </row>
    <row r="15" spans="1:9" s="63" customFormat="1" ht="30" customHeight="1">
      <c r="A15" s="58">
        <v>39693</v>
      </c>
      <c r="B15" s="59" t="s">
        <v>44</v>
      </c>
      <c r="C15" s="60"/>
      <c r="D15" s="61"/>
      <c r="E15" s="61"/>
      <c r="F15" s="61"/>
      <c r="G15" s="61">
        <v>20</v>
      </c>
      <c r="H15" s="61"/>
      <c r="I15" s="62"/>
    </row>
    <row r="16" spans="1:9" s="63" customFormat="1" ht="30" customHeight="1">
      <c r="A16" s="58">
        <v>39694</v>
      </c>
      <c r="B16" s="59" t="s">
        <v>42</v>
      </c>
      <c r="C16" s="60"/>
      <c r="D16" s="61">
        <v>15</v>
      </c>
      <c r="E16" s="61"/>
      <c r="F16" s="61"/>
      <c r="G16" s="61"/>
      <c r="H16" s="61"/>
      <c r="I16" s="62"/>
    </row>
    <row r="17" spans="1:9" s="63" customFormat="1" ht="30" customHeight="1">
      <c r="A17" s="58">
        <v>39694</v>
      </c>
      <c r="B17" s="59" t="s">
        <v>50</v>
      </c>
      <c r="C17" s="60"/>
      <c r="D17" s="61"/>
      <c r="E17" s="61"/>
      <c r="F17" s="61"/>
      <c r="G17" s="61"/>
      <c r="H17" s="61">
        <v>60</v>
      </c>
      <c r="I17" s="62"/>
    </row>
    <row r="18" spans="1:9" ht="30" customHeight="1">
      <c r="A18" s="216"/>
      <c r="B18" s="217"/>
      <c r="C18" s="218"/>
      <c r="D18" s="23">
        <f>SUM(D12:D16)</f>
        <v>15</v>
      </c>
      <c r="E18" s="23">
        <f>SUM(E12:E16)</f>
        <v>350</v>
      </c>
      <c r="F18" s="23">
        <f>SUM(F12:F16)</f>
        <v>1200</v>
      </c>
      <c r="G18" s="23">
        <f>SUM(G12:G16)</f>
        <v>20</v>
      </c>
      <c r="H18" s="23">
        <f>SUM(H12:H17)</f>
        <v>60</v>
      </c>
      <c r="I18" s="36"/>
    </row>
    <row r="19" spans="1:9" ht="30" customHeight="1">
      <c r="A19" s="215"/>
      <c r="B19" s="215"/>
      <c r="C19" s="215"/>
      <c r="D19" s="215"/>
      <c r="E19" s="215"/>
      <c r="F19" s="215"/>
      <c r="G19" s="215"/>
      <c r="H19" s="215"/>
      <c r="I19" s="215"/>
    </row>
    <row r="20" spans="1:9" ht="30" customHeight="1">
      <c r="A20" s="45" t="s">
        <v>14</v>
      </c>
      <c r="B20" s="9"/>
      <c r="C20" s="9"/>
      <c r="D20" s="10"/>
      <c r="E20" s="10"/>
      <c r="F20" s="10"/>
      <c r="G20" s="11"/>
      <c r="H20" s="10"/>
      <c r="I20" s="16"/>
    </row>
    <row r="21" spans="1:9" ht="30" customHeight="1">
      <c r="A21" s="169" t="s">
        <v>1</v>
      </c>
      <c r="B21" s="169" t="s">
        <v>2</v>
      </c>
      <c r="C21" s="169" t="s">
        <v>21</v>
      </c>
      <c r="D21" s="169" t="s">
        <v>22</v>
      </c>
      <c r="E21" s="169" t="s">
        <v>23</v>
      </c>
      <c r="F21" s="169" t="s">
        <v>24</v>
      </c>
      <c r="G21" s="169" t="s">
        <v>20</v>
      </c>
      <c r="H21" s="169" t="s">
        <v>11</v>
      </c>
      <c r="I21" s="169" t="s">
        <v>25</v>
      </c>
    </row>
    <row r="22" spans="1:9" ht="30" customHeight="1">
      <c r="A22" s="170"/>
      <c r="B22" s="170"/>
      <c r="C22" s="170"/>
      <c r="D22" s="181"/>
      <c r="E22" s="181"/>
      <c r="F22" s="181"/>
      <c r="G22" s="181"/>
      <c r="H22" s="181"/>
      <c r="I22" s="214"/>
    </row>
    <row r="23" spans="1:9" s="63" customFormat="1" ht="30" customHeight="1">
      <c r="A23" s="58">
        <v>39696</v>
      </c>
      <c r="B23" s="59" t="s">
        <v>44</v>
      </c>
      <c r="C23" s="60"/>
      <c r="D23" s="61"/>
      <c r="E23" s="61"/>
      <c r="F23" s="61"/>
      <c r="G23" s="61">
        <v>100</v>
      </c>
      <c r="H23" s="61"/>
      <c r="I23" s="62"/>
    </row>
    <row r="24" spans="1:9" s="63" customFormat="1" ht="30" customHeight="1">
      <c r="A24" s="58">
        <v>39697</v>
      </c>
      <c r="B24" s="59" t="s">
        <v>46</v>
      </c>
      <c r="C24" s="60"/>
      <c r="D24" s="61"/>
      <c r="E24" s="61"/>
      <c r="F24" s="61"/>
      <c r="G24" s="61">
        <v>100</v>
      </c>
      <c r="H24" s="61"/>
      <c r="I24" s="62" t="s">
        <v>39</v>
      </c>
    </row>
    <row r="25" spans="1:9" s="63" customFormat="1" ht="30" customHeight="1">
      <c r="A25" s="58"/>
      <c r="B25" s="59"/>
      <c r="C25" s="60"/>
      <c r="D25" s="61"/>
      <c r="E25" s="61"/>
      <c r="F25" s="61"/>
      <c r="G25" s="61"/>
      <c r="H25" s="61"/>
      <c r="I25" s="62"/>
    </row>
    <row r="26" spans="1:9" s="63" customFormat="1" ht="30" customHeight="1">
      <c r="A26" s="58"/>
      <c r="B26" s="59"/>
      <c r="C26" s="60"/>
      <c r="D26" s="61"/>
      <c r="E26" s="61"/>
      <c r="F26" s="61"/>
      <c r="G26" s="61"/>
      <c r="H26" s="61"/>
      <c r="I26" s="62"/>
    </row>
    <row r="27" spans="1:9" ht="30" customHeight="1">
      <c r="A27" s="216"/>
      <c r="B27" s="217"/>
      <c r="C27" s="218"/>
      <c r="D27" s="23">
        <f>SUM(D22:D26)</f>
        <v>0</v>
      </c>
      <c r="E27" s="23">
        <f>SUM(E22:E26)</f>
        <v>0</v>
      </c>
      <c r="F27" s="23">
        <f>SUM(F22:F26)</f>
        <v>0</v>
      </c>
      <c r="G27" s="23">
        <f>SUM(G22:G26)</f>
        <v>200</v>
      </c>
      <c r="H27" s="23">
        <f>SUM(H22:H26)</f>
        <v>0</v>
      </c>
      <c r="I27" s="36"/>
    </row>
    <row r="28" spans="1:9" ht="30" customHeight="1">
      <c r="A28" s="219"/>
      <c r="B28" s="219"/>
      <c r="C28" s="219"/>
      <c r="D28" s="219"/>
      <c r="E28" s="219"/>
      <c r="F28" s="219"/>
      <c r="G28" s="219"/>
      <c r="H28" s="219"/>
      <c r="I28" s="219"/>
    </row>
    <row r="29" spans="1:9" s="8" customFormat="1" ht="30" customHeight="1">
      <c r="A29" s="45" t="s">
        <v>16</v>
      </c>
      <c r="B29" s="12"/>
      <c r="C29" s="12"/>
      <c r="D29" s="13"/>
      <c r="E29" s="13"/>
      <c r="F29" s="10"/>
      <c r="G29" s="10"/>
      <c r="H29" s="14"/>
      <c r="I29" s="37"/>
    </row>
    <row r="30" spans="1:9" ht="30" customHeight="1">
      <c r="A30" s="169" t="s">
        <v>1</v>
      </c>
      <c r="B30" s="199" t="s">
        <v>38</v>
      </c>
      <c r="C30" s="199" t="s">
        <v>27</v>
      </c>
      <c r="D30" s="169" t="s">
        <v>40</v>
      </c>
      <c r="E30" s="169" t="s">
        <v>8</v>
      </c>
      <c r="F30" s="169" t="s">
        <v>17</v>
      </c>
      <c r="G30" s="169" t="s">
        <v>18</v>
      </c>
      <c r="H30" s="169" t="s">
        <v>7</v>
      </c>
      <c r="I30" s="169" t="s">
        <v>25</v>
      </c>
    </row>
    <row r="31" spans="1:9" ht="30" customHeight="1">
      <c r="A31" s="170"/>
      <c r="B31" s="202"/>
      <c r="C31" s="202"/>
      <c r="D31" s="170"/>
      <c r="E31" s="170"/>
      <c r="F31" s="170"/>
      <c r="G31" s="170"/>
      <c r="H31" s="170"/>
      <c r="I31" s="214"/>
    </row>
    <row r="32" spans="1:9" s="63" customFormat="1" ht="30" customHeight="1">
      <c r="A32" s="64">
        <v>39699</v>
      </c>
      <c r="B32" s="59" t="s">
        <v>47</v>
      </c>
      <c r="C32" s="65">
        <v>4</v>
      </c>
      <c r="D32" s="65" t="s">
        <v>41</v>
      </c>
      <c r="E32" s="66">
        <v>400</v>
      </c>
      <c r="F32" s="67">
        <f>IF(C32&gt;0,E32/C32,0)</f>
        <v>100</v>
      </c>
      <c r="G32" s="67">
        <f>E32-F32</f>
        <v>300</v>
      </c>
      <c r="H32" s="68">
        <f>IF(D32="Local",E32/11,0)</f>
        <v>36.363636363636367</v>
      </c>
      <c r="I32" s="62"/>
    </row>
    <row r="33" spans="1:9" s="63" customFormat="1" ht="30" customHeight="1">
      <c r="A33" s="64"/>
      <c r="B33" s="59"/>
      <c r="C33" s="65"/>
      <c r="D33" s="65"/>
      <c r="E33" s="66"/>
      <c r="F33" s="67">
        <f>IF(C33&gt;0,E33/C33,0)</f>
        <v>0</v>
      </c>
      <c r="G33" s="67">
        <f>E33-F33</f>
        <v>0</v>
      </c>
      <c r="H33" s="68">
        <f>IF(D33="Local",E33/11,0)</f>
        <v>0</v>
      </c>
      <c r="I33" s="62"/>
    </row>
    <row r="34" spans="1:9" s="63" customFormat="1" ht="30" customHeight="1">
      <c r="A34" s="64"/>
      <c r="B34" s="59"/>
      <c r="C34" s="65"/>
      <c r="D34" s="65"/>
      <c r="E34" s="66"/>
      <c r="F34" s="67">
        <f>IF(C34&gt;0,E34/C34,0)</f>
        <v>0</v>
      </c>
      <c r="G34" s="67">
        <f>E34-F34</f>
        <v>0</v>
      </c>
      <c r="H34" s="68">
        <f>IF(D34="Local",E34/11,0)</f>
        <v>0</v>
      </c>
      <c r="I34" s="62"/>
    </row>
    <row r="35" spans="1:9" s="63" customFormat="1" ht="30" customHeight="1">
      <c r="A35" s="64"/>
      <c r="B35" s="59"/>
      <c r="C35" s="65"/>
      <c r="D35" s="65"/>
      <c r="E35" s="66"/>
      <c r="F35" s="67">
        <f>IF(C35&gt;0,E35/C35,0)</f>
        <v>0</v>
      </c>
      <c r="G35" s="67">
        <f>E35-F35</f>
        <v>0</v>
      </c>
      <c r="H35" s="68">
        <f>IF(D35="Local",E35/11,0)</f>
        <v>0</v>
      </c>
      <c r="I35" s="62"/>
    </row>
    <row r="36" spans="1:9" s="63" customFormat="1" ht="30" customHeight="1">
      <c r="A36" s="64"/>
      <c r="B36" s="59"/>
      <c r="C36" s="65"/>
      <c r="D36" s="65"/>
      <c r="E36" s="66"/>
      <c r="F36" s="67">
        <f>IF(C36&gt;0,E36/C36,0)</f>
        <v>0</v>
      </c>
      <c r="G36" s="67">
        <f>E36-F36</f>
        <v>0</v>
      </c>
      <c r="H36" s="68">
        <f>IF(D36="Local",E36/11,0)</f>
        <v>0</v>
      </c>
      <c r="I36" s="62"/>
    </row>
    <row r="37" spans="1:9" ht="30" customHeight="1">
      <c r="A37" s="190"/>
      <c r="B37" s="191"/>
      <c r="C37" s="191"/>
      <c r="D37" s="191"/>
      <c r="E37" s="29">
        <f>SUM(E32:E36)</f>
        <v>400</v>
      </c>
      <c r="F37" s="29">
        <f>SUM(F32:F36)</f>
        <v>100</v>
      </c>
      <c r="G37" s="29">
        <f>SUM(G32:G36)</f>
        <v>300</v>
      </c>
      <c r="H37" s="30">
        <f>G37/11</f>
        <v>27.272727272727273</v>
      </c>
      <c r="I37" s="38"/>
    </row>
    <row r="38" spans="1:9" ht="30" customHeight="1">
      <c r="A38" s="44"/>
      <c r="B38" s="9"/>
      <c r="C38" s="9"/>
      <c r="D38" s="14"/>
      <c r="E38" s="14"/>
      <c r="F38" s="14"/>
      <c r="G38" s="14"/>
      <c r="H38" s="14"/>
      <c r="I38" s="37"/>
    </row>
    <row r="39" spans="1:9" ht="30" customHeight="1">
      <c r="A39" s="45" t="s">
        <v>15</v>
      </c>
      <c r="B39" s="12"/>
      <c r="C39" s="12"/>
      <c r="D39" s="13"/>
      <c r="E39" s="13"/>
      <c r="F39" s="10"/>
      <c r="G39" s="10"/>
      <c r="H39" s="14"/>
      <c r="I39" s="37"/>
    </row>
    <row r="40" spans="1:9" ht="30" customHeight="1">
      <c r="A40" s="169" t="s">
        <v>1</v>
      </c>
      <c r="B40" s="199" t="s">
        <v>2</v>
      </c>
      <c r="C40" s="200"/>
      <c r="D40" s="201"/>
      <c r="E40" s="169" t="s">
        <v>21</v>
      </c>
      <c r="F40" s="169" t="s">
        <v>26</v>
      </c>
      <c r="G40" s="169" t="s">
        <v>8</v>
      </c>
      <c r="H40" s="169" t="s">
        <v>7</v>
      </c>
      <c r="I40" s="169" t="s">
        <v>25</v>
      </c>
    </row>
    <row r="41" spans="1:9" ht="30" customHeight="1">
      <c r="A41" s="170"/>
      <c r="B41" s="202"/>
      <c r="C41" s="203"/>
      <c r="D41" s="204"/>
      <c r="E41" s="170"/>
      <c r="F41" s="170"/>
      <c r="G41" s="170"/>
      <c r="H41" s="170"/>
      <c r="I41" s="214"/>
    </row>
    <row r="42" spans="1:9" s="63" customFormat="1" ht="30" customHeight="1">
      <c r="A42" s="64">
        <v>39701</v>
      </c>
      <c r="B42" s="207" t="s">
        <v>49</v>
      </c>
      <c r="C42" s="208"/>
      <c r="D42" s="209"/>
      <c r="E42" s="69">
        <v>104001</v>
      </c>
      <c r="F42" s="48" t="s">
        <v>48</v>
      </c>
      <c r="G42" s="49">
        <v>200</v>
      </c>
      <c r="H42" s="68">
        <f>G42/11</f>
        <v>18.181818181818183</v>
      </c>
      <c r="I42" s="62"/>
    </row>
    <row r="43" spans="1:9" s="63" customFormat="1" ht="30" customHeight="1">
      <c r="A43" s="64"/>
      <c r="B43" s="207"/>
      <c r="C43" s="208"/>
      <c r="D43" s="209"/>
      <c r="E43" s="69"/>
      <c r="F43" s="48"/>
      <c r="G43" s="49"/>
      <c r="H43" s="68">
        <f>G43/11</f>
        <v>0</v>
      </c>
      <c r="I43" s="62"/>
    </row>
    <row r="44" spans="1:9" s="63" customFormat="1" ht="30" customHeight="1">
      <c r="A44" s="64"/>
      <c r="B44" s="207"/>
      <c r="C44" s="208"/>
      <c r="D44" s="209"/>
      <c r="E44" s="69"/>
      <c r="F44" s="48"/>
      <c r="G44" s="49"/>
      <c r="H44" s="68">
        <f>G44/11</f>
        <v>0</v>
      </c>
      <c r="I44" s="62"/>
    </row>
    <row r="45" spans="1:9" ht="30" customHeight="1">
      <c r="A45" s="190"/>
      <c r="B45" s="191"/>
      <c r="C45" s="191"/>
      <c r="D45" s="191"/>
      <c r="E45" s="191"/>
      <c r="F45" s="192"/>
      <c r="G45" s="29">
        <f>SUM(G42:G44)</f>
        <v>200</v>
      </c>
      <c r="H45" s="30">
        <f>G45/11</f>
        <v>18.181818181818183</v>
      </c>
      <c r="I45" s="38"/>
    </row>
    <row r="46" spans="1:9" ht="30" customHeight="1">
      <c r="A46" s="44"/>
      <c r="B46" s="9"/>
      <c r="C46" s="9"/>
      <c r="D46" s="14"/>
      <c r="E46" s="14"/>
      <c r="F46" s="14"/>
      <c r="G46" s="14"/>
      <c r="H46" s="14"/>
      <c r="I46" s="37"/>
    </row>
    <row r="47" spans="1:9" ht="30" customHeight="1">
      <c r="A47" s="16"/>
      <c r="B47" s="10"/>
      <c r="C47" s="10"/>
      <c r="D47" s="15"/>
      <c r="E47" s="15"/>
      <c r="F47" s="10"/>
      <c r="G47" s="16"/>
      <c r="H47" s="22" t="s">
        <v>19</v>
      </c>
      <c r="I47" s="39">
        <f>D18+E18+F18+G18+H18+D27+E27+F27+G27+H27+E37+G45</f>
        <v>2445</v>
      </c>
    </row>
    <row r="48" spans="1:9" ht="30" customHeight="1">
      <c r="A48" s="16"/>
      <c r="B48" s="10"/>
      <c r="C48" s="10"/>
      <c r="D48" s="15"/>
      <c r="E48" s="15"/>
      <c r="F48" s="10"/>
      <c r="G48" s="16"/>
      <c r="H48" s="14"/>
      <c r="I48" s="40"/>
    </row>
    <row r="49" spans="1:9" ht="30" customHeight="1">
      <c r="A49" s="46" t="s">
        <v>6</v>
      </c>
      <c r="B49" s="17"/>
      <c r="C49" s="17"/>
      <c r="D49" s="46" t="s">
        <v>33</v>
      </c>
      <c r="E49" s="17"/>
      <c r="F49" s="17"/>
      <c r="G49" s="17"/>
      <c r="H49" s="17"/>
      <c r="I49" s="33"/>
    </row>
    <row r="50" spans="1:9" ht="30" customHeight="1">
      <c r="A50" s="47" t="s">
        <v>5</v>
      </c>
      <c r="B50" s="10"/>
      <c r="C50" s="10"/>
      <c r="D50" s="47" t="s">
        <v>34</v>
      </c>
      <c r="E50" s="10"/>
      <c r="F50" s="10"/>
      <c r="G50" s="10"/>
      <c r="H50" s="10"/>
      <c r="I50" s="34"/>
    </row>
    <row r="51" spans="1:9" ht="30" customHeight="1">
      <c r="A51" s="21" t="s">
        <v>4</v>
      </c>
      <c r="B51" s="10"/>
      <c r="C51" s="10"/>
      <c r="D51" s="19" t="s">
        <v>4</v>
      </c>
      <c r="E51" s="10"/>
      <c r="F51" s="10"/>
      <c r="G51" s="10"/>
      <c r="H51" s="10"/>
      <c r="I51" s="34"/>
    </row>
    <row r="52" spans="1:9" ht="30" customHeight="1">
      <c r="A52" s="21"/>
      <c r="B52" s="52" t="s">
        <v>35</v>
      </c>
      <c r="C52" s="20"/>
      <c r="D52" s="56"/>
      <c r="E52" s="51" t="s">
        <v>0</v>
      </c>
      <c r="F52" s="51"/>
      <c r="G52" s="51"/>
      <c r="H52" s="51"/>
      <c r="I52" s="57"/>
    </row>
    <row r="53" spans="1:9" ht="30" customHeight="1">
      <c r="A53" s="50" t="s">
        <v>36</v>
      </c>
      <c r="B53" s="51"/>
      <c r="C53" s="54"/>
      <c r="D53" s="205" t="s">
        <v>37</v>
      </c>
      <c r="E53" s="206"/>
      <c r="F53" s="206"/>
      <c r="G53" s="51"/>
      <c r="H53" s="51"/>
      <c r="I53" s="55"/>
    </row>
  </sheetData>
  <sheetProtection sheet="1"/>
  <dataConsolidate/>
  <mergeCells count="46">
    <mergeCell ref="I40:I41"/>
    <mergeCell ref="A27:C27"/>
    <mergeCell ref="G11:G12"/>
    <mergeCell ref="H30:H31"/>
    <mergeCell ref="I30:I31"/>
    <mergeCell ref="G40:G41"/>
    <mergeCell ref="H40:H41"/>
    <mergeCell ref="E40:E41"/>
    <mergeCell ref="A18:C18"/>
    <mergeCell ref="B30:B31"/>
    <mergeCell ref="C30:C31"/>
    <mergeCell ref="D30:D31"/>
    <mergeCell ref="A28:I28"/>
    <mergeCell ref="G30:G31"/>
    <mergeCell ref="C11:C12"/>
    <mergeCell ref="A30:A31"/>
    <mergeCell ref="F6:I6"/>
    <mergeCell ref="F7:I7"/>
    <mergeCell ref="G21:G22"/>
    <mergeCell ref="H21:H22"/>
    <mergeCell ref="I21:I22"/>
    <mergeCell ref="A19:I19"/>
    <mergeCell ref="D11:D12"/>
    <mergeCell ref="E11:E12"/>
    <mergeCell ref="F11:F12"/>
    <mergeCell ref="H11:H12"/>
    <mergeCell ref="I11:I12"/>
    <mergeCell ref="A11:A12"/>
    <mergeCell ref="A21:A22"/>
    <mergeCell ref="D21:D22"/>
    <mergeCell ref="E21:E22"/>
    <mergeCell ref="F21:F22"/>
    <mergeCell ref="F30:F31"/>
    <mergeCell ref="D53:F53"/>
    <mergeCell ref="B42:D42"/>
    <mergeCell ref="B43:D43"/>
    <mergeCell ref="A37:D37"/>
    <mergeCell ref="A45:F45"/>
    <mergeCell ref="B44:D44"/>
    <mergeCell ref="A40:A41"/>
    <mergeCell ref="F40:F41"/>
    <mergeCell ref="C21:C22"/>
    <mergeCell ref="B11:B12"/>
    <mergeCell ref="B21:B22"/>
    <mergeCell ref="B40:D41"/>
    <mergeCell ref="E30:E31"/>
  </mergeCells>
  <phoneticPr fontId="6" type="noConversion"/>
  <dataValidations count="16">
    <dataValidation allowBlank="1" showInputMessage="1" showErrorMessage="1" promptTitle="Purchase Order" prompt="(If Available)" sqref="E40:E41 C11:C12 C21:C22" xr:uid="{00000000-0002-0000-0100-000000000000}"/>
    <dataValidation allowBlank="1" showInputMessage="1" showErrorMessage="1" promptTitle="Project" prompt="(If Available)" sqref="F40:F41" xr:uid="{00000000-0002-0000-0100-000001000000}"/>
    <dataValidation type="list" allowBlank="1" showInputMessage="1" showErrorMessage="1" sqref="I42:I44 I32:I36 I13:I17 I23:I26" xr:uid="{00000000-0002-0000-0100-000002000000}">
      <formula1>"X"</formula1>
    </dataValidation>
    <dataValidation allowBlank="1" showInputMessage="1" showErrorMessage="1" promptTitle="Quantity" prompt="Number of people entertained (including yourself)" sqref="C30:C31" xr:uid="{00000000-0002-0000-0100-000003000000}"/>
    <dataValidation allowBlank="1" showInputMessage="1" showErrorMessage="1" promptTitle="Place" prompt="Local (Australia)_x000a_Overseas (Outside Australia)" sqref="D30:D31" xr:uid="{00000000-0002-0000-0100-000004000000}"/>
    <dataValidation type="list" allowBlank="1" showInputMessage="1" showErrorMessage="1" error="Please select_x000a_Local or Overseas" sqref="D32:D36" xr:uid="{00000000-0002-0000-0100-000005000000}">
      <formula1>"Local,Overseas"</formula1>
    </dataValidation>
    <dataValidation type="list" allowBlank="1" showInputMessage="1" showErrorMessage="1" sqref="H20 H8:H10" xr:uid="{00000000-0002-0000-0100-000006000000}">
      <formula1>"January,February,March,April,May,June,July,August,September,October,November,December"</formula1>
    </dataValidation>
    <dataValidation type="list" allowBlank="1" showInputMessage="1" showErrorMessage="1" sqref="I20 I9:I10" xr:uid="{00000000-0002-0000-0100-000007000000}">
      <formula1>"2000,2001,2002,2003,2004,2005"</formula1>
    </dataValidation>
    <dataValidation allowBlank="1" showInputMessage="1" showErrorMessage="1" promptTitle="Transport" prompt="Taxi_x000a_Car Hire_x000a_Bus Fares_x000a_Train Fares_x000a_Petrol_x000a_Parking" sqref="G21:G22 G11:G12" xr:uid="{00000000-0002-0000-0100-000008000000}"/>
    <dataValidation allowBlank="1" showInputMessage="1" showErrorMessage="1" promptTitle="Meals" prompt="Breakfast_x000a_Lunch_x000a_Dinner_x000a_Drinks" sqref="D21:D22 D11:D12" xr:uid="{00000000-0002-0000-0100-000009000000}"/>
    <dataValidation allowBlank="1" showInputMessage="1" showErrorMessage="1" promptTitle="Accomodation" prompt="City_x000a_How many nights" sqref="E21:E22 E11:E12" xr:uid="{00000000-0002-0000-0100-00000A000000}"/>
    <dataValidation allowBlank="1" showInputMessage="1" showErrorMessage="1" promptTitle="Airfare" prompt="Origin_x000a_Destination" sqref="F21:F22" xr:uid="{00000000-0002-0000-0100-00000B000000}"/>
    <dataValidation allowBlank="1" showInputMessage="1" showErrorMessage="1" promptTitle="Other" prompt="Visa_x000a_Internet_x000a_etc" sqref="H21:H22 H11:H12" xr:uid="{00000000-0002-0000-0100-00000C000000}"/>
    <dataValidation type="list" allowBlank="1" showInputMessage="1" showErrorMessage="1" sqref="I8" xr:uid="{00000000-0002-0000-0100-00000D000000}">
      <formula1>"2007,2008,2009,2010"</formula1>
    </dataValidation>
    <dataValidation type="list" allowBlank="1" showInputMessage="1" showErrorMessage="1" sqref="G8" xr:uid="{00000000-0002-0000-0100-00000E000000}">
      <formula1>",1,2,3,4,5,6,7,8,9,10,11,12,13,14,15,16,17,18,19,20,21,22,23,24,25,26,27,28,29,30,31"</formula1>
    </dataValidation>
    <dataValidation allowBlank="1" showInputMessage="1" showErrorMessage="1" promptTitle="Airfares" prompt="Origin_x000a_Destination" sqref="F11:F12" xr:uid="{00000000-0002-0000-0100-00000F000000}"/>
  </dataValidations>
  <printOptions horizontalCentered="1"/>
  <pageMargins left="0.19685039370078741" right="0.23622047244094491" top="0.43307086614173229" bottom="0.47244094488188981" header="0.51181102362204722" footer="0.19685039370078741"/>
  <pageSetup paperSize="9" scale="46" fitToHeight="2" orientation="portrait" horizontalDpi="4294967292" r:id="rId1"/>
  <headerFooter alignWithMargins="0">
    <oddFooter>&amp;L&amp;"UniversS 45 Light,Regular"&amp;8Page &amp;P of &amp;N
&amp;F : Version 1, 28/1/03</oddFooter>
  </headerFooter>
  <drawing r:id="rId2"/>
  <legacyDrawing r:id="rId3"/>
  <controls>
    <mc:AlternateContent xmlns:mc="http://schemas.openxmlformats.org/markup-compatibility/2006">
      <mc:Choice Requires="x14">
        <control shapeId="2052" r:id="rId4" name="CommandButton4">
          <controlPr defaultSize="0" autoLine="0" r:id="rId5">
            <anchor moveWithCells="1">
              <from>
                <xdr:col>2</xdr:col>
                <xdr:colOff>0</xdr:colOff>
                <xdr:row>17</xdr:row>
                <xdr:rowOff>31750</xdr:rowOff>
              </from>
              <to>
                <xdr:col>2</xdr:col>
                <xdr:colOff>1136650</xdr:colOff>
                <xdr:row>18</xdr:row>
                <xdr:rowOff>6350</xdr:rowOff>
              </to>
            </anchor>
          </controlPr>
        </control>
      </mc:Choice>
      <mc:Fallback>
        <control shapeId="2052" r:id="rId4" name="CommandButton4"/>
      </mc:Fallback>
    </mc:AlternateContent>
    <mc:AlternateContent xmlns:mc="http://schemas.openxmlformats.org/markup-compatibility/2006">
      <mc:Choice Requires="x14">
        <control shapeId="2051" r:id="rId6" name="CommandButton3">
          <controlPr defaultSize="0" autoLine="0" r:id="rId7">
            <anchor moveWithCells="1">
              <from>
                <xdr:col>2</xdr:col>
                <xdr:colOff>57150</xdr:colOff>
                <xdr:row>44</xdr:row>
                <xdr:rowOff>31750</xdr:rowOff>
              </from>
              <to>
                <xdr:col>2</xdr:col>
                <xdr:colOff>1193800</xdr:colOff>
                <xdr:row>45</xdr:row>
                <xdr:rowOff>6350</xdr:rowOff>
              </to>
            </anchor>
          </controlPr>
        </control>
      </mc:Choice>
      <mc:Fallback>
        <control shapeId="2051" r:id="rId6" name="CommandButton3"/>
      </mc:Fallback>
    </mc:AlternateContent>
    <mc:AlternateContent xmlns:mc="http://schemas.openxmlformats.org/markup-compatibility/2006">
      <mc:Choice Requires="x14">
        <control shapeId="2050" r:id="rId8" name="CommandButton2">
          <controlPr defaultSize="0" autoLine="0" r:id="rId9">
            <anchor moveWithCells="1">
              <from>
                <xdr:col>2</xdr:col>
                <xdr:colOff>31750</xdr:colOff>
                <xdr:row>26</xdr:row>
                <xdr:rowOff>38100</xdr:rowOff>
              </from>
              <to>
                <xdr:col>2</xdr:col>
                <xdr:colOff>1168400</xdr:colOff>
                <xdr:row>27</xdr:row>
                <xdr:rowOff>12700</xdr:rowOff>
              </to>
            </anchor>
          </controlPr>
        </control>
      </mc:Choice>
      <mc:Fallback>
        <control shapeId="2050" r:id="rId8" name="CommandButton2"/>
      </mc:Fallback>
    </mc:AlternateContent>
    <mc:AlternateContent xmlns:mc="http://schemas.openxmlformats.org/markup-compatibility/2006">
      <mc:Choice Requires="x14">
        <control shapeId="2049" r:id="rId10" name="CommandButton1">
          <controlPr defaultSize="0" autoLine="0" r:id="rId11">
            <anchor moveWithCells="1">
              <from>
                <xdr:col>2</xdr:col>
                <xdr:colOff>0</xdr:colOff>
                <xdr:row>36</xdr:row>
                <xdr:rowOff>38100</xdr:rowOff>
              </from>
              <to>
                <xdr:col>2</xdr:col>
                <xdr:colOff>1136650</xdr:colOff>
                <xdr:row>37</xdr:row>
                <xdr:rowOff>12700</xdr:rowOff>
              </to>
            </anchor>
          </controlPr>
        </control>
      </mc:Choice>
      <mc:Fallback>
        <control shapeId="2049" r:id="rId10" name="CommandButton1"/>
      </mc:Fallback>
    </mc:AlternateContent>
  </controls>
</worksheet>
</file>

<file path=docMetadata/LabelInfo.xml><?xml version="1.0" encoding="utf-8"?>
<clbl:labelList xmlns:clbl="http://schemas.microsoft.com/office/2020/mipLabelMetadata">
  <clbl:label id="{fb0af7d1-8a83-48bc-8d2d-cd92034c79d4}" enabled="0" method="" siteId="{fb0af7d1-8a83-48bc-8d2d-cd92034c79d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Corporate Credit Card</vt:lpstr>
      <vt:lpstr>OVERSEAS TE support doc</vt:lpstr>
      <vt:lpstr>LOCAL TE support doc</vt:lpstr>
      <vt:lpstr>ENTERTAINMENT support doc</vt:lpstr>
      <vt:lpstr>OTHERS support doc</vt:lpstr>
      <vt:lpstr>FINANCE</vt:lpstr>
      <vt:lpstr>Sample</vt:lpstr>
      <vt:lpstr>'Corporate Credit Card'!Área_de_impresión</vt:lpstr>
      <vt:lpstr>Sample!Área_de_impresión</vt:lpstr>
      <vt:lpstr>'Corporate Credit Card'!Títulos_a_imprimir</vt:lpstr>
      <vt:lpstr>Sample!Títulos_a_imprimir</vt:lpstr>
    </vt:vector>
  </TitlesOfParts>
  <Company>Landis &amp; Staefa P / 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Administration</dc:creator>
  <cp:lastModifiedBy>Juan Manuel Martin Mendoza</cp:lastModifiedBy>
  <cp:lastPrinted>2022-08-11T08:29:58Z</cp:lastPrinted>
  <dcterms:created xsi:type="dcterms:W3CDTF">1999-06-30T06:54:54Z</dcterms:created>
  <dcterms:modified xsi:type="dcterms:W3CDTF">2025-09-24T07:39:13Z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