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vayam\Desktop\CX305\Diapositivas\Stonks\Tema 7\Práctica\"/>
    </mc:Choice>
  </mc:AlternateContent>
  <xr:revisionPtr revIDLastSave="0" documentId="8_{5AB06341-DAE3-44A1-9B75-1A8242E4A65B}" xr6:coauthVersionLast="47" xr6:coauthVersionMax="47" xr10:uidLastSave="{00000000-0000-0000-0000-000000000000}"/>
  <bookViews>
    <workbookView xWindow="-120" yWindow="-120" windowWidth="20730" windowHeight="11160" tabRatio="974" xr2:uid="{00000000-000D-0000-FFFF-FFFF00000000}"/>
  </bookViews>
  <sheets>
    <sheet name="CarteraUPM2022(MSA)" sheetId="14" r:id="rId1"/>
    <sheet name="DATOS EN BASE DIARIA" sheetId="11" r:id="rId2"/>
    <sheet name="PONDERACION R CALMAR" sheetId="15" r:id="rId3"/>
    <sheet name="Limitacion Garantías" sheetId="2" r:id="rId4"/>
    <sheet name="OPTIMIZACION IN SAMPLE" sheetId="3" r:id="rId5"/>
    <sheet name="WALKFORWARD" sheetId="4" r:id="rId6"/>
    <sheet name="TRADES" sheetId="13" r:id="rId7"/>
    <sheet name="ESTADISTICAS CARTERA ARYSA MM" sheetId="8" r:id="rId8"/>
    <sheet name="ANALISIS DE MONTECARLO" sheetId="9" r:id="rId9"/>
    <sheet name="FINAL PROFILE" sheetId="10" r:id="rId10"/>
  </sheets>
  <definedNames>
    <definedName name="solver_adj" localSheetId="2" hidden="1">'PONDERACION R CALMAR'!#REF!</definedName>
    <definedName name="solver_cvg" localSheetId="2" hidden="1">0.0001</definedName>
    <definedName name="solver_drv" localSheetId="2" hidden="1">1</definedName>
    <definedName name="solver_est" localSheetId="2" hidden="1">1</definedName>
    <definedName name="solver_itr" localSheetId="2" hidden="1">100</definedName>
    <definedName name="solver_lhs1" localSheetId="2" hidden="1">'PONDERACION R CALMAR'!#REF!</definedName>
    <definedName name="solver_lhs2" localSheetId="2" hidden="1">'PONDERACION R CALMAR'!#REF!</definedName>
    <definedName name="solver_lhs3" localSheetId="2" hidden="1">'PONDERACION R CALMAR'!#REF!</definedName>
    <definedName name="solver_lin" localSheetId="2" hidden="1">2</definedName>
    <definedName name="solver_neg" localSheetId="2" hidden="1">2</definedName>
    <definedName name="solver_num" localSheetId="2" hidden="1">3</definedName>
    <definedName name="solver_nwt" localSheetId="2" hidden="1">1</definedName>
    <definedName name="solver_opt" localSheetId="2" hidden="1">'PONDERACION R CALMAR'!#REF!</definedName>
    <definedName name="solver_pre" localSheetId="2" hidden="1">0.000001</definedName>
    <definedName name="solver_rel1" localSheetId="2" hidden="1">1</definedName>
    <definedName name="solver_rel2" localSheetId="2" hidden="1">3</definedName>
    <definedName name="solver_rel3" localSheetId="2" hidden="1">2</definedName>
    <definedName name="solver_rhs1" localSheetId="2" hidden="1">'PONDERACION R CALMAR'!#REF!</definedName>
    <definedName name="solver_rhs2" localSheetId="2" hidden="1">'PONDERACION R CALMAR'!#REF!</definedName>
    <definedName name="solver_rhs3" localSheetId="2" hidden="1">1</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1</definedName>
    <definedName name="solver_val" localSheetId="2" hidde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0" i="4" l="1"/>
  <c r="K10" i="2" l="1"/>
  <c r="H35" i="2" l="1"/>
  <c r="H36" i="2" s="1"/>
  <c r="G35" i="2"/>
  <c r="G36" i="2" s="1"/>
  <c r="F35" i="2"/>
  <c r="F36" i="2" s="1"/>
  <c r="B58" i="10" l="1"/>
  <c r="C15" i="10"/>
  <c r="E22" i="4" l="1"/>
  <c r="E24" i="4"/>
  <c r="E25" i="4"/>
  <c r="E26" i="4"/>
  <c r="E27" i="4"/>
  <c r="E28" i="4"/>
  <c r="E29" i="4"/>
  <c r="E31" i="4"/>
  <c r="F25" i="4"/>
  <c r="F26" i="4"/>
  <c r="F27" i="4"/>
  <c r="F28" i="4"/>
  <c r="F29" i="4"/>
  <c r="F31" i="4"/>
  <c r="F24" i="4"/>
  <c r="F22" i="4"/>
  <c r="B15" i="4" l="1"/>
  <c r="K12" i="2" l="1"/>
  <c r="C19" i="2" l="1"/>
  <c r="H37" i="2"/>
  <c r="B59" i="10"/>
  <c r="D30" i="10"/>
  <c r="C30" i="10"/>
  <c r="D26" i="10"/>
  <c r="C26" i="10"/>
  <c r="D22" i="10"/>
  <c r="C22" i="10"/>
  <c r="D15" i="10"/>
  <c r="D30" i="4"/>
  <c r="C30" i="4"/>
  <c r="F30" i="4" l="1"/>
  <c r="E30" i="4"/>
  <c r="D33" i="4"/>
  <c r="E35" i="2"/>
  <c r="E36" i="2" s="1"/>
  <c r="E37" i="2" s="1"/>
  <c r="C33" i="4"/>
  <c r="G37" i="2" l="1"/>
  <c r="F37" i="2"/>
  <c r="D35" i="2"/>
  <c r="D36" i="2" s="1"/>
  <c r="D37" i="2" s="1"/>
  <c r="C35" i="2"/>
  <c r="C36" i="2" s="1"/>
  <c r="C37" i="2" s="1"/>
  <c r="D23" i="4" l="1"/>
  <c r="E23" i="4" s="1"/>
  <c r="F23" i="4" l="1"/>
  <c r="F21" i="4"/>
  <c r="E2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CPM</author>
  </authors>
  <commentList>
    <comment ref="C34" authorId="0" shapeId="0" xr:uid="{00000000-0006-0000-0400-000001000000}">
      <text>
        <r>
          <rPr>
            <sz val="9"/>
            <color indexed="81"/>
            <rFont val="Tahoma"/>
            <family val="2"/>
          </rPr>
          <t xml:space="preserve">Mínimo necesario para la operativa de la Cartera sin MM.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CPM</author>
  </authors>
  <commentList>
    <comment ref="B24" authorId="0" shapeId="0" xr:uid="{00000000-0006-0000-0600-000001000000}">
      <text>
        <r>
          <rPr>
            <b/>
            <sz val="9"/>
            <color indexed="81"/>
            <rFont val="Tahoma"/>
            <family val="2"/>
          </rPr>
          <t>CPM:</t>
        </r>
        <r>
          <rPr>
            <sz val="9"/>
            <color indexed="81"/>
            <rFont val="Tahoma"/>
            <family val="2"/>
          </rPr>
          <t xml:space="preserve">
Ok. Es menor al 35%</t>
        </r>
      </text>
    </comment>
  </commentList>
</comments>
</file>

<file path=xl/sharedStrings.xml><?xml version="1.0" encoding="utf-8"?>
<sst xmlns="http://schemas.openxmlformats.org/spreadsheetml/2006/main" count="16657" uniqueCount="7966">
  <si>
    <t>Sistema</t>
  </si>
  <si>
    <t>Periodo</t>
  </si>
  <si>
    <t>Tipo de WF</t>
  </si>
  <si>
    <t>Mercado</t>
  </si>
  <si>
    <t>BUND</t>
  </si>
  <si>
    <t>MAX GARANTIAS PORTFOLIO</t>
  </si>
  <si>
    <t>Nº contratos</t>
  </si>
  <si>
    <t>Garantías</t>
  </si>
  <si>
    <t>Peor Perdida</t>
  </si>
  <si>
    <t>Max DD. Montecarlo 95%</t>
  </si>
  <si>
    <t>Redondeamos al alza</t>
  </si>
  <si>
    <t>CAPITAL ESTIMADO</t>
  </si>
  <si>
    <t>Out of Sample:</t>
  </si>
  <si>
    <t>In Sample:</t>
  </si>
  <si>
    <t xml:space="preserve">Money Management Empleado: </t>
  </si>
  <si>
    <t>FIXED RATIO</t>
  </si>
  <si>
    <t>FORMULA</t>
  </si>
  <si>
    <t>Límite de las garantías:</t>
  </si>
  <si>
    <t>δ =</t>
  </si>
  <si>
    <r>
      <rPr>
        <sz val="14"/>
        <color theme="1"/>
        <rFont val="Calibri"/>
        <family val="2"/>
        <scheme val="minor"/>
      </rPr>
      <t>n</t>
    </r>
    <r>
      <rPr>
        <sz val="11"/>
        <color theme="1"/>
        <rFont val="Calibri"/>
        <family val="2"/>
        <scheme val="minor"/>
      </rPr>
      <t xml:space="preserve"> </t>
    </r>
    <r>
      <rPr>
        <sz val="8"/>
        <color theme="1"/>
        <rFont val="Calibri"/>
        <family val="2"/>
        <scheme val="minor"/>
      </rPr>
      <t xml:space="preserve">(max) </t>
    </r>
    <r>
      <rPr>
        <sz val="12"/>
        <color theme="1"/>
        <rFont val="Calibri"/>
        <family val="2"/>
        <scheme val="minor"/>
      </rPr>
      <t>=</t>
    </r>
  </si>
  <si>
    <r>
      <t xml:space="preserve">δ </t>
    </r>
    <r>
      <rPr>
        <b/>
        <sz val="10"/>
        <color theme="1"/>
        <rFont val="Calibri"/>
        <family val="2"/>
      </rPr>
      <t>mínima operativa</t>
    </r>
    <r>
      <rPr>
        <b/>
        <sz val="14"/>
        <color theme="1"/>
        <rFont val="Calibri"/>
        <family val="2"/>
      </rPr>
      <t xml:space="preserve">  =</t>
    </r>
  </si>
  <si>
    <t>Cartera</t>
  </si>
  <si>
    <t xml:space="preserve">Mercados: </t>
  </si>
  <si>
    <t>Riesgo Máximo Permitido</t>
  </si>
  <si>
    <t>CAPITAL</t>
  </si>
  <si>
    <r>
      <t xml:space="preserve">TABLA DE ASIGNACION DEL CAPITAL </t>
    </r>
    <r>
      <rPr>
        <sz val="11"/>
        <color theme="1"/>
        <rFont val="Calibri"/>
        <family val="2"/>
        <scheme val="minor"/>
      </rPr>
      <t>(ver pags 324-326 del Manual I)</t>
    </r>
  </si>
  <si>
    <t>CAPITAL :</t>
  </si>
  <si>
    <t>Parametro óptimo</t>
  </si>
  <si>
    <t>Limite mínimo delta:</t>
  </si>
  <si>
    <r>
      <t xml:space="preserve">δ </t>
    </r>
    <r>
      <rPr>
        <b/>
        <sz val="10"/>
        <color theme="1"/>
        <rFont val="Calibri"/>
        <family val="2"/>
      </rPr>
      <t>óptima In sample</t>
    </r>
    <r>
      <rPr>
        <b/>
        <sz val="14"/>
        <color theme="1"/>
        <rFont val="Calibri"/>
        <family val="2"/>
      </rPr>
      <t xml:space="preserve"> =</t>
    </r>
  </si>
  <si>
    <t>WALK-FORWARD</t>
  </si>
  <si>
    <t>MEDIAS</t>
  </si>
  <si>
    <t>DesvTipica</t>
  </si>
  <si>
    <t>Ratio</t>
  </si>
  <si>
    <t>Net Profit</t>
  </si>
  <si>
    <t>Net Profit Porc.</t>
  </si>
  <si>
    <t>DD Porc. Ptos</t>
  </si>
  <si>
    <t>Peor Negocio</t>
  </si>
  <si>
    <t>Gan/Neg.</t>
  </si>
  <si>
    <t>Profit Factor</t>
  </si>
  <si>
    <t>Win/Loss</t>
  </si>
  <si>
    <t>Fiabilidad (%)</t>
  </si>
  <si>
    <t>ESM</t>
  </si>
  <si>
    <t>Nº Negocios</t>
  </si>
  <si>
    <t>CARTERA</t>
  </si>
  <si>
    <t>ANALISIS DE MONTECARLO</t>
  </si>
  <si>
    <t>CAPITAL INICIAL</t>
  </si>
  <si>
    <t>ACCOUNT SETTINGS</t>
  </si>
  <si>
    <t>INPUT DATA SETTINGS</t>
  </si>
  <si>
    <t>Profit/loss and risk calculated from P/L and risk inputs.</t>
  </si>
  <si>
    <t>POSITION SIZING SETTINGS &amp; RULES</t>
  </si>
  <si>
    <t>Position Sizing Method: Fixed Ratio</t>
  </si>
  <si>
    <t>Capital Final</t>
  </si>
  <si>
    <r>
      <t xml:space="preserve">δ </t>
    </r>
    <r>
      <rPr>
        <b/>
        <sz val="10"/>
        <color theme="1"/>
        <rFont val="Calibri"/>
        <family val="2"/>
      </rPr>
      <t>seleccionada</t>
    </r>
  </si>
  <si>
    <t xml:space="preserve">δ óptima </t>
  </si>
  <si>
    <t>ANNUAL RETURNS</t>
  </si>
  <si>
    <t>YEAR</t>
  </si>
  <si>
    <t>TRADES</t>
  </si>
  <si>
    <t>P FAC</t>
  </si>
  <si>
    <t>SHARPE</t>
  </si>
  <si>
    <t>MONTHLY RETURNS</t>
  </si>
  <si>
    <t>WEEKLY RETURNS</t>
  </si>
  <si>
    <t>DAILY RETURNS</t>
  </si>
  <si>
    <t>DEPENDENCY ANALYSIS RESULTS FOR ALL TRADES</t>
  </si>
  <si>
    <t>SIGNIFICANCE TEST SETTINGS</t>
  </si>
  <si>
    <t>Number of rules and/or restrictions in trading system or method: 0</t>
  </si>
  <si>
    <t>Confidence level for confidence intervals around average trade: 95.00%</t>
  </si>
  <si>
    <t>SIGNIFICANCE TEST RESULTS</t>
  </si>
  <si>
    <t>Capital Inicial</t>
  </si>
  <si>
    <t>TRADE</t>
  </si>
  <si>
    <t>DELTA</t>
  </si>
  <si>
    <t>CONTRACTS</t>
  </si>
  <si>
    <t>EQUITY</t>
  </si>
  <si>
    <t>DEPENDENCY:  POSITIVE</t>
  </si>
  <si>
    <t>Periodo Opt In sample</t>
  </si>
  <si>
    <t>&gt;TRADES PASS STATISTICAL SIGNIFICANCE TEST AT SPECIFIED CONFIDENCE LEVEL&lt;</t>
  </si>
  <si>
    <t xml:space="preserve">OBTENCIÓN DE LOS DATOS DE LA TABLA </t>
  </si>
  <si>
    <t>Por Trade</t>
  </si>
  <si>
    <t>Por Fecha</t>
  </si>
  <si>
    <t>TRADING PARAMETERS</t>
  </si>
  <si>
    <t>Number of Monte Carlo Samples: 500</t>
  </si>
  <si>
    <t>KEY RESULTS AT SELECT CONFIDENCE LEVELS</t>
  </si>
  <si>
    <t>MONTE CARLO RESULTS AT 95,00% CONFIDENCE</t>
  </si>
  <si>
    <t>Periodo WF</t>
  </si>
  <si>
    <t>Test Profile</t>
  </si>
  <si>
    <t xml:space="preserve"> </t>
  </si>
  <si>
    <t>Resultados en su Divisa</t>
  </si>
  <si>
    <t>Nominal</t>
  </si>
  <si>
    <t>Banda sup</t>
  </si>
  <si>
    <t>Banda inf</t>
  </si>
  <si>
    <t>Max</t>
  </si>
  <si>
    <t>Min.</t>
  </si>
  <si>
    <t xml:space="preserve">Desviacion típica anual </t>
  </si>
  <si>
    <t>Bº Anual</t>
  </si>
  <si>
    <t>Medio</t>
  </si>
  <si>
    <t>B.Sup</t>
  </si>
  <si>
    <t>B.Inf</t>
  </si>
  <si>
    <t>(+/- 2 Desv.Tipicas)</t>
  </si>
  <si>
    <t>Bº Mensual</t>
  </si>
  <si>
    <t>Desv.Tipica</t>
  </si>
  <si>
    <t>Bº Semanal</t>
  </si>
  <si>
    <t>Bº Diario</t>
  </si>
  <si>
    <t>Estadísticos por Negocio</t>
  </si>
  <si>
    <t>Media</t>
  </si>
  <si>
    <t>Número de Negocios por Año</t>
  </si>
  <si>
    <t>Número Total Negocios</t>
  </si>
  <si>
    <t>Fiabilidad</t>
  </si>
  <si>
    <t>Mejor Negocio</t>
  </si>
  <si>
    <t>Media Negocios ganadores</t>
  </si>
  <si>
    <t>Max. Nº Negocios Ganadores Consec.</t>
  </si>
  <si>
    <t>Media Negocios perdedores</t>
  </si>
  <si>
    <t>Max. Nº Negocios Perdedores Consec.</t>
  </si>
  <si>
    <t>Drawdowns</t>
  </si>
  <si>
    <t>DrawDown Medio (en% Equity)</t>
  </si>
  <si>
    <t>Número de diás en DD</t>
  </si>
  <si>
    <t>Número de Negocios en DD</t>
  </si>
  <si>
    <t>Ratios Estadísticos</t>
  </si>
  <si>
    <t>RIESGO MAX.SISTEMA</t>
  </si>
  <si>
    <t>(Al 95%)</t>
  </si>
  <si>
    <t>Sharpe Ratio</t>
  </si>
  <si>
    <t>Modified Sharpe Ratio</t>
  </si>
  <si>
    <t>SQN</t>
  </si>
  <si>
    <t>Mercados</t>
  </si>
  <si>
    <t>Divisas</t>
  </si>
  <si>
    <t>€/$</t>
  </si>
  <si>
    <t>Bº anual %</t>
  </si>
  <si>
    <t>Max DD %</t>
  </si>
  <si>
    <t>Factor Corrector DD</t>
  </si>
  <si>
    <t>Capital Mínimo Portfolio</t>
  </si>
  <si>
    <t>Contratos</t>
  </si>
  <si>
    <t>OPTIMIZACION IN SAMPLE</t>
  </si>
  <si>
    <t>Periodo Opt</t>
  </si>
  <si>
    <t>Periodo OS</t>
  </si>
  <si>
    <t>&lt;SYSTEM/METHOD MAY NOT BE PROFITABLE AT SPECIFIED CONFIDENCE LEVEL&gt;</t>
  </si>
  <si>
    <t>FINAL PROFILE MONEY MANAGEMENT</t>
  </si>
  <si>
    <t>En esta hoja tenemos los resultados diarios de la cartera ponderada y en Euros tanto del periodo IS como del periodo OS.</t>
  </si>
  <si>
    <t>Date</t>
  </si>
  <si>
    <t>PL</t>
  </si>
  <si>
    <t>Serie In Sample</t>
  </si>
  <si>
    <t>Serie Out Sample</t>
  </si>
  <si>
    <t>2. Optimización por R/R</t>
  </si>
  <si>
    <t>Delta Mínima Operativa</t>
  </si>
  <si>
    <t>WF : 3 años-1 año</t>
  </si>
  <si>
    <t>DEPENDENCY:  NEGATIVE</t>
  </si>
  <si>
    <t>RISK/CNTR</t>
  </si>
  <si>
    <t>ESTADÍSTICAS DE LA CARTERA ARYSA</t>
  </si>
  <si>
    <t>(Percent of Equity)</t>
  </si>
  <si>
    <t>2016-2018</t>
  </si>
  <si>
    <t>RUSSEL</t>
  </si>
  <si>
    <t>SP500</t>
  </si>
  <si>
    <t>NASDAQ</t>
  </si>
  <si>
    <t>WF I: 3 años- 1 año</t>
  </si>
  <si>
    <t>ES</t>
  </si>
  <si>
    <t>01/01/13-01/01/16</t>
  </si>
  <si>
    <t>01/01/14-01/01/17</t>
  </si>
  <si>
    <t>01/01/15-01/01/18</t>
  </si>
  <si>
    <t>01/01/13-31/12/15</t>
  </si>
  <si>
    <t>01/01/16-31/12/16</t>
  </si>
  <si>
    <t>130.233.03</t>
  </si>
  <si>
    <t>2013-2018</t>
  </si>
  <si>
    <t>01/01/14-31/12/16</t>
  </si>
  <si>
    <t>01/01/17-31/12/17</t>
  </si>
  <si>
    <t>01/01/15-31/01/18</t>
  </si>
  <si>
    <t>01/01/18-31/12/18</t>
  </si>
  <si>
    <t>MARKET SYSTEM: MARKETSYSTEM1</t>
  </si>
  <si>
    <t>Trading Vehicle: Futures</t>
  </si>
  <si>
    <t>Trades File: Undef</t>
  </si>
  <si>
    <t>Initial Contracts: 3</t>
  </si>
  <si>
    <t>ADD/WITH</t>
  </si>
  <si>
    <t>Confidence Level: 23.50%</t>
  </si>
  <si>
    <t>Total Number of Runs: 111</t>
  </si>
  <si>
    <t>Number of Runs of Wins: 56</t>
  </si>
  <si>
    <t>Number of Runs of Losses: 55</t>
  </si>
  <si>
    <t>Average Length of Winning Runs: 2.1</t>
  </si>
  <si>
    <t>Average Length of Losing Runs: 1.9</t>
  </si>
  <si>
    <t>Number of Trades: 225</t>
  </si>
  <si>
    <t>Number of Degrees of Freedom: 225</t>
  </si>
  <si>
    <t>Average trade at 95.00% confidence: $578.81 +/- 312.85</t>
  </si>
  <si>
    <t>Worst-case average trade at 95.00% confidence: $265.96</t>
  </si>
  <si>
    <t>Probability that average trade is greater than zero: 99.79%</t>
  </si>
  <si>
    <t>Starting Equity: 442.021,00 ¬</t>
  </si>
  <si>
    <t>Initial Margin: 51.150,00 ¬</t>
  </si>
  <si>
    <t>Commissions and fees per contract per round-turn: 0,00 ¬</t>
  </si>
  <si>
    <t>Slippage per contract per round-turn: 0,00 ¬</t>
  </si>
  <si>
    <t>Delta: 58.752,00 ¬</t>
  </si>
  <si>
    <t xml:space="preserve">  ,ALL TRADES,LONG</t>
  </si>
  <si>
    <t>Total Net Profit,</t>
  </si>
  <si>
    <t>130.233,03 ¬</t>
  </si>
  <si>
    <t xml:space="preserve">  Gross Profit,</t>
  </si>
  <si>
    <t>271.211,37 ¬</t>
  </si>
  <si>
    <t xml:space="preserve">  Gross Loss,</t>
  </si>
  <si>
    <t>-140.978,34 ¬</t>
  </si>
  <si>
    <t>Profit Factor,</t>
  </si>
  <si>
    <t>Pessimistic Return Ratio,</t>
  </si>
  <si>
    <t>Trading Period,08/02/2016 to 23/01/2017 (350 days 0 min)</t>
  </si>
  <si>
    <t>Starting Account Equity,</t>
  </si>
  <si>
    <t>442.021,00 ¬</t>
  </si>
  <si>
    <t>Highest Closed Trade Equity,</t>
  </si>
  <si>
    <t>574.074,43 ¬</t>
  </si>
  <si>
    <t>Lowest Closed Trade Equity,</t>
  </si>
  <si>
    <t>Additions to Equity,</t>
  </si>
  <si>
    <t>0,00 ¬</t>
  </si>
  <si>
    <t>Withdrawals From Equity,</t>
  </si>
  <si>
    <t>Total Commissions &amp; Fees,</t>
  </si>
  <si>
    <t>Total Slippage,</t>
  </si>
  <si>
    <t>Final Account Equity,</t>
  </si>
  <si>
    <t>572.254,03 ¬</t>
  </si>
  <si>
    <t>Return on Starting Equity,</t>
  </si>
  <si>
    <t>Total Number of Trades,225,225</t>
  </si>
  <si>
    <t xml:space="preserve">  Number of Winning Trades,118,118</t>
  </si>
  <si>
    <t xml:space="preserve">  Number of Losing Trades,107,107</t>
  </si>
  <si>
    <t xml:space="preserve">  Trades Not Taken,0,0</t>
  </si>
  <si>
    <t>Percent Profitable,</t>
  </si>
  <si>
    <t>Max Number of Contracts,3,3</t>
  </si>
  <si>
    <t>Minimum Number of Contracts,3,3</t>
  </si>
  <si>
    <t>Average Number of Contracts,3,3</t>
  </si>
  <si>
    <t>Total Number of Contracts,675,675</t>
  </si>
  <si>
    <t>Max Number of Open Positions,1</t>
  </si>
  <si>
    <t>Ave Number of Open Positions,1</t>
  </si>
  <si>
    <t>Largest Winning Trade,</t>
  </si>
  <si>
    <t>21.937,38 ¬</t>
  </si>
  <si>
    <t xml:space="preserve">  /Percent of Equity,</t>
  </si>
  <si>
    <t>Largest Winning Trade (%),</t>
  </si>
  <si>
    <t xml:space="preserve">  /Trade Value,</t>
  </si>
  <si>
    <t>Average Winning Trade,</t>
  </si>
  <si>
    <t>2.298,40 ¬</t>
  </si>
  <si>
    <t>Average Winning Trade (%),</t>
  </si>
  <si>
    <t>Average R-Multiple, Wins,</t>
  </si>
  <si>
    <t>Average Length of Wins,0 sec,0 sec</t>
  </si>
  <si>
    <t>Max Number Consecutive Wins,6,6</t>
  </si>
  <si>
    <t>Largest Losing Trade,</t>
  </si>
  <si>
    <t>-4.857,24 ¬</t>
  </si>
  <si>
    <t>Largest Losing Trade (%),</t>
  </si>
  <si>
    <t>Average Losing Trade,</t>
  </si>
  <si>
    <t>-1.317,55 ¬</t>
  </si>
  <si>
    <t>Average Losing Trade (%),</t>
  </si>
  <si>
    <t>Average R-Multiple, Losses,</t>
  </si>
  <si>
    <t>Average Length of Losses,0 sec,0 sec</t>
  </si>
  <si>
    <t>Max Number Consecutive Losses,7,7</t>
  </si>
  <si>
    <t>Average Trade (Expectation),</t>
  </si>
  <si>
    <t>578,81 ¬</t>
  </si>
  <si>
    <t>Average Trade (%),</t>
  </si>
  <si>
    <t>Trade Standard Deviation,</t>
  </si>
  <si>
    <t>2.852,74 ¬</t>
  </si>
  <si>
    <t>Trade Standard Deviation (%),</t>
  </si>
  <si>
    <t>Win/Loss Ratio,</t>
  </si>
  <si>
    <t>Win/Loss Ratio (%/%),</t>
  </si>
  <si>
    <t>Return/Drawdown Ratio,</t>
  </si>
  <si>
    <t>Profit/Drawdown Ratio,</t>
  </si>
  <si>
    <t>Sortino Ratio,</t>
  </si>
  <si>
    <t>MAR Ratio,</t>
  </si>
  <si>
    <t>Modified Sharpe Ratio,</t>
  </si>
  <si>
    <t>Sharpe Ratio,</t>
  </si>
  <si>
    <t>Average Risk,</t>
  </si>
  <si>
    <t>Average Risk (%),</t>
  </si>
  <si>
    <t>Max Risk (%),</t>
  </si>
  <si>
    <t xml:space="preserve">  /Risk Value,</t>
  </si>
  <si>
    <t>Date of Max Risk,0:00:00,0:00:00</t>
  </si>
  <si>
    <t>Average R-Multiple (Expectancy),</t>
  </si>
  <si>
    <t>R-Multiple Standard Deviation,</t>
  </si>
  <si>
    <t>Total R-Multiple,</t>
  </si>
  <si>
    <t>Van Tharp SQN,</t>
  </si>
  <si>
    <t>Average Margin,</t>
  </si>
  <si>
    <t>153.450,00 ¬</t>
  </si>
  <si>
    <t>Average Margin (%),</t>
  </si>
  <si>
    <t>Max Margin (%),</t>
  </si>
  <si>
    <t xml:space="preserve">  /Margin Value,</t>
  </si>
  <si>
    <t>Date of Max Margin,08/02/2016,08/02/2016</t>
  </si>
  <si>
    <t>Average Account Leverage,</t>
  </si>
  <si>
    <t>Max Account Leverage,</t>
  </si>
  <si>
    <t>Date of Max Account Leverage,0:00:00,0:00:00</t>
  </si>
  <si>
    <t>Risk of Ruin,</t>
  </si>
  <si>
    <t>Average Annual Profit/Loss,</t>
  </si>
  <si>
    <t>135.907,47 ¬</t>
  </si>
  <si>
    <t>Ave Annual Compounded Return,</t>
  </si>
  <si>
    <t>Average Monthly Profit/Loss,</t>
  </si>
  <si>
    <t>11.325,62 ¬</t>
  </si>
  <si>
    <t>Ave Monthly Compounded Return,</t>
  </si>
  <si>
    <t>Average Weekly Profit/Loss,</t>
  </si>
  <si>
    <t>2.553,59 ¬</t>
  </si>
  <si>
    <t>Ave Weekly Compounded Return,</t>
  </si>
  <si>
    <t>Average Daily Profit/Loss,</t>
  </si>
  <si>
    <t>372,09 ¬</t>
  </si>
  <si>
    <t>Ave Daily Compounded Return,</t>
  </si>
  <si>
    <t>CLOSED TRADE DRAWDOWNS,ALL TRADES,LONG</t>
  </si>
  <si>
    <t>Number of Drawdowns,26,26</t>
  </si>
  <si>
    <t>Average Drawdown,</t>
  </si>
  <si>
    <t>-3.233,40 ¬</t>
  </si>
  <si>
    <t>Average Drawdown (%),</t>
  </si>
  <si>
    <t>Average Length of Drawdowns,9 days 18 hours,9 days 18 hours</t>
  </si>
  <si>
    <t>Average Trades in Drawdowns,</t>
  </si>
  <si>
    <t>Worst-Case Drawdown,</t>
  </si>
  <si>
    <t>-13.449,27 ¬</t>
  </si>
  <si>
    <t>Date at Trough,25/10/2016,25/10/2016</t>
  </si>
  <si>
    <t>Trade Number at Trough,169,169</t>
  </si>
  <si>
    <t>Length of Drawdown,83 days 0 min,83 days 0 min</t>
  </si>
  <si>
    <t>Trades in Drawdown,50,50</t>
  </si>
  <si>
    <t>Worst-Case Drawdown (%),</t>
  </si>
  <si>
    <t xml:space="preserve">  /Equity Value,</t>
  </si>
  <si>
    <t>Longest Drawdown,83 days 0 min,83 days 0 min</t>
  </si>
  <si>
    <t xml:space="preserve">  Start of Drawdown,12/08/2016,12/08/2016</t>
  </si>
  <si>
    <t xml:space="preserve">  End of Drawdown,03/11/2016,03/11/2016</t>
  </si>
  <si>
    <t xml:space="preserve">  Percent of Equity,</t>
  </si>
  <si>
    <t>YEAR,NET PROFIT,ADD/WITH,END EQUITY,RETURN(%),DRAWDOWN,DRAWDOWN(%),TRADES,WINS(%),P FAC,SHARPE</t>
  </si>
  <si>
    <t>-1.820,40 ¬</t>
  </si>
  <si>
    <t>5.688,72 ¬</t>
  </si>
  <si>
    <t>132.053,43 ¬</t>
  </si>
  <si>
    <t>13.449,27 ¬</t>
  </si>
  <si>
    <t>AVE,</t>
  </si>
  <si>
    <t>65.116,52 ¬</t>
  </si>
  <si>
    <t>573.164,23 ¬</t>
  </si>
  <si>
    <t>9.569,00 ¬</t>
  </si>
  <si>
    <t>SD,</t>
  </si>
  <si>
    <t>94.663,09 ¬</t>
  </si>
  <si>
    <t>1.287,22 ¬</t>
  </si>
  <si>
    <t>5.487,54 ¬</t>
  </si>
  <si>
    <t>MONTH,NET PROFIT,ADD/WITH,END EQUITY,RETURN(%),DRAWDOWN,DRAWDOWN(%),TRADES,WINS(%),P FAC</t>
  </si>
  <si>
    <t>1-2017,</t>
  </si>
  <si>
    <t>12-2016,</t>
  </si>
  <si>
    <t>16.536,15 ¬</t>
  </si>
  <si>
    <t>6.486,69 ¬</t>
  </si>
  <si>
    <t>11-2016,</t>
  </si>
  <si>
    <t>30.505,89 ¬</t>
  </si>
  <si>
    <t>557.538,28 ¬</t>
  </si>
  <si>
    <t>11.892,66 ¬</t>
  </si>
  <si>
    <t>10-2016,</t>
  </si>
  <si>
    <t>-7.496,16 ¬</t>
  </si>
  <si>
    <t>527.032,39 ¬</t>
  </si>
  <si>
    <t>12.512,91 ¬</t>
  </si>
  <si>
    <t>9-2016,</t>
  </si>
  <si>
    <t>6.463,11 ¬</t>
  </si>
  <si>
    <t>534.528,55 ¬</t>
  </si>
  <si>
    <t>5.486,49 ¬</t>
  </si>
  <si>
    <t>8-2016,</t>
  </si>
  <si>
    <t>-2.318,94 ¬</t>
  </si>
  <si>
    <t>528.065,44 ¬</t>
  </si>
  <si>
    <t>7.637,70 ¬</t>
  </si>
  <si>
    <t>7-2016,</t>
  </si>
  <si>
    <t>18.697,26 ¬</t>
  </si>
  <si>
    <t>530.384,38 ¬</t>
  </si>
  <si>
    <t>4.297,08 ¬</t>
  </si>
  <si>
    <t>6-2016,</t>
  </si>
  <si>
    <t>14.122,41 ¬</t>
  </si>
  <si>
    <t>511.687,12 ¬</t>
  </si>
  <si>
    <t>2.907,72 ¬</t>
  </si>
  <si>
    <t>5-2016,</t>
  </si>
  <si>
    <t>2.420,31 ¬</t>
  </si>
  <si>
    <t>497.564,71 ¬</t>
  </si>
  <si>
    <t>9.815,34 ¬</t>
  </si>
  <si>
    <t>4-2016,</t>
  </si>
  <si>
    <t>9.168,60 ¬</t>
  </si>
  <si>
    <t>495.144,40 ¬</t>
  </si>
  <si>
    <t>4.495,02 ¬</t>
  </si>
  <si>
    <t>3-2016,</t>
  </si>
  <si>
    <t>26.063,31 ¬</t>
  </si>
  <si>
    <t>485.975,80 ¬</t>
  </si>
  <si>
    <t>2.955,03 ¬</t>
  </si>
  <si>
    <t>2-2016,</t>
  </si>
  <si>
    <t>17.891,49 ¬</t>
  </si>
  <si>
    <t>459.912,49 ¬</t>
  </si>
  <si>
    <t>3.613,41 ¬</t>
  </si>
  <si>
    <t>10.852,75 ¬</t>
  </si>
  <si>
    <t>522.846,84 ¬</t>
  </si>
  <si>
    <t>6.482,40 ¬</t>
  </si>
  <si>
    <t>11.815,53 ¬</t>
  </si>
  <si>
    <t>34.848,01 ¬</t>
  </si>
  <si>
    <t>3.328,66 ¬</t>
  </si>
  <si>
    <t>WEEK,NET PROFIT,ADD/WITH,END EQUITY,RETURN(%),DRAWDOWN,DRAWDOWN(%),TRADES,WINS(%),P FAC</t>
  </si>
  <si>
    <t>1/22/2017,</t>
  </si>
  <si>
    <t>552,24 ¬</t>
  </si>
  <si>
    <t>1/15/2017,</t>
  </si>
  <si>
    <t>3.013,02 ¬</t>
  </si>
  <si>
    <t>571.701,79 ¬</t>
  </si>
  <si>
    <t>303,06 ¬</t>
  </si>
  <si>
    <t>1/8/2017,</t>
  </si>
  <si>
    <t>-3.220,26 ¬</t>
  </si>
  <si>
    <t>568.688,77 ¬</t>
  </si>
  <si>
    <t>3.552,39 ¬</t>
  </si>
  <si>
    <t>1/1/2017,</t>
  </si>
  <si>
    <t>-2.165,40 ¬</t>
  </si>
  <si>
    <t>571.909,03 ¬</t>
  </si>
  <si>
    <t>3.583,92 ¬</t>
  </si>
  <si>
    <t>12/25/2016,</t>
  </si>
  <si>
    <t>3.882,84 ¬</t>
  </si>
  <si>
    <t>12/18/2016,</t>
  </si>
  <si>
    <t>10.338,36 ¬</t>
  </si>
  <si>
    <t>570.191,59 ¬</t>
  </si>
  <si>
    <t>1.238,91 ¬</t>
  </si>
  <si>
    <t>12/11/2016,</t>
  </si>
  <si>
    <t>-1.808,73 ¬</t>
  </si>
  <si>
    <t>559.853,23 ¬</t>
  </si>
  <si>
    <t>2.211,30 ¬</t>
  </si>
  <si>
    <t>12/4/2016,</t>
  </si>
  <si>
    <t>3.786,03 ¬</t>
  </si>
  <si>
    <t>561.661,96 ¬</t>
  </si>
  <si>
    <t>4.275,39 ¬</t>
  </si>
  <si>
    <t>11/27/2016,</t>
  </si>
  <si>
    <t>809,67 ¬</t>
  </si>
  <si>
    <t>557.875,93 ¬</t>
  </si>
  <si>
    <t>1.108,44 ¬</t>
  </si>
  <si>
    <t>11/20/2016,</t>
  </si>
  <si>
    <t>-10.452,51 ¬</t>
  </si>
  <si>
    <t>557.066,26 ¬</t>
  </si>
  <si>
    <t>10.452,51 ¬</t>
  </si>
  <si>
    <t>11/13/2016,</t>
  </si>
  <si>
    <t>430,02 ¬</t>
  </si>
  <si>
    <t>567.518,77 ¬</t>
  </si>
  <si>
    <t>951,66 ¬</t>
  </si>
  <si>
    <t>11/6/2016,</t>
  </si>
  <si>
    <t>31.080,90 ¬</t>
  </si>
  <si>
    <t>567.088,75 ¬</t>
  </si>
  <si>
    <t>10/30/2016,</t>
  </si>
  <si>
    <t>10.288,20 ¬</t>
  </si>
  <si>
    <t>536.007,85 ¬</t>
  </si>
  <si>
    <t>359,67 ¬</t>
  </si>
  <si>
    <t>10/23/2016,</t>
  </si>
  <si>
    <t>907,44 ¬</t>
  </si>
  <si>
    <t>525.719,65 ¬</t>
  </si>
  <si>
    <t>2.796,57 ¬</t>
  </si>
  <si>
    <t>10/16/2016,</t>
  </si>
  <si>
    <t>-3.445,23 ¬</t>
  </si>
  <si>
    <t>524.812,21 ¬</t>
  </si>
  <si>
    <t>4.498,47 ¬</t>
  </si>
  <si>
    <t>10/9/2016,</t>
  </si>
  <si>
    <t>-1.610,37 ¬</t>
  </si>
  <si>
    <t>528.257,44 ¬</t>
  </si>
  <si>
    <t>1.610,37 ¬</t>
  </si>
  <si>
    <t>10/2/2016,</t>
  </si>
  <si>
    <t>-4.660,74 ¬</t>
  </si>
  <si>
    <t>529.867,81 ¬</t>
  </si>
  <si>
    <t>4.660,74 ¬</t>
  </si>
  <si>
    <t>9/25/2016,</t>
  </si>
  <si>
    <t>3.549,00 ¬</t>
  </si>
  <si>
    <t>1.551,48 ¬</t>
  </si>
  <si>
    <t>9/18/2016,</t>
  </si>
  <si>
    <t>-243,21 ¬</t>
  </si>
  <si>
    <t>530.979,55 ¬</t>
  </si>
  <si>
    <t>2.459,31 ¬</t>
  </si>
  <si>
    <t>9/11/2016,</t>
  </si>
  <si>
    <t>-2.544,51 ¬</t>
  </si>
  <si>
    <t>531.222,76 ¬</t>
  </si>
  <si>
    <t>3.723,03 ¬</t>
  </si>
  <si>
    <t>9/4/2016,</t>
  </si>
  <si>
    <t>6.031,26 ¬</t>
  </si>
  <si>
    <t>533.767,27 ¬</t>
  </si>
  <si>
    <t>1.861,86 ¬</t>
  </si>
  <si>
    <t>8/28/2016,</t>
  </si>
  <si>
    <t>-2.448,24 ¬</t>
  </si>
  <si>
    <t>527.736,01 ¬</t>
  </si>
  <si>
    <t>2.448,24 ¬</t>
  </si>
  <si>
    <t>8/21/2016,</t>
  </si>
  <si>
    <t>2.050,26 ¬</t>
  </si>
  <si>
    <t>530.184,25 ¬</t>
  </si>
  <si>
    <t>1.936,23 ¬</t>
  </si>
  <si>
    <t>8/14/2016,</t>
  </si>
  <si>
    <t>-7.089,72 ¬</t>
  </si>
  <si>
    <t>528.133,99 ¬</t>
  </si>
  <si>
    <t>7.089,72 ¬</t>
  </si>
  <si>
    <t>8/7/2016,</t>
  </si>
  <si>
    <t>978,51 ¬</t>
  </si>
  <si>
    <t>535.223,71 ¬</t>
  </si>
  <si>
    <t>1.701,87 ¬</t>
  </si>
  <si>
    <t>7/31/2016,</t>
  </si>
  <si>
    <t>3.860,82 ¬</t>
  </si>
  <si>
    <t>534.245,20 ¬</t>
  </si>
  <si>
    <t>1.477,17 ¬</t>
  </si>
  <si>
    <t>7/24/2016,</t>
  </si>
  <si>
    <t>13.740,24 ¬</t>
  </si>
  <si>
    <t>1.299,93 ¬</t>
  </si>
  <si>
    <t>7/17/2016,</t>
  </si>
  <si>
    <t>-735,21 ¬</t>
  </si>
  <si>
    <t>516.644,14 ¬</t>
  </si>
  <si>
    <t>1.851,75 ¬</t>
  </si>
  <si>
    <t>7/10/2016,</t>
  </si>
  <si>
    <t>3.706,62 ¬</t>
  </si>
  <si>
    <t>517.379,35 ¬</t>
  </si>
  <si>
    <t>2.999,04 ¬</t>
  </si>
  <si>
    <t>7/3/2016,</t>
  </si>
  <si>
    <t>1.253,91 ¬</t>
  </si>
  <si>
    <t>513.672,73 ¬</t>
  </si>
  <si>
    <t>1.995,33 ¬</t>
  </si>
  <si>
    <t>6/26/2016,</t>
  </si>
  <si>
    <t>7.131,90 ¬</t>
  </si>
  <si>
    <t>512.418,82 ¬</t>
  </si>
  <si>
    <t>2.604,72 ¬</t>
  </si>
  <si>
    <t>6/19/2016,</t>
  </si>
  <si>
    <t>4.375,44 ¬</t>
  </si>
  <si>
    <t>505.286,92 ¬</t>
  </si>
  <si>
    <t>6/12/2016,</t>
  </si>
  <si>
    <t>2.834,94 ¬</t>
  </si>
  <si>
    <t>500.911,48 ¬</t>
  </si>
  <si>
    <t>35,79 ¬</t>
  </si>
  <si>
    <t>6/5/2016,</t>
  </si>
  <si>
    <t>-10,62 ¬</t>
  </si>
  <si>
    <t>498.076,54 ¬</t>
  </si>
  <si>
    <t>363,42 ¬</t>
  </si>
  <si>
    <t>5/29/2016,</t>
  </si>
  <si>
    <t>-4.228,41 ¬</t>
  </si>
  <si>
    <t>498.087,16 ¬</t>
  </si>
  <si>
    <t>5.917,23 ¬</t>
  </si>
  <si>
    <t>5/22/2016,</t>
  </si>
  <si>
    <t>1.322,37 ¬</t>
  </si>
  <si>
    <t>502.315,57 ¬</t>
  </si>
  <si>
    <t>1.829,73 ¬</t>
  </si>
  <si>
    <t>5/15/2016,</t>
  </si>
  <si>
    <t>-1.213,35 ¬</t>
  </si>
  <si>
    <t>500.993,20 ¬</t>
  </si>
  <si>
    <t>6.386,85 ¬</t>
  </si>
  <si>
    <t>5/8/2016,</t>
  </si>
  <si>
    <t>-79,59 ¬</t>
  </si>
  <si>
    <t>502.206,55 ¬</t>
  </si>
  <si>
    <t>816,18 ¬</t>
  </si>
  <si>
    <t>5/1/2016,</t>
  </si>
  <si>
    <t>7.141,74 ¬</t>
  </si>
  <si>
    <t>502.286,14 ¬</t>
  </si>
  <si>
    <t>3.145,89 ¬</t>
  </si>
  <si>
    <t>4/24/2016,</t>
  </si>
  <si>
    <t>-2.854,92 ¬</t>
  </si>
  <si>
    <t>4/17/2016,</t>
  </si>
  <si>
    <t>3.236,46 ¬</t>
  </si>
  <si>
    <t>497.999,32 ¬</t>
  </si>
  <si>
    <t>4/10/2016,</t>
  </si>
  <si>
    <t>5.791,71 ¬</t>
  </si>
  <si>
    <t>494.762,86 ¬</t>
  </si>
  <si>
    <t>514,05 ¬</t>
  </si>
  <si>
    <t>4/3/2016,</t>
  </si>
  <si>
    <t>1.358,61 ¬</t>
  </si>
  <si>
    <t>488.971,15 ¬</t>
  </si>
  <si>
    <t>2.578,26 ¬</t>
  </si>
  <si>
    <t>3/27/2016,</t>
  </si>
  <si>
    <t>14.367,78 ¬</t>
  </si>
  <si>
    <t>487.612,54 ¬</t>
  </si>
  <si>
    <t>762,42 ¬</t>
  </si>
  <si>
    <t>3/20/2016,</t>
  </si>
  <si>
    <t>2.552,31 ¬</t>
  </si>
  <si>
    <t>473.244,76 ¬</t>
  </si>
  <si>
    <t>2.192,61 ¬</t>
  </si>
  <si>
    <t>3/13/2016,</t>
  </si>
  <si>
    <t>1.269,87 ¬</t>
  </si>
  <si>
    <t>470.692,45 ¬</t>
  </si>
  <si>
    <t>1.567,68 ¬</t>
  </si>
  <si>
    <t>3/6/2016,</t>
  </si>
  <si>
    <t>2.035,83 ¬</t>
  </si>
  <si>
    <t>469.422,58 ¬</t>
  </si>
  <si>
    <t>1.061,85 ¬</t>
  </si>
  <si>
    <t>2/28/2016,</t>
  </si>
  <si>
    <t>5.679,63 ¬</t>
  </si>
  <si>
    <t>467.386,75 ¬</t>
  </si>
  <si>
    <t>2.433,75 ¬</t>
  </si>
  <si>
    <t>2/21/2016,</t>
  </si>
  <si>
    <t>7.144,41 ¬</t>
  </si>
  <si>
    <t>461.707,12 ¬</t>
  </si>
  <si>
    <t>1.757,34 ¬</t>
  </si>
  <si>
    <t>2/14/2016,</t>
  </si>
  <si>
    <t>9.622,74 ¬</t>
  </si>
  <si>
    <t>454.562,71 ¬</t>
  </si>
  <si>
    <t>3.531,36 ¬</t>
  </si>
  <si>
    <t>2/7/2016,</t>
  </si>
  <si>
    <t>2.918,97 ¬</t>
  </si>
  <si>
    <t>444.939,97 ¬</t>
  </si>
  <si>
    <t>520.346,67 ¬</t>
  </si>
  <si>
    <t>2.402,23 ¬</t>
  </si>
  <si>
    <t>6.315,36 ¬</t>
  </si>
  <si>
    <t>34.170,32 ¬</t>
  </si>
  <si>
    <t>2.022,50 ¬</t>
  </si>
  <si>
    <t>DAY,NET PROFIT,ADD/WITH,END EQUITY,RETURN(%),DRAWDOWN,DRAWDOWN(%),TRADES,WINS(%),P FAC</t>
  </si>
  <si>
    <t>1/23/2017,</t>
  </si>
  <si>
    <t>1/20/2017,</t>
  </si>
  <si>
    <t>3.213,00 ¬</t>
  </si>
  <si>
    <t>1/18/2017,</t>
  </si>
  <si>
    <t>103,08 ¬</t>
  </si>
  <si>
    <t>568.488,79 ¬</t>
  </si>
  <si>
    <t>1/17/2017,</t>
  </si>
  <si>
    <t>-298,08 ¬</t>
  </si>
  <si>
    <t>568.385,71 ¬</t>
  </si>
  <si>
    <t>298,08 ¬</t>
  </si>
  <si>
    <t>1/16/2017,</t>
  </si>
  <si>
    <t>-4,98 ¬</t>
  </si>
  <si>
    <t>568.683,79 ¬</t>
  </si>
  <si>
    <t>4,98 ¬</t>
  </si>
  <si>
    <t>1/13/2017,</t>
  </si>
  <si>
    <t>-3.552,39 ¬</t>
  </si>
  <si>
    <t>1/12/2017,</t>
  </si>
  <si>
    <t>2.454,03 ¬</t>
  </si>
  <si>
    <t>572.241,16 ¬</t>
  </si>
  <si>
    <t>1/11/2017,</t>
  </si>
  <si>
    <t>-815,82 ¬</t>
  </si>
  <si>
    <t>569.787,13 ¬</t>
  </si>
  <si>
    <t>815,82 ¬</t>
  </si>
  <si>
    <t>1/10/2017,</t>
  </si>
  <si>
    <t>-719,34 ¬</t>
  </si>
  <si>
    <t>570.602,95 ¬</t>
  </si>
  <si>
    <t>719,34 ¬</t>
  </si>
  <si>
    <t>1/9/2017,</t>
  </si>
  <si>
    <t>-586,74 ¬</t>
  </si>
  <si>
    <t>571.322,29 ¬</t>
  </si>
  <si>
    <t>586,74 ¬</t>
  </si>
  <si>
    <t>1/6/2017,</t>
  </si>
  <si>
    <t>1.418,52 ¬</t>
  </si>
  <si>
    <t>1/5/2017,</t>
  </si>
  <si>
    <t>-757,05 ¬</t>
  </si>
  <si>
    <t>570.490,51 ¬</t>
  </si>
  <si>
    <t>757,05 ¬</t>
  </si>
  <si>
    <t>1/4/2017,</t>
  </si>
  <si>
    <t>-1.579,77 ¬</t>
  </si>
  <si>
    <t>571.247,56 ¬</t>
  </si>
  <si>
    <t>1.579,77 ¬</t>
  </si>
  <si>
    <t>1/3/2017,</t>
  </si>
  <si>
    <t>-1.247,10 ¬</t>
  </si>
  <si>
    <t>572.827,33 ¬</t>
  </si>
  <si>
    <t>1.247,10 ¬</t>
  </si>
  <si>
    <t>12/30/2016,</t>
  </si>
  <si>
    <t>788,28 ¬</t>
  </si>
  <si>
    <t>12/29/2016,</t>
  </si>
  <si>
    <t>1.110,42 ¬</t>
  </si>
  <si>
    <t>573.286,15 ¬</t>
  </si>
  <si>
    <t>12/28/2016,</t>
  </si>
  <si>
    <t>492,15 ¬</t>
  </si>
  <si>
    <t>572.175,73 ¬</t>
  </si>
  <si>
    <t>12/27/2016,</t>
  </si>
  <si>
    <t>1.491,99 ¬</t>
  </si>
  <si>
    <t>571.683,58 ¬</t>
  </si>
  <si>
    <t>12/23/2016,</t>
  </si>
  <si>
    <t>2.056,20 ¬</t>
  </si>
  <si>
    <t>12/21/2016,</t>
  </si>
  <si>
    <t>-1.238,91 ¬</t>
  </si>
  <si>
    <t>568.135,39 ¬</t>
  </si>
  <si>
    <t>12/19/2016,</t>
  </si>
  <si>
    <t>9.521,07 ¬</t>
  </si>
  <si>
    <t>569.374,30 ¬</t>
  </si>
  <si>
    <t>12/16/2016,</t>
  </si>
  <si>
    <t>-1.546,35 ¬</t>
  </si>
  <si>
    <t>1.546,35 ¬</t>
  </si>
  <si>
    <t>12/15/2016,</t>
  </si>
  <si>
    <t>85,05 ¬</t>
  </si>
  <si>
    <t>561.399,58 ¬</t>
  </si>
  <si>
    <t>12/14/2016,</t>
  </si>
  <si>
    <t>1.863,87 ¬</t>
  </si>
  <si>
    <t>561.314,53 ¬</t>
  </si>
  <si>
    <t>12/13/2016,</t>
  </si>
  <si>
    <t>-680,07 ¬</t>
  </si>
  <si>
    <t>559.450,66 ¬</t>
  </si>
  <si>
    <t>680,07 ¬</t>
  </si>
  <si>
    <t>12/12/2016,</t>
  </si>
  <si>
    <t>-1.531,23 ¬</t>
  </si>
  <si>
    <t>560.130,73 ¬</t>
  </si>
  <si>
    <t>1.531,23 ¬</t>
  </si>
  <si>
    <t>12/9/2016,</t>
  </si>
  <si>
    <t>-4.275,39 ¬</t>
  </si>
  <si>
    <t>12/8/2016,</t>
  </si>
  <si>
    <t>507,54 ¬</t>
  </si>
  <si>
    <t>565.937,35 ¬</t>
  </si>
  <si>
    <t>12/7/2016,</t>
  </si>
  <si>
    <t>-83,25 ¬</t>
  </si>
  <si>
    <t>565.429,81 ¬</t>
  </si>
  <si>
    <t>83,25 ¬</t>
  </si>
  <si>
    <t>12/6/2016,</t>
  </si>
  <si>
    <t>2.570,04 ¬</t>
  </si>
  <si>
    <t>565.513,06 ¬</t>
  </si>
  <si>
    <t>12/5/2016,</t>
  </si>
  <si>
    <t>5.067,09 ¬</t>
  </si>
  <si>
    <t>562.943,02 ¬</t>
  </si>
  <si>
    <t>12/2/2016,</t>
  </si>
  <si>
    <t>566,34 ¬</t>
  </si>
  <si>
    <t>12/1/2016,</t>
  </si>
  <si>
    <t>-228,69 ¬</t>
  </si>
  <si>
    <t>557.309,59 ¬</t>
  </si>
  <si>
    <t>228,69 ¬</t>
  </si>
  <si>
    <t>11/30/2016,</t>
  </si>
  <si>
    <t>1.580,46 ¬</t>
  </si>
  <si>
    <t>11/29/2016,</t>
  </si>
  <si>
    <t>-845,16 ¬</t>
  </si>
  <si>
    <t>555.957,82 ¬</t>
  </si>
  <si>
    <t>845,16 ¬</t>
  </si>
  <si>
    <t>11/28/2016,</t>
  </si>
  <si>
    <t>-263,28 ¬</t>
  </si>
  <si>
    <t>556.802,98 ¬</t>
  </si>
  <si>
    <t>263,28 ¬</t>
  </si>
  <si>
    <t>11/25/2016,</t>
  </si>
  <si>
    <t>-1.259,91 ¬</t>
  </si>
  <si>
    <t>1.259,91 ¬</t>
  </si>
  <si>
    <t>11/24/2016,</t>
  </si>
  <si>
    <t>-4.273,77 ¬</t>
  </si>
  <si>
    <t>558.326,17 ¬</t>
  </si>
  <si>
    <t>4.273,77 ¬</t>
  </si>
  <si>
    <t>11/23/2016,</t>
  </si>
  <si>
    <t>-4.806,15 ¬</t>
  </si>
  <si>
    <t>562.599,94 ¬</t>
  </si>
  <si>
    <t>4.806,15 ¬</t>
  </si>
  <si>
    <t>11/22/2016,</t>
  </si>
  <si>
    <t>1.480,26 ¬</t>
  </si>
  <si>
    <t>567.406,09 ¬</t>
  </si>
  <si>
    <t>11/21/2016,</t>
  </si>
  <si>
    <t>-1.592,94 ¬</t>
  </si>
  <si>
    <t>565.925,83 ¬</t>
  </si>
  <si>
    <t>1.592,94 ¬</t>
  </si>
  <si>
    <t>11/18/2016,</t>
  </si>
  <si>
    <t>619,95 ¬</t>
  </si>
  <si>
    <t>11/17/2016,</t>
  </si>
  <si>
    <t>-280,17 ¬</t>
  </si>
  <si>
    <t>566.898,82 ¬</t>
  </si>
  <si>
    <t>280,17 ¬</t>
  </si>
  <si>
    <t>11/16/2016,</t>
  </si>
  <si>
    <t>-671,49 ¬</t>
  </si>
  <si>
    <t>567.178,99 ¬</t>
  </si>
  <si>
    <t>671,49 ¬</t>
  </si>
  <si>
    <t>11/15/2016,</t>
  </si>
  <si>
    <t>1,14 ¬</t>
  </si>
  <si>
    <t>567.850,48 ¬</t>
  </si>
  <si>
    <t>11/14/2016,</t>
  </si>
  <si>
    <t>760,59 ¬</t>
  </si>
  <si>
    <t>567.849,34 ¬</t>
  </si>
  <si>
    <t>11/10/2016,</t>
  </si>
  <si>
    <t>8.494,08 ¬</t>
  </si>
  <si>
    <t>11/9/2016,</t>
  </si>
  <si>
    <t>558.594,67 ¬</t>
  </si>
  <si>
    <t>11/8/2016,</t>
  </si>
  <si>
    <t>649,44 ¬</t>
  </si>
  <si>
    <t>536.657,29 ¬</t>
  </si>
  <si>
    <t>11/4/2016,</t>
  </si>
  <si>
    <t>-359,67 ¬</t>
  </si>
  <si>
    <t>11/3/2016,</t>
  </si>
  <si>
    <t>2.393,10 ¬</t>
  </si>
  <si>
    <t>536.367,52 ¬</t>
  </si>
  <si>
    <t>11/2/2016,</t>
  </si>
  <si>
    <t>2.502,75 ¬</t>
  </si>
  <si>
    <t>533.974,42 ¬</t>
  </si>
  <si>
    <t>11/1/2016,</t>
  </si>
  <si>
    <t>4.439,28 ¬</t>
  </si>
  <si>
    <t>531.471,67 ¬</t>
  </si>
  <si>
    <t>10/31/2016,</t>
  </si>
  <si>
    <t>1.312,74 ¬</t>
  </si>
  <si>
    <t>10/28/2016,</t>
  </si>
  <si>
    <t>2.789,31 ¬</t>
  </si>
  <si>
    <t>10/27/2016,</t>
  </si>
  <si>
    <t>914,70 ¬</t>
  </si>
  <si>
    <t>522.930,34 ¬</t>
  </si>
  <si>
    <t>10/25/2016,</t>
  </si>
  <si>
    <t>-2.132,58 ¬</t>
  </si>
  <si>
    <t>522.015,64 ¬</t>
  </si>
  <si>
    <t>2.132,58 ¬</t>
  </si>
  <si>
    <t>10/24/2016,</t>
  </si>
  <si>
    <t>-663,99 ¬</t>
  </si>
  <si>
    <t>524.148,22 ¬</t>
  </si>
  <si>
    <t>663,99 ¬</t>
  </si>
  <si>
    <t>10/21/2016,</t>
  </si>
  <si>
    <t>-1.799,16 ¬</t>
  </si>
  <si>
    <t>1.799,16 ¬</t>
  </si>
  <si>
    <t>10/20/2016,</t>
  </si>
  <si>
    <t>-2.699,31 ¬</t>
  </si>
  <si>
    <t>526.611,37 ¬</t>
  </si>
  <si>
    <t>2.699,31 ¬</t>
  </si>
  <si>
    <t>10/19/2016,</t>
  </si>
  <si>
    <t>846,09 ¬</t>
  </si>
  <si>
    <t>529.310,68 ¬</t>
  </si>
  <si>
    <t>10/18/2016,</t>
  </si>
  <si>
    <t>224,55 ¬</t>
  </si>
  <si>
    <t>528.464,59 ¬</t>
  </si>
  <si>
    <t>10/17/2016,</t>
  </si>
  <si>
    <t>-17,40 ¬</t>
  </si>
  <si>
    <t>528.240,04 ¬</t>
  </si>
  <si>
    <t>17,40 ¬</t>
  </si>
  <si>
    <t>10/14/2016,</t>
  </si>
  <si>
    <t>-952,23 ¬</t>
  </si>
  <si>
    <t>952,23 ¬</t>
  </si>
  <si>
    <t>10/13/2016,</t>
  </si>
  <si>
    <t>-658,14 ¬</t>
  </si>
  <si>
    <t>529.209,67 ¬</t>
  </si>
  <si>
    <t>658,14 ¬</t>
  </si>
  <si>
    <t>10/6/2016,</t>
  </si>
  <si>
    <t>-388,02 ¬</t>
  </si>
  <si>
    <t>388,02 ¬</t>
  </si>
  <si>
    <t>10/5/2016,</t>
  </si>
  <si>
    <t>-666,00 ¬</t>
  </si>
  <si>
    <t>530.255,83 ¬</t>
  </si>
  <si>
    <t>666,00 ¬</t>
  </si>
  <si>
    <t>10/4/2016,</t>
  </si>
  <si>
    <t>-2.706,60 ¬</t>
  </si>
  <si>
    <t>530.921,83 ¬</t>
  </si>
  <si>
    <t>2.706,60 ¬</t>
  </si>
  <si>
    <t>10/3/2016,</t>
  </si>
  <si>
    <t>-900,12 ¬</t>
  </si>
  <si>
    <t>533.628,43 ¬</t>
  </si>
  <si>
    <t>900,12 ¬</t>
  </si>
  <si>
    <t>9/30/2016,</t>
  </si>
  <si>
    <t>1.237,44 ¬</t>
  </si>
  <si>
    <t>9/29/2016,</t>
  </si>
  <si>
    <t>3.010,89 ¬</t>
  </si>
  <si>
    <t>533.291,11 ¬</t>
  </si>
  <si>
    <t>9/28/2016,</t>
  </si>
  <si>
    <t>-1.551,48 ¬</t>
  </si>
  <si>
    <t>530.280,22 ¬</t>
  </si>
  <si>
    <t>9/27/2016,</t>
  </si>
  <si>
    <t>2.022,78 ¬</t>
  </si>
  <si>
    <t>531.831,70 ¬</t>
  </si>
  <si>
    <t>9/26/2016,</t>
  </si>
  <si>
    <t>-1.170,63 ¬</t>
  </si>
  <si>
    <t>529.808,92 ¬</t>
  </si>
  <si>
    <t>1.170,63 ¬</t>
  </si>
  <si>
    <t>9/23/2016,</t>
  </si>
  <si>
    <t>-1.672,20 ¬</t>
  </si>
  <si>
    <t>1.672,20 ¬</t>
  </si>
  <si>
    <t>9/22/2016,</t>
  </si>
  <si>
    <t>2.974,05 ¬</t>
  </si>
  <si>
    <t>532.651,75 ¬</t>
  </si>
  <si>
    <t>9/21/2016,</t>
  </si>
  <si>
    <t>-2.459,31 ¬</t>
  </si>
  <si>
    <t>529.677,70 ¬</t>
  </si>
  <si>
    <t>9/20/2016,</t>
  </si>
  <si>
    <t>87,90 ¬</t>
  </si>
  <si>
    <t>532.137,01 ¬</t>
  </si>
  <si>
    <t>9/19/2016,</t>
  </si>
  <si>
    <t>826,35 ¬</t>
  </si>
  <si>
    <t>532.049,11 ¬</t>
  </si>
  <si>
    <t>9/16/2016,</t>
  </si>
  <si>
    <t>-244,86 ¬</t>
  </si>
  <si>
    <t>244,86 ¬</t>
  </si>
  <si>
    <t>9/15/2016,</t>
  </si>
  <si>
    <t>1.423,38 ¬</t>
  </si>
  <si>
    <t>531.467,62 ¬</t>
  </si>
  <si>
    <t>9/12/2016,</t>
  </si>
  <si>
    <t>-3.723,03 ¬</t>
  </si>
  <si>
    <t>530.044,24 ¬</t>
  </si>
  <si>
    <t>9/9/2016,</t>
  </si>
  <si>
    <t>-1.396,92 ¬</t>
  </si>
  <si>
    <t>1.396,92 ¬</t>
  </si>
  <si>
    <t>9/6/2016,</t>
  </si>
  <si>
    <t>9.290,04 ¬</t>
  </si>
  <si>
    <t>535.164,19 ¬</t>
  </si>
  <si>
    <t>9/5/2016,</t>
  </si>
  <si>
    <t>-1.861,86 ¬</t>
  </si>
  <si>
    <t>525.874,15 ¬</t>
  </si>
  <si>
    <t>9/2/2016,</t>
  </si>
  <si>
    <t>-1.454,37 ¬</t>
  </si>
  <si>
    <t>1.454,37 ¬</t>
  </si>
  <si>
    <t>9/1/2016,</t>
  </si>
  <si>
    <t>1.124,94 ¬</t>
  </si>
  <si>
    <t>529.190,38 ¬</t>
  </si>
  <si>
    <t>8/31/2016,</t>
  </si>
  <si>
    <t>238,23 ¬</t>
  </si>
  <si>
    <t>8/30/2016,</t>
  </si>
  <si>
    <t>-777,81 ¬</t>
  </si>
  <si>
    <t>527.827,21 ¬</t>
  </si>
  <si>
    <t>777,81 ¬</t>
  </si>
  <si>
    <t>8/29/2016,</t>
  </si>
  <si>
    <t>-1.579,23 ¬</t>
  </si>
  <si>
    <t>528.605,02 ¬</t>
  </si>
  <si>
    <t>1.579,23 ¬</t>
  </si>
  <si>
    <t>8/26/2016,</t>
  </si>
  <si>
    <t>-1.936,23 ¬</t>
  </si>
  <si>
    <t>8/25/2016,</t>
  </si>
  <si>
    <t>811,38 ¬</t>
  </si>
  <si>
    <t>532.120,48 ¬</t>
  </si>
  <si>
    <t>8/24/2016,</t>
  </si>
  <si>
    <t>-307,29 ¬</t>
  </si>
  <si>
    <t>531.309,10 ¬</t>
  </si>
  <si>
    <t>307,29 ¬</t>
  </si>
  <si>
    <t>8/23/2016,</t>
  </si>
  <si>
    <t>987,39 ¬</t>
  </si>
  <si>
    <t>531.616,39 ¬</t>
  </si>
  <si>
    <t>8/22/2016,</t>
  </si>
  <si>
    <t>2.495,01 ¬</t>
  </si>
  <si>
    <t>530.629,00 ¬</t>
  </si>
  <si>
    <t>8/19/2016,</t>
  </si>
  <si>
    <t>-2.984,61 ¬</t>
  </si>
  <si>
    <t>2.984,61 ¬</t>
  </si>
  <si>
    <t>8/18/2016,</t>
  </si>
  <si>
    <t>-87,12 ¬</t>
  </si>
  <si>
    <t>531.118,60 ¬</t>
  </si>
  <si>
    <t>87,12 ¬</t>
  </si>
  <si>
    <t>8/17/2016,</t>
  </si>
  <si>
    <t>-869,76 ¬</t>
  </si>
  <si>
    <t>531.205,72 ¬</t>
  </si>
  <si>
    <t>869,76 ¬</t>
  </si>
  <si>
    <t>8/16/2016,</t>
  </si>
  <si>
    <t>-2.069,97 ¬</t>
  </si>
  <si>
    <t>532.075,48 ¬</t>
  </si>
  <si>
    <t>2.069,97 ¬</t>
  </si>
  <si>
    <t>8/15/2016,</t>
  </si>
  <si>
    <t>-1.078,26 ¬</t>
  </si>
  <si>
    <t>534.145,45 ¬</t>
  </si>
  <si>
    <t>1.078,26 ¬</t>
  </si>
  <si>
    <t>8/12/2016,</t>
  </si>
  <si>
    <t>-241,20 ¬</t>
  </si>
  <si>
    <t>241,20 ¬</t>
  </si>
  <si>
    <t>8/11/2016,</t>
  </si>
  <si>
    <t>122,52 ¬</t>
  </si>
  <si>
    <t>535.464,91 ¬</t>
  </si>
  <si>
    <t>8/10/2016,</t>
  </si>
  <si>
    <t>2.038,53 ¬</t>
  </si>
  <si>
    <t>535.342,39 ¬</t>
  </si>
  <si>
    <t>8/9/2016,</t>
  </si>
  <si>
    <t>-1.701,87 ¬</t>
  </si>
  <si>
    <t>533.303,86 ¬</t>
  </si>
  <si>
    <t>8/8/2016,</t>
  </si>
  <si>
    <t>760,53 ¬</t>
  </si>
  <si>
    <t>535.005,73 ¬</t>
  </si>
  <si>
    <t>8/4/2016,</t>
  </si>
  <si>
    <t>212,52 ¬</t>
  </si>
  <si>
    <t>8/3/2016,</t>
  </si>
  <si>
    <t>481,71 ¬</t>
  </si>
  <si>
    <t>534.032,68 ¬</t>
  </si>
  <si>
    <t>8/2/2016,</t>
  </si>
  <si>
    <t>4.643,76 ¬</t>
  </si>
  <si>
    <t>533.550,97 ¬</t>
  </si>
  <si>
    <t>8/1/2016,</t>
  </si>
  <si>
    <t>-1.477,17 ¬</t>
  </si>
  <si>
    <t>528.907,21 ¬</t>
  </si>
  <si>
    <t>7/29/2016,</t>
  </si>
  <si>
    <t>7.898,55 ¬</t>
  </si>
  <si>
    <t>7/28/2016,</t>
  </si>
  <si>
    <t>522.485,83 ¬</t>
  </si>
  <si>
    <t>7/27/2016,</t>
  </si>
  <si>
    <t>7.529,64 ¬</t>
  </si>
  <si>
    <t>522.873,85 ¬</t>
  </si>
  <si>
    <t>7/26/2016,</t>
  </si>
  <si>
    <t>-200,61 ¬</t>
  </si>
  <si>
    <t>515.344,21 ¬</t>
  </si>
  <si>
    <t>200,61 ¬</t>
  </si>
  <si>
    <t>7/25/2016,</t>
  </si>
  <si>
    <t>-1.099,32 ¬</t>
  </si>
  <si>
    <t>515.544,82 ¬</t>
  </si>
  <si>
    <t>1.099,32 ¬</t>
  </si>
  <si>
    <t>7/22/2016,</t>
  </si>
  <si>
    <t>-1.851,75 ¬</t>
  </si>
  <si>
    <t>7/20/2016,</t>
  </si>
  <si>
    <t>1.686,27 ¬</t>
  </si>
  <si>
    <t>518.495,89 ¬</t>
  </si>
  <si>
    <t>7/19/2016,</t>
  </si>
  <si>
    <t>-233,31 ¬</t>
  </si>
  <si>
    <t>516.809,62 ¬</t>
  </si>
  <si>
    <t>233,31 ¬</t>
  </si>
  <si>
    <t>7/18/2016,</t>
  </si>
  <si>
    <t>-336,42 ¬</t>
  </si>
  <si>
    <t>517.042,93 ¬</t>
  </si>
  <si>
    <t>336,42 ¬</t>
  </si>
  <si>
    <t>7/15/2016,</t>
  </si>
  <si>
    <t>3.655,95 ¬</t>
  </si>
  <si>
    <t>7/14/2016,</t>
  </si>
  <si>
    <t>325,17 ¬</t>
  </si>
  <si>
    <t>513.723,40 ¬</t>
  </si>
  <si>
    <t>7/13/2016,</t>
  </si>
  <si>
    <t>2.724,54 ¬</t>
  </si>
  <si>
    <t>513.398,23 ¬</t>
  </si>
  <si>
    <t>7/12/2016,</t>
  </si>
  <si>
    <t>-944,64 ¬</t>
  </si>
  <si>
    <t>510.673,69 ¬</t>
  </si>
  <si>
    <t>944,64 ¬</t>
  </si>
  <si>
    <t>7/11/2016,</t>
  </si>
  <si>
    <t>-2.054,40 ¬</t>
  </si>
  <si>
    <t>511.618,33 ¬</t>
  </si>
  <si>
    <t>2.054,40 ¬</t>
  </si>
  <si>
    <t>7/8/2016,</t>
  </si>
  <si>
    <t>697,29 ¬</t>
  </si>
  <si>
    <t>7/7/2016,</t>
  </si>
  <si>
    <t>-1.995,33 ¬</t>
  </si>
  <si>
    <t>512.975,44 ¬</t>
  </si>
  <si>
    <t>7/6/2016,</t>
  </si>
  <si>
    <t>1.075,56 ¬</t>
  </si>
  <si>
    <t>514.970,77 ¬</t>
  </si>
  <si>
    <t>7/5/2016,</t>
  </si>
  <si>
    <t>-918,18 ¬</t>
  </si>
  <si>
    <t>513.895,21 ¬</t>
  </si>
  <si>
    <t>918,18 ¬</t>
  </si>
  <si>
    <t>7/4/2016,</t>
  </si>
  <si>
    <t>2.394,57 ¬</t>
  </si>
  <si>
    <t>514.813,39 ¬</t>
  </si>
  <si>
    <t>7/1/2016,</t>
  </si>
  <si>
    <t>731,70 ¬</t>
  </si>
  <si>
    <t>6/30/2016,</t>
  </si>
  <si>
    <t>4.493,85 ¬</t>
  </si>
  <si>
    <t>6/29/2016,</t>
  </si>
  <si>
    <t>3.832,50 ¬</t>
  </si>
  <si>
    <t>507.193,27 ¬</t>
  </si>
  <si>
    <t>6/28/2016,</t>
  </si>
  <si>
    <t>-2.604,72 ¬</t>
  </si>
  <si>
    <t>503.360,77 ¬</t>
  </si>
  <si>
    <t>6/27/2016,</t>
  </si>
  <si>
    <t>678,57 ¬</t>
  </si>
  <si>
    <t>505.965,49 ¬</t>
  </si>
  <si>
    <t>6/24/2016,</t>
  </si>
  <si>
    <t>4.437,72 ¬</t>
  </si>
  <si>
    <t>6/23/2016,</t>
  </si>
  <si>
    <t>2.845,44 ¬</t>
  </si>
  <si>
    <t>500.849,20 ¬</t>
  </si>
  <si>
    <t>6/22/2016,</t>
  </si>
  <si>
    <t>-1.486,05 ¬</t>
  </si>
  <si>
    <t>498.003,76 ¬</t>
  </si>
  <si>
    <t>1.486,05 ¬</t>
  </si>
  <si>
    <t>6/21/2016,</t>
  </si>
  <si>
    <t>-674,19 ¬</t>
  </si>
  <si>
    <t>499.489,81 ¬</t>
  </si>
  <si>
    <t>674,19 ¬</t>
  </si>
  <si>
    <t>6/20/2016,</t>
  </si>
  <si>
    <t>-747,48 ¬</t>
  </si>
  <si>
    <t>500.164,00 ¬</t>
  </si>
  <si>
    <t>747,48 ¬</t>
  </si>
  <si>
    <t>6/17/2016,</t>
  </si>
  <si>
    <t>6/16/2016,</t>
  </si>
  <si>
    <t>-35,79 ¬</t>
  </si>
  <si>
    <t>500.214,19 ¬</t>
  </si>
  <si>
    <t>6/15/2016,</t>
  </si>
  <si>
    <t>500.249,98 ¬</t>
  </si>
  <si>
    <t>6/14/2016,</t>
  </si>
  <si>
    <t>2.128,71 ¬</t>
  </si>
  <si>
    <t>6/13/2016,</t>
  </si>
  <si>
    <t>44,73 ¬</t>
  </si>
  <si>
    <t>498.121,27 ¬</t>
  </si>
  <si>
    <t>6/10/2016,</t>
  </si>
  <si>
    <t>321,42 ¬</t>
  </si>
  <si>
    <t>6/9/2016,</t>
  </si>
  <si>
    <t>497.755,12 ¬</t>
  </si>
  <si>
    <t>6/8/2016,</t>
  </si>
  <si>
    <t>338,67 ¬</t>
  </si>
  <si>
    <t>498.062,41 ¬</t>
  </si>
  <si>
    <t>6/7/2016,</t>
  </si>
  <si>
    <t>-223,89 ¬</t>
  </si>
  <si>
    <t>497.723,74 ¬</t>
  </si>
  <si>
    <t>223,89 ¬</t>
  </si>
  <si>
    <t>6/6/2016,</t>
  </si>
  <si>
    <t>-139,53 ¬</t>
  </si>
  <si>
    <t>497.947,63 ¬</t>
  </si>
  <si>
    <t>139,53 ¬</t>
  </si>
  <si>
    <t>6/3/2016,</t>
  </si>
  <si>
    <t>1.688,82 ¬</t>
  </si>
  <si>
    <t>6/2/2016,</t>
  </si>
  <si>
    <t>-526,95 ¬</t>
  </si>
  <si>
    <t>496.398,34 ¬</t>
  </si>
  <si>
    <t>526,95 ¬</t>
  </si>
  <si>
    <t>6/1/2016,</t>
  </si>
  <si>
    <t>-639,42 ¬</t>
  </si>
  <si>
    <t>496.925,29 ¬</t>
  </si>
  <si>
    <t>639,42 ¬</t>
  </si>
  <si>
    <t>5/31/2016,</t>
  </si>
  <si>
    <t>-4.295,79 ¬</t>
  </si>
  <si>
    <t>4.295,79 ¬</t>
  </si>
  <si>
    <t>5/30/2016,</t>
  </si>
  <si>
    <t>-455,07 ¬</t>
  </si>
  <si>
    <t>501.860,50 ¬</t>
  </si>
  <si>
    <t>455,07 ¬</t>
  </si>
  <si>
    <t>5/27/2016,</t>
  </si>
  <si>
    <t>-1.829,73 ¬</t>
  </si>
  <si>
    <t>5/26/2016,</t>
  </si>
  <si>
    <t>3.488,61 ¬</t>
  </si>
  <si>
    <t>504.145,30 ¬</t>
  </si>
  <si>
    <t>5/25/2016,</t>
  </si>
  <si>
    <t>897,21 ¬</t>
  </si>
  <si>
    <t>500.656,69 ¬</t>
  </si>
  <si>
    <t>5/24/2016,</t>
  </si>
  <si>
    <t>-1.471,95 ¬</t>
  </si>
  <si>
    <t>499.759,48 ¬</t>
  </si>
  <si>
    <t>1.471,95 ¬</t>
  </si>
  <si>
    <t>5/23/2016,</t>
  </si>
  <si>
    <t>501.231,43 ¬</t>
  </si>
  <si>
    <t>5/20/2016,</t>
  </si>
  <si>
    <t>-1.140,93 ¬</t>
  </si>
  <si>
    <t>1.140,93 ¬</t>
  </si>
  <si>
    <t>5/19/2016,</t>
  </si>
  <si>
    <t>-388,68 ¬</t>
  </si>
  <si>
    <t>502.134,13 ¬</t>
  </si>
  <si>
    <t>388,68 ¬</t>
  </si>
  <si>
    <t>5/18/2016,</t>
  </si>
  <si>
    <t>502.522,81 ¬</t>
  </si>
  <si>
    <t>4.857,24 ¬</t>
  </si>
  <si>
    <t>5/17/2016,</t>
  </si>
  <si>
    <t>5.248,38 ¬</t>
  </si>
  <si>
    <t>507.380,05 ¬</t>
  </si>
  <si>
    <t>5/16/2016,</t>
  </si>
  <si>
    <t>-74,88 ¬</t>
  </si>
  <si>
    <t>502.131,67 ¬</t>
  </si>
  <si>
    <t>74,88 ¬</t>
  </si>
  <si>
    <t>5/13/2016,</t>
  </si>
  <si>
    <t>-816,18 ¬</t>
  </si>
  <si>
    <t>5/10/2016,</t>
  </si>
  <si>
    <t>573,12 ¬</t>
  </si>
  <si>
    <t>503.022,73 ¬</t>
  </si>
  <si>
    <t>5/9/2016,</t>
  </si>
  <si>
    <t>163,47 ¬</t>
  </si>
  <si>
    <t>502.449,61 ¬</t>
  </si>
  <si>
    <t>5/6/2016,</t>
  </si>
  <si>
    <t>2.926,20 ¬</t>
  </si>
  <si>
    <t>5/5/2016,</t>
  </si>
  <si>
    <t>2.259,96 ¬</t>
  </si>
  <si>
    <t>499.359,94 ¬</t>
  </si>
  <si>
    <t>5/4/2016,</t>
  </si>
  <si>
    <t>-3.145,89 ¬</t>
  </si>
  <si>
    <t>497.099,98 ¬</t>
  </si>
  <si>
    <t>5/3/2016,</t>
  </si>
  <si>
    <t>4.453,80 ¬</t>
  </si>
  <si>
    <t>500.245,87 ¬</t>
  </si>
  <si>
    <t>5/2/2016,</t>
  </si>
  <si>
    <t>647,67 ¬</t>
  </si>
  <si>
    <t>495.792,07 ¬</t>
  </si>
  <si>
    <t>4/29/2016,</t>
  </si>
  <si>
    <t>-4.495,02 ¬</t>
  </si>
  <si>
    <t>4/28/2016,</t>
  </si>
  <si>
    <t>1.211,70 ¬</t>
  </si>
  <si>
    <t>499.639,42 ¬</t>
  </si>
  <si>
    <t>4/27/2016,</t>
  </si>
  <si>
    <t>510,09 ¬</t>
  </si>
  <si>
    <t>498.427,72 ¬</t>
  </si>
  <si>
    <t>4/25/2016,</t>
  </si>
  <si>
    <t>-81,69 ¬</t>
  </si>
  <si>
    <t>497.917,63 ¬</t>
  </si>
  <si>
    <t>81,69 ¬</t>
  </si>
  <si>
    <t>4/21/2016,</t>
  </si>
  <si>
    <t>190,59 ¬</t>
  </si>
  <si>
    <t>4/20/2016,</t>
  </si>
  <si>
    <t>974,16 ¬</t>
  </si>
  <si>
    <t>497.808,73 ¬</t>
  </si>
  <si>
    <t>4/19/2016,</t>
  </si>
  <si>
    <t>969,99 ¬</t>
  </si>
  <si>
    <t>496.834,57 ¬</t>
  </si>
  <si>
    <t>4/18/2016,</t>
  </si>
  <si>
    <t>1.101,72 ¬</t>
  </si>
  <si>
    <t>495.864,58 ¬</t>
  </si>
  <si>
    <t>4/15/2016,</t>
  </si>
  <si>
    <t>1.352,79 ¬</t>
  </si>
  <si>
    <t>4/14/2016,</t>
  </si>
  <si>
    <t>-514,05 ¬</t>
  </si>
  <si>
    <t>493.410,07 ¬</t>
  </si>
  <si>
    <t>4/13/2016,</t>
  </si>
  <si>
    <t>2.321,85 ¬</t>
  </si>
  <si>
    <t>493.924,12 ¬</t>
  </si>
  <si>
    <t>4/12/2016,</t>
  </si>
  <si>
    <t>1.772,10 ¬</t>
  </si>
  <si>
    <t>491.602,27 ¬</t>
  </si>
  <si>
    <t>4/11/2016,</t>
  </si>
  <si>
    <t>859,02 ¬</t>
  </si>
  <si>
    <t>489.830,17 ¬</t>
  </si>
  <si>
    <t>4/8/2016,</t>
  </si>
  <si>
    <t>1.953,18 ¬</t>
  </si>
  <si>
    <t>4/7/2016,</t>
  </si>
  <si>
    <t>506,67 ¬</t>
  </si>
  <si>
    <t>487.017,97 ¬</t>
  </si>
  <si>
    <t>4/6/2016,</t>
  </si>
  <si>
    <t>-830,49 ¬</t>
  </si>
  <si>
    <t>486.511,30 ¬</t>
  </si>
  <si>
    <t>830,49 ¬</t>
  </si>
  <si>
    <t>4/5/2016,</t>
  </si>
  <si>
    <t>-1.747,77 ¬</t>
  </si>
  <si>
    <t>487.341,79 ¬</t>
  </si>
  <si>
    <t>1.747,77 ¬</t>
  </si>
  <si>
    <t>4/4/2016,</t>
  </si>
  <si>
    <t>1.477,02 ¬</t>
  </si>
  <si>
    <t>489.089,56 ¬</t>
  </si>
  <si>
    <t>4/1/2016,</t>
  </si>
  <si>
    <t>1.636,74 ¬</t>
  </si>
  <si>
    <t>3/31/2016,</t>
  </si>
  <si>
    <t>1.850,34 ¬</t>
  </si>
  <si>
    <t>3/30/2016,</t>
  </si>
  <si>
    <t>1.405,86 ¬</t>
  </si>
  <si>
    <t>484.125,46 ¬</t>
  </si>
  <si>
    <t>3/29/2016,</t>
  </si>
  <si>
    <t>10.237,26 ¬</t>
  </si>
  <si>
    <t>482.719,60 ¬</t>
  </si>
  <si>
    <t>3/28/2016,</t>
  </si>
  <si>
    <t>-762,42 ¬</t>
  </si>
  <si>
    <t>472.482,34 ¬</t>
  </si>
  <si>
    <t>3/24/2016,</t>
  </si>
  <si>
    <t>-2.192,61 ¬</t>
  </si>
  <si>
    <t>3/23/2016,</t>
  </si>
  <si>
    <t>3.967,68 ¬</t>
  </si>
  <si>
    <t>475.437,37 ¬</t>
  </si>
  <si>
    <t>3/22/2016,</t>
  </si>
  <si>
    <t>-585,90 ¬</t>
  </si>
  <si>
    <t>471.469,69 ¬</t>
  </si>
  <si>
    <t>585,90 ¬</t>
  </si>
  <si>
    <t>3/21/2016,</t>
  </si>
  <si>
    <t>1.363,14 ¬</t>
  </si>
  <si>
    <t>472.055,59 ¬</t>
  </si>
  <si>
    <t>3/18/2016,</t>
  </si>
  <si>
    <t>-396,84 ¬</t>
  </si>
  <si>
    <t>396,84 ¬</t>
  </si>
  <si>
    <t>3/17/2016,</t>
  </si>
  <si>
    <t>-1.170,84 ¬</t>
  </si>
  <si>
    <t>471.089,29 ¬</t>
  </si>
  <si>
    <t>1.170,84 ¬</t>
  </si>
  <si>
    <t>3/15/2016,</t>
  </si>
  <si>
    <t>1.282,86 ¬</t>
  </si>
  <si>
    <t>472.260,13 ¬</t>
  </si>
  <si>
    <t>3/14/2016,</t>
  </si>
  <si>
    <t>1.554,69 ¬</t>
  </si>
  <si>
    <t>470.977,27 ¬</t>
  </si>
  <si>
    <t>3/10/2016,</t>
  </si>
  <si>
    <t>1.746,60 ¬</t>
  </si>
  <si>
    <t>3/9/2016,</t>
  </si>
  <si>
    <t>1.351,08 ¬</t>
  </si>
  <si>
    <t>467.675,98 ¬</t>
  </si>
  <si>
    <t>3/7/2016,</t>
  </si>
  <si>
    <t>-1.061,85 ¬</t>
  </si>
  <si>
    <t>466.324,90 ¬</t>
  </si>
  <si>
    <t>3/4/2016,</t>
  </si>
  <si>
    <t>5.197,32 ¬</t>
  </si>
  <si>
    <t>3/3/2016,</t>
  </si>
  <si>
    <t>2.916,06 ¬</t>
  </si>
  <si>
    <t>462.189,43 ¬</t>
  </si>
  <si>
    <t>3/2/2016,</t>
  </si>
  <si>
    <t>-2.349,24 ¬</t>
  </si>
  <si>
    <t>459.273,37 ¬</t>
  </si>
  <si>
    <t>2.349,24 ¬</t>
  </si>
  <si>
    <t>3/1/2016,</t>
  </si>
  <si>
    <t>1.710,12 ¬</t>
  </si>
  <si>
    <t>461.622,61 ¬</t>
  </si>
  <si>
    <t>2/29/2016,</t>
  </si>
  <si>
    <t>-1.794,63 ¬</t>
  </si>
  <si>
    <t>1.794,63 ¬</t>
  </si>
  <si>
    <t>2/26/2016,</t>
  </si>
  <si>
    <t>535,56 ¬</t>
  </si>
  <si>
    <t>2/25/2016,</t>
  </si>
  <si>
    <t>461.171,56 ¬</t>
  </si>
  <si>
    <t>2/24/2016,</t>
  </si>
  <si>
    <t>-1.757,34 ¬</t>
  </si>
  <si>
    <t>460.551,61 ¬</t>
  </si>
  <si>
    <t>2/23/2016,</t>
  </si>
  <si>
    <t>2.822,28 ¬</t>
  </si>
  <si>
    <t>462.308,95 ¬</t>
  </si>
  <si>
    <t>2/22/2016,</t>
  </si>
  <si>
    <t>4.923,96 ¬</t>
  </si>
  <si>
    <t>459.486,67 ¬</t>
  </si>
  <si>
    <t>2/19/2016,</t>
  </si>
  <si>
    <t>-482,82 ¬</t>
  </si>
  <si>
    <t>482,82 ¬</t>
  </si>
  <si>
    <t>2/18/2016,</t>
  </si>
  <si>
    <t>9.794,61 ¬</t>
  </si>
  <si>
    <t>455.045,53 ¬</t>
  </si>
  <si>
    <t>2/17/2016,</t>
  </si>
  <si>
    <t>-70,92 ¬</t>
  </si>
  <si>
    <t>445.250,92 ¬</t>
  </si>
  <si>
    <t>70,92 ¬</t>
  </si>
  <si>
    <t>2/16/2016,</t>
  </si>
  <si>
    <t>-3.460,44 ¬</t>
  </si>
  <si>
    <t>445.321,84 ¬</t>
  </si>
  <si>
    <t>3.460,44 ¬</t>
  </si>
  <si>
    <t>2/15/2016,</t>
  </si>
  <si>
    <t>3.842,31 ¬</t>
  </si>
  <si>
    <t>448.782,28 ¬</t>
  </si>
  <si>
    <t>2/12/2016,</t>
  </si>
  <si>
    <t>-1.843,65 ¬</t>
  </si>
  <si>
    <t>1.843,65 ¬</t>
  </si>
  <si>
    <t>2/11/2016,</t>
  </si>
  <si>
    <t>-1.769,76 ¬</t>
  </si>
  <si>
    <t>446.783,62 ¬</t>
  </si>
  <si>
    <t>1.769,76 ¬</t>
  </si>
  <si>
    <t>2/10/2016,</t>
  </si>
  <si>
    <t>47,28 ¬</t>
  </si>
  <si>
    <t>448.553,38 ¬</t>
  </si>
  <si>
    <t>2/9/2016,</t>
  </si>
  <si>
    <t>4.903,77 ¬</t>
  </si>
  <si>
    <t>448.506,10 ¬</t>
  </si>
  <si>
    <t>2/8/2016,</t>
  </si>
  <si>
    <t>1.581,33 ¬</t>
  </si>
  <si>
    <t>443.602,33 ¬</t>
  </si>
  <si>
    <t>517.717,17 ¬</t>
  </si>
  <si>
    <t>626,57 ¬</t>
  </si>
  <si>
    <t>33.998,70 ¬</t>
  </si>
  <si>
    <t>1.031,09 ¬</t>
  </si>
  <si>
    <t>Starting Equity: 572.254,00 ¬</t>
  </si>
  <si>
    <t>Delta: 61.002,00 ¬</t>
  </si>
  <si>
    <t>47.103,18 ¬</t>
  </si>
  <si>
    <t>205.856,79 ¬</t>
  </si>
  <si>
    <t>-158.753,61 ¬</t>
  </si>
  <si>
    <t>Trading Period,09/01/2017 to 22/01/2018 (1 years 12 days)</t>
  </si>
  <si>
    <t>572.254,00 ¬</t>
  </si>
  <si>
    <t>627.676,36 ¬</t>
  </si>
  <si>
    <t>559.299,97 ¬</t>
  </si>
  <si>
    <t>619.357,18 ¬</t>
  </si>
  <si>
    <t>Total Number of Trades,235,235</t>
  </si>
  <si>
    <t xml:space="preserve">  Number of Winning Trades,122,122</t>
  </si>
  <si>
    <t xml:space="preserve">  Number of Losing Trades,113,113</t>
  </si>
  <si>
    <t>Total Number of Contracts,705,705</t>
  </si>
  <si>
    <t>14.470,98 ¬</t>
  </si>
  <si>
    <t>1.687,35 ¬</t>
  </si>
  <si>
    <t>Max Number Consecutive Wins,5,5</t>
  </si>
  <si>
    <t>-7.097,52 ¬</t>
  </si>
  <si>
    <t>-1.404,90 ¬</t>
  </si>
  <si>
    <t>Max Number Consecutive Losses,8,8</t>
  </si>
  <si>
    <t>200,44 ¬</t>
  </si>
  <si>
    <t>2.328,50 ¬</t>
  </si>
  <si>
    <t>Date of Max Margin,26/05/2017,26/05/2017</t>
  </si>
  <si>
    <t>45.514,38 ¬</t>
  </si>
  <si>
    <t>3.792,87 ¬</t>
  </si>
  <si>
    <t>856,42 ¬</t>
  </si>
  <si>
    <t>124,61 ¬</t>
  </si>
  <si>
    <t>Number of Drawdowns,17,17</t>
  </si>
  <si>
    <t>-5.560,09 ¬</t>
  </si>
  <si>
    <t>Average Length of Drawdowns,19 days 11 hours,19 days 11 hours</t>
  </si>
  <si>
    <t>-25.449,69 ¬</t>
  </si>
  <si>
    <t>Date at Trough,25/05/2017,25/05/2017</t>
  </si>
  <si>
    <t>Trade Number at Trough,90,90</t>
  </si>
  <si>
    <t>Length of Drawdown,132 days 0 min,132 days 0 min</t>
  </si>
  <si>
    <t>Trades in Drawdown,82,82</t>
  </si>
  <si>
    <t>Longest Drawdown,132 days 0 min,132 days 0 min</t>
  </si>
  <si>
    <t xml:space="preserve">  Start of Drawdown,10/02/2017,10/02/2017</t>
  </si>
  <si>
    <t xml:space="preserve">  End of Drawdown,22/06/2017,22/06/2017</t>
  </si>
  <si>
    <t>-8.319,18 ¬</t>
  </si>
  <si>
    <t>10.991,13 ¬</t>
  </si>
  <si>
    <t>,14,</t>
  </si>
  <si>
    <t>55.422,36 ¬</t>
  </si>
  <si>
    <t>25.449,69 ¬</t>
  </si>
  <si>
    <t>,221,</t>
  </si>
  <si>
    <t>23.551,59 ¬</t>
  </si>
  <si>
    <t>623.516,77 ¬</t>
  </si>
  <si>
    <t>18.220,41 ¬</t>
  </si>
  <si>
    <t>,</t>
  </si>
  <si>
    <t>45.072,08 ¬</t>
  </si>
  <si>
    <t>5.882,55 ¬</t>
  </si>
  <si>
    <t>10.223,75 ¬</t>
  </si>
  <si>
    <t>1-2018,</t>
  </si>
  <si>
    <t>12-2017,</t>
  </si>
  <si>
    <t>12.392,76 ¬</t>
  </si>
  <si>
    <t>4.513,35 ¬</t>
  </si>
  <si>
    <t>,16,</t>
  </si>
  <si>
    <t>11-2017,</t>
  </si>
  <si>
    <t>-7.311,66 ¬</t>
  </si>
  <si>
    <t>615.283,60 ¬</t>
  </si>
  <si>
    <t>8.401,32 ¬</t>
  </si>
  <si>
    <t>,17,</t>
  </si>
  <si>
    <t>10-2017,</t>
  </si>
  <si>
    <t>3.054,27 ¬</t>
  </si>
  <si>
    <t>622.595,26 ¬</t>
  </si>
  <si>
    <t>7.668,36 ¬</t>
  </si>
  <si>
    <t>,21,</t>
  </si>
  <si>
    <t>9-2017,</t>
  </si>
  <si>
    <t>8.759,04 ¬</t>
  </si>
  <si>
    <t>619.540,99 ¬</t>
  </si>
  <si>
    <t>3.338,34 ¬</t>
  </si>
  <si>
    <t>8-2017,</t>
  </si>
  <si>
    <t>15.810,18 ¬</t>
  </si>
  <si>
    <t>610.781,95 ¬</t>
  </si>
  <si>
    <t>6.029,04 ¬</t>
  </si>
  <si>
    <t>,20,</t>
  </si>
  <si>
    <t>7-2017,</t>
  </si>
  <si>
    <t>-3.220,71 ¬</t>
  </si>
  <si>
    <t>594.971,77 ¬</t>
  </si>
  <si>
    <t>5.551,08 ¬</t>
  </si>
  <si>
    <t>,19,</t>
  </si>
  <si>
    <t>6-2017,</t>
  </si>
  <si>
    <t>32.171,70 ¬</t>
  </si>
  <si>
    <t>598.192,48 ¬</t>
  </si>
  <si>
    <t>1.982,13 ¬</t>
  </si>
  <si>
    <t>5-2017,</t>
  </si>
  <si>
    <t>-9.243,15 ¬</t>
  </si>
  <si>
    <t>566.020,78 ¬</t>
  </si>
  <si>
    <t>15.963,96 ¬</t>
  </si>
  <si>
    <t>,22,</t>
  </si>
  <si>
    <t>4-2017,</t>
  </si>
  <si>
    <t>-3.184,17 ¬</t>
  </si>
  <si>
    <t>575.263,93 ¬</t>
  </si>
  <si>
    <t>9.041,79 ¬</t>
  </si>
  <si>
    <t>,18,</t>
  </si>
  <si>
    <t>3-2017,</t>
  </si>
  <si>
    <t>-2.129,46 ¬</t>
  </si>
  <si>
    <t>578.448,10 ¬</t>
  </si>
  <si>
    <t>8.346,30 ¬</t>
  </si>
  <si>
    <t>2-2017,</t>
  </si>
  <si>
    <t>6.383,25 ¬</t>
  </si>
  <si>
    <t>580.577,56 ¬</t>
  </si>
  <si>
    <t>6.191,82 ¬</t>
  </si>
  <si>
    <t>1.940,31 ¬</t>
  </si>
  <si>
    <t>574.194,31 ¬</t>
  </si>
  <si>
    <t>3.855,45 ¬</t>
  </si>
  <si>
    <t>3.623,32 ¬</t>
  </si>
  <si>
    <t>598.684,94 ¬</t>
  </si>
  <si>
    <t>7.067,24 ¬</t>
  </si>
  <si>
    <t>11.660,48 ¬</t>
  </si>
  <si>
    <t>21.723,82 ¬</t>
  </si>
  <si>
    <t>3.685,20 ¬</t>
  </si>
  <si>
    <t>1/21/2018,</t>
  </si>
  <si>
    <t>-171,18 ¬</t>
  </si>
  <si>
    <t>171,18 ¬</t>
  </si>
  <si>
    <t>,1,</t>
  </si>
  <si>
    <t>1/14/2018,</t>
  </si>
  <si>
    <t>1.858,38 ¬</t>
  </si>
  <si>
    <t>619.528,36 ¬</t>
  </si>
  <si>
    <t>898,20 ¬</t>
  </si>
  <si>
    <t>,4,</t>
  </si>
  <si>
    <t>1/7/2018,</t>
  </si>
  <si>
    <t>-370,17 ¬</t>
  </si>
  <si>
    <t>617.669,98 ¬</t>
  </si>
  <si>
    <t>2.162,43 ¬</t>
  </si>
  <si>
    <t>,5,</t>
  </si>
  <si>
    <t>12/31/2017,</t>
  </si>
  <si>
    <t>-9.636,21 ¬</t>
  </si>
  <si>
    <t>618.040,15 ¬</t>
  </si>
  <si>
    <t>9.636,21 ¬</t>
  </si>
  <si>
    <t>12/24/2017,</t>
  </si>
  <si>
    <t>1.632,33 ¬</t>
  </si>
  <si>
    <t>12/17/2017,</t>
  </si>
  <si>
    <t>3.245,22 ¬</t>
  </si>
  <si>
    <t>626.044,03 ¬</t>
  </si>
  <si>
    <t>2.902,50 ¬</t>
  </si>
  <si>
    <t>12/10/2017,</t>
  </si>
  <si>
    <t>-1.040,28 ¬</t>
  </si>
  <si>
    <t>622.798,81 ¬</t>
  </si>
  <si>
    <t>2.060,91 ¬</t>
  </si>
  <si>
    <t>,3,</t>
  </si>
  <si>
    <t>12/3/2017,</t>
  </si>
  <si>
    <t>2.049,09 ¬</t>
  </si>
  <si>
    <t>623.839,09 ¬</t>
  </si>
  <si>
    <t>570,57 ¬</t>
  </si>
  <si>
    <t>11/26/2017,</t>
  </si>
  <si>
    <t>4.022,79 ¬</t>
  </si>
  <si>
    <t>621.790,00 ¬</t>
  </si>
  <si>
    <t>7.097,52 ¬</t>
  </si>
  <si>
    <t>11/19/2017,</t>
  </si>
  <si>
    <t>-2.292,42 ¬</t>
  </si>
  <si>
    <t>617.767,21 ¬</t>
  </si>
  <si>
    <t>2.809,44 ¬</t>
  </si>
  <si>
    <t>11/12/2017,</t>
  </si>
  <si>
    <t>-3.361,05 ¬</t>
  </si>
  <si>
    <t>620.059,63 ¬</t>
  </si>
  <si>
    <t>5.144,91 ¬</t>
  </si>
  <si>
    <t>11/5/2017,</t>
  </si>
  <si>
    <t>1.416,75 ¬</t>
  </si>
  <si>
    <t>623.420,68 ¬</t>
  </si>
  <si>
    <t>12,54 ¬</t>
  </si>
  <si>
    <t>,2,</t>
  </si>
  <si>
    <t>10/29/2017,</t>
  </si>
  <si>
    <t>-267,06 ¬</t>
  </si>
  <si>
    <t>622.003,93 ¬</t>
  </si>
  <si>
    <t>1.680,99 ¬</t>
  </si>
  <si>
    <t>10/22/2017,</t>
  </si>
  <si>
    <t>5.159,94 ¬</t>
  </si>
  <si>
    <t>622.270,99 ¬</t>
  </si>
  <si>
    <t>1.977,18 ¬</t>
  </si>
  <si>
    <t>10/15/2017,</t>
  </si>
  <si>
    <t>2.667,93 ¬</t>
  </si>
  <si>
    <t>617.111,05 ¬</t>
  </si>
  <si>
    <t>1.784,58 ¬</t>
  </si>
  <si>
    <t>10/8/2017,</t>
  </si>
  <si>
    <t>-2.987,46 ¬</t>
  </si>
  <si>
    <t>614.443,12 ¬</t>
  </si>
  <si>
    <t>5.426,13 ¬</t>
  </si>
  <si>
    <t>10/1/2017,</t>
  </si>
  <si>
    <t>-2.110,41 ¬</t>
  </si>
  <si>
    <t>617.430,58 ¬</t>
  </si>
  <si>
    <t>2.634,81 ¬</t>
  </si>
  <si>
    <t>9/24/2017,</t>
  </si>
  <si>
    <t>1.227,39 ¬</t>
  </si>
  <si>
    <t>9/17/2017,</t>
  </si>
  <si>
    <t>-1.213,32 ¬</t>
  </si>
  <si>
    <t>618.313,60 ¬</t>
  </si>
  <si>
    <t>1.213,32 ¬</t>
  </si>
  <si>
    <t>9/10/2017,</t>
  </si>
  <si>
    <t>3.935,52 ¬</t>
  </si>
  <si>
    <t>619.526,92 ¬</t>
  </si>
  <si>
    <t>914,61 ¬</t>
  </si>
  <si>
    <t>9/3/2017,</t>
  </si>
  <si>
    <t>6.778,77 ¬</t>
  </si>
  <si>
    <t>615.591,40 ¬</t>
  </si>
  <si>
    <t>913,11 ¬</t>
  </si>
  <si>
    <t>8/27/2017,</t>
  </si>
  <si>
    <t>1.332,54 ¬</t>
  </si>
  <si>
    <t>608.812,63 ¬</t>
  </si>
  <si>
    <t>1.969,32 ¬</t>
  </si>
  <si>
    <t>8/20/2017,</t>
  </si>
  <si>
    <t>380,58 ¬</t>
  </si>
  <si>
    <t>607.480,09 ¬</t>
  </si>
  <si>
    <t>1.124,01 ¬</t>
  </si>
  <si>
    <t>8/13/2017,</t>
  </si>
  <si>
    <t>1.144,29 ¬</t>
  </si>
  <si>
    <t>607.099,51 ¬</t>
  </si>
  <si>
    <t>2.320,65 ¬</t>
  </si>
  <si>
    <t>8/6/2017,</t>
  </si>
  <si>
    <t>-1.802,25 ¬</t>
  </si>
  <si>
    <t>605.955,22 ¬</t>
  </si>
  <si>
    <t>5.455,86 ¬</t>
  </si>
  <si>
    <t>7/30/2017,</t>
  </si>
  <si>
    <t>12.637,47 ¬</t>
  </si>
  <si>
    <t>607.757,47 ¬</t>
  </si>
  <si>
    <t>148,23 ¬</t>
  </si>
  <si>
    <t>7/23/2017,</t>
  </si>
  <si>
    <t>-1.736,10 ¬</t>
  </si>
  <si>
    <t>595.120,00 ¬</t>
  </si>
  <si>
    <t>1.851,06 ¬</t>
  </si>
  <si>
    <t>7/16/2017,</t>
  </si>
  <si>
    <t>906,15 ¬</t>
  </si>
  <si>
    <t>596.856,10 ¬</t>
  </si>
  <si>
    <t>2.607,27 ¬</t>
  </si>
  <si>
    <t>7/9/2017,</t>
  </si>
  <si>
    <t>-1.836,75 ¬</t>
  </si>
  <si>
    <t>595.949,95 ¬</t>
  </si>
  <si>
    <t>1.836,75 ¬</t>
  </si>
  <si>
    <t>7/2/2017,</t>
  </si>
  <si>
    <t>-405,78 ¬</t>
  </si>
  <si>
    <t>597.786,70 ¬</t>
  </si>
  <si>
    <t>2.736,15 ¬</t>
  </si>
  <si>
    <t>6/25/2017,</t>
  </si>
  <si>
    <t>13.386,84 ¬</t>
  </si>
  <si>
    <t>6/18/2017,</t>
  </si>
  <si>
    <t>2.366,94 ¬</t>
  </si>
  <si>
    <t>584.805,64 ¬</t>
  </si>
  <si>
    <t>138,48 ¬</t>
  </si>
  <si>
    <t>6/11/2017,</t>
  </si>
  <si>
    <t>2.257,50 ¬</t>
  </si>
  <si>
    <t>582.438,70 ¬</t>
  </si>
  <si>
    <t>31,32 ¬</t>
  </si>
  <si>
    <t>6/4/2017,</t>
  </si>
  <si>
    <t>5.246,85 ¬</t>
  </si>
  <si>
    <t>580.181,20 ¬</t>
  </si>
  <si>
    <t>613,86 ¬</t>
  </si>
  <si>
    <t>5/28/2017,</t>
  </si>
  <si>
    <t>11.779,20 ¬</t>
  </si>
  <si>
    <t>574.934,35 ¬</t>
  </si>
  <si>
    <t>303,24 ¬</t>
  </si>
  <si>
    <t>5/21/2017,</t>
  </si>
  <si>
    <t>-2.246,55 ¬</t>
  </si>
  <si>
    <t>563.155,15 ¬</t>
  </si>
  <si>
    <t>6.101,73 ¬</t>
  </si>
  <si>
    <t>5/14/2017,</t>
  </si>
  <si>
    <t>-2.197,74 ¬</t>
  </si>
  <si>
    <t>565.401,70 ¬</t>
  </si>
  <si>
    <t>3.444,96 ¬</t>
  </si>
  <si>
    <t>5/7/2017,</t>
  </si>
  <si>
    <t>-2.653,17 ¬</t>
  </si>
  <si>
    <t>567.599,44 ¬</t>
  </si>
  <si>
    <t>3.409,53 ¬</t>
  </si>
  <si>
    <t>4/30/2017,</t>
  </si>
  <si>
    <t>-5.011,32 ¬</t>
  </si>
  <si>
    <t>570.252,61 ¬</t>
  </si>
  <si>
    <t>5.528,34 ¬</t>
  </si>
  <si>
    <t>4/23/2017,</t>
  </si>
  <si>
    <t>-6.439,05 ¬</t>
  </si>
  <si>
    <t>6.439,05 ¬</t>
  </si>
  <si>
    <t>4/16/2017,</t>
  </si>
  <si>
    <t>-2.602,74 ¬</t>
  </si>
  <si>
    <t>581.702,98 ¬</t>
  </si>
  <si>
    <t>3.604,80 ¬</t>
  </si>
  <si>
    <t>4/9/2017,</t>
  </si>
  <si>
    <t>84,48 ¬</t>
  </si>
  <si>
    <t>584.305,72 ¬</t>
  </si>
  <si>
    <t>2.304,42 ¬</t>
  </si>
  <si>
    <t>4/2/2017,</t>
  </si>
  <si>
    <t>5.773,14 ¬</t>
  </si>
  <si>
    <t>584.221,24 ¬</t>
  </si>
  <si>
    <t>735,54 ¬</t>
  </si>
  <si>
    <t>3/26/2017,</t>
  </si>
  <si>
    <t>1.507,44 ¬</t>
  </si>
  <si>
    <t>4.709,40 ¬</t>
  </si>
  <si>
    <t>3/19/2017,</t>
  </si>
  <si>
    <t>-2.361,87 ¬</t>
  </si>
  <si>
    <t>576.940,66 ¬</t>
  </si>
  <si>
    <t>3.413,70 ¬</t>
  </si>
  <si>
    <t>3/12/2017,</t>
  </si>
  <si>
    <t>1.293,48 ¬</t>
  </si>
  <si>
    <t>579.302,53 ¬</t>
  </si>
  <si>
    <t>1.388,67 ¬</t>
  </si>
  <si>
    <t>3/5/2017,</t>
  </si>
  <si>
    <t>1.783,74 ¬</t>
  </si>
  <si>
    <t>578.009,05 ¬</t>
  </si>
  <si>
    <t>2/26/2017,</t>
  </si>
  <si>
    <t>-7.755,15 ¬</t>
  </si>
  <si>
    <t>576.225,31 ¬</t>
  </si>
  <si>
    <t>7.755,15 ¬</t>
  </si>
  <si>
    <t>2/19/2017,</t>
  </si>
  <si>
    <t>2.556,63 ¬</t>
  </si>
  <si>
    <t>583.980,46 ¬</t>
  </si>
  <si>
    <t>1.097,52 ¬</t>
  </si>
  <si>
    <t>2/12/2017,</t>
  </si>
  <si>
    <t>-3.090,18 ¬</t>
  </si>
  <si>
    <t>581.423,83 ¬</t>
  </si>
  <si>
    <t>5.956,17 ¬</t>
  </si>
  <si>
    <t>2/5/2017,</t>
  </si>
  <si>
    <t>10.897,80 ¬</t>
  </si>
  <si>
    <t>584.514,01 ¬</t>
  </si>
  <si>
    <t>235,65 ¬</t>
  </si>
  <si>
    <t>1/29/2017,</t>
  </si>
  <si>
    <t>-2.196,42 ¬</t>
  </si>
  <si>
    <t>573.616,21 ¬</t>
  </si>
  <si>
    <t>4.969,98 ¬</t>
  </si>
  <si>
    <t>3.765,87 ¬</t>
  </si>
  <si>
    <t>575.812,63 ¬</t>
  </si>
  <si>
    <t>1.766,70 ¬</t>
  </si>
  <si>
    <t>572.046,76 ¬</t>
  </si>
  <si>
    <t>569.033,74 ¬</t>
  </si>
  <si>
    <t>597.979,09 ¬</t>
  </si>
  <si>
    <t>2.600,84 ¬</t>
  </si>
  <si>
    <t>4.555,14 ¬</t>
  </si>
  <si>
    <t>20.519,08 ¬</t>
  </si>
  <si>
    <t>2.255,48 ¬</t>
  </si>
  <si>
    <t>1/22/2018,</t>
  </si>
  <si>
    <t>1/19/2018,</t>
  </si>
  <si>
    <t>-898,20 ¬</t>
  </si>
  <si>
    <t>1/17/2018,</t>
  </si>
  <si>
    <t>1.225,41 ¬</t>
  </si>
  <si>
    <t>620.426,56 ¬</t>
  </si>
  <si>
    <t>1/16/2018,</t>
  </si>
  <si>
    <t>1.947,18 ¬</t>
  </si>
  <si>
    <t>619.201,15 ¬</t>
  </si>
  <si>
    <t>1/15/2018,</t>
  </si>
  <si>
    <t>-416,01 ¬</t>
  </si>
  <si>
    <t>617.253,97 ¬</t>
  </si>
  <si>
    <t>416,01 ¬</t>
  </si>
  <si>
    <t>1/12/2018,</t>
  </si>
  <si>
    <t>984,75 ¬</t>
  </si>
  <si>
    <t>1/11/2018,</t>
  </si>
  <si>
    <t>-392,67 ¬</t>
  </si>
  <si>
    <t>616.685,23 ¬</t>
  </si>
  <si>
    <t>392,67 ¬</t>
  </si>
  <si>
    <t>1/10/2018,</t>
  </si>
  <si>
    <t>617.077,90 ¬</t>
  </si>
  <si>
    <t>1/9/2018,</t>
  </si>
  <si>
    <t>696,51 ¬</t>
  </si>
  <si>
    <t>618.847,66 ¬</t>
  </si>
  <si>
    <t>1/8/2018,</t>
  </si>
  <si>
    <t>111,00 ¬</t>
  </si>
  <si>
    <t>618.151,15 ¬</t>
  </si>
  <si>
    <t>1/5/2018,</t>
  </si>
  <si>
    <t>-4.415,85 ¬</t>
  </si>
  <si>
    <t>4.415,85 ¬</t>
  </si>
  <si>
    <t>1/4/2018,</t>
  </si>
  <si>
    <t>-2.833,11 ¬</t>
  </si>
  <si>
    <t>622.456,00 ¬</t>
  </si>
  <si>
    <t>2.833,11 ¬</t>
  </si>
  <si>
    <t>1/3/2018,</t>
  </si>
  <si>
    <t>61,20 ¬</t>
  </si>
  <si>
    <t>625.289,11 ¬</t>
  </si>
  <si>
    <t>1/2/2018,</t>
  </si>
  <si>
    <t>-2.448,45 ¬</t>
  </si>
  <si>
    <t>625.227,91 ¬</t>
  </si>
  <si>
    <t>2.448,45 ¬</t>
  </si>
  <si>
    <t>12/29/2017,</t>
  </si>
  <si>
    <t>438,69 ¬</t>
  </si>
  <si>
    <t>12/28/2017,</t>
  </si>
  <si>
    <t>469,29 ¬</t>
  </si>
  <si>
    <t>627.237,67 ¬</t>
  </si>
  <si>
    <t>12/27/2017,</t>
  </si>
  <si>
    <t>428,49 ¬</t>
  </si>
  <si>
    <t>626.768,38 ¬</t>
  </si>
  <si>
    <t>12/26/2017,</t>
  </si>
  <si>
    <t>295,86 ¬</t>
  </si>
  <si>
    <t>626.339,89 ¬</t>
  </si>
  <si>
    <t>12/22/2017,</t>
  </si>
  <si>
    <t>305,73 ¬</t>
  </si>
  <si>
    <t>12/21/2017,</t>
  </si>
  <si>
    <t>-1.682,10 ¬</t>
  </si>
  <si>
    <t>625.738,30 ¬</t>
  </si>
  <si>
    <t>1.682,10 ¬</t>
  </si>
  <si>
    <t>12/19/2017,</t>
  </si>
  <si>
    <t>7.524,09 ¬</t>
  </si>
  <si>
    <t>627.420,40 ¬</t>
  </si>
  <si>
    <t>12/18/2017,</t>
  </si>
  <si>
    <t>-2.902,50 ¬</t>
  </si>
  <si>
    <t>619.896,31 ¬</t>
  </si>
  <si>
    <t>12/14/2017,</t>
  </si>
  <si>
    <t>739,74 ¬</t>
  </si>
  <si>
    <t>12/13/2017,</t>
  </si>
  <si>
    <t>-2.060,91 ¬</t>
  </si>
  <si>
    <t>622.059,07 ¬</t>
  </si>
  <si>
    <t>12/11/2017,</t>
  </si>
  <si>
    <t>280,89 ¬</t>
  </si>
  <si>
    <t>624.119,98 ¬</t>
  </si>
  <si>
    <t>12/8/2017,</t>
  </si>
  <si>
    <t>-570,57 ¬</t>
  </si>
  <si>
    <t>12/6/2017,</t>
  </si>
  <si>
    <t>319,71 ¬</t>
  </si>
  <si>
    <t>624.409,66 ¬</t>
  </si>
  <si>
    <t>12/5/2017,</t>
  </si>
  <si>
    <t>1.454,97 ¬</t>
  </si>
  <si>
    <t>624.089,95 ¬</t>
  </si>
  <si>
    <t>12/4/2017,</t>
  </si>
  <si>
    <t>844,98 ¬</t>
  </si>
  <si>
    <t>622.634,98 ¬</t>
  </si>
  <si>
    <t>12/1/2017,</t>
  </si>
  <si>
    <t>6.506,40 ¬</t>
  </si>
  <si>
    <t>11/30/2017,</t>
  </si>
  <si>
    <t>11/29/2017,</t>
  </si>
  <si>
    <t>3.456,84 ¬</t>
  </si>
  <si>
    <t>622.381,12 ¬</t>
  </si>
  <si>
    <t>11/28/2017,</t>
  </si>
  <si>
    <t>618.924,28 ¬</t>
  </si>
  <si>
    <t>11/27/2017,</t>
  </si>
  <si>
    <t>2.235,33 ¬</t>
  </si>
  <si>
    <t>620.002,54 ¬</t>
  </si>
  <si>
    <t>11/24/2017,</t>
  </si>
  <si>
    <t>-1.295,22 ¬</t>
  </si>
  <si>
    <t>1.295,22 ¬</t>
  </si>
  <si>
    <t>11/23/2017,</t>
  </si>
  <si>
    <t>383,85 ¬</t>
  </si>
  <si>
    <t>619.062,43 ¬</t>
  </si>
  <si>
    <t>11/22/2017,</t>
  </si>
  <si>
    <t>-1.898,07 ¬</t>
  </si>
  <si>
    <t>618.678,58 ¬</t>
  </si>
  <si>
    <t>1.898,07 ¬</t>
  </si>
  <si>
    <t>11/20/2017,</t>
  </si>
  <si>
    <t>517,02 ¬</t>
  </si>
  <si>
    <t>620.576,65 ¬</t>
  </si>
  <si>
    <t>11/17/2017,</t>
  </si>
  <si>
    <t>1.676,97 ¬</t>
  </si>
  <si>
    <t>11/16/2017,</t>
  </si>
  <si>
    <t>-5.025,42 ¬</t>
  </si>
  <si>
    <t>618.382,66 ¬</t>
  </si>
  <si>
    <t>5.025,42 ¬</t>
  </si>
  <si>
    <t>11/15/2017,</t>
  </si>
  <si>
    <t>-119,49 ¬</t>
  </si>
  <si>
    <t>623.408,08 ¬</t>
  </si>
  <si>
    <t>119,49 ¬</t>
  </si>
  <si>
    <t>11/14/2017,</t>
  </si>
  <si>
    <t>106,89 ¬</t>
  </si>
  <si>
    <t>623.527,57 ¬</t>
  </si>
  <si>
    <t>11/7/2017,</t>
  </si>
  <si>
    <t>1.429,29 ¬</t>
  </si>
  <si>
    <t>11/6/2017,</t>
  </si>
  <si>
    <t>-12,54 ¬</t>
  </si>
  <si>
    <t>621.991,39 ¬</t>
  </si>
  <si>
    <t>11/3/2017,</t>
  </si>
  <si>
    <t>-1.680,99 ¬</t>
  </si>
  <si>
    <t>11/2/2017,</t>
  </si>
  <si>
    <t>171,48 ¬</t>
  </si>
  <si>
    <t>623.684,92 ¬</t>
  </si>
  <si>
    <t>11/1/2017,</t>
  </si>
  <si>
    <t>623.513,44 ¬</t>
  </si>
  <si>
    <t>10/31/2017,</t>
  </si>
  <si>
    <t>-520,29 ¬</t>
  </si>
  <si>
    <t>520,29 ¬</t>
  </si>
  <si>
    <t>10/30/2017,</t>
  </si>
  <si>
    <t>844,56 ¬</t>
  </si>
  <si>
    <t>623.115,55 ¬</t>
  </si>
  <si>
    <t>10/27/2017,</t>
  </si>
  <si>
    <t>-1.977,18 ¬</t>
  </si>
  <si>
    <t>10/26/2017,</t>
  </si>
  <si>
    <t>5.797,41 ¬</t>
  </si>
  <si>
    <t>624.248,17 ¬</t>
  </si>
  <si>
    <t>10/25/2017,</t>
  </si>
  <si>
    <t>72,36 ¬</t>
  </si>
  <si>
    <t>618.450,76 ¬</t>
  </si>
  <si>
    <t>10/23/2017,</t>
  </si>
  <si>
    <t>1.267,35 ¬</t>
  </si>
  <si>
    <t>618.378,40 ¬</t>
  </si>
  <si>
    <t>10/20/2017,</t>
  </si>
  <si>
    <t>1.164,42 ¬</t>
  </si>
  <si>
    <t>10/19/2017,</t>
  </si>
  <si>
    <t>-1.784,58 ¬</t>
  </si>
  <si>
    <t>615.946,63 ¬</t>
  </si>
  <si>
    <t>10/18/2017,</t>
  </si>
  <si>
    <t>366,78 ¬</t>
  </si>
  <si>
    <t>617.731,21 ¬</t>
  </si>
  <si>
    <t>10/17/2017,</t>
  </si>
  <si>
    <t>551,67 ¬</t>
  </si>
  <si>
    <t>617.364,43 ¬</t>
  </si>
  <si>
    <t>10/16/2017,</t>
  </si>
  <si>
    <t>2.369,64 ¬</t>
  </si>
  <si>
    <t>616.812,76 ¬</t>
  </si>
  <si>
    <t>10/13/2017,</t>
  </si>
  <si>
    <t>2.046,09 ¬</t>
  </si>
  <si>
    <t>10/12/2017,</t>
  </si>
  <si>
    <t>-810,54 ¬</t>
  </si>
  <si>
    <t>612.397,03 ¬</t>
  </si>
  <si>
    <t>810,54 ¬</t>
  </si>
  <si>
    <t>10/11/2017,</t>
  </si>
  <si>
    <t>-2.345,37 ¬</t>
  </si>
  <si>
    <t>613.207,57 ¬</t>
  </si>
  <si>
    <t>2.345,37 ¬</t>
  </si>
  <si>
    <t>10/10/2017,</t>
  </si>
  <si>
    <t>-2.270,22 ¬</t>
  </si>
  <si>
    <t>615.552,94 ¬</t>
  </si>
  <si>
    <t>2.270,22 ¬</t>
  </si>
  <si>
    <t>10/9/2017,</t>
  </si>
  <si>
    <t>392,58 ¬</t>
  </si>
  <si>
    <t>617.823,16 ¬</t>
  </si>
  <si>
    <t>10/6/2017,</t>
  </si>
  <si>
    <t>-2.349,12 ¬</t>
  </si>
  <si>
    <t>2.349,12 ¬</t>
  </si>
  <si>
    <t>10/5/2017,</t>
  </si>
  <si>
    <t>1.357,26 ¬</t>
  </si>
  <si>
    <t>619.779,70 ¬</t>
  </si>
  <si>
    <t>10/4/2017,</t>
  </si>
  <si>
    <t>-1.642,95 ¬</t>
  </si>
  <si>
    <t>618.422,44 ¬</t>
  </si>
  <si>
    <t>1.642,95 ¬</t>
  </si>
  <si>
    <t>10/3/2017,</t>
  </si>
  <si>
    <t>11,76 ¬</t>
  </si>
  <si>
    <t>620.065,39 ¬</t>
  </si>
  <si>
    <t>10/2/2017,</t>
  </si>
  <si>
    <t>512,64 ¬</t>
  </si>
  <si>
    <t>620.053,63 ¬</t>
  </si>
  <si>
    <t>9/29/2017,</t>
  </si>
  <si>
    <t>-1.541,22 ¬</t>
  </si>
  <si>
    <t>1.541,22 ¬</t>
  </si>
  <si>
    <t>9/27/2017,</t>
  </si>
  <si>
    <t>-1.797,12 ¬</t>
  </si>
  <si>
    <t>621.082,21 ¬</t>
  </si>
  <si>
    <t>1.797,12 ¬</t>
  </si>
  <si>
    <t>9/26/2017,</t>
  </si>
  <si>
    <t>1.268,40 ¬</t>
  </si>
  <si>
    <t>622.879,33 ¬</t>
  </si>
  <si>
    <t>9/25/2017,</t>
  </si>
  <si>
    <t>3.297,33 ¬</t>
  </si>
  <si>
    <t>621.610,93 ¬</t>
  </si>
  <si>
    <t>9/22/2017,</t>
  </si>
  <si>
    <t>-853,83 ¬</t>
  </si>
  <si>
    <t>853,83 ¬</t>
  </si>
  <si>
    <t>9/20/2017,</t>
  </si>
  <si>
    <t>169,89 ¬</t>
  </si>
  <si>
    <t>619.167,43 ¬</t>
  </si>
  <si>
    <t>9/19/2017,</t>
  </si>
  <si>
    <t>198,03 ¬</t>
  </si>
  <si>
    <t>618.997,54 ¬</t>
  </si>
  <si>
    <t>9/18/2017,</t>
  </si>
  <si>
    <t>-727,41 ¬</t>
  </si>
  <si>
    <t>618.799,51 ¬</t>
  </si>
  <si>
    <t>727,41 ¬</t>
  </si>
  <si>
    <t>9/15/2017,</t>
  </si>
  <si>
    <t>1.303,92 ¬</t>
  </si>
  <si>
    <t>9/13/2017,</t>
  </si>
  <si>
    <t>31,29 ¬</t>
  </si>
  <si>
    <t>618.223,00 ¬</t>
  </si>
  <si>
    <t>9/12/2017,</t>
  </si>
  <si>
    <t>3.514,92 ¬</t>
  </si>
  <si>
    <t>618.191,71 ¬</t>
  </si>
  <si>
    <t>9/11/2017,</t>
  </si>
  <si>
    <t>-914,61 ¬</t>
  </si>
  <si>
    <t>614.676,79 ¬</t>
  </si>
  <si>
    <t>9/8/2017,</t>
  </si>
  <si>
    <t>-270,39 ¬</t>
  </si>
  <si>
    <t>270,39 ¬</t>
  </si>
  <si>
    <t>9/7/2017,</t>
  </si>
  <si>
    <t>-642,72 ¬</t>
  </si>
  <si>
    <t>615.861,79 ¬</t>
  </si>
  <si>
    <t>642,72 ¬</t>
  </si>
  <si>
    <t>9/6/2017,</t>
  </si>
  <si>
    <t>785,55 ¬</t>
  </si>
  <si>
    <t>616.504,51 ¬</t>
  </si>
  <si>
    <t>9/5/2017,</t>
  </si>
  <si>
    <t>6.906,33 ¬</t>
  </si>
  <si>
    <t>615.718,96 ¬</t>
  </si>
  <si>
    <t>9/1/2017,</t>
  </si>
  <si>
    <t>-1.969,32 ¬</t>
  </si>
  <si>
    <t>8/31/2017,</t>
  </si>
  <si>
    <t>283,65 ¬</t>
  </si>
  <si>
    <t>8/29/2017,</t>
  </si>
  <si>
    <t>1.917,06 ¬</t>
  </si>
  <si>
    <t>610.498,30 ¬</t>
  </si>
  <si>
    <t>8/28/2017,</t>
  </si>
  <si>
    <t>1.101,15 ¬</t>
  </si>
  <si>
    <t>608.581,24 ¬</t>
  </si>
  <si>
    <t>8/24/2017,</t>
  </si>
  <si>
    <t>604,02 ¬</t>
  </si>
  <si>
    <t>8/22/2017,</t>
  </si>
  <si>
    <t>-1.124,01 ¬</t>
  </si>
  <si>
    <t>606.876,07 ¬</t>
  </si>
  <si>
    <t>8/21/2017,</t>
  </si>
  <si>
    <t>900,57 ¬</t>
  </si>
  <si>
    <t>608.000,08 ¬</t>
  </si>
  <si>
    <t>8/18/2017,</t>
  </si>
  <si>
    <t>2.038,11 ¬</t>
  </si>
  <si>
    <t>8/17/2017,</t>
  </si>
  <si>
    <t>707,55 ¬</t>
  </si>
  <si>
    <t>605.061,40 ¬</t>
  </si>
  <si>
    <t>8/16/2017,</t>
  </si>
  <si>
    <t>719,28 ¬</t>
  </si>
  <si>
    <t>604.353,85 ¬</t>
  </si>
  <si>
    <t>8/15/2017,</t>
  </si>
  <si>
    <t>-912,78 ¬</t>
  </si>
  <si>
    <t>603.634,57 ¬</t>
  </si>
  <si>
    <t>912,78 ¬</t>
  </si>
  <si>
    <t>8/14/2017,</t>
  </si>
  <si>
    <t>-1.407,87 ¬</t>
  </si>
  <si>
    <t>604.547,35 ¬</t>
  </si>
  <si>
    <t>1.407,87 ¬</t>
  </si>
  <si>
    <t>8/11/2017,</t>
  </si>
  <si>
    <t>1.747,47 ¬</t>
  </si>
  <si>
    <t>8/10/2017,</t>
  </si>
  <si>
    <t>-4.685,97 ¬</t>
  </si>
  <si>
    <t>604.207,75 ¬</t>
  </si>
  <si>
    <t>4.685,97 ¬</t>
  </si>
  <si>
    <t>8/9/2017,</t>
  </si>
  <si>
    <t>57,60 ¬</t>
  </si>
  <si>
    <t>608.893,72 ¬</t>
  </si>
  <si>
    <t>8/8/2017,</t>
  </si>
  <si>
    <t>-827,49 ¬</t>
  </si>
  <si>
    <t>608.836,12 ¬</t>
  </si>
  <si>
    <t>827,49 ¬</t>
  </si>
  <si>
    <t>8/7/2017,</t>
  </si>
  <si>
    <t>1.906,14 ¬</t>
  </si>
  <si>
    <t>609.663,61 ¬</t>
  </si>
  <si>
    <t>8/4/2017,</t>
  </si>
  <si>
    <t>757,20 ¬</t>
  </si>
  <si>
    <t>8/3/2017,</t>
  </si>
  <si>
    <t>112,83 ¬</t>
  </si>
  <si>
    <t>607.000,27 ¬</t>
  </si>
  <si>
    <t>8/2/2017,</t>
  </si>
  <si>
    <t>788,70 ¬</t>
  </si>
  <si>
    <t>606.887,44 ¬</t>
  </si>
  <si>
    <t>8/1/2017,</t>
  </si>
  <si>
    <t>11.126,97 ¬</t>
  </si>
  <si>
    <t>606.098,74 ¬</t>
  </si>
  <si>
    <t>7/31/2017,</t>
  </si>
  <si>
    <t>-148,23 ¬</t>
  </si>
  <si>
    <t>7/28/2017,</t>
  </si>
  <si>
    <t>-1.421,22 ¬</t>
  </si>
  <si>
    <t>1.421,22 ¬</t>
  </si>
  <si>
    <t>7/25/2017,</t>
  </si>
  <si>
    <t>1.536,18 ¬</t>
  </si>
  <si>
    <t>596.541,22 ¬</t>
  </si>
  <si>
    <t>7/24/2017,</t>
  </si>
  <si>
    <t>-1.851,06 ¬</t>
  </si>
  <si>
    <t>595.005,04 ¬</t>
  </si>
  <si>
    <t>7/21/2017,</t>
  </si>
  <si>
    <t>31,65 ¬</t>
  </si>
  <si>
    <t>7/20/2017,</t>
  </si>
  <si>
    <t>-2.607,27 ¬</t>
  </si>
  <si>
    <t>596.824,45 ¬</t>
  </si>
  <si>
    <t>7/19/2017,</t>
  </si>
  <si>
    <t>1.963,59 ¬</t>
  </si>
  <si>
    <t>599.431,72 ¬</t>
  </si>
  <si>
    <t>7/18/2017,</t>
  </si>
  <si>
    <t>1.158,48 ¬</t>
  </si>
  <si>
    <t>597.468,13 ¬</t>
  </si>
  <si>
    <t>7/17/2017,</t>
  </si>
  <si>
    <t>359,70 ¬</t>
  </si>
  <si>
    <t>596.309,65 ¬</t>
  </si>
  <si>
    <t>7/14/2017,</t>
  </si>
  <si>
    <t>-641,13 ¬</t>
  </si>
  <si>
    <t>641,13 ¬</t>
  </si>
  <si>
    <t>7/13/2017,</t>
  </si>
  <si>
    <t>-1.051,41 ¬</t>
  </si>
  <si>
    <t>596.591,08 ¬</t>
  </si>
  <si>
    <t>1.051,41 ¬</t>
  </si>
  <si>
    <t>7/12/2017,</t>
  </si>
  <si>
    <t>-129,99 ¬</t>
  </si>
  <si>
    <t>597.642,49 ¬</t>
  </si>
  <si>
    <t>129,99 ¬</t>
  </si>
  <si>
    <t>7/11/2017,</t>
  </si>
  <si>
    <t>597.772,48 ¬</t>
  </si>
  <si>
    <t>7/10/2017,</t>
  </si>
  <si>
    <t>-319,95 ¬</t>
  </si>
  <si>
    <t>597.466,75 ¬</t>
  </si>
  <si>
    <t>319,95 ¬</t>
  </si>
  <si>
    <t>7/7/2017,</t>
  </si>
  <si>
    <t>-686,04 ¬</t>
  </si>
  <si>
    <t>686,04 ¬</t>
  </si>
  <si>
    <t>7/6/2017,</t>
  </si>
  <si>
    <t>-422,04 ¬</t>
  </si>
  <si>
    <t>598.472,74 ¬</t>
  </si>
  <si>
    <t>422,04 ¬</t>
  </si>
  <si>
    <t>7/5/2017,</t>
  </si>
  <si>
    <t>-1.628,07 ¬</t>
  </si>
  <si>
    <t>598.894,78 ¬</t>
  </si>
  <si>
    <t>1.628,07 ¬</t>
  </si>
  <si>
    <t>7/4/2017,</t>
  </si>
  <si>
    <t>2.020,23 ¬</t>
  </si>
  <si>
    <t>600.522,85 ¬</t>
  </si>
  <si>
    <t>7/3/2017,</t>
  </si>
  <si>
    <t>310,14 ¬</t>
  </si>
  <si>
    <t>598.502,62 ¬</t>
  </si>
  <si>
    <t>6/30/2017,</t>
  </si>
  <si>
    <t>1.911,30 ¬</t>
  </si>
  <si>
    <t>6/28/2017,</t>
  </si>
  <si>
    <t>-1.151,79 ¬</t>
  </si>
  <si>
    <t>596.281,18 ¬</t>
  </si>
  <si>
    <t>1.151,79 ¬</t>
  </si>
  <si>
    <t>6/27/2017,</t>
  </si>
  <si>
    <t>597.432,97 ¬</t>
  </si>
  <si>
    <t>6/26/2017,</t>
  </si>
  <si>
    <t>582.961,99 ¬</t>
  </si>
  <si>
    <t>6/23/2017,</t>
  </si>
  <si>
    <t>-138,48 ¬</t>
  </si>
  <si>
    <t>6/22/2017,</t>
  </si>
  <si>
    <t>714,42 ¬</t>
  </si>
  <si>
    <t>584.944,12 ¬</t>
  </si>
  <si>
    <t>6/21/2017,</t>
  </si>
  <si>
    <t>1.734,45 ¬</t>
  </si>
  <si>
    <t>584.229,70 ¬</t>
  </si>
  <si>
    <t>6/20/2017,</t>
  </si>
  <si>
    <t>56,55 ¬</t>
  </si>
  <si>
    <t>582.495,25 ¬</t>
  </si>
  <si>
    <t>6/16/2017,</t>
  </si>
  <si>
    <t>2.001,21 ¬</t>
  </si>
  <si>
    <t>6/15/2017,</t>
  </si>
  <si>
    <t>20,40 ¬</t>
  </si>
  <si>
    <t>580.437,49 ¬</t>
  </si>
  <si>
    <t>6/14/2017,</t>
  </si>
  <si>
    <t>-31,32 ¬</t>
  </si>
  <si>
    <t>580.417,09 ¬</t>
  </si>
  <si>
    <t>6/13/2017,</t>
  </si>
  <si>
    <t>267,21 ¬</t>
  </si>
  <si>
    <t>580.448,41 ¬</t>
  </si>
  <si>
    <t>6/8/2017,</t>
  </si>
  <si>
    <t>5.432,22 ¬</t>
  </si>
  <si>
    <t>6/7/2017,</t>
  </si>
  <si>
    <t>-613,86 ¬</t>
  </si>
  <si>
    <t>574.748,98 ¬</t>
  </si>
  <si>
    <t>6/6/2017,</t>
  </si>
  <si>
    <t>575.362,84 ¬</t>
  </si>
  <si>
    <t>6/2/2017,</t>
  </si>
  <si>
    <t>1.856,49 ¬</t>
  </si>
  <si>
    <t>6/1/2017,</t>
  </si>
  <si>
    <t>7.057,08 ¬</t>
  </si>
  <si>
    <t>573.077,86 ¬</t>
  </si>
  <si>
    <t>5/31/2017,</t>
  </si>
  <si>
    <t>1.167,06 ¬</t>
  </si>
  <si>
    <t>5/30/2017,</t>
  </si>
  <si>
    <t>-303,24 ¬</t>
  </si>
  <si>
    <t>564.853,72 ¬</t>
  </si>
  <si>
    <t>5/29/2017,</t>
  </si>
  <si>
    <t>2.001,81 ¬</t>
  </si>
  <si>
    <t>565.156,96 ¬</t>
  </si>
  <si>
    <t>5/26/2017,</t>
  </si>
  <si>
    <t>3.855,18 ¬</t>
  </si>
  <si>
    <t>5/25/2017,</t>
  </si>
  <si>
    <t>-1.667,28 ¬</t>
  </si>
  <si>
    <t>1.667,28 ¬</t>
  </si>
  <si>
    <t>5/24/2017,</t>
  </si>
  <si>
    <t>-3.113,58 ¬</t>
  </si>
  <si>
    <t>560.967,25 ¬</t>
  </si>
  <si>
    <t>3.113,58 ¬</t>
  </si>
  <si>
    <t>5/23/2017,</t>
  </si>
  <si>
    <t>-716,76 ¬</t>
  </si>
  <si>
    <t>564.080,83 ¬</t>
  </si>
  <si>
    <t>716,76 ¬</t>
  </si>
  <si>
    <t>5/22/2017,</t>
  </si>
  <si>
    <t>-604,11 ¬</t>
  </si>
  <si>
    <t>564.797,59 ¬</t>
  </si>
  <si>
    <t>604,11 ¬</t>
  </si>
  <si>
    <t>5/19/2017,</t>
  </si>
  <si>
    <t>5/18/2017,</t>
  </si>
  <si>
    <t>2.175,00 ¬</t>
  </si>
  <si>
    <t>567.186,28 ¬</t>
  </si>
  <si>
    <t>5/17/2017,</t>
  </si>
  <si>
    <t>856,80 ¬</t>
  </si>
  <si>
    <t>565.011,28 ¬</t>
  </si>
  <si>
    <t>5/16/2017,</t>
  </si>
  <si>
    <t>-1.259,61 ¬</t>
  </si>
  <si>
    <t>564.154,48 ¬</t>
  </si>
  <si>
    <t>1.259,61 ¬</t>
  </si>
  <si>
    <t>5/15/2017,</t>
  </si>
  <si>
    <t>-2.185,35 ¬</t>
  </si>
  <si>
    <t>565.414,09 ¬</t>
  </si>
  <si>
    <t>2.185,35 ¬</t>
  </si>
  <si>
    <t>5/12/2017,</t>
  </si>
  <si>
    <t>756,36 ¬</t>
  </si>
  <si>
    <t>5/11/2017,</t>
  </si>
  <si>
    <t>-796,44 ¬</t>
  </si>
  <si>
    <t>566.843,08 ¬</t>
  </si>
  <si>
    <t>796,44 ¬</t>
  </si>
  <si>
    <t>5/10/2017,</t>
  </si>
  <si>
    <t>-193,83 ¬</t>
  </si>
  <si>
    <t>567.639,52 ¬</t>
  </si>
  <si>
    <t>193,83 ¬</t>
  </si>
  <si>
    <t>5/9/2017,</t>
  </si>
  <si>
    <t>-1.724,91 ¬</t>
  </si>
  <si>
    <t>567.833,35 ¬</t>
  </si>
  <si>
    <t>1.724,91 ¬</t>
  </si>
  <si>
    <t>5/8/2017,</t>
  </si>
  <si>
    <t>-694,35 ¬</t>
  </si>
  <si>
    <t>569.558,26 ¬</t>
  </si>
  <si>
    <t>694,35 ¬</t>
  </si>
  <si>
    <t>5/4/2017,</t>
  </si>
  <si>
    <t>5/3/2017,</t>
  </si>
  <si>
    <t>-2.037,69 ¬</t>
  </si>
  <si>
    <t>569.735,59 ¬</t>
  </si>
  <si>
    <t>2.037,69 ¬</t>
  </si>
  <si>
    <t>5/2/2017,</t>
  </si>
  <si>
    <t>-1.227,72 ¬</t>
  </si>
  <si>
    <t>571.773,28 ¬</t>
  </si>
  <si>
    <t>1.227,72 ¬</t>
  </si>
  <si>
    <t>5/1/2017,</t>
  </si>
  <si>
    <t>-2.262,93 ¬</t>
  </si>
  <si>
    <t>573.001,00 ¬</t>
  </si>
  <si>
    <t>2.262,93 ¬</t>
  </si>
  <si>
    <t>4/28/2017,</t>
  </si>
  <si>
    <t>-573,48 ¬</t>
  </si>
  <si>
    <t>573,48 ¬</t>
  </si>
  <si>
    <t>4/27/2017,</t>
  </si>
  <si>
    <t>-508,47 ¬</t>
  </si>
  <si>
    <t>575.837,41 ¬</t>
  </si>
  <si>
    <t>508,47 ¬</t>
  </si>
  <si>
    <t>4/26/2017,</t>
  </si>
  <si>
    <t>-1.470,03 ¬</t>
  </si>
  <si>
    <t>576.345,88 ¬</t>
  </si>
  <si>
    <t>1.470,03 ¬</t>
  </si>
  <si>
    <t>4/25/2017,</t>
  </si>
  <si>
    <t>-2.462,22 ¬</t>
  </si>
  <si>
    <t>577.815,91 ¬</t>
  </si>
  <si>
    <t>2.462,22 ¬</t>
  </si>
  <si>
    <t>4/24/2017,</t>
  </si>
  <si>
    <t>-1.424,85 ¬</t>
  </si>
  <si>
    <t>580.278,13 ¬</t>
  </si>
  <si>
    <t>1.424,85 ¬</t>
  </si>
  <si>
    <t>4/21/2017,</t>
  </si>
  <si>
    <t>422,91 ¬</t>
  </si>
  <si>
    <t>4/20/2017,</t>
  </si>
  <si>
    <t>579,15 ¬</t>
  </si>
  <si>
    <t>581.280,07 ¬</t>
  </si>
  <si>
    <t>4/18/2017,</t>
  </si>
  <si>
    <t>-577,56 ¬</t>
  </si>
  <si>
    <t>580.700,92 ¬</t>
  </si>
  <si>
    <t>577,56 ¬</t>
  </si>
  <si>
    <t>4/17/2017,</t>
  </si>
  <si>
    <t>-3.027,24 ¬</t>
  </si>
  <si>
    <t>581.278,48 ¬</t>
  </si>
  <si>
    <t>3.027,24 ¬</t>
  </si>
  <si>
    <t>4/13/2017,</t>
  </si>
  <si>
    <t>1.347,69 ¬</t>
  </si>
  <si>
    <t>4/12/2017,</t>
  </si>
  <si>
    <t>1.041,21 ¬</t>
  </si>
  <si>
    <t>582.958,03 ¬</t>
  </si>
  <si>
    <t>4/11/2017,</t>
  </si>
  <si>
    <t>-1.953,69 ¬</t>
  </si>
  <si>
    <t>581.916,82 ¬</t>
  </si>
  <si>
    <t>1.953,69 ¬</t>
  </si>
  <si>
    <t>4/10/2017,</t>
  </si>
  <si>
    <t>-350,73 ¬</t>
  </si>
  <si>
    <t>583.870,51 ¬</t>
  </si>
  <si>
    <t>350,73 ¬</t>
  </si>
  <si>
    <t>4/7/2017,</t>
  </si>
  <si>
    <t>2.518,26 ¬</t>
  </si>
  <si>
    <t>4/6/2017,</t>
  </si>
  <si>
    <t>1.181,97 ¬</t>
  </si>
  <si>
    <t>4/5/2017,</t>
  </si>
  <si>
    <t>-660,30 ¬</t>
  </si>
  <si>
    <t>580.521,01 ¬</t>
  </si>
  <si>
    <t>660,30 ¬</t>
  </si>
  <si>
    <t>4/4/2017,</t>
  </si>
  <si>
    <t>-75,24 ¬</t>
  </si>
  <si>
    <t>581.181,31 ¬</t>
  </si>
  <si>
    <t>75,24 ¬</t>
  </si>
  <si>
    <t>4/3/2017,</t>
  </si>
  <si>
    <t>2.808,45 ¬</t>
  </si>
  <si>
    <t>581.256,55 ¬</t>
  </si>
  <si>
    <t>3/31/2017,</t>
  </si>
  <si>
    <t>3/30/2017,</t>
  </si>
  <si>
    <t>578.836,78 ¬</t>
  </si>
  <si>
    <t>3/29/2017,</t>
  </si>
  <si>
    <t>6.680,76 ¬</t>
  </si>
  <si>
    <t>578.912,02 ¬</t>
  </si>
  <si>
    <t>3/28/2017,</t>
  </si>
  <si>
    <t>-2.337,87 ¬</t>
  </si>
  <si>
    <t>572.231,26 ¬</t>
  </si>
  <si>
    <t>2.337,87 ¬</t>
  </si>
  <si>
    <t>3/27/2017,</t>
  </si>
  <si>
    <t>-2.371,53 ¬</t>
  </si>
  <si>
    <t>574.569,13 ¬</t>
  </si>
  <si>
    <t>2.371,53 ¬</t>
  </si>
  <si>
    <t>3/24/2017,</t>
  </si>
  <si>
    <t>1.051,83 ¬</t>
  </si>
  <si>
    <t>3/23/2017,</t>
  </si>
  <si>
    <t>-1.795,17 ¬</t>
  </si>
  <si>
    <t>575.888,83 ¬</t>
  </si>
  <si>
    <t>1.795,17 ¬</t>
  </si>
  <si>
    <t>3/22/2017,</t>
  </si>
  <si>
    <t>1.424,55 ¬</t>
  </si>
  <si>
    <t>577.684,00 ¬</t>
  </si>
  <si>
    <t>3/21/2017,</t>
  </si>
  <si>
    <t>-1.817,55 ¬</t>
  </si>
  <si>
    <t>576.259,45 ¬</t>
  </si>
  <si>
    <t>1.817,55 ¬</t>
  </si>
  <si>
    <t>3/20/2017,</t>
  </si>
  <si>
    <t>-1.225,53 ¬</t>
  </si>
  <si>
    <t>578.077,00 ¬</t>
  </si>
  <si>
    <t>1.225,53 ¬</t>
  </si>
  <si>
    <t>3/16/2017,</t>
  </si>
  <si>
    <t>1.742,76 ¬</t>
  </si>
  <si>
    <t>3/15/2017,</t>
  </si>
  <si>
    <t>939,39 ¬</t>
  </si>
  <si>
    <t>577.559,77 ¬</t>
  </si>
  <si>
    <t>3/14/2017,</t>
  </si>
  <si>
    <t>-490,11 ¬</t>
  </si>
  <si>
    <t>576.620,38 ¬</t>
  </si>
  <si>
    <t>490,11 ¬</t>
  </si>
  <si>
    <t>3/13/2017,</t>
  </si>
  <si>
    <t>-898,56 ¬</t>
  </si>
  <si>
    <t>577.110,49 ¬</t>
  </si>
  <si>
    <t>898,56 ¬</t>
  </si>
  <si>
    <t>3/9/2017,</t>
  </si>
  <si>
    <t>844,41 ¬</t>
  </si>
  <si>
    <t>3/8/2017,</t>
  </si>
  <si>
    <t>889,17 ¬</t>
  </si>
  <si>
    <t>577.164,64 ¬</t>
  </si>
  <si>
    <t>3/6/2017,</t>
  </si>
  <si>
    <t>50,16 ¬</t>
  </si>
  <si>
    <t>576.275,47 ¬</t>
  </si>
  <si>
    <t>3/3/2017,</t>
  </si>
  <si>
    <t>-186,84 ¬</t>
  </si>
  <si>
    <t>186,84 ¬</t>
  </si>
  <si>
    <t>3/2/2017,</t>
  </si>
  <si>
    <t>-2.872,65 ¬</t>
  </si>
  <si>
    <t>576.412,15 ¬</t>
  </si>
  <si>
    <t>2.872,65 ¬</t>
  </si>
  <si>
    <t>3/1/2017,</t>
  </si>
  <si>
    <t>-1.292,76 ¬</t>
  </si>
  <si>
    <t>579.284,80 ¬</t>
  </si>
  <si>
    <t>1.292,76 ¬</t>
  </si>
  <si>
    <t>2/27/2017,</t>
  </si>
  <si>
    <t>-3.402,90 ¬</t>
  </si>
  <si>
    <t>3.402,90 ¬</t>
  </si>
  <si>
    <t>2/23/2017,</t>
  </si>
  <si>
    <t>2.697,45 ¬</t>
  </si>
  <si>
    <t>2/22/2017,</t>
  </si>
  <si>
    <t>956,70 ¬</t>
  </si>
  <si>
    <t>581.283,01 ¬</t>
  </si>
  <si>
    <t>2/21/2017,</t>
  </si>
  <si>
    <t>-898,98 ¬</t>
  </si>
  <si>
    <t>580.326,31 ¬</t>
  </si>
  <si>
    <t>898,98 ¬</t>
  </si>
  <si>
    <t>2/20/2017,</t>
  </si>
  <si>
    <t>-198,54 ¬</t>
  </si>
  <si>
    <t>581.225,29 ¬</t>
  </si>
  <si>
    <t>198,54 ¬</t>
  </si>
  <si>
    <t>2/17/2017,</t>
  </si>
  <si>
    <t>2.865,99 ¬</t>
  </si>
  <si>
    <t>2/16/2017,</t>
  </si>
  <si>
    <t>-2.934,57 ¬</t>
  </si>
  <si>
    <t>578.557,84 ¬</t>
  </si>
  <si>
    <t>2.934,57 ¬</t>
  </si>
  <si>
    <t>2/15/2017,</t>
  </si>
  <si>
    <t>-1.211,88 ¬</t>
  </si>
  <si>
    <t>581.492,41 ¬</t>
  </si>
  <si>
    <t>1.211,88 ¬</t>
  </si>
  <si>
    <t>2/14/2017,</t>
  </si>
  <si>
    <t>1.109,34 ¬</t>
  </si>
  <si>
    <t>582.704,29 ¬</t>
  </si>
  <si>
    <t>2/13/2017,</t>
  </si>
  <si>
    <t>-2.919,06 ¬</t>
  </si>
  <si>
    <t>581.594,95 ¬</t>
  </si>
  <si>
    <t>2.919,06 ¬</t>
  </si>
  <si>
    <t>2/10/2017,</t>
  </si>
  <si>
    <t>-235,65 ¬</t>
  </si>
  <si>
    <t>2/9/2017,</t>
  </si>
  <si>
    <t>2.883,54 ¬</t>
  </si>
  <si>
    <t>584.749,66 ¬</t>
  </si>
  <si>
    <t>2/8/2017,</t>
  </si>
  <si>
    <t>3.873,75 ¬</t>
  </si>
  <si>
    <t>581.866,12 ¬</t>
  </si>
  <si>
    <t>2/7/2017,</t>
  </si>
  <si>
    <t>577.992,37 ¬</t>
  </si>
  <si>
    <t>2/6/2017,</t>
  </si>
  <si>
    <t>3.164,46 ¬</t>
  </si>
  <si>
    <t>576.780,67 ¬</t>
  </si>
  <si>
    <t>2/3/2017,</t>
  </si>
  <si>
    <t>2.773,56 ¬</t>
  </si>
  <si>
    <t>2/2/2017,</t>
  </si>
  <si>
    <t>-1.091,64 ¬</t>
  </si>
  <si>
    <t>570.842,65 ¬</t>
  </si>
  <si>
    <t>1.091,64 ¬</t>
  </si>
  <si>
    <t>2/1/2017,</t>
  </si>
  <si>
    <t>-2.260,02 ¬</t>
  </si>
  <si>
    <t>571.934,29 ¬</t>
  </si>
  <si>
    <t>2.260,02 ¬</t>
  </si>
  <si>
    <t>1/31/2017,</t>
  </si>
  <si>
    <t>-1.426,92 ¬</t>
  </si>
  <si>
    <t>1.426,92 ¬</t>
  </si>
  <si>
    <t>1/30/2017,</t>
  </si>
  <si>
    <t>-191,40 ¬</t>
  </si>
  <si>
    <t>575.621,23 ¬</t>
  </si>
  <si>
    <t>191,40 ¬</t>
  </si>
  <si>
    <t>1/27/2017,</t>
  </si>
  <si>
    <t>621,72 ¬</t>
  </si>
  <si>
    <t>1/26/2017,</t>
  </si>
  <si>
    <t>2.195,46 ¬</t>
  </si>
  <si>
    <t>575.190,91 ¬</t>
  </si>
  <si>
    <t>1/25/2017,</t>
  </si>
  <si>
    <t>-1.766,70 ¬</t>
  </si>
  <si>
    <t>572.995,45 ¬</t>
  </si>
  <si>
    <t>1/24/2017,</t>
  </si>
  <si>
    <t>2.163,15 ¬</t>
  </si>
  <si>
    <t>574.762,15 ¬</t>
  </si>
  <si>
    <t>572.599,00 ¬</t>
  </si>
  <si>
    <t>568.833,76 ¬</t>
  </si>
  <si>
    <t>568.730,68 ¬</t>
  </si>
  <si>
    <t>569.028,76 ¬</t>
  </si>
  <si>
    <t>572.586,13 ¬</t>
  </si>
  <si>
    <t>570.132,10 ¬</t>
  </si>
  <si>
    <t>570.947,92 ¬</t>
  </si>
  <si>
    <t>571.667,26 ¬</t>
  </si>
  <si>
    <t>596.403,45 ¬</t>
  </si>
  <si>
    <t>675,55 ¬</t>
  </si>
  <si>
    <t>20.893,07 ¬</t>
  </si>
  <si>
    <t>1.072,24 ¬</t>
  </si>
  <si>
    <t>Confidence Level: 7.02%</t>
  </si>
  <si>
    <t>Total Number of Runs: 119</t>
  </si>
  <si>
    <t>Number of Runs of Wins: 59</t>
  </si>
  <si>
    <t>Number of Runs of Losses: 60</t>
  </si>
  <si>
    <t>Number of Trades: 235</t>
  </si>
  <si>
    <t>Number of Degrees of Freedom: 235</t>
  </si>
  <si>
    <t>Average trade at 95.00% confidence: $200.44 +/- 249.87</t>
  </si>
  <si>
    <t>Worst-case average trade at 95.00% confidence: $-49.43</t>
  </si>
  <si>
    <t>Probability that average trade is greater than zero: 90.52%</t>
  </si>
  <si>
    <t>Starting Equity: 619.357,00 ¬</t>
  </si>
  <si>
    <t>160.306,76 ¬</t>
  </si>
  <si>
    <t>341.397,77 ¬</t>
  </si>
  <si>
    <t>-181.091,01 ¬</t>
  </si>
  <si>
    <t>Trading Period,08/01/2018 to 21/01/2019 (1 years 12 days)</t>
  </si>
  <si>
    <t>619.357,00 ¬</t>
  </si>
  <si>
    <t>805.590,55 ¬</t>
  </si>
  <si>
    <t>618.002,08 ¬</t>
  </si>
  <si>
    <t>779.663,76 ¬</t>
  </si>
  <si>
    <t xml:space="preserve">  Number of Winning Trades,126,126</t>
  </si>
  <si>
    <t xml:space="preserve">  Number of Losing Trades,99,99</t>
  </si>
  <si>
    <t>Max Number of Contracts,4,4</t>
  </si>
  <si>
    <t>Average Number of Contracts,</t>
  </si>
  <si>
    <t>Total Number of Contracts,678,678</t>
  </si>
  <si>
    <t>18.887,64 ¬</t>
  </si>
  <si>
    <t>2.709,51 ¬</t>
  </si>
  <si>
    <t>Max Number Consecutive Wins,7,7</t>
  </si>
  <si>
    <t>-10.098,81 ¬</t>
  </si>
  <si>
    <t>-1.829,20 ¬</t>
  </si>
  <si>
    <t>Max Number Consecutive Losses,5,5</t>
  </si>
  <si>
    <t>712,47 ¬</t>
  </si>
  <si>
    <t>3.423,14 ¬</t>
  </si>
  <si>
    <t>154.132,00 ¬</t>
  </si>
  <si>
    <t>204.600,00 ¬</t>
  </si>
  <si>
    <t>Date of Max Margin,31/12/2018,31/12/2018</t>
  </si>
  <si>
    <t>154.899,59 ¬</t>
  </si>
  <si>
    <t>12.908,30 ¬</t>
  </si>
  <si>
    <t>2.914,67 ¬</t>
  </si>
  <si>
    <t>424,09 ¬</t>
  </si>
  <si>
    <t>Number of Drawdowns,29,29</t>
  </si>
  <si>
    <t>-4.761,14 ¬</t>
  </si>
  <si>
    <t>Average Length of Drawdowns,9 days 11 hours,9 days 11 hours</t>
  </si>
  <si>
    <t>-25.926,79 ¬</t>
  </si>
  <si>
    <t>Date at Trough,21/01/2019,21/01/2019</t>
  </si>
  <si>
    <t>Trade Number at Trough,225,225</t>
  </si>
  <si>
    <t>Length of Drawdown,24 days 0 min,24 days 0 min</t>
  </si>
  <si>
    <t>Trades in Drawdown,14,14</t>
  </si>
  <si>
    <t>Longest Drawdown,39 days 0 min,39 days 0 min</t>
  </si>
  <si>
    <t xml:space="preserve">  Start of Drawdown,20/07/2018,20/07/2018</t>
  </si>
  <si>
    <t xml:space="preserve">  End of Drawdown,28/08/2018,28/08/2018</t>
  </si>
  <si>
    <t>-25.410,71 ¬</t>
  </si>
  <si>
    <t>25.410,71 ¬</t>
  </si>
  <si>
    <t>,12,</t>
  </si>
  <si>
    <t>185.717,47 ¬</t>
  </si>
  <si>
    <t>805.074,47 ¬</t>
  </si>
  <si>
    <t>16.232,61 ¬</t>
  </si>
  <si>
    <t>,213,</t>
  </si>
  <si>
    <t>80.153,38 ¬</t>
  </si>
  <si>
    <t>792.369,12 ¬</t>
  </si>
  <si>
    <t>20.821,66 ¬</t>
  </si>
  <si>
    <t>149.290,17 ¬</t>
  </si>
  <si>
    <t>17.968,09 ¬</t>
  </si>
  <si>
    <t>6.489,90 ¬</t>
  </si>
  <si>
    <t>1-2019,</t>
  </si>
  <si>
    <t>12-2018,</t>
  </si>
  <si>
    <t>18.941,02 ¬</t>
  </si>
  <si>
    <t>9.454,02 ¬</t>
  </si>
  <si>
    <t>11-2018,</t>
  </si>
  <si>
    <t>15.901,65 ¬</t>
  </si>
  <si>
    <t>786.133,45 ¬</t>
  </si>
  <si>
    <t>13.465,44 ¬</t>
  </si>
  <si>
    <t>10-2018,</t>
  </si>
  <si>
    <t>37.359,99 ¬</t>
  </si>
  <si>
    <t>770.231,80 ¬</t>
  </si>
  <si>
    <t>9-2018,</t>
  </si>
  <si>
    <t>3.309,78 ¬</t>
  </si>
  <si>
    <t>732.871,81 ¬</t>
  </si>
  <si>
    <t>7.654,47 ¬</t>
  </si>
  <si>
    <t>,13,</t>
  </si>
  <si>
    <t>8-2018,</t>
  </si>
  <si>
    <t>3.284,07 ¬</t>
  </si>
  <si>
    <t>729.562,03 ¬</t>
  </si>
  <si>
    <t>3.543,96 ¬</t>
  </si>
  <si>
    <t>7-2018,</t>
  </si>
  <si>
    <t>1.394,07 ¬</t>
  </si>
  <si>
    <t>726.277,96 ¬</t>
  </si>
  <si>
    <t>4.112,01 ¬</t>
  </si>
  <si>
    <t>6-2018,</t>
  </si>
  <si>
    <t>13.265,01 ¬</t>
  </si>
  <si>
    <t>724.883,89 ¬</t>
  </si>
  <si>
    <t>7.754,46 ¬</t>
  </si>
  <si>
    <t>5-2018,</t>
  </si>
  <si>
    <t>7.350,33 ¬</t>
  </si>
  <si>
    <t>711.618,88 ¬</t>
  </si>
  <si>
    <t>8.788,65 ¬</t>
  </si>
  <si>
    <t>4-2018,</t>
  </si>
  <si>
    <t>24.948,09 ¬</t>
  </si>
  <si>
    <t>704.268,55 ¬</t>
  </si>
  <si>
    <t>7.111,44 ¬</t>
  </si>
  <si>
    <t>3-2018,</t>
  </si>
  <si>
    <t>40.740,15 ¬</t>
  </si>
  <si>
    <t>679.320,46 ¬</t>
  </si>
  <si>
    <t>5.928,36 ¬</t>
  </si>
  <si>
    <t>2-2018,</t>
  </si>
  <si>
    <t>12.929,70 ¬</t>
  </si>
  <si>
    <t>638.580,31 ¬</t>
  </si>
  <si>
    <t>4.065,36 ¬</t>
  </si>
  <si>
    <t>6.293,61 ¬</t>
  </si>
  <si>
    <t>625.650,61 ¬</t>
  </si>
  <si>
    <t>12.331,29 ¬</t>
  </si>
  <si>
    <t>724.164,46 ¬</t>
  </si>
  <si>
    <t>8.898,76 ¬</t>
  </si>
  <si>
    <t>16.879,31 ¬</t>
  </si>
  <si>
    <t>54.231,56 ¬</t>
  </si>
  <si>
    <t>6.343,02 ¬</t>
  </si>
  <si>
    <t>1/20/2019,</t>
  </si>
  <si>
    <t>-1.907,70 ¬</t>
  </si>
  <si>
    <t>1.907,70 ¬</t>
  </si>
  <si>
    <t>1/13/2019,</t>
  </si>
  <si>
    <t>-9.367,14 ¬</t>
  </si>
  <si>
    <t>781.571,46 ¬</t>
  </si>
  <si>
    <t>9.367,14 ¬</t>
  </si>
  <si>
    <t>1/6/2019,</t>
  </si>
  <si>
    <t>-8.036,67 ¬</t>
  </si>
  <si>
    <t>790.938,60 ¬</t>
  </si>
  <si>
    <t>8.036,67 ¬</t>
  </si>
  <si>
    <t>12/30/2018,</t>
  </si>
  <si>
    <t>-5.890,44 ¬</t>
  </si>
  <si>
    <t>798.975,27 ¬</t>
  </si>
  <si>
    <t>6.099,20 ¬</t>
  </si>
  <si>
    <t>12/23/2018,</t>
  </si>
  <si>
    <t>7.104,68 ¬</t>
  </si>
  <si>
    <t>804.865,71 ¬</t>
  </si>
  <si>
    <t>724,84 ¬</t>
  </si>
  <si>
    <t>12/16/2018,</t>
  </si>
  <si>
    <t>-1.224,12 ¬</t>
  </si>
  <si>
    <t>797.761,03 ¬</t>
  </si>
  <si>
    <t>5.067,60 ¬</t>
  </si>
  <si>
    <t>12/9/2018,</t>
  </si>
  <si>
    <t>4.728,09 ¬</t>
  </si>
  <si>
    <t>798.985,15 ¬</t>
  </si>
  <si>
    <t>3.587,43 ¬</t>
  </si>
  <si>
    <t>12/2/2018,</t>
  </si>
  <si>
    <t>8.123,61 ¬</t>
  </si>
  <si>
    <t>794.257,06 ¬</t>
  </si>
  <si>
    <t>5.866,59 ¬</t>
  </si>
  <si>
    <t>11/25/2018,</t>
  </si>
  <si>
    <t>496,56 ¬</t>
  </si>
  <si>
    <t>3.774,51 ¬</t>
  </si>
  <si>
    <t>11/18/2018,</t>
  </si>
  <si>
    <t>-3.853,86 ¬</t>
  </si>
  <si>
    <t>785.636,89 ¬</t>
  </si>
  <si>
    <t>11/11/2018,</t>
  </si>
  <si>
    <t>11.275,89 ¬</t>
  </si>
  <si>
    <t>789.490,75 ¬</t>
  </si>
  <si>
    <t>11/4/2018,</t>
  </si>
  <si>
    <t>-2.722,44 ¬</t>
  </si>
  <si>
    <t>778.214,86 ¬</t>
  </si>
  <si>
    <t>2.925,72 ¬</t>
  </si>
  <si>
    <t>10/28/2018,</t>
  </si>
  <si>
    <t>11.065,44 ¬</t>
  </si>
  <si>
    <t>780.937,30 ¬</t>
  </si>
  <si>
    <t>10/21/2018,</t>
  </si>
  <si>
    <t>-5.145,15 ¬</t>
  </si>
  <si>
    <t>769.871,86 ¬</t>
  </si>
  <si>
    <t>14.755,44 ¬</t>
  </si>
  <si>
    <t>10/14/2018,</t>
  </si>
  <si>
    <t>25.092,54 ¬</t>
  </si>
  <si>
    <t>775.017,01 ¬</t>
  </si>
  <si>
    <t>529,47 ¬</t>
  </si>
  <si>
    <t>10/7/2018,</t>
  </si>
  <si>
    <t>15.763,89 ¬</t>
  </si>
  <si>
    <t>749.924,47 ¬</t>
  </si>
  <si>
    <t>9/30/2018,</t>
  </si>
  <si>
    <t>1.288,77 ¬</t>
  </si>
  <si>
    <t>734.160,58 ¬</t>
  </si>
  <si>
    <t>3.059,82 ¬</t>
  </si>
  <si>
    <t>9/23/2018,</t>
  </si>
  <si>
    <t>723,48 ¬</t>
  </si>
  <si>
    <t>1.782,21 ¬</t>
  </si>
  <si>
    <t>9/16/2018,</t>
  </si>
  <si>
    <t>1.761,99 ¬</t>
  </si>
  <si>
    <t>732.148,33 ¬</t>
  </si>
  <si>
    <t>265,95 ¬</t>
  </si>
  <si>
    <t>9/9/2018,</t>
  </si>
  <si>
    <t>1.660,74 ¬</t>
  </si>
  <si>
    <t>730.386,34 ¬</t>
  </si>
  <si>
    <t>9/2/2018,</t>
  </si>
  <si>
    <t>-836,43 ¬</t>
  </si>
  <si>
    <t>728.725,60 ¬</t>
  </si>
  <si>
    <t>8/26/2018,</t>
  </si>
  <si>
    <t>4.946,64 ¬</t>
  </si>
  <si>
    <t>1.428,93 ¬</t>
  </si>
  <si>
    <t>8/19/2018,</t>
  </si>
  <si>
    <t>-1.843,05 ¬</t>
  </si>
  <si>
    <t>724.615,39 ¬</t>
  </si>
  <si>
    <t>1.843,05 ¬</t>
  </si>
  <si>
    <t>8/12/2018,</t>
  </si>
  <si>
    <t>2.374,41 ¬</t>
  </si>
  <si>
    <t>726.458,44 ¬</t>
  </si>
  <si>
    <t>1.738,26 ¬</t>
  </si>
  <si>
    <t>8/5/2018,</t>
  </si>
  <si>
    <t>-1.059,15 ¬</t>
  </si>
  <si>
    <t>724.084,03 ¬</t>
  </si>
  <si>
    <t>1.995,36 ¬</t>
  </si>
  <si>
    <t>7/29/2018,</t>
  </si>
  <si>
    <t>-2.348,70 ¬</t>
  </si>
  <si>
    <t>725.143,18 ¬</t>
  </si>
  <si>
    <t>2.348,70 ¬</t>
  </si>
  <si>
    <t>7/22/2018,</t>
  </si>
  <si>
    <t>-1.649,40 ¬</t>
  </si>
  <si>
    <t>727.491,88 ¬</t>
  </si>
  <si>
    <t>3.356,31 ¬</t>
  </si>
  <si>
    <t>7/15/2018,</t>
  </si>
  <si>
    <t>5.047,20 ¬</t>
  </si>
  <si>
    <t>729.141,28 ¬</t>
  </si>
  <si>
    <t>7/8/2018,</t>
  </si>
  <si>
    <t>-2.563,53 ¬</t>
  </si>
  <si>
    <t>724.094,08 ¬</t>
  </si>
  <si>
    <t>3.450,18 ¬</t>
  </si>
  <si>
    <t>7/1/2018,</t>
  </si>
  <si>
    <t>1.773,72 ¬</t>
  </si>
  <si>
    <t>726.657,61 ¬</t>
  </si>
  <si>
    <t>661,83 ¬</t>
  </si>
  <si>
    <t>6/24/2018,</t>
  </si>
  <si>
    <t>3.302,88 ¬</t>
  </si>
  <si>
    <t>6/17/2018,</t>
  </si>
  <si>
    <t>2.747,01 ¬</t>
  </si>
  <si>
    <t>721.581,01 ¬</t>
  </si>
  <si>
    <t>6/10/2018,</t>
  </si>
  <si>
    <t>1.766,55 ¬</t>
  </si>
  <si>
    <t>718.834,00 ¬</t>
  </si>
  <si>
    <t>6.132,90 ¬</t>
  </si>
  <si>
    <t>6/3/2018,</t>
  </si>
  <si>
    <t>5.448,57 ¬</t>
  </si>
  <si>
    <t>717.067,45 ¬</t>
  </si>
  <si>
    <t>2.361,30 ¬</t>
  </si>
  <si>
    <t>5/27/2018,</t>
  </si>
  <si>
    <t>-1.918,95 ¬</t>
  </si>
  <si>
    <t>3.771,24 ¬</t>
  </si>
  <si>
    <t>5/20/2018,</t>
  </si>
  <si>
    <t>6.809,88 ¬</t>
  </si>
  <si>
    <t>713.537,83 ¬</t>
  </si>
  <si>
    <t>576,75 ¬</t>
  </si>
  <si>
    <t>5/13/2018,</t>
  </si>
  <si>
    <t>6.502,08 ¬</t>
  </si>
  <si>
    <t>706.727,95 ¬</t>
  </si>
  <si>
    <t>2.838,51 ¬</t>
  </si>
  <si>
    <t>5/6/2018,</t>
  </si>
  <si>
    <t>-5.997,48 ¬</t>
  </si>
  <si>
    <t>700.225,87 ¬</t>
  </si>
  <si>
    <t>6.400,41 ¬</t>
  </si>
  <si>
    <t>4/29/2018,</t>
  </si>
  <si>
    <t>2.312,04 ¬</t>
  </si>
  <si>
    <t>706.223,35 ¬</t>
  </si>
  <si>
    <t>2.023,77 ¬</t>
  </si>
  <si>
    <t>4/22/2018,</t>
  </si>
  <si>
    <t>-5.920,35 ¬</t>
  </si>
  <si>
    <t>703.911,31 ¬</t>
  </si>
  <si>
    <t>5.970,51 ¬</t>
  </si>
  <si>
    <t>4/15/2018,</t>
  </si>
  <si>
    <t>1.450,23 ¬</t>
  </si>
  <si>
    <t>709.831,66 ¬</t>
  </si>
  <si>
    <t>4/8/2018,</t>
  </si>
  <si>
    <t>7.097,37 ¬</t>
  </si>
  <si>
    <t>708.381,43 ¬</t>
  </si>
  <si>
    <t>1.742,85 ¬</t>
  </si>
  <si>
    <t>4/1/2018,</t>
  </si>
  <si>
    <t>21.963,60 ¬</t>
  </si>
  <si>
    <t>701.284,06 ¬</t>
  </si>
  <si>
    <t>2.299,71 ¬</t>
  </si>
  <si>
    <t>3/25/2018,</t>
  </si>
  <si>
    <t>23.487,81 ¬</t>
  </si>
  <si>
    <t>3/18/2018,</t>
  </si>
  <si>
    <t>7.509,54 ¬</t>
  </si>
  <si>
    <t>655.832,65 ¬</t>
  </si>
  <si>
    <t>27,96 ¬</t>
  </si>
  <si>
    <t>3/11/2018,</t>
  </si>
  <si>
    <t>7.591,47 ¬</t>
  </si>
  <si>
    <t>648.323,11 ¬</t>
  </si>
  <si>
    <t>387,66 ¬</t>
  </si>
  <si>
    <t>3/4/2018,</t>
  </si>
  <si>
    <t>4.296,00 ¬</t>
  </si>
  <si>
    <t>640.731,64 ¬</t>
  </si>
  <si>
    <t>2/25/2018,</t>
  </si>
  <si>
    <t>-2.868,63 ¬</t>
  </si>
  <si>
    <t>636.435,64 ¬</t>
  </si>
  <si>
    <t>2/18/2018,</t>
  </si>
  <si>
    <t>-1.394,82 ¬</t>
  </si>
  <si>
    <t>639.304,27 ¬</t>
  </si>
  <si>
    <t>2/11/2018,</t>
  </si>
  <si>
    <t>5.151,03 ¬</t>
  </si>
  <si>
    <t>640.699,09 ¬</t>
  </si>
  <si>
    <t>2/4/2018,</t>
  </si>
  <si>
    <t>13.391,40 ¬</t>
  </si>
  <si>
    <t>635.548,06 ¬</t>
  </si>
  <si>
    <t>1/28/2018,</t>
  </si>
  <si>
    <t>-2.424,96 ¬</t>
  </si>
  <si>
    <t>622.156,66 ¬</t>
  </si>
  <si>
    <t>3.493,95 ¬</t>
  </si>
  <si>
    <t>3.736,41 ¬</t>
  </si>
  <si>
    <t>624.581,62 ¬</t>
  </si>
  <si>
    <t>620.845,21 ¬</t>
  </si>
  <si>
    <t>618.986,83 ¬</t>
  </si>
  <si>
    <t>721.175,62 ¬</t>
  </si>
  <si>
    <t>2.974,97 ¬</t>
  </si>
  <si>
    <t>7.208,18 ¬</t>
  </si>
  <si>
    <t>53.789,67 ¬</t>
  </si>
  <si>
    <t>3.188,60 ¬</t>
  </si>
  <si>
    <t>1/21/2019,</t>
  </si>
  <si>
    <t>1/18/2019,</t>
  </si>
  <si>
    <t>-7.211,67 ¬</t>
  </si>
  <si>
    <t>7.211,67 ¬</t>
  </si>
  <si>
    <t>1/17/2019,</t>
  </si>
  <si>
    <t>-1.782,21 ¬</t>
  </si>
  <si>
    <t>788.783,13 ¬</t>
  </si>
  <si>
    <t>1/15/2019,</t>
  </si>
  <si>
    <t>1.408,95 ¬</t>
  </si>
  <si>
    <t>790.565,34 ¬</t>
  </si>
  <si>
    <t>1/14/2019,</t>
  </si>
  <si>
    <t>789.156,39 ¬</t>
  </si>
  <si>
    <t>1/11/2019,</t>
  </si>
  <si>
    <t>-522,27 ¬</t>
  </si>
  <si>
    <t>522,27 ¬</t>
  </si>
  <si>
    <t>1/10/2019,</t>
  </si>
  <si>
    <t>-1.531,56 ¬</t>
  </si>
  <si>
    <t>791.460,87 ¬</t>
  </si>
  <si>
    <t>1.531,56 ¬</t>
  </si>
  <si>
    <t>1/9/2019,</t>
  </si>
  <si>
    <t>-2.666,01 ¬</t>
  </si>
  <si>
    <t>792.992,43 ¬</t>
  </si>
  <si>
    <t>2.666,01 ¬</t>
  </si>
  <si>
    <t>1/8/2019,</t>
  </si>
  <si>
    <t>106,59 ¬</t>
  </si>
  <si>
    <t>795.658,44 ¬</t>
  </si>
  <si>
    <t>1/7/2019,</t>
  </si>
  <si>
    <t>-3.423,42 ¬</t>
  </si>
  <si>
    <t>795.551,85 ¬</t>
  </si>
  <si>
    <t>3.423,42 ¬</t>
  </si>
  <si>
    <t>1/4/2019,</t>
  </si>
  <si>
    <t>1/3/2019,</t>
  </si>
  <si>
    <t>-4.329,44 ¬</t>
  </si>
  <si>
    <t>800.745,03 ¬</t>
  </si>
  <si>
    <t>4.329,44 ¬</t>
  </si>
  <si>
    <t>12/31/2018,</t>
  </si>
  <si>
    <t>208,76 ¬</t>
  </si>
  <si>
    <t>12/28/2018,</t>
  </si>
  <si>
    <t>-724,84 ¬</t>
  </si>
  <si>
    <t>12/27/2018,</t>
  </si>
  <si>
    <t>3.353,16 ¬</t>
  </si>
  <si>
    <t>12/26/2018,</t>
  </si>
  <si>
    <t>1.673,10 ¬</t>
  </si>
  <si>
    <t>802.237,39 ¬</t>
  </si>
  <si>
    <t>12/24/2018,</t>
  </si>
  <si>
    <t>2.803,26 ¬</t>
  </si>
  <si>
    <t>800.564,29 ¬</t>
  </si>
  <si>
    <t>12/21/2018,</t>
  </si>
  <si>
    <t>-510,81 ¬</t>
  </si>
  <si>
    <t>510,81 ¬</t>
  </si>
  <si>
    <t>12/20/2018,</t>
  </si>
  <si>
    <t>3.998,85 ¬</t>
  </si>
  <si>
    <t>798.271,84 ¬</t>
  </si>
  <si>
    <t>12/19/2018,</t>
  </si>
  <si>
    <t>-3.939,78 ¬</t>
  </si>
  <si>
    <t>794.272,99 ¬</t>
  </si>
  <si>
    <t>3.939,78 ¬</t>
  </si>
  <si>
    <t>12/18/2018,</t>
  </si>
  <si>
    <t>-1.127,82 ¬</t>
  </si>
  <si>
    <t>798.212,77 ¬</t>
  </si>
  <si>
    <t>1.127,82 ¬</t>
  </si>
  <si>
    <t>12/17/2018,</t>
  </si>
  <si>
    <t>355,44 ¬</t>
  </si>
  <si>
    <t>799.340,59 ¬</t>
  </si>
  <si>
    <t>12/14/2018,</t>
  </si>
  <si>
    <t>-248,19 ¬</t>
  </si>
  <si>
    <t>248,19 ¬</t>
  </si>
  <si>
    <t>12/13/2018,</t>
  </si>
  <si>
    <t>4.378,02 ¬</t>
  </si>
  <si>
    <t>799.233,34 ¬</t>
  </si>
  <si>
    <t>12/12/2018,</t>
  </si>
  <si>
    <t>4.185,69 ¬</t>
  </si>
  <si>
    <t>794.855,32 ¬</t>
  </si>
  <si>
    <t>12/11/2018,</t>
  </si>
  <si>
    <t>-3.587,43 ¬</t>
  </si>
  <si>
    <t>790.669,63 ¬</t>
  </si>
  <si>
    <t>12/6/2018,</t>
  </si>
  <si>
    <t>-3.617,97 ¬</t>
  </si>
  <si>
    <t>3.617,97 ¬</t>
  </si>
  <si>
    <t>12/5/2018,</t>
  </si>
  <si>
    <t>-2.248,62 ¬</t>
  </si>
  <si>
    <t>797.875,03 ¬</t>
  </si>
  <si>
    <t>2.248,62 ¬</t>
  </si>
  <si>
    <t>12/3/2018,</t>
  </si>
  <si>
    <t>13.990,20 ¬</t>
  </si>
  <si>
    <t>800.123,65 ¬</t>
  </si>
  <si>
    <t>11/30/2018,</t>
  </si>
  <si>
    <t>4.271,07 ¬</t>
  </si>
  <si>
    <t>11/29/2018,</t>
  </si>
  <si>
    <t>-104,70 ¬</t>
  </si>
  <si>
    <t>781.862,38 ¬</t>
  </si>
  <si>
    <t>104,70 ¬</t>
  </si>
  <si>
    <t>11/28/2018,</t>
  </si>
  <si>
    <t>-2.575,05 ¬</t>
  </si>
  <si>
    <t>781.967,08 ¬</t>
  </si>
  <si>
    <t>2.575,05 ¬</t>
  </si>
  <si>
    <t>11/27/2018,</t>
  </si>
  <si>
    <t>-1.094,76 ¬</t>
  </si>
  <si>
    <t>784.542,13 ¬</t>
  </si>
  <si>
    <t>1.094,76 ¬</t>
  </si>
  <si>
    <t>11/23/2018,</t>
  </si>
  <si>
    <t>5.847,15 ¬</t>
  </si>
  <si>
    <t>11/22/2018,</t>
  </si>
  <si>
    <t>-2.396,34 ¬</t>
  </si>
  <si>
    <t>779.789,74 ¬</t>
  </si>
  <si>
    <t>2.396,34 ¬</t>
  </si>
  <si>
    <t>11/21/2018,</t>
  </si>
  <si>
    <t>-970,29 ¬</t>
  </si>
  <si>
    <t>782.186,08 ¬</t>
  </si>
  <si>
    <t>970,29 ¬</t>
  </si>
  <si>
    <t>11/20/2018,</t>
  </si>
  <si>
    <t>783.156,37 ¬</t>
  </si>
  <si>
    <t>10.098,81 ¬</t>
  </si>
  <si>
    <t>11/19/2018,</t>
  </si>
  <si>
    <t>3.764,43 ¬</t>
  </si>
  <si>
    <t>793.255,18 ¬</t>
  </si>
  <si>
    <t>11/16/2018,</t>
  </si>
  <si>
    <t>11/15/2018,</t>
  </si>
  <si>
    <t>5.462,28 ¬</t>
  </si>
  <si>
    <t>789.754,03 ¬</t>
  </si>
  <si>
    <t>11/14/2018,</t>
  </si>
  <si>
    <t>2.701,41 ¬</t>
  </si>
  <si>
    <t>784.291,75 ¬</t>
  </si>
  <si>
    <t>11/13/2018,</t>
  </si>
  <si>
    <t>781.590,34 ¬</t>
  </si>
  <si>
    <t>11/12/2018,</t>
  </si>
  <si>
    <t>778.922,41 ¬</t>
  </si>
  <si>
    <t>11/9/2018,</t>
  </si>
  <si>
    <t>-2.074,35 ¬</t>
  </si>
  <si>
    <t>2.074,35 ¬</t>
  </si>
  <si>
    <t>11/8/2018,</t>
  </si>
  <si>
    <t>339,12 ¬</t>
  </si>
  <si>
    <t>780.289,21 ¬</t>
  </si>
  <si>
    <t>11/7/2018,</t>
  </si>
  <si>
    <t>1.938,51 ¬</t>
  </si>
  <si>
    <t>779.950,09 ¬</t>
  </si>
  <si>
    <t>11/6/2018,</t>
  </si>
  <si>
    <t>-1.847,46 ¬</t>
  </si>
  <si>
    <t>778.011,58 ¬</t>
  </si>
  <si>
    <t>1.847,46 ¬</t>
  </si>
  <si>
    <t>11/5/2018,</t>
  </si>
  <si>
    <t>779.859,04 ¬</t>
  </si>
  <si>
    <t>11/2/2018,</t>
  </si>
  <si>
    <t>3.923,16 ¬</t>
  </si>
  <si>
    <t>11/1/2018,</t>
  </si>
  <si>
    <t>6.782,34 ¬</t>
  </si>
  <si>
    <t>777.014,14 ¬</t>
  </si>
  <si>
    <t>10/31/2018,</t>
  </si>
  <si>
    <t>300,90 ¬</t>
  </si>
  <si>
    <t>10/30/2018,</t>
  </si>
  <si>
    <t>1.536,21 ¬</t>
  </si>
  <si>
    <t>769.930,90 ¬</t>
  </si>
  <si>
    <t>10/29/2018,</t>
  </si>
  <si>
    <t>768.394,69 ¬</t>
  </si>
  <si>
    <t>10/26/2018,</t>
  </si>
  <si>
    <t>-9.684,93 ¬</t>
  </si>
  <si>
    <t>9.684,93 ¬</t>
  </si>
  <si>
    <t>10/25/2018,</t>
  </si>
  <si>
    <t>1.009,41 ¬</t>
  </si>
  <si>
    <t>779.556,79 ¬</t>
  </si>
  <si>
    <t>10/24/2018,</t>
  </si>
  <si>
    <t>547,05 ¬</t>
  </si>
  <si>
    <t>778.547,38 ¬</t>
  </si>
  <si>
    <t>10/23/2018,</t>
  </si>
  <si>
    <t>-6.626,97 ¬</t>
  </si>
  <si>
    <t>778.000,33 ¬</t>
  </si>
  <si>
    <t>6.626,97 ¬</t>
  </si>
  <si>
    <t>10/22/2018,</t>
  </si>
  <si>
    <t>9.610,29 ¬</t>
  </si>
  <si>
    <t>784.627,30 ¬</t>
  </si>
  <si>
    <t>10/19/2018,</t>
  </si>
  <si>
    <t>623,28 ¬</t>
  </si>
  <si>
    <t>10/18/2018,</t>
  </si>
  <si>
    <t>14.869,11 ¬</t>
  </si>
  <si>
    <t>774.393,73 ¬</t>
  </si>
  <si>
    <t>10/17/2018,</t>
  </si>
  <si>
    <t>-529,47 ¬</t>
  </si>
  <si>
    <t>759.524,62 ¬</t>
  </si>
  <si>
    <t>10/16/2018,</t>
  </si>
  <si>
    <t>9.515,28 ¬</t>
  </si>
  <si>
    <t>760.054,09 ¬</t>
  </si>
  <si>
    <t>10/15/2018,</t>
  </si>
  <si>
    <t>614,34 ¬</t>
  </si>
  <si>
    <t>750.538,81 ¬</t>
  </si>
  <si>
    <t>10/12/2018,</t>
  </si>
  <si>
    <t>6.636,84 ¬</t>
  </si>
  <si>
    <t>10/11/2018,</t>
  </si>
  <si>
    <t>6.028,53 ¬</t>
  </si>
  <si>
    <t>743.287,63 ¬</t>
  </si>
  <si>
    <t>10/9/2018,</t>
  </si>
  <si>
    <t>2.253,54 ¬</t>
  </si>
  <si>
    <t>737.259,10 ¬</t>
  </si>
  <si>
    <t>10/8/2018,</t>
  </si>
  <si>
    <t>735.005,56 ¬</t>
  </si>
  <si>
    <t>10/5/2018,</t>
  </si>
  <si>
    <t>4.348,59 ¬</t>
  </si>
  <si>
    <t>10/4/2018,</t>
  </si>
  <si>
    <t>729.811,99 ¬</t>
  </si>
  <si>
    <t>10/3/2018,</t>
  </si>
  <si>
    <t>731.594,20 ¬</t>
  </si>
  <si>
    <t>10/2/2018,</t>
  </si>
  <si>
    <t>731.102,05 ¬</t>
  </si>
  <si>
    <t>9/28/2018,</t>
  </si>
  <si>
    <t>9/27/2018,</t>
  </si>
  <si>
    <t>2.505,69 ¬</t>
  </si>
  <si>
    <t>734.654,02 ¬</t>
  </si>
  <si>
    <t>9/21/2018,</t>
  </si>
  <si>
    <t>1.182,09 ¬</t>
  </si>
  <si>
    <t>9/19/2018,</t>
  </si>
  <si>
    <t>131,73 ¬</t>
  </si>
  <si>
    <t>730.966,24 ¬</t>
  </si>
  <si>
    <t>9/18/2018,</t>
  </si>
  <si>
    <t>714,12 ¬</t>
  </si>
  <si>
    <t>730.834,51 ¬</t>
  </si>
  <si>
    <t>9/17/2018,</t>
  </si>
  <si>
    <t>-265,95 ¬</t>
  </si>
  <si>
    <t>730.120,39 ¬</t>
  </si>
  <si>
    <t>9/11/2018,</t>
  </si>
  <si>
    <t>9/10/2018,</t>
  </si>
  <si>
    <t>1.884,63 ¬</t>
  </si>
  <si>
    <t>730.610,23 ¬</t>
  </si>
  <si>
    <t>9/7/2018,</t>
  </si>
  <si>
    <t>1.747,41 ¬</t>
  </si>
  <si>
    <t>9/6/2018,</t>
  </si>
  <si>
    <t>5.070,63 ¬</t>
  </si>
  <si>
    <t>726.978,19 ¬</t>
  </si>
  <si>
    <t>9/5/2018,</t>
  </si>
  <si>
    <t>-3.737,55 ¬</t>
  </si>
  <si>
    <t>721.907,56 ¬</t>
  </si>
  <si>
    <t>3.737,55 ¬</t>
  </si>
  <si>
    <t>9/4/2018,</t>
  </si>
  <si>
    <t>-1.734,42 ¬</t>
  </si>
  <si>
    <t>725.645,11 ¬</t>
  </si>
  <si>
    <t>1.734,42 ¬</t>
  </si>
  <si>
    <t>9/3/2018,</t>
  </si>
  <si>
    <t>-2.182,50 ¬</t>
  </si>
  <si>
    <t>727.379,53 ¬</t>
  </si>
  <si>
    <t>2.182,50 ¬</t>
  </si>
  <si>
    <t>8/31/2018,</t>
  </si>
  <si>
    <t>1.272,45 ¬</t>
  </si>
  <si>
    <t>8/30/2018,</t>
  </si>
  <si>
    <t>544,41 ¬</t>
  </si>
  <si>
    <t>728.289,58 ¬</t>
  </si>
  <si>
    <t>8/29/2018,</t>
  </si>
  <si>
    <t>-1.428,93 ¬</t>
  </si>
  <si>
    <t>727.745,17 ¬</t>
  </si>
  <si>
    <t>8/28/2018,</t>
  </si>
  <si>
    <t>415,86 ¬</t>
  </si>
  <si>
    <t>729.174,10 ¬</t>
  </si>
  <si>
    <t>8/27/2018,</t>
  </si>
  <si>
    <t>4.142,85 ¬</t>
  </si>
  <si>
    <t>728.758,24 ¬</t>
  </si>
  <si>
    <t>8/24/2018,</t>
  </si>
  <si>
    <t>-1.015,56 ¬</t>
  </si>
  <si>
    <t>1.015,56 ¬</t>
  </si>
  <si>
    <t>8/22/2018,</t>
  </si>
  <si>
    <t>725.630,95 ¬</t>
  </si>
  <si>
    <t>8/17/2018,</t>
  </si>
  <si>
    <t>504,57 ¬</t>
  </si>
  <si>
    <t>8/16/2018,</t>
  </si>
  <si>
    <t>-1.738,26 ¬</t>
  </si>
  <si>
    <t>725.953,87 ¬</t>
  </si>
  <si>
    <t>8/14/2018,</t>
  </si>
  <si>
    <t>1.473,99 ¬</t>
  </si>
  <si>
    <t>727.692,13 ¬</t>
  </si>
  <si>
    <t>8/13/2018,</t>
  </si>
  <si>
    <t>2.134,11 ¬</t>
  </si>
  <si>
    <t>726.218,14 ¬</t>
  </si>
  <si>
    <t>8/10/2018,</t>
  </si>
  <si>
    <t>-1.867,38 ¬</t>
  </si>
  <si>
    <t>1.867,38 ¬</t>
  </si>
  <si>
    <t>8/9/2018,</t>
  </si>
  <si>
    <t>1.140,18 ¬</t>
  </si>
  <si>
    <t>725.951,41 ¬</t>
  </si>
  <si>
    <t>8/8/2018,</t>
  </si>
  <si>
    <t>994,59 ¬</t>
  </si>
  <si>
    <t>724.811,23 ¬</t>
  </si>
  <si>
    <t>8/7/2018,</t>
  </si>
  <si>
    <t>-1.995,36 ¬</t>
  </si>
  <si>
    <t>723.816,64 ¬</t>
  </si>
  <si>
    <t>8/6/2018,</t>
  </si>
  <si>
    <t>668,82 ¬</t>
  </si>
  <si>
    <t>725.812,00 ¬</t>
  </si>
  <si>
    <t>8/3/2018,</t>
  </si>
  <si>
    <t>-1.420,98 ¬</t>
  </si>
  <si>
    <t>1.420,98 ¬</t>
  </si>
  <si>
    <t>8/2/2018,</t>
  </si>
  <si>
    <t>726.564,16 ¬</t>
  </si>
  <si>
    <t>8/1/2018,</t>
  </si>
  <si>
    <t>1.082,64 ¬</t>
  </si>
  <si>
    <t>727.360,60 ¬</t>
  </si>
  <si>
    <t>7/31/2018,</t>
  </si>
  <si>
    <t>-885,87 ¬</t>
  </si>
  <si>
    <t>885,87 ¬</t>
  </si>
  <si>
    <t>7/30/2018,</t>
  </si>
  <si>
    <t>-328,05 ¬</t>
  </si>
  <si>
    <t>727.163,83 ¬</t>
  </si>
  <si>
    <t>328,05 ¬</t>
  </si>
  <si>
    <t>7/27/2018,</t>
  </si>
  <si>
    <t>1.706,91 ¬</t>
  </si>
  <si>
    <t>7/26/2018,</t>
  </si>
  <si>
    <t>-452,40 ¬</t>
  </si>
  <si>
    <t>725.784,97 ¬</t>
  </si>
  <si>
    <t>452,40 ¬</t>
  </si>
  <si>
    <t>7/25/2018,</t>
  </si>
  <si>
    <t>282,96 ¬</t>
  </si>
  <si>
    <t>726.237,37 ¬</t>
  </si>
  <si>
    <t>7/23/2018,</t>
  </si>
  <si>
    <t>-3.186,87 ¬</t>
  </si>
  <si>
    <t>725.954,41 ¬</t>
  </si>
  <si>
    <t>3.186,87 ¬</t>
  </si>
  <si>
    <t>7/20/2018,</t>
  </si>
  <si>
    <t>7/19/2018,</t>
  </si>
  <si>
    <t>3.444,60 ¬</t>
  </si>
  <si>
    <t>729.153,82 ¬</t>
  </si>
  <si>
    <t>7/17/2018,</t>
  </si>
  <si>
    <t>890,79 ¬</t>
  </si>
  <si>
    <t>725.709,22 ¬</t>
  </si>
  <si>
    <t>7/16/2018,</t>
  </si>
  <si>
    <t>724,35 ¬</t>
  </si>
  <si>
    <t>724.818,43 ¬</t>
  </si>
  <si>
    <t>7/13/2018,</t>
  </si>
  <si>
    <t>768,15 ¬</t>
  </si>
  <si>
    <t>7/12/2018,</t>
  </si>
  <si>
    <t>118,50 ¬</t>
  </si>
  <si>
    <t>723.325,93 ¬</t>
  </si>
  <si>
    <t>7/11/2018,</t>
  </si>
  <si>
    <t>723.207,43 ¬</t>
  </si>
  <si>
    <t>7/10/2018,</t>
  </si>
  <si>
    <t>109,20 ¬</t>
  </si>
  <si>
    <t>723.455,62 ¬</t>
  </si>
  <si>
    <t>7/9/2018,</t>
  </si>
  <si>
    <t>-3.311,19 ¬</t>
  </si>
  <si>
    <t>723.346,42 ¬</t>
  </si>
  <si>
    <t>3.311,19 ¬</t>
  </si>
  <si>
    <t>7/6/2018,</t>
  </si>
  <si>
    <t>-661,83 ¬</t>
  </si>
  <si>
    <t>7/5/2018,</t>
  </si>
  <si>
    <t>727.319,44 ¬</t>
  </si>
  <si>
    <t>7/3/2018,</t>
  </si>
  <si>
    <t>1.760,94 ¬</t>
  </si>
  <si>
    <t>726.622,15 ¬</t>
  </si>
  <si>
    <t>7/2/2018,</t>
  </si>
  <si>
    <t>-22,68 ¬</t>
  </si>
  <si>
    <t>724.861,21 ¬</t>
  </si>
  <si>
    <t>22,68 ¬</t>
  </si>
  <si>
    <t>6/29/2018,</t>
  </si>
  <si>
    <t>2.292,75 ¬</t>
  </si>
  <si>
    <t>6/28/2018,</t>
  </si>
  <si>
    <t>1.360,05 ¬</t>
  </si>
  <si>
    <t>722.591,14 ¬</t>
  </si>
  <si>
    <t>6/27/2018,</t>
  </si>
  <si>
    <t>-312,69 ¬</t>
  </si>
  <si>
    <t>721.231,09 ¬</t>
  </si>
  <si>
    <t>312,69 ¬</t>
  </si>
  <si>
    <t>6/26/2018,</t>
  </si>
  <si>
    <t>1.732,53 ¬</t>
  </si>
  <si>
    <t>721.543,78 ¬</t>
  </si>
  <si>
    <t>6/25/2018,</t>
  </si>
  <si>
    <t>719.811,25 ¬</t>
  </si>
  <si>
    <t>6/22/2018,</t>
  </si>
  <si>
    <t>1.461,57 ¬</t>
  </si>
  <si>
    <t>6/20/2018,</t>
  </si>
  <si>
    <t>-20,40 ¬</t>
  </si>
  <si>
    <t>720.119,44 ¬</t>
  </si>
  <si>
    <t>6/19/2018,</t>
  </si>
  <si>
    <t>1.305,84 ¬</t>
  </si>
  <si>
    <t>720.139,84 ¬</t>
  </si>
  <si>
    <t>6/14/2018,</t>
  </si>
  <si>
    <t>7.159,71 ¬</t>
  </si>
  <si>
    <t>6/13/2018,</t>
  </si>
  <si>
    <t>-4.264,92 ¬</t>
  </si>
  <si>
    <t>711.674,29 ¬</t>
  </si>
  <si>
    <t>4.264,92 ¬</t>
  </si>
  <si>
    <t>6/12/2018,</t>
  </si>
  <si>
    <t>-1.867,98 ¬</t>
  </si>
  <si>
    <t>715.939,21 ¬</t>
  </si>
  <si>
    <t>1.867,98 ¬</t>
  </si>
  <si>
    <t>6/11/2018,</t>
  </si>
  <si>
    <t>717.807,19 ¬</t>
  </si>
  <si>
    <t>6/8/2018,</t>
  </si>
  <si>
    <t>-2.361,30 ¬</t>
  </si>
  <si>
    <t>6/7/2018,</t>
  </si>
  <si>
    <t>3.543,57 ¬</t>
  </si>
  <si>
    <t>719.428,75 ¬</t>
  </si>
  <si>
    <t>6/6/2018,</t>
  </si>
  <si>
    <t>5.117,22 ¬</t>
  </si>
  <si>
    <t>715.885,18 ¬</t>
  </si>
  <si>
    <t>6/5/2018,</t>
  </si>
  <si>
    <t>933,66 ¬</t>
  </si>
  <si>
    <t>710.767,96 ¬</t>
  </si>
  <si>
    <t>6/4/2018,</t>
  </si>
  <si>
    <t>709.834,30 ¬</t>
  </si>
  <si>
    <t>5/31/2018,</t>
  </si>
  <si>
    <t>874,56 ¬</t>
  </si>
  <si>
    <t>5/30/2018,</t>
  </si>
  <si>
    <t>977,73 ¬</t>
  </si>
  <si>
    <t>710.744,32 ¬</t>
  </si>
  <si>
    <t>5/29/2018,</t>
  </si>
  <si>
    <t>-3.008,82 ¬</t>
  </si>
  <si>
    <t>709.766,59 ¬</t>
  </si>
  <si>
    <t>3.008,82 ¬</t>
  </si>
  <si>
    <t>5/28/2018,</t>
  </si>
  <si>
    <t>712.775,41 ¬</t>
  </si>
  <si>
    <t>5/24/2018,</t>
  </si>
  <si>
    <t>2.336,22 ¬</t>
  </si>
  <si>
    <t>5/23/2018,</t>
  </si>
  <si>
    <t>-576,75 ¬</t>
  </si>
  <si>
    <t>711.201,61 ¬</t>
  </si>
  <si>
    <t>5/22/2018,</t>
  </si>
  <si>
    <t>711.778,36 ¬</t>
  </si>
  <si>
    <t>5/21/2018,</t>
  </si>
  <si>
    <t>3.838,71 ¬</t>
  </si>
  <si>
    <t>710.566,66 ¬</t>
  </si>
  <si>
    <t>5/18/2018,</t>
  </si>
  <si>
    <t>4.697,28 ¬</t>
  </si>
  <si>
    <t>5/16/2018,</t>
  </si>
  <si>
    <t>2.811,39 ¬</t>
  </si>
  <si>
    <t>702.030,67 ¬</t>
  </si>
  <si>
    <t>5/15/2018,</t>
  </si>
  <si>
    <t>-2.838,51 ¬</t>
  </si>
  <si>
    <t>699.219,28 ¬</t>
  </si>
  <si>
    <t>5/14/2018,</t>
  </si>
  <si>
    <t>1.831,92 ¬</t>
  </si>
  <si>
    <t>702.057,79 ¬</t>
  </si>
  <si>
    <t>5/11/2018,</t>
  </si>
  <si>
    <t>-1.565,13 ¬</t>
  </si>
  <si>
    <t>1.565,13 ¬</t>
  </si>
  <si>
    <t>5/10/2018,</t>
  </si>
  <si>
    <t>-3.313,59 ¬</t>
  </si>
  <si>
    <t>701.791,00 ¬</t>
  </si>
  <si>
    <t>3.313,59 ¬</t>
  </si>
  <si>
    <t>5/9/2018,</t>
  </si>
  <si>
    <t>-1.521,69 ¬</t>
  </si>
  <si>
    <t>705.104,59 ¬</t>
  </si>
  <si>
    <t>1.521,69 ¬</t>
  </si>
  <si>
    <t>5/8/2018,</t>
  </si>
  <si>
    <t>541,86 ¬</t>
  </si>
  <si>
    <t>706.626,28 ¬</t>
  </si>
  <si>
    <t>5/7/2018,</t>
  </si>
  <si>
    <t>-138,93 ¬</t>
  </si>
  <si>
    <t>706.084,42 ¬</t>
  </si>
  <si>
    <t>138,93 ¬</t>
  </si>
  <si>
    <t>5/4/2018,</t>
  </si>
  <si>
    <t>5/3/2018,</t>
  </si>
  <si>
    <t>5.763,15 ¬</t>
  </si>
  <si>
    <t>708.007,93 ¬</t>
  </si>
  <si>
    <t>5/2/2018,</t>
  </si>
  <si>
    <t>-1.937,28 ¬</t>
  </si>
  <si>
    <t>702.244,78 ¬</t>
  </si>
  <si>
    <t>1.937,28 ¬</t>
  </si>
  <si>
    <t>5/1/2018,</t>
  </si>
  <si>
    <t>-86,49 ¬</t>
  </si>
  <si>
    <t>704.182,06 ¬</t>
  </si>
  <si>
    <t>86,49 ¬</t>
  </si>
  <si>
    <t>4/30/2018,</t>
  </si>
  <si>
    <t>357,24 ¬</t>
  </si>
  <si>
    <t>4/27/2018,</t>
  </si>
  <si>
    <t>4/26/2018,</t>
  </si>
  <si>
    <t>-1.850,70 ¬</t>
  </si>
  <si>
    <t>703.861,15 ¬</t>
  </si>
  <si>
    <t>1.850,70 ¬</t>
  </si>
  <si>
    <t>4/25/2018,</t>
  </si>
  <si>
    <t>-3.146,19 ¬</t>
  </si>
  <si>
    <t>705.711,85 ¬</t>
  </si>
  <si>
    <t>3.146,19 ¬</t>
  </si>
  <si>
    <t>4/24/2018,</t>
  </si>
  <si>
    <t>-358,26 ¬</t>
  </si>
  <si>
    <t>708.858,04 ¬</t>
  </si>
  <si>
    <t>358,26 ¬</t>
  </si>
  <si>
    <t>4/23/2018,</t>
  </si>
  <si>
    <t>-615,36 ¬</t>
  </si>
  <si>
    <t>709.216,30 ¬</t>
  </si>
  <si>
    <t>615,36 ¬</t>
  </si>
  <si>
    <t>4/18/2018,</t>
  </si>
  <si>
    <t>4/17/2018,</t>
  </si>
  <si>
    <t>710.972,59 ¬</t>
  </si>
  <si>
    <t>4/16/2018,</t>
  </si>
  <si>
    <t>1.036,47 ¬</t>
  </si>
  <si>
    <t>709.417,90 ¬</t>
  </si>
  <si>
    <t>4/13/2018,</t>
  </si>
  <si>
    <t>-24,36 ¬</t>
  </si>
  <si>
    <t>24,36 ¬</t>
  </si>
  <si>
    <t>4/12/2018,</t>
  </si>
  <si>
    <t>-1.718,49 ¬</t>
  </si>
  <si>
    <t>708.405,79 ¬</t>
  </si>
  <si>
    <t>1.718,49 ¬</t>
  </si>
  <si>
    <t>4/11/2018,</t>
  </si>
  <si>
    <t>4,41 ¬</t>
  </si>
  <si>
    <t>710.124,28 ¬</t>
  </si>
  <si>
    <t>4/10/2018,</t>
  </si>
  <si>
    <t>10.210,89 ¬</t>
  </si>
  <si>
    <t>710.119,87 ¬</t>
  </si>
  <si>
    <t>4/9/2018,</t>
  </si>
  <si>
    <t>-1.375,08 ¬</t>
  </si>
  <si>
    <t>699.908,98 ¬</t>
  </si>
  <si>
    <t>1.375,08 ¬</t>
  </si>
  <si>
    <t>4/6/2018,</t>
  </si>
  <si>
    <t>1.510,50 ¬</t>
  </si>
  <si>
    <t>4/5/2018,</t>
  </si>
  <si>
    <t>-2.299,71 ¬</t>
  </si>
  <si>
    <t>699.773,56 ¬</t>
  </si>
  <si>
    <t>4/4/2018,</t>
  </si>
  <si>
    <t>702.073,27 ¬</t>
  </si>
  <si>
    <t>4/3/2018,</t>
  </si>
  <si>
    <t>3.865,17 ¬</t>
  </si>
  <si>
    <t>683.185,63 ¬</t>
  </si>
  <si>
    <t>3/29/2018,</t>
  </si>
  <si>
    <t>1.292,79 ¬</t>
  </si>
  <si>
    <t>3/28/2018,</t>
  </si>
  <si>
    <t>6.469,05 ¬</t>
  </si>
  <si>
    <t>678.027,67 ¬</t>
  </si>
  <si>
    <t>3/27/2018,</t>
  </si>
  <si>
    <t>8.283,93 ¬</t>
  </si>
  <si>
    <t>671.558,62 ¬</t>
  </si>
  <si>
    <t>3/26/2018,</t>
  </si>
  <si>
    <t>7.442,04 ¬</t>
  </si>
  <si>
    <t>663.274,69 ¬</t>
  </si>
  <si>
    <t>3/23/2018,</t>
  </si>
  <si>
    <t>4.109,88 ¬</t>
  </si>
  <si>
    <t>3/22/2018,</t>
  </si>
  <si>
    <t>-27,96 ¬</t>
  </si>
  <si>
    <t>651.722,77 ¬</t>
  </si>
  <si>
    <t>3/21/2018,</t>
  </si>
  <si>
    <t>510,15 ¬</t>
  </si>
  <si>
    <t>651.750,73 ¬</t>
  </si>
  <si>
    <t>3/20/2018,</t>
  </si>
  <si>
    <t>2.322,72 ¬</t>
  </si>
  <si>
    <t>651.240,58 ¬</t>
  </si>
  <si>
    <t>3/19/2018,</t>
  </si>
  <si>
    <t>594,75 ¬</t>
  </si>
  <si>
    <t>648.917,86 ¬</t>
  </si>
  <si>
    <t>3/15/2018,</t>
  </si>
  <si>
    <t>2.667,75 ¬</t>
  </si>
  <si>
    <t>3/14/2018,</t>
  </si>
  <si>
    <t>1.840,98 ¬</t>
  </si>
  <si>
    <t>645.655,36 ¬</t>
  </si>
  <si>
    <t>3/13/2018,</t>
  </si>
  <si>
    <t>3.470,40 ¬</t>
  </si>
  <si>
    <t>643.814,38 ¬</t>
  </si>
  <si>
    <t>3/12/2018,</t>
  </si>
  <si>
    <t>-387,66 ¬</t>
  </si>
  <si>
    <t>640.343,98 ¬</t>
  </si>
  <si>
    <t>3/7/2018,</t>
  </si>
  <si>
    <t>852,57 ¬</t>
  </si>
  <si>
    <t>3/5/2018,</t>
  </si>
  <si>
    <t>3.443,43 ¬</t>
  </si>
  <si>
    <t>639.879,07 ¬</t>
  </si>
  <si>
    <t>3/2/2018,</t>
  </si>
  <si>
    <t>-5.928,36 ¬</t>
  </si>
  <si>
    <t>3/1/2018,</t>
  </si>
  <si>
    <t>3.783,69 ¬</t>
  </si>
  <si>
    <t>642.364,00 ¬</t>
  </si>
  <si>
    <t>2/28/2018,</t>
  </si>
  <si>
    <t>1.060,62 ¬</t>
  </si>
  <si>
    <t>2/27/2018,</t>
  </si>
  <si>
    <t>637.519,69 ¬</t>
  </si>
  <si>
    <t>2/23/2018,</t>
  </si>
  <si>
    <t>2/22/2018,</t>
  </si>
  <si>
    <t>-937,53 ¬</t>
  </si>
  <si>
    <t>636.809,26 ¬</t>
  </si>
  <si>
    <t>937,53 ¬</t>
  </si>
  <si>
    <t>2/21/2018,</t>
  </si>
  <si>
    <t>-2.018,58 ¬</t>
  </si>
  <si>
    <t>637.746,79 ¬</t>
  </si>
  <si>
    <t>2.018,58 ¬</t>
  </si>
  <si>
    <t>2/20/2018,</t>
  </si>
  <si>
    <t>-1.109,25 ¬</t>
  </si>
  <si>
    <t>639.765,37 ¬</t>
  </si>
  <si>
    <t>1.109,25 ¬</t>
  </si>
  <si>
    <t>2/19/2018,</t>
  </si>
  <si>
    <t>175,53 ¬</t>
  </si>
  <si>
    <t>640.874,62 ¬</t>
  </si>
  <si>
    <t>2/16/2018,</t>
  </si>
  <si>
    <t>1.537,20 ¬</t>
  </si>
  <si>
    <t>2/14/2018,</t>
  </si>
  <si>
    <t>2.504,25 ¬</t>
  </si>
  <si>
    <t>639.161,89 ¬</t>
  </si>
  <si>
    <t>2/13/2018,</t>
  </si>
  <si>
    <t>1.109,58 ¬</t>
  </si>
  <si>
    <t>636.657,64 ¬</t>
  </si>
  <si>
    <t>2/9/2018,</t>
  </si>
  <si>
    <t>5.906,64 ¬</t>
  </si>
  <si>
    <t>2/8/2018,</t>
  </si>
  <si>
    <t>629.641,42 ¬</t>
  </si>
  <si>
    <t>2/7/2018,</t>
  </si>
  <si>
    <t>1.507,41 ¬</t>
  </si>
  <si>
    <t>631.411,18 ¬</t>
  </si>
  <si>
    <t>2/6/2018,</t>
  </si>
  <si>
    <t>5.900,55 ¬</t>
  </si>
  <si>
    <t>629.903,77 ¬</t>
  </si>
  <si>
    <t>2/5/2018,</t>
  </si>
  <si>
    <t>1.846,56 ¬</t>
  </si>
  <si>
    <t>624.003,22 ¬</t>
  </si>
  <si>
    <t>2/2/2018,</t>
  </si>
  <si>
    <t>-3.493,95 ¬</t>
  </si>
  <si>
    <t>1/31/2018,</t>
  </si>
  <si>
    <t>1.068,99 ¬</t>
  </si>
  <si>
    <t>1/25/2018,</t>
  </si>
  <si>
    <t>-108,60 ¬</t>
  </si>
  <si>
    <t>108,60 ¬</t>
  </si>
  <si>
    <t>1/24/2018,</t>
  </si>
  <si>
    <t>3.518,04 ¬</t>
  </si>
  <si>
    <t>624.690,22 ¬</t>
  </si>
  <si>
    <t>1/23/2018,</t>
  </si>
  <si>
    <t>498,15 ¬</t>
  </si>
  <si>
    <t>621.172,18 ¬</t>
  </si>
  <si>
    <t>620.674,03 ¬</t>
  </si>
  <si>
    <t>621.743,41 ¬</t>
  </si>
  <si>
    <t>620.518,00 ¬</t>
  </si>
  <si>
    <t>618.570,82 ¬</t>
  </si>
  <si>
    <t>618.394,75 ¬</t>
  </si>
  <si>
    <t>620.164,51 ¬</t>
  </si>
  <si>
    <t>619.468,00 ¬</t>
  </si>
  <si>
    <t>720.830,38 ¬</t>
  </si>
  <si>
    <t>804,85 ¬</t>
  </si>
  <si>
    <t>53.193,75 ¬</t>
  </si>
  <si>
    <t>1.507,14 ¬</t>
  </si>
  <si>
    <t>Confidence Level: 59.34%</t>
  </si>
  <si>
    <t>Total Number of Runs: 118</t>
  </si>
  <si>
    <t>Number of Runs of Losses: 59</t>
  </si>
  <si>
    <t>Average Length of Losing Runs: 1.7</t>
  </si>
  <si>
    <t>Average trade at 95.00% confidence: $712.47 +/- 375.40</t>
  </si>
  <si>
    <t>Worst-case average trade at 95.00% confidence: $337.07</t>
  </si>
  <si>
    <t>Probability that average trade is greater than zero: 99.84%</t>
  </si>
  <si>
    <t>EQUITY TABLE</t>
  </si>
  <si>
    <t>EXIT DATE</t>
  </si>
  <si>
    <t>PL/CNTR</t>
  </si>
  <si>
    <t>POS PL</t>
  </si>
  <si>
    <t>Starting Equity: 250.000,00 ¬</t>
  </si>
  <si>
    <t>Trades File: C:\Users\vayam\Desktop\CX305\Diapositivas\Stonks\Tema 7\trades.csv</t>
  </si>
  <si>
    <t>1.087.986,22 ¬</t>
  </si>
  <si>
    <t>2.334.023,39 ¬</t>
  </si>
  <si>
    <t>-1.246.037,17 ¬</t>
  </si>
  <si>
    <t>Trading Period,07/01/2013 to 31/12/2018 (5 years 357 days)</t>
  </si>
  <si>
    <t>250.000,00 ¬</t>
  </si>
  <si>
    <t>1.338.760,34 ¬</t>
  </si>
  <si>
    <t>236.330,32 ¬</t>
  </si>
  <si>
    <t>1.337.986,22 ¬</t>
  </si>
  <si>
    <t>Total Number of Trades,1.320,1.320</t>
  </si>
  <si>
    <t xml:space="preserve">  Number of Winning Trades,729,729</t>
  </si>
  <si>
    <t xml:space="preserve">  Number of Losing Trades,591,591</t>
  </si>
  <si>
    <t>Max Number of Contracts,6,6</t>
  </si>
  <si>
    <t>Total Number of Contracts,5.603,5.603</t>
  </si>
  <si>
    <t>37.775,28 ¬</t>
  </si>
  <si>
    <t>36.562,30 ¬</t>
  </si>
  <si>
    <t>3.201,68 ¬</t>
  </si>
  <si>
    <t>Max Number Consecutive Wins,12,12</t>
  </si>
  <si>
    <t>-20.197,62 ¬</t>
  </si>
  <si>
    <t>-8.317,65 ¬</t>
  </si>
  <si>
    <t>-2.108,35 ¬</t>
  </si>
  <si>
    <t>Max Number Consecutive Losses,12,12</t>
  </si>
  <si>
    <t>824,23 ¬</t>
  </si>
  <si>
    <t>4.235,53 ¬</t>
  </si>
  <si>
    <t>217.116,25 ¬</t>
  </si>
  <si>
    <t>Date of Max Margin,25/01/2013,25/01/2013</t>
  </si>
  <si>
    <t>181.953,74 ¬</t>
  </si>
  <si>
    <t>15.162,81 ¬</t>
  </si>
  <si>
    <t>3.475,99 ¬</t>
  </si>
  <si>
    <t>498,16 ¬</t>
  </si>
  <si>
    <t>Number of Drawdowns,128,128</t>
  </si>
  <si>
    <t>-5.816,43 ¬</t>
  </si>
  <si>
    <t>Average Length of Drawdowns,13 days 5 hours,13 days 5 hours</t>
  </si>
  <si>
    <t>-42.416,15 ¬</t>
  </si>
  <si>
    <t>Trade Number at Trough,972,972</t>
  </si>
  <si>
    <t>-31.034,13 ¬</t>
  </si>
  <si>
    <t>Date at Trough,16/03/2015,16/03/2015</t>
  </si>
  <si>
    <t>Trade Number at Trough,478,478</t>
  </si>
  <si>
    <t>Length of Drawdown,135 days 0 min,135 days 0 min</t>
  </si>
  <si>
    <t>Trades in Drawdown,85,85</t>
  </si>
  <si>
    <t>Longest Drawdown,171 days 0 min,171 days 0 min</t>
  </si>
  <si>
    <t xml:space="preserve">  Start of Drawdown,16/12/2013,16/12/2013</t>
  </si>
  <si>
    <t xml:space="preserve">  End of Drawdown,05/06/2014,05/06/2014</t>
  </si>
  <si>
    <t>NET PROFIT</t>
  </si>
  <si>
    <t>END EQUITY</t>
  </si>
  <si>
    <t>RETURN %</t>
  </si>
  <si>
    <t>DRAWDOWN</t>
  </si>
  <si>
    <t>DRAWDOWN %</t>
  </si>
  <si>
    <t>WIN%</t>
  </si>
  <si>
    <t>350.376,92 ¬</t>
  </si>
  <si>
    <t>32.465,22 ¬</t>
  </si>
  <si>
    <t>,217,</t>
  </si>
  <si>
    <t>87.417,27 ¬</t>
  </si>
  <si>
    <t>987.609,30 ¬</t>
  </si>
  <si>
    <t>42.416,15 ¬</t>
  </si>
  <si>
    <t>,225,</t>
  </si>
  <si>
    <t>244.373,62 ¬</t>
  </si>
  <si>
    <t>900.192,03 ¬</t>
  </si>
  <si>
    <t>22.415,45 ¬</t>
  </si>
  <si>
    <t>,226,</t>
  </si>
  <si>
    <t>270.792,76 ¬</t>
  </si>
  <si>
    <t>655.818,41 ¬</t>
  </si>
  <si>
    <t>31.034,13 ¬</t>
  </si>
  <si>
    <t>,223,</t>
  </si>
  <si>
    <t>62.185,71 ¬</t>
  </si>
  <si>
    <t>385.025,65 ¬</t>
  </si>
  <si>
    <t>19.050,57 ¬</t>
  </si>
  <si>
    <t>,218,</t>
  </si>
  <si>
    <t>72.839,94 ¬</t>
  </si>
  <si>
    <t>322.839,94 ¬</t>
  </si>
  <si>
    <t>15.211,35 ¬</t>
  </si>
  <si>
    <t>,211,</t>
  </si>
  <si>
    <t>181.331,04 ¬</t>
  </si>
  <si>
    <t>764.911,93 ¬</t>
  </si>
  <si>
    <t>27.098,81 ¬</t>
  </si>
  <si>
    <t>122.751,78 ¬</t>
  </si>
  <si>
    <t>386.769,08 ¬</t>
  </si>
  <si>
    <t>10.069,02 ¬</t>
  </si>
  <si>
    <t>MONTH</t>
  </si>
  <si>
    <t>38.140,08 ¬</t>
  </si>
  <si>
    <t>18.908,04 ¬</t>
  </si>
  <si>
    <t>31.803,30 ¬</t>
  </si>
  <si>
    <t>1.299.846,14 ¬</t>
  </si>
  <si>
    <t>26.930,88 ¬</t>
  </si>
  <si>
    <t>74.719,98 ¬</t>
  </si>
  <si>
    <t>1.268.042,84 ¬</t>
  </si>
  <si>
    <t>6.619,56 ¬</t>
  </si>
  <si>
    <t>1.193.322,86 ¬</t>
  </si>
  <si>
    <t>15.308,94 ¬</t>
  </si>
  <si>
    <t>6.568,14 ¬</t>
  </si>
  <si>
    <t>1.186.703,30 ¬</t>
  </si>
  <si>
    <t>7.087,92 ¬</t>
  </si>
  <si>
    <t>2.788,14 ¬</t>
  </si>
  <si>
    <t>1.180.135,16 ¬</t>
  </si>
  <si>
    <t>8.224,02 ¬</t>
  </si>
  <si>
    <t>26.530,02 ¬</t>
  </si>
  <si>
    <t>1.177.347,02 ¬</t>
  </si>
  <si>
    <t>15.508,92 ¬</t>
  </si>
  <si>
    <t>14.700,66 ¬</t>
  </si>
  <si>
    <t>1.150.817,00 ¬</t>
  </si>
  <si>
    <t>17.577,30 ¬</t>
  </si>
  <si>
    <t>49.896,18 ¬</t>
  </si>
  <si>
    <t>1.136.116,34 ¬</t>
  </si>
  <si>
    <t>14.222,88 ¬</t>
  </si>
  <si>
    <t>81.480,30 ¬</t>
  </si>
  <si>
    <t>1.086.220,16 ¬</t>
  </si>
  <si>
    <t>11.856,72 ¬</t>
  </si>
  <si>
    <t>24.441,68 ¬</t>
  </si>
  <si>
    <t>1.004.739,86 ¬</t>
  </si>
  <si>
    <t>8.130,72 ¬</t>
  </si>
  <si>
    <t>-7.311,12 ¬</t>
  </si>
  <si>
    <t>980.298,18 ¬</t>
  </si>
  <si>
    <t>20.058,67 ¬</t>
  </si>
  <si>
    <t>19.969,33 ¬</t>
  </si>
  <si>
    <t>8.399,41 ¬</t>
  </si>
  <si>
    <t>-12.186,10 ¬</t>
  </si>
  <si>
    <t>967.639,97 ¬</t>
  </si>
  <si>
    <t>14.002,20 ¬</t>
  </si>
  <si>
    <t>4.431,39 ¬</t>
  </si>
  <si>
    <t>979.826,07 ¬</t>
  </si>
  <si>
    <t>12.780,60 ¬</t>
  </si>
  <si>
    <t>14.598,40 ¬</t>
  </si>
  <si>
    <t>975.394,68 ¬</t>
  </si>
  <si>
    <t>5.563,90 ¬</t>
  </si>
  <si>
    <t>26.350,30 ¬</t>
  </si>
  <si>
    <t>960.796,28 ¬</t>
  </si>
  <si>
    <t>10.048,40 ¬</t>
  </si>
  <si>
    <t>-5.367,85 ¬</t>
  </si>
  <si>
    <t>934.445,98 ¬</t>
  </si>
  <si>
    <t>9.251,80 ¬</t>
  </si>
  <si>
    <t>53.619,50 ¬</t>
  </si>
  <si>
    <t>939.813,83 ¬</t>
  </si>
  <si>
    <t>3.303,55 ¬</t>
  </si>
  <si>
    <t>-15.405,25 ¬</t>
  </si>
  <si>
    <t>886.194,33 ¬</t>
  </si>
  <si>
    <t>26.606,60 ¬</t>
  </si>
  <si>
    <t>-5.306,95 ¬</t>
  </si>
  <si>
    <t>901.599,58 ¬</t>
  </si>
  <si>
    <t>15.069,65 ¬</t>
  </si>
  <si>
    <t>-3.549,10 ¬</t>
  </si>
  <si>
    <t>906.906,53 ¬</t>
  </si>
  <si>
    <t>13.910,50 ¬</t>
  </si>
  <si>
    <t>10.638,75 ¬</t>
  </si>
  <si>
    <t>910.455,63 ¬</t>
  </si>
  <si>
    <t>10.319,70 ¬</t>
  </si>
  <si>
    <t>-375,15 ¬</t>
  </si>
  <si>
    <t>899.816,88 ¬</t>
  </si>
  <si>
    <t>9.481,20 ¬</t>
  </si>
  <si>
    <t>27.560,25 ¬</t>
  </si>
  <si>
    <t>10.811,15 ¬</t>
  </si>
  <si>
    <t>50.843,15 ¬</t>
  </si>
  <si>
    <t>872.631,78 ¬</t>
  </si>
  <si>
    <t>19.821,10 ¬</t>
  </si>
  <si>
    <t>-12.493,60 ¬</t>
  </si>
  <si>
    <t>821.788,63 ¬</t>
  </si>
  <si>
    <t>20.854,85 ¬</t>
  </si>
  <si>
    <t>10.771,85 ¬</t>
  </si>
  <si>
    <t>834.282,23 ¬</t>
  </si>
  <si>
    <t>9.144,15 ¬</t>
  </si>
  <si>
    <t>-3.864,90 ¬</t>
  </si>
  <si>
    <t>823.510,38 ¬</t>
  </si>
  <si>
    <t>12.729,50 ¬</t>
  </si>
  <si>
    <t>31.162,10 ¬</t>
  </si>
  <si>
    <t>827.375,28 ¬</t>
  </si>
  <si>
    <t>7.161,80 ¬</t>
  </si>
  <si>
    <t>23.537,35 ¬</t>
  </si>
  <si>
    <t>796.213,18 ¬</t>
  </si>
  <si>
    <t>4.846,20 ¬</t>
  </si>
  <si>
    <t>4.033,85 ¬</t>
  </si>
  <si>
    <t>772.675,83 ¬</t>
  </si>
  <si>
    <t>16.358,90 ¬</t>
  </si>
  <si>
    <t>15.281,00 ¬</t>
  </si>
  <si>
    <t>768.641,98 ¬</t>
  </si>
  <si>
    <t>7.491,70 ¬</t>
  </si>
  <si>
    <t>43.438,85 ¬</t>
  </si>
  <si>
    <t>753.360,98 ¬</t>
  </si>
  <si>
    <t>4.925,05 ¬</t>
  </si>
  <si>
    <t>29.819,15 ¬</t>
  </si>
  <si>
    <t>709.922,13 ¬</t>
  </si>
  <si>
    <t>6.022,35 ¬</t>
  </si>
  <si>
    <t>1-2016,</t>
  </si>
  <si>
    <t>24.284,57 ¬</t>
  </si>
  <si>
    <t>680.102,98 ¬</t>
  </si>
  <si>
    <t>12.675,70 ¬</t>
  </si>
  <si>
    <t>,15,</t>
  </si>
  <si>
    <t>12-2015,</t>
  </si>
  <si>
    <t>44.916,04 ¬</t>
  </si>
  <si>
    <t>1.920,12 ¬</t>
  </si>
  <si>
    <t>11-2015,</t>
  </si>
  <si>
    <t>40.007,68 ¬</t>
  </si>
  <si>
    <t>610.902,37 ¬</t>
  </si>
  <si>
    <t>4.068,28 ¬</t>
  </si>
  <si>
    <t>10-2015,</t>
  </si>
  <si>
    <t>43.750,48 ¬</t>
  </si>
  <si>
    <t>570.894,69 ¬</t>
  </si>
  <si>
    <t>3.049,20 ¬</t>
  </si>
  <si>
    <t>9-2015,</t>
  </si>
  <si>
    <t>41.411,56 ¬</t>
  </si>
  <si>
    <t>527.144,21 ¬</t>
  </si>
  <si>
    <t>3.906,00 ¬</t>
  </si>
  <si>
    <t>8-2015,</t>
  </si>
  <si>
    <t>25.410,80 ¬</t>
  </si>
  <si>
    <t>485.732,65 ¬</t>
  </si>
  <si>
    <t>9.017,92 ¬</t>
  </si>
  <si>
    <t>7-2015,</t>
  </si>
  <si>
    <t>36.426,85 ¬</t>
  </si>
  <si>
    <t>460.321,85 ¬</t>
  </si>
  <si>
    <t>6.139,16 ¬</t>
  </si>
  <si>
    <t>6-2015,</t>
  </si>
  <si>
    <t>29.271,03 ¬</t>
  </si>
  <si>
    <t>423.895,00 ¬</t>
  </si>
  <si>
    <t>3.240,00 ¬</t>
  </si>
  <si>
    <t>5-2015,</t>
  </si>
  <si>
    <t>4.313,58 ¬</t>
  </si>
  <si>
    <t>394.623,97 ¬</t>
  </si>
  <si>
    <t>6.643,53 ¬</t>
  </si>
  <si>
    <t>4-2015,</t>
  </si>
  <si>
    <t>-2.605,29 ¬</t>
  </si>
  <si>
    <t>390.310,39 ¬</t>
  </si>
  <si>
    <t>5.718,57 ¬</t>
  </si>
  <si>
    <t>3-2015,</t>
  </si>
  <si>
    <t>-9.045,60 ¬</t>
  </si>
  <si>
    <t>392.915,68 ¬</t>
  </si>
  <si>
    <t>22.717,56 ¬</t>
  </si>
  <si>
    <t>2-2015,</t>
  </si>
  <si>
    <t>-7.824,42 ¬</t>
  </si>
  <si>
    <t>401.961,28 ¬</t>
  </si>
  <si>
    <t>10.557,72 ¬</t>
  </si>
  <si>
    <t>1-2015,</t>
  </si>
  <si>
    <t>24.760,05 ¬</t>
  </si>
  <si>
    <t>409.785,70 ¬</t>
  </si>
  <si>
    <t>5.970,81 ¬</t>
  </si>
  <si>
    <t>12-2014,</t>
  </si>
  <si>
    <t>15.843,00 ¬</t>
  </si>
  <si>
    <t>6.317,19 ¬</t>
  </si>
  <si>
    <t>11-2014,</t>
  </si>
  <si>
    <t>719,07 ¬</t>
  </si>
  <si>
    <t>369.182,65 ¬</t>
  </si>
  <si>
    <t>7.235,55 ¬</t>
  </si>
  <si>
    <t>10-2014,</t>
  </si>
  <si>
    <t>4.609,71 ¬</t>
  </si>
  <si>
    <t>368.463,58 ¬</t>
  </si>
  <si>
    <t>9.907,05 ¬</t>
  </si>
  <si>
    <t>9-2014,</t>
  </si>
  <si>
    <t>1.661,88 ¬</t>
  </si>
  <si>
    <t>363.853,87 ¬</t>
  </si>
  <si>
    <t>6.897,27 ¬</t>
  </si>
  <si>
    <t>8-2014,</t>
  </si>
  <si>
    <t>16.205,10 ¬</t>
  </si>
  <si>
    <t>362.191,99 ¬</t>
  </si>
  <si>
    <t>2.720,40 ¬</t>
  </si>
  <si>
    <t>7-2014,</t>
  </si>
  <si>
    <t>13.292,25 ¬</t>
  </si>
  <si>
    <t>345.986,89 ¬</t>
  </si>
  <si>
    <t>2.786,31 ¬</t>
  </si>
  <si>
    <t>6-2014,</t>
  </si>
  <si>
    <t>3.055,11 ¬</t>
  </si>
  <si>
    <t>332.694,64 ¬</t>
  </si>
  <si>
    <t>9.385,56 ¬</t>
  </si>
  <si>
    <t>5-2014,</t>
  </si>
  <si>
    <t>10.636,74 ¬</t>
  </si>
  <si>
    <t>329.639,53 ¬</t>
  </si>
  <si>
    <t>4.934,10 ¬</t>
  </si>
  <si>
    <t>4-2014,</t>
  </si>
  <si>
    <t>9.237,57 ¬</t>
  </si>
  <si>
    <t>319.002,79 ¬</t>
  </si>
  <si>
    <t>3.854,40 ¬</t>
  </si>
  <si>
    <t>3-2014,</t>
  </si>
  <si>
    <t>-12.212,58 ¬</t>
  </si>
  <si>
    <t>309.765,22 ¬</t>
  </si>
  <si>
    <t>12.683,64 ¬</t>
  </si>
  <si>
    <t>2-2014,</t>
  </si>
  <si>
    <t>-4.893,33 ¬</t>
  </si>
  <si>
    <t>321.977,80 ¬</t>
  </si>
  <si>
    <t>5.453,40 ¬</t>
  </si>
  <si>
    <t>1-2014,</t>
  </si>
  <si>
    <t>4.031,19 ¬</t>
  </si>
  <si>
    <t>326.871,13 ¬</t>
  </si>
  <si>
    <t>5.871,57 ¬</t>
  </si>
  <si>
    <t>12-2013,</t>
  </si>
  <si>
    <t>-606,36 ¬</t>
  </si>
  <si>
    <t>10.239,69 ¬</t>
  </si>
  <si>
    <t>11-2013,</t>
  </si>
  <si>
    <t>8.762,13 ¬</t>
  </si>
  <si>
    <t>323.446,30 ¬</t>
  </si>
  <si>
    <t>2.596,86 ¬</t>
  </si>
  <si>
    <t>10-2013,</t>
  </si>
  <si>
    <t>3.472,38 ¬</t>
  </si>
  <si>
    <t>314.684,17 ¬</t>
  </si>
  <si>
    <t>3.609,96 ¬</t>
  </si>
  <si>
    <t>9-2013,</t>
  </si>
  <si>
    <t>6.727,68 ¬</t>
  </si>
  <si>
    <t>311.211,79 ¬</t>
  </si>
  <si>
    <t>3.185,79 ¬</t>
  </si>
  <si>
    <t>8-2013,</t>
  </si>
  <si>
    <t>4.085,79 ¬</t>
  </si>
  <si>
    <t>304.484,11 ¬</t>
  </si>
  <si>
    <t>4.781,85 ¬</t>
  </si>
  <si>
    <t>7-2013,</t>
  </si>
  <si>
    <t>7.197,36 ¬</t>
  </si>
  <si>
    <t>300.398,32 ¬</t>
  </si>
  <si>
    <t>6.064,23 ¬</t>
  </si>
  <si>
    <t>6-2013,</t>
  </si>
  <si>
    <t>16.538,79 ¬</t>
  </si>
  <si>
    <t>293.200,96 ¬</t>
  </si>
  <si>
    <t>2.405,22 ¬</t>
  </si>
  <si>
    <t>5-2013,</t>
  </si>
  <si>
    <t>4.225,89 ¬</t>
  </si>
  <si>
    <t>276.662,17 ¬</t>
  </si>
  <si>
    <t>3.950,19 ¬</t>
  </si>
  <si>
    <t>4-2013,</t>
  </si>
  <si>
    <t>9.423,03 ¬</t>
  </si>
  <si>
    <t>272.436,28 ¬</t>
  </si>
  <si>
    <t>6.780,84 ¬</t>
  </si>
  <si>
    <t>3-2013,</t>
  </si>
  <si>
    <t>17.062,89 ¬</t>
  </si>
  <si>
    <t>263.013,25 ¬</t>
  </si>
  <si>
    <t>2.008,62 ¬</t>
  </si>
  <si>
    <t>2-2013,</t>
  </si>
  <si>
    <t>208,65 ¬</t>
  </si>
  <si>
    <t>245.950,36 ¬</t>
  </si>
  <si>
    <t>8.230,11 ¬</t>
  </si>
  <si>
    <t>1-2013,</t>
  </si>
  <si>
    <t>-4.258,29 ¬</t>
  </si>
  <si>
    <t>245.741,71 ¬</t>
  </si>
  <si>
    <t>15.110,92 ¬</t>
  </si>
  <si>
    <t>668.691,71 ¬</t>
  </si>
  <si>
    <t>9.693,34 ¬</t>
  </si>
  <si>
    <t>20.142,92 ¬</t>
  </si>
  <si>
    <t>330.720,50 ¬</t>
  </si>
  <si>
    <t>6.459,85 ¬</t>
  </si>
  <si>
    <t>WEEK</t>
  </si>
  <si>
    <t>313,14 ¬</t>
  </si>
  <si>
    <t>14.571,78 ¬</t>
  </si>
  <si>
    <t>1.337.673,08 ¬</t>
  </si>
  <si>
    <t>1.087,26 ¬</t>
  </si>
  <si>
    <t>1.323.101,30 ¬</t>
  </si>
  <si>
    <t>10.135,20 ¬</t>
  </si>
  <si>
    <t>9.456,18 ¬</t>
  </si>
  <si>
    <t>1.325.549,54 ¬</t>
  </si>
  <si>
    <t>7.174,86 ¬</t>
  </si>
  <si>
    <t>16.247,22 ¬</t>
  </si>
  <si>
    <t>1.316.093,36 ¬</t>
  </si>
  <si>
    <t>11.733,18 ¬</t>
  </si>
  <si>
    <t>993,12 ¬</t>
  </si>
  <si>
    <t>7.549,02 ¬</t>
  </si>
  <si>
    <t>-7.707,72 ¬</t>
  </si>
  <si>
    <t>1.298.853,02 ¬</t>
  </si>
  <si>
    <t>22.551,78 ¬</t>
  </si>
  <si>
    <t>1.306.560,74 ¬</t>
  </si>
  <si>
    <t>526,56 ¬</t>
  </si>
  <si>
    <t>-5.444,88 ¬</t>
  </si>
  <si>
    <t>1.284.008,96 ¬</t>
  </si>
  <si>
    <t>5.851,44 ¬</t>
  </si>
  <si>
    <t>22.130,88 ¬</t>
  </si>
  <si>
    <t>1.289.453,84 ¬</t>
  </si>
  <si>
    <t>2.954,34 ¬</t>
  </si>
  <si>
    <t>-10.290,30 ¬</t>
  </si>
  <si>
    <t>1.267.322,96 ¬</t>
  </si>
  <si>
    <t>29.510,88 ¬</t>
  </si>
  <si>
    <t>50.185,08 ¬</t>
  </si>
  <si>
    <t>1.277.613,26 ¬</t>
  </si>
  <si>
    <t>1.058,94 ¬</t>
  </si>
  <si>
    <t>31.527,78 ¬</t>
  </si>
  <si>
    <t>1.227.428,18 ¬</t>
  </si>
  <si>
    <t>2.577,54 ¬</t>
  </si>
  <si>
    <t>1.195.900,40 ¬</t>
  </si>
  <si>
    <t>6.119,64 ¬</t>
  </si>
  <si>
    <t>1.446,96 ¬</t>
  </si>
  <si>
    <t>3.564,42 ¬</t>
  </si>
  <si>
    <t>3.523,98 ¬</t>
  </si>
  <si>
    <t>1.191.875,90 ¬</t>
  </si>
  <si>
    <t>531,90 ¬</t>
  </si>
  <si>
    <t>3.321,48 ¬</t>
  </si>
  <si>
    <t>1.188.351,92 ¬</t>
  </si>
  <si>
    <t>447,78 ¬</t>
  </si>
  <si>
    <t>-1.672,86 ¬</t>
  </si>
  <si>
    <t>1.185.030,44 ¬</t>
  </si>
  <si>
    <t>9.893,28 ¬</t>
  </si>
  <si>
    <t>2.857,86 ¬</t>
  </si>
  <si>
    <t>-3.686,10 ¬</t>
  </si>
  <si>
    <t>1.176.810,02 ¬</t>
  </si>
  <si>
    <t>3.686,10 ¬</t>
  </si>
  <si>
    <t>4.748,82 ¬</t>
  </si>
  <si>
    <t>1.180.496,12 ¬</t>
  </si>
  <si>
    <t>3.476,52 ¬</t>
  </si>
  <si>
    <t>-2.118,30 ¬</t>
  </si>
  <si>
    <t>1.175.747,30 ¬</t>
  </si>
  <si>
    <t>3.990,72 ¬</t>
  </si>
  <si>
    <t>-4.697,40 ¬</t>
  </si>
  <si>
    <t>1.177.865,60 ¬</t>
  </si>
  <si>
    <t>4.697,40 ¬</t>
  </si>
  <si>
    <t>-3.298,80 ¬</t>
  </si>
  <si>
    <t>1.182.563,00 ¬</t>
  </si>
  <si>
    <t>6.712,62 ¬</t>
  </si>
  <si>
    <t>10.094,40 ¬</t>
  </si>
  <si>
    <t>1.185.861,80 ¬</t>
  </si>
  <si>
    <t>25,08 ¬</t>
  </si>
  <si>
    <t>-5.127,06 ¬</t>
  </si>
  <si>
    <t>1.175.767,40 ¬</t>
  </si>
  <si>
    <t>6.900,36 ¬</t>
  </si>
  <si>
    <t>3.547,44 ¬</t>
  </si>
  <si>
    <t>1.180.894,46 ¬</t>
  </si>
  <si>
    <t>1.323,66 ¬</t>
  </si>
  <si>
    <t>6.605,76 ¬</t>
  </si>
  <si>
    <t>3.539,52 ¬</t>
  </si>
  <si>
    <t>5.494,02 ¬</t>
  </si>
  <si>
    <t>1.170.741,26 ¬</t>
  </si>
  <si>
    <t>40,80 ¬</t>
  </si>
  <si>
    <t>3.533,10 ¬</t>
  </si>
  <si>
    <t>1.165.247,24 ¬</t>
  </si>
  <si>
    <t>12.265,80 ¬</t>
  </si>
  <si>
    <t>10.897,14 ¬</t>
  </si>
  <si>
    <t>1.161.714,14 ¬</t>
  </si>
  <si>
    <t>4.722,60 ¬</t>
  </si>
  <si>
    <t>-3.837,90 ¬</t>
  </si>
  <si>
    <t>7.542,48 ¬</t>
  </si>
  <si>
    <t>13.619,76 ¬</t>
  </si>
  <si>
    <t>1.154.654,90 ¬</t>
  </si>
  <si>
    <t>1.153,50 ¬</t>
  </si>
  <si>
    <t>13.004,16 ¬</t>
  </si>
  <si>
    <t>1.141.035,14 ¬</t>
  </si>
  <si>
    <t>5.677,02 ¬</t>
  </si>
  <si>
    <t>-11.994,96 ¬</t>
  </si>
  <si>
    <t>1.128.030,98 ¬</t>
  </si>
  <si>
    <t>12.800,82 ¬</t>
  </si>
  <si>
    <t>4.624,08 ¬</t>
  </si>
  <si>
    <t>1.140.025,94 ¬</t>
  </si>
  <si>
    <t>4.047,54 ¬</t>
  </si>
  <si>
    <t>-11.840,70 ¬</t>
  </si>
  <si>
    <t>1.135.401,86 ¬</t>
  </si>
  <si>
    <t>11.941,02 ¬</t>
  </si>
  <si>
    <t>2.900,46 ¬</t>
  </si>
  <si>
    <t>1.147.242,56 ¬</t>
  </si>
  <si>
    <t>2.281,86 ¬</t>
  </si>
  <si>
    <t>14.194,74 ¬</t>
  </si>
  <si>
    <t>1.144.342,10 ¬</t>
  </si>
  <si>
    <t>3.485,70 ¬</t>
  </si>
  <si>
    <t>43.927,20 ¬</t>
  </si>
  <si>
    <t>1.130.147,36 ¬</t>
  </si>
  <si>
    <t>4.599,42 ¬</t>
  </si>
  <si>
    <t>46.975,62 ¬</t>
  </si>
  <si>
    <t>15.019,08 ¬</t>
  </si>
  <si>
    <t>1.039.244,54 ¬</t>
  </si>
  <si>
    <t>55,92 ¬</t>
  </si>
  <si>
    <t>15.182,94 ¬</t>
  </si>
  <si>
    <t>1.024.225,46 ¬</t>
  </si>
  <si>
    <t>775,32 ¬</t>
  </si>
  <si>
    <t>8.592,00 ¬</t>
  </si>
  <si>
    <t>1.009.042,52 ¬</t>
  </si>
  <si>
    <t>-5.737,26 ¬</t>
  </si>
  <si>
    <t>1.000.450,52 ¬</t>
  </si>
  <si>
    <t>-2.789,64 ¬</t>
  </si>
  <si>
    <t>1.006.187,78 ¬</t>
  </si>
  <si>
    <t>10.302,06 ¬</t>
  </si>
  <si>
    <t>1.008.977,42 ¬</t>
  </si>
  <si>
    <t>24.200,43 ¬</t>
  </si>
  <si>
    <t>998.675,36 ¬</t>
  </si>
  <si>
    <t>-4.041,60 ¬</t>
  </si>
  <si>
    <t>974.474,93 ¬</t>
  </si>
  <si>
    <t>5.823,25 ¬</t>
  </si>
  <si>
    <t>6.227,35 ¬</t>
  </si>
  <si>
    <t>978.516,53 ¬</t>
  </si>
  <si>
    <t>285,30 ¬</t>
  </si>
  <si>
    <t>3.097,30 ¬</t>
  </si>
  <si>
    <t>972.289,18 ¬</t>
  </si>
  <si>
    <t>1.497,00 ¬</t>
  </si>
  <si>
    <t>-616,95 ¬</t>
  </si>
  <si>
    <t>969.191,88 ¬</t>
  </si>
  <si>
    <t>3.604,05 ¬</t>
  </si>
  <si>
    <t>-17.800,47 ¬</t>
  </si>
  <si>
    <t>969.808,83 ¬</t>
  </si>
  <si>
    <t>17.800,47 ¬</t>
  </si>
  <si>
    <t>3.264,66 ¬</t>
  </si>
  <si>
    <t>4.949,91 ¬</t>
  </si>
  <si>
    <t>984.344,64 ¬</t>
  </si>
  <si>
    <t>4.837,50 ¬</t>
  </si>
  <si>
    <t>-2.420,77 ¬</t>
  </si>
  <si>
    <t>979.394,73 ¬</t>
  </si>
  <si>
    <t>4.121,82 ¬</t>
  </si>
  <si>
    <t>3.331,53 ¬</t>
  </si>
  <si>
    <t>981.815,50 ¬</t>
  </si>
  <si>
    <t>1.141,14 ¬</t>
  </si>
  <si>
    <t>6.704,65 ¬</t>
  </si>
  <si>
    <t>978.483,97 ¬</t>
  </si>
  <si>
    <t>11.829,20 ¬</t>
  </si>
  <si>
    <t>-3.820,70 ¬</t>
  </si>
  <si>
    <t>971.779,32 ¬</t>
  </si>
  <si>
    <t>4.682,40 ¬</t>
  </si>
  <si>
    <t>-5.601,75 ¬</t>
  </si>
  <si>
    <t>975.600,02 ¬</t>
  </si>
  <si>
    <t>8.574,85 ¬</t>
  </si>
  <si>
    <t>2.361,25 ¬</t>
  </si>
  <si>
    <t>981.201,77 ¬</t>
  </si>
  <si>
    <t>20,90 ¬</t>
  </si>
  <si>
    <t>-445,10 ¬</t>
  </si>
  <si>
    <t>978.840,52 ¬</t>
  </si>
  <si>
    <t>2.801,65 ¬</t>
  </si>
  <si>
    <t>7.940,84 ¬</t>
  </si>
  <si>
    <t>979.285,62 ¬</t>
  </si>
  <si>
    <t>3.954,36 ¬</t>
  </si>
  <si>
    <t>4.446,55 ¬</t>
  </si>
  <si>
    <t>971.344,78 ¬</t>
  </si>
  <si>
    <t>2.974,30 ¬</t>
  </si>
  <si>
    <t>-4.979,10 ¬</t>
  </si>
  <si>
    <t>966.898,23 ¬</t>
  </si>
  <si>
    <t>9.043,55 ¬</t>
  </si>
  <si>
    <t>-3.517,35 ¬</t>
  </si>
  <si>
    <t>971.877,33 ¬</t>
  </si>
  <si>
    <t>4.391,35 ¬</t>
  </si>
  <si>
    <t>2.045,65 ¬</t>
  </si>
  <si>
    <t>-2.022,20 ¬</t>
  </si>
  <si>
    <t>973.349,03 ¬</t>
  </si>
  <si>
    <t>2.022,20 ¬</t>
  </si>
  <si>
    <t>6.559,20 ¬</t>
  </si>
  <si>
    <t>975.371,23 ¬</t>
  </si>
  <si>
    <t>1.524,35 ¬</t>
  </si>
  <si>
    <t>11.297,95 ¬</t>
  </si>
  <si>
    <t>968.812,03 ¬</t>
  </si>
  <si>
    <t>1.521,85 ¬</t>
  </si>
  <si>
    <t>2.220,90 ¬</t>
  </si>
  <si>
    <t>957.514,08 ¬</t>
  </si>
  <si>
    <t>3.282,20 ¬</t>
  </si>
  <si>
    <t>634,30 ¬</t>
  </si>
  <si>
    <t>955.293,18 ¬</t>
  </si>
  <si>
    <t>1.873,35 ¬</t>
  </si>
  <si>
    <t>1.907,15 ¬</t>
  </si>
  <si>
    <t>954.658,88 ¬</t>
  </si>
  <si>
    <t>3.867,75 ¬</t>
  </si>
  <si>
    <t>-3.003,75 ¬</t>
  </si>
  <si>
    <t>952.751,73 ¬</t>
  </si>
  <si>
    <t>9.093,10 ¬</t>
  </si>
  <si>
    <t>21.062,45 ¬</t>
  </si>
  <si>
    <t>955.755,48 ¬</t>
  </si>
  <si>
    <t>247,05 ¬</t>
  </si>
  <si>
    <t>-2.893,50 ¬</t>
  </si>
  <si>
    <t>934.693,03 ¬</t>
  </si>
  <si>
    <t>3.085,10 ¬</t>
  </si>
  <si>
    <t>1.510,25 ¬</t>
  </si>
  <si>
    <t>937.586,53 ¬</t>
  </si>
  <si>
    <t>4.345,45 ¬</t>
  </si>
  <si>
    <t>-3.061,25 ¬</t>
  </si>
  <si>
    <t>936.076,28 ¬</t>
  </si>
  <si>
    <t>3.061,25 ¬</t>
  </si>
  <si>
    <t>-676,30 ¬</t>
  </si>
  <si>
    <t>939.137,53 ¬</t>
  </si>
  <si>
    <t>4.560,25 ¬</t>
  </si>
  <si>
    <t>22.311,40 ¬</t>
  </si>
  <si>
    <t>3.072,75 ¬</t>
  </si>
  <si>
    <t>3.944,90 ¬</t>
  </si>
  <si>
    <t>917.502,43 ¬</t>
  </si>
  <si>
    <t>230,80 ¬</t>
  </si>
  <si>
    <t>3.762,50 ¬</t>
  </si>
  <si>
    <t>913.557,53 ¬</t>
  </si>
  <si>
    <t>52,20 ¬</t>
  </si>
  <si>
    <t>8.744,75 ¬</t>
  </si>
  <si>
    <t>909.795,03 ¬</t>
  </si>
  <si>
    <t>1.023,10 ¬</t>
  </si>
  <si>
    <t>19.632,00 ¬</t>
  </si>
  <si>
    <t>901.050,28 ¬</t>
  </si>
  <si>
    <t>505,40 ¬</t>
  </si>
  <si>
    <t>-3.744,25 ¬</t>
  </si>
  <si>
    <t>881.418,28 ¬</t>
  </si>
  <si>
    <t>10.169,55 ¬</t>
  </si>
  <si>
    <t>-3.662,90 ¬</t>
  </si>
  <si>
    <t>885.162,53 ¬</t>
  </si>
  <si>
    <t>5.741,60 ¬</t>
  </si>
  <si>
    <t>-4.421,95 ¬</t>
  </si>
  <si>
    <t>888.825,43 ¬</t>
  </si>
  <si>
    <t>5.682,55 ¬</t>
  </si>
  <si>
    <t>-8.352,20 ¬</t>
  </si>
  <si>
    <t>893.247,38 ¬</t>
  </si>
  <si>
    <t>9.213,90 ¬</t>
  </si>
  <si>
    <t>-10.731,75 ¬</t>
  </si>
  <si>
    <t>10.731,75 ¬</t>
  </si>
  <si>
    <t>-4.337,90 ¬</t>
  </si>
  <si>
    <t>912.331,33 ¬</t>
  </si>
  <si>
    <t>6.008,00 ¬</t>
  </si>
  <si>
    <t>140,80 ¬</t>
  </si>
  <si>
    <t>916.669,23 ¬</t>
  </si>
  <si>
    <t>3.840,70 ¬</t>
  </si>
  <si>
    <t>9.621,90 ¬</t>
  </si>
  <si>
    <t>916.528,43 ¬</t>
  </si>
  <si>
    <t>1.225,90 ¬</t>
  </si>
  <si>
    <t>2.512,40 ¬</t>
  </si>
  <si>
    <t>7.849,00 ¬</t>
  </si>
  <si>
    <t>-3.936,45 ¬</t>
  </si>
  <si>
    <t>904.394,13 ¬</t>
  </si>
  <si>
    <t>5.689,50 ¬</t>
  </si>
  <si>
    <t>2.155,80 ¬</t>
  </si>
  <si>
    <t>908.330,58 ¬</t>
  </si>
  <si>
    <t>2.314,45 ¬</t>
  </si>
  <si>
    <t>2.972,90 ¬</t>
  </si>
  <si>
    <t>906.174,78 ¬</t>
  </si>
  <si>
    <t>-12.925,25 ¬</t>
  </si>
  <si>
    <t>903.201,88 ¬</t>
  </si>
  <si>
    <t>12.925,25 ¬</t>
  </si>
  <si>
    <t>4.261,05 ¬</t>
  </si>
  <si>
    <t>916.127,13 ¬</t>
  </si>
  <si>
    <t>1.829,20 ¬</t>
  </si>
  <si>
    <t>-5.150,30 ¬</t>
  </si>
  <si>
    <t>911.866,08 ¬</t>
  </si>
  <si>
    <t>9.926,95 ¬</t>
  </si>
  <si>
    <t>18.163,00 ¬</t>
  </si>
  <si>
    <t>917.016,38 ¬</t>
  </si>
  <si>
    <t>392,75 ¬</t>
  </si>
  <si>
    <t>-3.660,70 ¬</t>
  </si>
  <si>
    <t>898.853,38 ¬</t>
  </si>
  <si>
    <t>8.283,30 ¬</t>
  </si>
  <si>
    <t>6.276,45 ¬</t>
  </si>
  <si>
    <t>902.514,08 ¬</t>
  </si>
  <si>
    <t>2.944,50 ¬</t>
  </si>
  <si>
    <t>5.021,70 ¬</t>
  </si>
  <si>
    <t>896.237,63 ¬</t>
  </si>
  <si>
    <t>505,10 ¬</t>
  </si>
  <si>
    <t>-5.367,10 ¬</t>
  </si>
  <si>
    <t>891.215,93 ¬</t>
  </si>
  <si>
    <t>5.920,65 ¬</t>
  </si>
  <si>
    <t>-3.609,00 ¬</t>
  </si>
  <si>
    <t>896.583,03 ¬</t>
  </si>
  <si>
    <t>5.973,20 ¬</t>
  </si>
  <si>
    <t>6.471,40 ¬</t>
  </si>
  <si>
    <t>17.230,60 ¬</t>
  </si>
  <si>
    <t>893.720,63 ¬</t>
  </si>
  <si>
    <t>2.064,85 ¬</t>
  </si>
  <si>
    <t>-3.014,55 ¬</t>
  </si>
  <si>
    <t>876.490,03 ¬</t>
  </si>
  <si>
    <t>3.685,50 ¬</t>
  </si>
  <si>
    <t>6.310,05 ¬</t>
  </si>
  <si>
    <t>879.504,58 ¬</t>
  </si>
  <si>
    <t>7.125,65 ¬</t>
  </si>
  <si>
    <t>1.349,45 ¬</t>
  </si>
  <si>
    <t>873.194,53 ¬</t>
  </si>
  <si>
    <t>1.847,40 ¬</t>
  </si>
  <si>
    <t>-17.420,85 ¬</t>
  </si>
  <si>
    <t>871.845,08 ¬</t>
  </si>
  <si>
    <t>17.420,85 ¬</t>
  </si>
  <si>
    <t>716,70 ¬</t>
  </si>
  <si>
    <t>889.265,93 ¬</t>
  </si>
  <si>
    <t>1.586,10 ¬</t>
  </si>
  <si>
    <t>51.801,50 ¬</t>
  </si>
  <si>
    <t>888.549,23 ¬</t>
  </si>
  <si>
    <t>17.147,00 ¬</t>
  </si>
  <si>
    <t>836.747,73 ¬</t>
  </si>
  <si>
    <t>599,45 ¬</t>
  </si>
  <si>
    <t>1.512,40 ¬</t>
  </si>
  <si>
    <t>819.600,73 ¬</t>
  </si>
  <si>
    <t>4.660,95 ¬</t>
  </si>
  <si>
    <t>-5.742,05 ¬</t>
  </si>
  <si>
    <t>818.088,33 ¬</t>
  </si>
  <si>
    <t>7.497,45 ¬</t>
  </si>
  <si>
    <t>-2.683,95 ¬</t>
  </si>
  <si>
    <t>823.830,38 ¬</t>
  </si>
  <si>
    <t>2.683,95 ¬</t>
  </si>
  <si>
    <t>-7.767,90 ¬</t>
  </si>
  <si>
    <t>826.514,33 ¬</t>
  </si>
  <si>
    <t>7.767,90 ¬</t>
  </si>
  <si>
    <t>5.915,00 ¬</t>
  </si>
  <si>
    <t>2.585,80 ¬</t>
  </si>
  <si>
    <t>-405,35 ¬</t>
  </si>
  <si>
    <t>828.367,23 ¬</t>
  </si>
  <si>
    <t>4.098,85 ¬</t>
  </si>
  <si>
    <t>-4.240,85 ¬</t>
  </si>
  <si>
    <t>828.772,58 ¬</t>
  </si>
  <si>
    <t>6.205,05 ¬</t>
  </si>
  <si>
    <t>10.052,10 ¬</t>
  </si>
  <si>
    <t>833.013,43 ¬</t>
  </si>
  <si>
    <t>3.103,10 ¬</t>
  </si>
  <si>
    <t>-4.080,40 ¬</t>
  </si>
  <si>
    <t>822.961,33 ¬</t>
  </si>
  <si>
    <t>4.080,40 ¬</t>
  </si>
  <si>
    <t>3.417,10 ¬</t>
  </si>
  <si>
    <t>827.041,73 ¬</t>
  </si>
  <si>
    <t>3.227,05 ¬</t>
  </si>
  <si>
    <t>-11.816,20 ¬</t>
  </si>
  <si>
    <t>823.624,63 ¬</t>
  </si>
  <si>
    <t>11.816,20 ¬</t>
  </si>
  <si>
    <t>1.630,85 ¬</t>
  </si>
  <si>
    <t>835.440,83 ¬</t>
  </si>
  <si>
    <t>2.836,45 ¬</t>
  </si>
  <si>
    <t>6.434,70 ¬</t>
  </si>
  <si>
    <t>833.809,98 ¬</t>
  </si>
  <si>
    <t>2.461,95 ¬</t>
  </si>
  <si>
    <t>22.900,40 ¬</t>
  </si>
  <si>
    <t>2.166,55 ¬</t>
  </si>
  <si>
    <t>-1.225,35 ¬</t>
  </si>
  <si>
    <t>804.474,88 ¬</t>
  </si>
  <si>
    <t>3.086,25 ¬</t>
  </si>
  <si>
    <t>6.177,70 ¬</t>
  </si>
  <si>
    <t>805.700,23 ¬</t>
  </si>
  <si>
    <t>4.998,40 ¬</t>
  </si>
  <si>
    <t>2.089,85 ¬</t>
  </si>
  <si>
    <t>799.522,53 ¬</t>
  </si>
  <si>
    <t>3.325,55 ¬</t>
  </si>
  <si>
    <t>11.886,50 ¬</t>
  </si>
  <si>
    <t>797.432,68 ¬</t>
  </si>
  <si>
    <t>4.341,20 ¬</t>
  </si>
  <si>
    <t>7.292,40 ¬</t>
  </si>
  <si>
    <t>785.546,18 ¬</t>
  </si>
  <si>
    <t>4.724,90 ¬</t>
  </si>
  <si>
    <t>778.253,78 ¬</t>
  </si>
  <si>
    <t>59,65 ¬</t>
  </si>
  <si>
    <t>-17,70 ¬</t>
  </si>
  <si>
    <t>773.528,88 ¬</t>
  </si>
  <si>
    <t>605,70 ¬</t>
  </si>
  <si>
    <t>-7.047,35 ¬</t>
  </si>
  <si>
    <t>773.546,58 ¬</t>
  </si>
  <si>
    <t>9.862,05 ¬</t>
  </si>
  <si>
    <t>2.203,95 ¬</t>
  </si>
  <si>
    <t>780.593,93 ¬</t>
  </si>
  <si>
    <t>3.049,55 ¬</t>
  </si>
  <si>
    <t>-2.022,25 ¬</t>
  </si>
  <si>
    <t>778.389,98 ¬</t>
  </si>
  <si>
    <t>10.644,75 ¬</t>
  </si>
  <si>
    <t>-132,65 ¬</t>
  </si>
  <si>
    <t>780.412,23 ¬</t>
  </si>
  <si>
    <t>1.360,30 ¬</t>
  </si>
  <si>
    <t>11.902,90 ¬</t>
  </si>
  <si>
    <t>780.544,88 ¬</t>
  </si>
  <si>
    <t>5.243,15 ¬</t>
  </si>
  <si>
    <t>-4.758,20 ¬</t>
  </si>
  <si>
    <t>5.394,10 ¬</t>
  </si>
  <si>
    <t>773.400,18 ¬</t>
  </si>
  <si>
    <t>9.652,85 ¬</t>
  </si>
  <si>
    <t>768.006,08 ¬</t>
  </si>
  <si>
    <t>856,75 ¬</t>
  </si>
  <si>
    <t>2.264,35 ¬</t>
  </si>
  <si>
    <t>758.353,23 ¬</t>
  </si>
  <si>
    <t>4.297,10 ¬</t>
  </si>
  <si>
    <t>23.946,30 ¬</t>
  </si>
  <si>
    <t>756.088,88 ¬</t>
  </si>
  <si>
    <t>1.270,70 ¬</t>
  </si>
  <si>
    <t>4.253,85 ¬</t>
  </si>
  <si>
    <t>732.142,58 ¬</t>
  </si>
  <si>
    <t>3.654,35 ¬</t>
  </si>
  <si>
    <t>2.116,45 ¬</t>
  </si>
  <si>
    <t>727.888,73 ¬</t>
  </si>
  <si>
    <t>2.612,80 ¬</t>
  </si>
  <si>
    <t>3.393,05 ¬</t>
  </si>
  <si>
    <t>725.772,28 ¬</t>
  </si>
  <si>
    <t>1.769,75 ¬</t>
  </si>
  <si>
    <t>9.466,05 ¬</t>
  </si>
  <si>
    <t>722.379,23 ¬</t>
  </si>
  <si>
    <t>4.056,25 ¬</t>
  </si>
  <si>
    <t>11.907,35 ¬</t>
  </si>
  <si>
    <t>712.913,18 ¬</t>
  </si>
  <si>
    <t>2.928,90 ¬</t>
  </si>
  <si>
    <t>16.037,90 ¬</t>
  </si>
  <si>
    <t>701.005,83 ¬</t>
  </si>
  <si>
    <t>5.885,60 ¬</t>
  </si>
  <si>
    <t>4.864,95 ¬</t>
  </si>
  <si>
    <t>684.967,93 ¬</t>
  </si>
  <si>
    <t>1/24/2016,</t>
  </si>
  <si>
    <t>2.700,20 ¬</t>
  </si>
  <si>
    <t>1/17/2016,</t>
  </si>
  <si>
    <t>5.647,54 ¬</t>
  </si>
  <si>
    <t>677.402,78 ¬</t>
  </si>
  <si>
    <t>1/10/2016,</t>
  </si>
  <si>
    <t>-2.278,89 ¬</t>
  </si>
  <si>
    <t>671.755,24 ¬</t>
  </si>
  <si>
    <t>10.065,85 ¬</t>
  </si>
  <si>
    <t>1/3/2016,</t>
  </si>
  <si>
    <t>18.215,72 ¬</t>
  </si>
  <si>
    <t>674.034,13 ¬</t>
  </si>
  <si>
    <t>267,20 ¬</t>
  </si>
  <si>
    <t>12/27/2015,</t>
  </si>
  <si>
    <t>2.008,88 ¬</t>
  </si>
  <si>
    <t>12/20/2015,</t>
  </si>
  <si>
    <t>4.952,40 ¬</t>
  </si>
  <si>
    <t>653.809,53 ¬</t>
  </si>
  <si>
    <t>562,72 ¬</t>
  </si>
  <si>
    <t>12/13/2015,</t>
  </si>
  <si>
    <t>14.793,56 ¬</t>
  </si>
  <si>
    <t>648.857,13 ¬</t>
  </si>
  <si>
    <t>12/6/2015,</t>
  </si>
  <si>
    <t>16.797,16 ¬</t>
  </si>
  <si>
    <t>634.063,57 ¬</t>
  </si>
  <si>
    <t>11/29/2015,</t>
  </si>
  <si>
    <t>6.364,04 ¬</t>
  </si>
  <si>
    <t>617.266,41 ¬</t>
  </si>
  <si>
    <t>927,80 ¬</t>
  </si>
  <si>
    <t>11/22/2015,</t>
  </si>
  <si>
    <t>9.146,96 ¬</t>
  </si>
  <si>
    <t>11/15/2015,</t>
  </si>
  <si>
    <t>6.083,12 ¬</t>
  </si>
  <si>
    <t>601.755,41 ¬</t>
  </si>
  <si>
    <t>2.053,36 ¬</t>
  </si>
  <si>
    <t>11/8/2015,</t>
  </si>
  <si>
    <t>545,48 ¬</t>
  </si>
  <si>
    <t>595.672,29 ¬</t>
  </si>
  <si>
    <t>11/1/2015,</t>
  </si>
  <si>
    <t>24.232,12 ¬</t>
  </si>
  <si>
    <t>595.126,81 ¬</t>
  </si>
  <si>
    <t>2.287,24 ¬</t>
  </si>
  <si>
    <t>10/25/2015,</t>
  </si>
  <si>
    <t>3.442,72 ¬</t>
  </si>
  <si>
    <t>916,64 ¬</t>
  </si>
  <si>
    <t>10/18/2015,</t>
  </si>
  <si>
    <t>16.822,00 ¬</t>
  </si>
  <si>
    <t>567.451,97 ¬</t>
  </si>
  <si>
    <t>10/11/2015,</t>
  </si>
  <si>
    <t>12.604,20 ¬</t>
  </si>
  <si>
    <t>550.629,97 ¬</t>
  </si>
  <si>
    <t>10/4/2015,</t>
  </si>
  <si>
    <t>9.808,00 ¬</t>
  </si>
  <si>
    <t>538.025,77 ¬</t>
  </si>
  <si>
    <t>1.604,84 ¬</t>
  </si>
  <si>
    <t>9/27/2015,</t>
  </si>
  <si>
    <t>9.295,52 ¬</t>
  </si>
  <si>
    <t>528.217,77 ¬</t>
  </si>
  <si>
    <t>1.395,92 ¬</t>
  </si>
  <si>
    <t>9/20/2015,</t>
  </si>
  <si>
    <t>1.689,68 ¬</t>
  </si>
  <si>
    <t>518.922,25 ¬</t>
  </si>
  <si>
    <t>9/13/2015,</t>
  </si>
  <si>
    <t>11.569,52 ¬</t>
  </si>
  <si>
    <t>517.232,57 ¬</t>
  </si>
  <si>
    <t>1.152,68 ¬</t>
  </si>
  <si>
    <t>9/6/2015,</t>
  </si>
  <si>
    <t>5.748,60 ¬</t>
  </si>
  <si>
    <t>505.663,05 ¬</t>
  </si>
  <si>
    <t>1.697,28 ¬</t>
  </si>
  <si>
    <t>8/30/2015,</t>
  </si>
  <si>
    <t>22.776,56 ¬</t>
  </si>
  <si>
    <t>499.914,45 ¬</t>
  </si>
  <si>
    <t>8/23/2015,</t>
  </si>
  <si>
    <t>6.139,60 ¬</t>
  </si>
  <si>
    <t>477.137,89 ¬</t>
  </si>
  <si>
    <t>8/16/2015,</t>
  </si>
  <si>
    <t>-3.811,48 ¬</t>
  </si>
  <si>
    <t>470.998,29 ¬</t>
  </si>
  <si>
    <t>8/9/2015,</t>
  </si>
  <si>
    <t>3.792,88 ¬</t>
  </si>
  <si>
    <t>474.809,77 ¬</t>
  </si>
  <si>
    <t>290,44 ¬</t>
  </si>
  <si>
    <t>8/2/2015,</t>
  </si>
  <si>
    <t>10.695,04 ¬</t>
  </si>
  <si>
    <t>471.016,89 ¬</t>
  </si>
  <si>
    <t>7/26/2015,</t>
  </si>
  <si>
    <t>9.830,68 ¬</t>
  </si>
  <si>
    <t>3.797,36 ¬</t>
  </si>
  <si>
    <t>7/19/2015,</t>
  </si>
  <si>
    <t>5.066,88 ¬</t>
  </si>
  <si>
    <t>450.491,17 ¬</t>
  </si>
  <si>
    <t>4.257,44 ¬</t>
  </si>
  <si>
    <t>7/12/2015,</t>
  </si>
  <si>
    <t>803,88 ¬</t>
  </si>
  <si>
    <t>445.424,29 ¬</t>
  </si>
  <si>
    <t>7/5/2015,</t>
  </si>
  <si>
    <t>19.137,63 ¬</t>
  </si>
  <si>
    <t>444.620,41 ¬</t>
  </si>
  <si>
    <t>6/28/2015,</t>
  </si>
  <si>
    <t>3.045,09 ¬</t>
  </si>
  <si>
    <t>425.482,78 ¬</t>
  </si>
  <si>
    <t>2.833,53 ¬</t>
  </si>
  <si>
    <t>6/21/2015,</t>
  </si>
  <si>
    <t>10.216,83 ¬</t>
  </si>
  <si>
    <t>422.437,69 ¬</t>
  </si>
  <si>
    <t>1.158,96 ¬</t>
  </si>
  <si>
    <t>6/14/2015,</t>
  </si>
  <si>
    <t>4.041,06 ¬</t>
  </si>
  <si>
    <t>412.220,86 ¬</t>
  </si>
  <si>
    <t>2.428,80 ¬</t>
  </si>
  <si>
    <t>6/7/2015,</t>
  </si>
  <si>
    <t>-1.397,49 ¬</t>
  </si>
  <si>
    <t>408.179,80 ¬</t>
  </si>
  <si>
    <t>1.939,44 ¬</t>
  </si>
  <si>
    <t>5/31/2015,</t>
  </si>
  <si>
    <t>14.953,32 ¬</t>
  </si>
  <si>
    <t>409.577,29 ¬</t>
  </si>
  <si>
    <t>5/24/2015,</t>
  </si>
  <si>
    <t>3.027,99 ¬</t>
  </si>
  <si>
    <t>651,30 ¬</t>
  </si>
  <si>
    <t>5/17/2015,</t>
  </si>
  <si>
    <t>2.995,32 ¬</t>
  </si>
  <si>
    <t>391.595,98 ¬</t>
  </si>
  <si>
    <t>5/10/2015,</t>
  </si>
  <si>
    <t>2.098,65 ¬</t>
  </si>
  <si>
    <t>388.600,66 ¬</t>
  </si>
  <si>
    <t>3.443,16 ¬</t>
  </si>
  <si>
    <t>5/3/2015,</t>
  </si>
  <si>
    <t>-1.885,20 ¬</t>
  </si>
  <si>
    <t>386.502,01 ¬</t>
  </si>
  <si>
    <t>2.843,34 ¬</t>
  </si>
  <si>
    <t>4/26/2015,</t>
  </si>
  <si>
    <t>307,44 ¬</t>
  </si>
  <si>
    <t>388.387,21 ¬</t>
  </si>
  <si>
    <t>3.767,31 ¬</t>
  </si>
  <si>
    <t>4/19/2015,</t>
  </si>
  <si>
    <t>-675,72 ¬</t>
  </si>
  <si>
    <t>388.079,77 ¬</t>
  </si>
  <si>
    <t>2.934,84 ¬</t>
  </si>
  <si>
    <t>4/12/2015,</t>
  </si>
  <si>
    <t>-1.047,15 ¬</t>
  </si>
  <si>
    <t>388.755,49 ¬</t>
  </si>
  <si>
    <t>1.047,15 ¬</t>
  </si>
  <si>
    <t>4/5/2015,</t>
  </si>
  <si>
    <t>-2.856,42 ¬</t>
  </si>
  <si>
    <t>389.802,64 ¬</t>
  </si>
  <si>
    <t>2.856,42 ¬</t>
  </si>
  <si>
    <t>3/29/2015,</t>
  </si>
  <si>
    <t>2.974,20 ¬</t>
  </si>
  <si>
    <t>392.659,06 ¬</t>
  </si>
  <si>
    <t>919,74 ¬</t>
  </si>
  <si>
    <t>3/22/2015,</t>
  </si>
  <si>
    <t>924,39 ¬</t>
  </si>
  <si>
    <t>389.684,86 ¬</t>
  </si>
  <si>
    <t>2.864,73 ¬</t>
  </si>
  <si>
    <t>3/15/2015,</t>
  </si>
  <si>
    <t>9.316,14 ¬</t>
  </si>
  <si>
    <t>388.760,47 ¬</t>
  </si>
  <si>
    <t>3.160,23 ¬</t>
  </si>
  <si>
    <t>3/8/2015,</t>
  </si>
  <si>
    <t>-10.636,29 ¬</t>
  </si>
  <si>
    <t>379.444,33 ¬</t>
  </si>
  <si>
    <t>10.636,29 ¬</t>
  </si>
  <si>
    <t>3/1/2015,</t>
  </si>
  <si>
    <t>-11.880,66 ¬</t>
  </si>
  <si>
    <t>390.080,62 ¬</t>
  </si>
  <si>
    <t>11.880,66 ¬</t>
  </si>
  <si>
    <t>2/22/2015,</t>
  </si>
  <si>
    <t>-3.033,00 ¬</t>
  </si>
  <si>
    <t>3.033,00 ¬</t>
  </si>
  <si>
    <t>2/15/2015,</t>
  </si>
  <si>
    <t>2.455,98 ¬</t>
  </si>
  <si>
    <t>404.994,28 ¬</t>
  </si>
  <si>
    <t>3.183,00 ¬</t>
  </si>
  <si>
    <t>2/8/2015,</t>
  </si>
  <si>
    <t>-1.663,29 ¬</t>
  </si>
  <si>
    <t>402.538,30 ¬</t>
  </si>
  <si>
    <t>4.481,46 ¬</t>
  </si>
  <si>
    <t>2/1/2015,</t>
  </si>
  <si>
    <t>-5.584,11 ¬</t>
  </si>
  <si>
    <t>404.201,59 ¬</t>
  </si>
  <si>
    <t>6.076,26 ¬</t>
  </si>
  <si>
    <t>1/25/2015,</t>
  </si>
  <si>
    <t>6.998,85 ¬</t>
  </si>
  <si>
    <t>1/18/2015,</t>
  </si>
  <si>
    <t>7.815,84 ¬</t>
  </si>
  <si>
    <t>402.786,85 ¬</t>
  </si>
  <si>
    <t>1.747,38 ¬</t>
  </si>
  <si>
    <t>1/11/2015,</t>
  </si>
  <si>
    <t>5.581,02 ¬</t>
  </si>
  <si>
    <t>394.971,01 ¬</t>
  </si>
  <si>
    <t>1/4/2015,</t>
  </si>
  <si>
    <t>-971,19 ¬</t>
  </si>
  <si>
    <t>389.389,99 ¬</t>
  </si>
  <si>
    <t>12/28/2014,</t>
  </si>
  <si>
    <t>11.244,93 ¬</t>
  </si>
  <si>
    <t>390.361,18 ¬</t>
  </si>
  <si>
    <t>12/21/2014,</t>
  </si>
  <si>
    <t>-697,71 ¬</t>
  </si>
  <si>
    <t>379.116,25 ¬</t>
  </si>
  <si>
    <t>1.475,19 ¬</t>
  </si>
  <si>
    <t>12/14/2014,</t>
  </si>
  <si>
    <t>14.676,21 ¬</t>
  </si>
  <si>
    <t>379.813,96 ¬</t>
  </si>
  <si>
    <t>12/7/2014,</t>
  </si>
  <si>
    <t>-1.377,33 ¬</t>
  </si>
  <si>
    <t>365.137,75 ¬</t>
  </si>
  <si>
    <t>11/30/2014,</t>
  </si>
  <si>
    <t>-2.667,57 ¬</t>
  </si>
  <si>
    <t>366.515,08 ¬</t>
  </si>
  <si>
    <t>2.813,76 ¬</t>
  </si>
  <si>
    <t>11/23/2014,</t>
  </si>
  <si>
    <t>2.454,30 ¬</t>
  </si>
  <si>
    <t>881,40 ¬</t>
  </si>
  <si>
    <t>11/16/2014,</t>
  </si>
  <si>
    <t>3.537,90 ¬</t>
  </si>
  <si>
    <t>366.728,35 ¬</t>
  </si>
  <si>
    <t>11/9/2014,</t>
  </si>
  <si>
    <t>1.603,32 ¬</t>
  </si>
  <si>
    <t>363.190,45 ¬</t>
  </si>
  <si>
    <t>359,10 ¬</t>
  </si>
  <si>
    <t>11/2/2014,</t>
  </si>
  <si>
    <t>-6.876,45 ¬</t>
  </si>
  <si>
    <t>361.587,13 ¬</t>
  </si>
  <si>
    <t>6.876,45 ¬</t>
  </si>
  <si>
    <t>10/26/2014,</t>
  </si>
  <si>
    <t>2.607,12 ¬</t>
  </si>
  <si>
    <t>2.579,13 ¬</t>
  </si>
  <si>
    <t>10/19/2014,</t>
  </si>
  <si>
    <t>-5.393,04 ¬</t>
  </si>
  <si>
    <t>365.856,46 ¬</t>
  </si>
  <si>
    <t>5.393,04 ¬</t>
  </si>
  <si>
    <t>10/12/2014,</t>
  </si>
  <si>
    <t>-131,19 ¬</t>
  </si>
  <si>
    <t>371.249,50 ¬</t>
  </si>
  <si>
    <t>4.407,51 ¬</t>
  </si>
  <si>
    <t>10/5/2014,</t>
  </si>
  <si>
    <t>1.264,77 ¬</t>
  </si>
  <si>
    <t>371.380,69 ¬</t>
  </si>
  <si>
    <t>3.249,84 ¬</t>
  </si>
  <si>
    <t>9/28/2014,</t>
  </si>
  <si>
    <t>7.229,79 ¬</t>
  </si>
  <si>
    <t>370.115,92 ¬</t>
  </si>
  <si>
    <t>9/21/2014,</t>
  </si>
  <si>
    <t>3.680,79 ¬</t>
  </si>
  <si>
    <t>362.886,13 ¬</t>
  </si>
  <si>
    <t>3.910,62 ¬</t>
  </si>
  <si>
    <t>9/14/2014,</t>
  </si>
  <si>
    <t>1.423,56 ¬</t>
  </si>
  <si>
    <t>359.205,34 ¬</t>
  </si>
  <si>
    <t>1.218,48 ¬</t>
  </si>
  <si>
    <t>9/7/2014,</t>
  </si>
  <si>
    <t>-1.036,86 ¬</t>
  </si>
  <si>
    <t>357.781,78 ¬</t>
  </si>
  <si>
    <t>3.701,10 ¬</t>
  </si>
  <si>
    <t>8/31/2014,</t>
  </si>
  <si>
    <t>-3.373,35 ¬</t>
  </si>
  <si>
    <t>358.818,64 ¬</t>
  </si>
  <si>
    <t>3.622,26 ¬</t>
  </si>
  <si>
    <t>8/24/2014,</t>
  </si>
  <si>
    <t>-700,95 ¬</t>
  </si>
  <si>
    <t>700,95 ¬</t>
  </si>
  <si>
    <t>8/17/2014,</t>
  </si>
  <si>
    <t>-179,34 ¬</t>
  </si>
  <si>
    <t>362.892,94 ¬</t>
  </si>
  <si>
    <t>1.994,67 ¬</t>
  </si>
  <si>
    <t>8/10/2014,</t>
  </si>
  <si>
    <t>7.179,09 ¬</t>
  </si>
  <si>
    <t>363.072,28 ¬</t>
  </si>
  <si>
    <t>1.469,61 ¬</t>
  </si>
  <si>
    <t>8/3/2014,</t>
  </si>
  <si>
    <t>10.354,11 ¬</t>
  </si>
  <si>
    <t>355.893,19 ¬</t>
  </si>
  <si>
    <t>7/27/2014,</t>
  </si>
  <si>
    <t>-2.878,35 ¬</t>
  </si>
  <si>
    <t>345.539,08 ¬</t>
  </si>
  <si>
    <t>2.878,35 ¬</t>
  </si>
  <si>
    <t>7/20/2014,</t>
  </si>
  <si>
    <t>4.014,09 ¬</t>
  </si>
  <si>
    <t>348.417,43 ¬</t>
  </si>
  <si>
    <t>7/13/2014,</t>
  </si>
  <si>
    <t>-1.599,69 ¬</t>
  </si>
  <si>
    <t>344.403,34 ¬</t>
  </si>
  <si>
    <t>1.599,69 ¬</t>
  </si>
  <si>
    <t>7/6/2014,</t>
  </si>
  <si>
    <t>12.503,97 ¬</t>
  </si>
  <si>
    <t>346.003,03 ¬</t>
  </si>
  <si>
    <t>6/29/2014,</t>
  </si>
  <si>
    <t>804,42 ¬</t>
  </si>
  <si>
    <t>333.499,06 ¬</t>
  </si>
  <si>
    <t>136,44 ¬</t>
  </si>
  <si>
    <t>6/22/2014,</t>
  </si>
  <si>
    <t>2.506,29 ¬</t>
  </si>
  <si>
    <t>1.252,77 ¬</t>
  </si>
  <si>
    <t>6/15/2014,</t>
  </si>
  <si>
    <t>-429,87 ¬</t>
  </si>
  <si>
    <t>330.188,35 ¬</t>
  </si>
  <si>
    <t>2.500,59 ¬</t>
  </si>
  <si>
    <t>6/8/2014,</t>
  </si>
  <si>
    <t>-4.732,47 ¬</t>
  </si>
  <si>
    <t>330.618,22 ¬</t>
  </si>
  <si>
    <t>6.884,97 ¬</t>
  </si>
  <si>
    <t>6/1/2014,</t>
  </si>
  <si>
    <t>5.711,16 ¬</t>
  </si>
  <si>
    <t>335.350,69 ¬</t>
  </si>
  <si>
    <t>2.281,20 ¬</t>
  </si>
  <si>
    <t>5/25/2014,</t>
  </si>
  <si>
    <t>757,86 ¬</t>
  </si>
  <si>
    <t>1.979,49 ¬</t>
  </si>
  <si>
    <t>5/18/2014,</t>
  </si>
  <si>
    <t>-2.474,88 ¬</t>
  </si>
  <si>
    <t>328.881,67 ¬</t>
  </si>
  <si>
    <t>2.954,61 ¬</t>
  </si>
  <si>
    <t>5/11/2014,</t>
  </si>
  <si>
    <t>14.396,28 ¬</t>
  </si>
  <si>
    <t>331.356,55 ¬</t>
  </si>
  <si>
    <t>5/4/2014,</t>
  </si>
  <si>
    <t>-765,87 ¬</t>
  </si>
  <si>
    <t>316.960,27 ¬</t>
  </si>
  <si>
    <t>2.131,05 ¬</t>
  </si>
  <si>
    <t>4/27/2014,</t>
  </si>
  <si>
    <t>-4.264,32 ¬</t>
  </si>
  <si>
    <t>317.726,14 ¬</t>
  </si>
  <si>
    <t>4.941,36 ¬</t>
  </si>
  <si>
    <t>4/20/2014,</t>
  </si>
  <si>
    <t>-223,59 ¬</t>
  </si>
  <si>
    <t>321.990,46 ¬</t>
  </si>
  <si>
    <t>1.464,84 ¬</t>
  </si>
  <si>
    <t>4/13/2014,</t>
  </si>
  <si>
    <t>1.774,05 ¬</t>
  </si>
  <si>
    <t>322.214,05 ¬</t>
  </si>
  <si>
    <t>3.721,44 ¬</t>
  </si>
  <si>
    <t>4/6/2014,</t>
  </si>
  <si>
    <t>6.727,29 ¬</t>
  </si>
  <si>
    <t>320.440,00 ¬</t>
  </si>
  <si>
    <t>3.256,35 ¬</t>
  </si>
  <si>
    <t>3/30/2014,</t>
  </si>
  <si>
    <t>1.199,25 ¬</t>
  </si>
  <si>
    <t>313.712,71 ¬</t>
  </si>
  <si>
    <t>4.692,90 ¬</t>
  </si>
  <si>
    <t>3/23/2014,</t>
  </si>
  <si>
    <t>-1.295,43 ¬</t>
  </si>
  <si>
    <t>312.513,46 ¬</t>
  </si>
  <si>
    <t>2.013,15 ¬</t>
  </si>
  <si>
    <t>3/16/2014,</t>
  </si>
  <si>
    <t>-4.377,27 ¬</t>
  </si>
  <si>
    <t>313.808,89 ¬</t>
  </si>
  <si>
    <t>8.317,65 ¬</t>
  </si>
  <si>
    <t>3/9/2014,</t>
  </si>
  <si>
    <t>-2.157,39 ¬</t>
  </si>
  <si>
    <t>318.186,16 ¬</t>
  </si>
  <si>
    <t>3.164,91 ¬</t>
  </si>
  <si>
    <t>3/2/2014,</t>
  </si>
  <si>
    <t>-1.634,25 ¬</t>
  </si>
  <si>
    <t>320.343,55 ¬</t>
  </si>
  <si>
    <t>2.105,31 ¬</t>
  </si>
  <si>
    <t>2/23/2014,</t>
  </si>
  <si>
    <t>-752,58 ¬</t>
  </si>
  <si>
    <t>1.197,93 ¬</t>
  </si>
  <si>
    <t>2/16/2014,</t>
  </si>
  <si>
    <t>-998,13 ¬</t>
  </si>
  <si>
    <t>322.730,38 ¬</t>
  </si>
  <si>
    <t>2.665,23 ¬</t>
  </si>
  <si>
    <t>2/9/2014,</t>
  </si>
  <si>
    <t>1.058,07 ¬</t>
  </si>
  <si>
    <t>323.728,51 ¬</t>
  </si>
  <si>
    <t>1.450,47 ¬</t>
  </si>
  <si>
    <t>2/2/2014,</t>
  </si>
  <si>
    <t>-4.200,69 ¬</t>
  </si>
  <si>
    <t>322.670,44 ¬</t>
  </si>
  <si>
    <t>4.556,13 ¬</t>
  </si>
  <si>
    <t>1/26/2014,</t>
  </si>
  <si>
    <t>5.120,55 ¬</t>
  </si>
  <si>
    <t>617,70 ¬</t>
  </si>
  <si>
    <t>1/19/2014,</t>
  </si>
  <si>
    <t>-307,86 ¬</t>
  </si>
  <si>
    <t>321.750,58 ¬</t>
  </si>
  <si>
    <t>3.478,74 ¬</t>
  </si>
  <si>
    <t>1/12/2014,</t>
  </si>
  <si>
    <t>-235,17 ¬</t>
  </si>
  <si>
    <t>322.058,44 ¬</t>
  </si>
  <si>
    <t>4.989,87 ¬</t>
  </si>
  <si>
    <t>1/5/2014,</t>
  </si>
  <si>
    <t>-429,51 ¬</t>
  </si>
  <si>
    <t>322.293,61 ¬</t>
  </si>
  <si>
    <t>5.861,13 ¬</t>
  </si>
  <si>
    <t>12/29/2013,</t>
  </si>
  <si>
    <t>-564,81 ¬</t>
  </si>
  <si>
    <t>322.723,12 ¬</t>
  </si>
  <si>
    <t>621,99 ¬</t>
  </si>
  <si>
    <t>12/22/2013,</t>
  </si>
  <si>
    <t>-451,95 ¬</t>
  </si>
  <si>
    <t>323.287,93 ¬</t>
  </si>
  <si>
    <t>1.399,56 ¬</t>
  </si>
  <si>
    <t>12/15/2013,</t>
  </si>
  <si>
    <t>-8.840,13 ¬</t>
  </si>
  <si>
    <t>323.739,88 ¬</t>
  </si>
  <si>
    <t>8.840,13 ¬</t>
  </si>
  <si>
    <t>12/8/2013,</t>
  </si>
  <si>
    <t>2.177,85 ¬</t>
  </si>
  <si>
    <t>332.580,01 ¬</t>
  </si>
  <si>
    <t>12/1/2013,</t>
  </si>
  <si>
    <t>6.955,86 ¬</t>
  </si>
  <si>
    <t>330.402,16 ¬</t>
  </si>
  <si>
    <t>1.329,00 ¬</t>
  </si>
  <si>
    <t>11/24/2013,</t>
  </si>
  <si>
    <t>2.521,47 ¬</t>
  </si>
  <si>
    <t>2.045,97 ¬</t>
  </si>
  <si>
    <t>11/17/2013,</t>
  </si>
  <si>
    <t>813,57 ¬</t>
  </si>
  <si>
    <t>320.924,83 ¬</t>
  </si>
  <si>
    <t>11/10/2013,</t>
  </si>
  <si>
    <t>2.375,61 ¬</t>
  </si>
  <si>
    <t>320.111,26 ¬</t>
  </si>
  <si>
    <t>1.111,71 ¬</t>
  </si>
  <si>
    <t>11/3/2013,</t>
  </si>
  <si>
    <t>3.051,48 ¬</t>
  </si>
  <si>
    <t>317.735,65 ¬</t>
  </si>
  <si>
    <t>1.251,00 ¬</t>
  </si>
  <si>
    <t>10/27/2013,</t>
  </si>
  <si>
    <t>1.247,94 ¬</t>
  </si>
  <si>
    <t>2.053,86 ¬</t>
  </si>
  <si>
    <t>10/20/2013,</t>
  </si>
  <si>
    <t>2.207,70 ¬</t>
  </si>
  <si>
    <t>313.436,23 ¬</t>
  </si>
  <si>
    <t>864,51 ¬</t>
  </si>
  <si>
    <t>10/13/2013,</t>
  </si>
  <si>
    <t>-1.029,60 ¬</t>
  </si>
  <si>
    <t>311.228,53 ¬</t>
  </si>
  <si>
    <t>1.210,53 ¬</t>
  </si>
  <si>
    <t>10/6/2013,</t>
  </si>
  <si>
    <t>-1.267,17 ¬</t>
  </si>
  <si>
    <t>312.258,13 ¬</t>
  </si>
  <si>
    <t>2.524,83 ¬</t>
  </si>
  <si>
    <t>9/29/2013,</t>
  </si>
  <si>
    <t>1.064,10 ¬</t>
  </si>
  <si>
    <t>313.525,30 ¬</t>
  </si>
  <si>
    <t>3.590,91 ¬</t>
  </si>
  <si>
    <t>9/22/2013,</t>
  </si>
  <si>
    <t>740,61 ¬</t>
  </si>
  <si>
    <t>312.461,20 ¬</t>
  </si>
  <si>
    <t>2.340,54 ¬</t>
  </si>
  <si>
    <t>9/15/2013,</t>
  </si>
  <si>
    <t>6.448,71 ¬</t>
  </si>
  <si>
    <t>311.720,59 ¬</t>
  </si>
  <si>
    <t>929,88 ¬</t>
  </si>
  <si>
    <t>9/8/2013,</t>
  </si>
  <si>
    <t>597,27 ¬</t>
  </si>
  <si>
    <t>305.271,88 ¬</t>
  </si>
  <si>
    <t>558,90 ¬</t>
  </si>
  <si>
    <t>9/1/2013,</t>
  </si>
  <si>
    <t>190,50 ¬</t>
  </si>
  <si>
    <t>304.674,61 ¬</t>
  </si>
  <si>
    <t>1.369,59 ¬</t>
  </si>
  <si>
    <t>8/25/2013,</t>
  </si>
  <si>
    <t>3.578,19 ¬</t>
  </si>
  <si>
    <t>758,61 ¬</t>
  </si>
  <si>
    <t>8/18/2013,</t>
  </si>
  <si>
    <t>-771,03 ¬</t>
  </si>
  <si>
    <t>300.905,92 ¬</t>
  </si>
  <si>
    <t>1.609,56 ¬</t>
  </si>
  <si>
    <t>8/11/2013,</t>
  </si>
  <si>
    <t>-3.178,71 ¬</t>
  </si>
  <si>
    <t>301.676,95 ¬</t>
  </si>
  <si>
    <t>3.178,71 ¬</t>
  </si>
  <si>
    <t>8/4/2013,</t>
  </si>
  <si>
    <t>3.734,70 ¬</t>
  </si>
  <si>
    <t>304.855,66 ¬</t>
  </si>
  <si>
    <t>832,11 ¬</t>
  </si>
  <si>
    <t>7/28/2013,</t>
  </si>
  <si>
    <t>613,74 ¬</t>
  </si>
  <si>
    <t>301.120,96 ¬</t>
  </si>
  <si>
    <t>1.116,39 ¬</t>
  </si>
  <si>
    <t>7/21/2013,</t>
  </si>
  <si>
    <t>5.043,48 ¬</t>
  </si>
  <si>
    <t>300.507,22 ¬</t>
  </si>
  <si>
    <t>904,32 ¬</t>
  </si>
  <si>
    <t>7/14/2013,</t>
  </si>
  <si>
    <t>482,55 ¬</t>
  </si>
  <si>
    <t>295.463,74 ¬</t>
  </si>
  <si>
    <t>982,14 ¬</t>
  </si>
  <si>
    <t>7/7/2013,</t>
  </si>
  <si>
    <t>3.378,27 ¬</t>
  </si>
  <si>
    <t>294.981,19 ¬</t>
  </si>
  <si>
    <t>2.626,44 ¬</t>
  </si>
  <si>
    <t>6/30/2013,</t>
  </si>
  <si>
    <t>-1.598,04 ¬</t>
  </si>
  <si>
    <t>291.602,92 ¬</t>
  </si>
  <si>
    <t>3.437,79 ¬</t>
  </si>
  <si>
    <t>6/23/2013,</t>
  </si>
  <si>
    <t>346,44 ¬</t>
  </si>
  <si>
    <t>1.607,34 ¬</t>
  </si>
  <si>
    <t>6/16/2013,</t>
  </si>
  <si>
    <t>3.084,18 ¬</t>
  </si>
  <si>
    <t>292.854,52 ¬</t>
  </si>
  <si>
    <t>6/9/2013,</t>
  </si>
  <si>
    <t>12.632,64 ¬</t>
  </si>
  <si>
    <t>289.770,34 ¬</t>
  </si>
  <si>
    <t>1.372,08 ¬</t>
  </si>
  <si>
    <t>6/2/2013,</t>
  </si>
  <si>
    <t>475,53 ¬</t>
  </si>
  <si>
    <t>277.137,70 ¬</t>
  </si>
  <si>
    <t>524,16 ¬</t>
  </si>
  <si>
    <t>5/26/2013,</t>
  </si>
  <si>
    <t>-542,70 ¬</t>
  </si>
  <si>
    <t>1.141,59 ¬</t>
  </si>
  <si>
    <t>5/19/2013,</t>
  </si>
  <si>
    <t>-1.340,37 ¬</t>
  </si>
  <si>
    <t>277.204,87 ¬</t>
  </si>
  <si>
    <t>2.724,87 ¬</t>
  </si>
  <si>
    <t>5/12/2013,</t>
  </si>
  <si>
    <t>-486,06 ¬</t>
  </si>
  <si>
    <t>278.545,24 ¬</t>
  </si>
  <si>
    <t>1.123,32 ¬</t>
  </si>
  <si>
    <t>5/5/2013,</t>
  </si>
  <si>
    <t>449,43 ¬</t>
  </si>
  <si>
    <t>279.031,30 ¬</t>
  </si>
  <si>
    <t>1.796,58 ¬</t>
  </si>
  <si>
    <t>4/28/2013,</t>
  </si>
  <si>
    <t>2.636,67 ¬</t>
  </si>
  <si>
    <t>278.581,87 ¬</t>
  </si>
  <si>
    <t>3.508,92 ¬</t>
  </si>
  <si>
    <t>4/21/2013,</t>
  </si>
  <si>
    <t>-935,94 ¬</t>
  </si>
  <si>
    <t>275.945,20 ¬</t>
  </si>
  <si>
    <t>2.291,94 ¬</t>
  </si>
  <si>
    <t>4/14/2013,</t>
  </si>
  <si>
    <t>12.549,51 ¬</t>
  </si>
  <si>
    <t>276.881,14 ¬</t>
  </si>
  <si>
    <t>2.335,98 ¬</t>
  </si>
  <si>
    <t>4/7/2013,</t>
  </si>
  <si>
    <t>39,93 ¬</t>
  </si>
  <si>
    <t>264.331,63 ¬</t>
  </si>
  <si>
    <t>2.914,53 ¬</t>
  </si>
  <si>
    <t>3/31/2013,</t>
  </si>
  <si>
    <t>1.278,45 ¬</t>
  </si>
  <si>
    <t>264.291,70 ¬</t>
  </si>
  <si>
    <t>2.968,23 ¬</t>
  </si>
  <si>
    <t>3/24/2013,</t>
  </si>
  <si>
    <t>8.699,64 ¬</t>
  </si>
  <si>
    <t>3/17/2013,</t>
  </si>
  <si>
    <t>4.585,20 ¬</t>
  </si>
  <si>
    <t>254.313,61 ¬</t>
  </si>
  <si>
    <t>3/10/2013,</t>
  </si>
  <si>
    <t>-64,17 ¬</t>
  </si>
  <si>
    <t>249.728,41 ¬</t>
  </si>
  <si>
    <t>651,54 ¬</t>
  </si>
  <si>
    <t>3/3/2013,</t>
  </si>
  <si>
    <t>3.660,78 ¬</t>
  </si>
  <si>
    <t>249.792,58 ¬</t>
  </si>
  <si>
    <t>2/24/2013,</t>
  </si>
  <si>
    <t>4.076,31 ¬</t>
  </si>
  <si>
    <t>246.131,80 ¬</t>
  </si>
  <si>
    <t>2/17/2013,</t>
  </si>
  <si>
    <t>-2.481,96 ¬</t>
  </si>
  <si>
    <t>242.055,49 ¬</t>
  </si>
  <si>
    <t>2.760,78 ¬</t>
  </si>
  <si>
    <t>2/10/2013,</t>
  </si>
  <si>
    <t>-2.211,90 ¬</t>
  </si>
  <si>
    <t>244.537,45 ¬</t>
  </si>
  <si>
    <t>2.341,89 ¬</t>
  </si>
  <si>
    <t>2/3/2013,</t>
  </si>
  <si>
    <t>2.614,92 ¬</t>
  </si>
  <si>
    <t>246.749,35 ¬</t>
  </si>
  <si>
    <t>3.257,43 ¬</t>
  </si>
  <si>
    <t>1/27/2013,</t>
  </si>
  <si>
    <t>-231,93 ¬</t>
  </si>
  <si>
    <t>244.134,43 ¬</t>
  </si>
  <si>
    <t>1.607,28 ¬</t>
  </si>
  <si>
    <t>1/20/2013,</t>
  </si>
  <si>
    <t>-94,86 ¬</t>
  </si>
  <si>
    <t>244.366,36 ¬</t>
  </si>
  <si>
    <t>8.130,90 ¬</t>
  </si>
  <si>
    <t>1/13/2013,</t>
  </si>
  <si>
    <t>-6.551,04 ¬</t>
  </si>
  <si>
    <t>244.461,22 ¬</t>
  </si>
  <si>
    <t>7.648,20 ¬</t>
  </si>
  <si>
    <t>1/6/2013,</t>
  </si>
  <si>
    <t>1.012,26 ¬</t>
  </si>
  <si>
    <t>251.012,26 ¬</t>
  </si>
  <si>
    <t>529,41 ¬</t>
  </si>
  <si>
    <t>3.487,14 ¬</t>
  </si>
  <si>
    <t>666.393,16 ¬</t>
  </si>
  <si>
    <t>3.550,34 ¬</t>
  </si>
  <si>
    <t>8.921,13 ¬</t>
  </si>
  <si>
    <t>328.897,14 ¬</t>
  </si>
  <si>
    <t>3.815,32 ¬</t>
  </si>
  <si>
    <t>-1.087,26 ¬</t>
  </si>
  <si>
    <t>6.706,32 ¬</t>
  </si>
  <si>
    <t>3.346,20 ¬</t>
  </si>
  <si>
    <t>1.332.054,02 ¬</t>
  </si>
  <si>
    <t>5.606,52 ¬</t>
  </si>
  <si>
    <t>1.328.707,82 ¬</t>
  </si>
  <si>
    <t>-1.021,62 ¬</t>
  </si>
  <si>
    <t>1.021,62 ¬</t>
  </si>
  <si>
    <t>7.997,70 ¬</t>
  </si>
  <si>
    <t>1.324.122,92 ¬</t>
  </si>
  <si>
    <t>-7.879,56 ¬</t>
  </si>
  <si>
    <t>1.316.125,22 ¬</t>
  </si>
  <si>
    <t>7.879,56 ¬</t>
  </si>
  <si>
    <t>-2.255,64 ¬</t>
  </si>
  <si>
    <t>1.324.004,78 ¬</t>
  </si>
  <si>
    <t>2.255,64 ¬</t>
  </si>
  <si>
    <t>710,88 ¬</t>
  </si>
  <si>
    <t>1.326.260,42 ¬</t>
  </si>
  <si>
    <t>-496,38 ¬</t>
  </si>
  <si>
    <t>496,38 ¬</t>
  </si>
  <si>
    <t>8.756,04 ¬</t>
  </si>
  <si>
    <t>1.326.045,92 ¬</t>
  </si>
  <si>
    <t>8.371,38 ¬</t>
  </si>
  <si>
    <t>1.317.289,88 ¬</t>
  </si>
  <si>
    <t>-7.174,86 ¬</t>
  </si>
  <si>
    <t>1.308.918,50 ¬</t>
  </si>
  <si>
    <t>-7.235,94 ¬</t>
  </si>
  <si>
    <t>7.235,94 ¬</t>
  </si>
  <si>
    <t>-4.497,24 ¬</t>
  </si>
  <si>
    <t>1.323.329,30 ¬</t>
  </si>
  <si>
    <t>4.497,24 ¬</t>
  </si>
  <si>
    <t>27.980,40 ¬</t>
  </si>
  <si>
    <t>1.327.826,54 ¬</t>
  </si>
  <si>
    <t>8.542,14 ¬</t>
  </si>
  <si>
    <t>-209,40 ¬</t>
  </si>
  <si>
    <t>1.291.304,00 ¬</t>
  </si>
  <si>
    <t>209,40 ¬</t>
  </si>
  <si>
    <t>-5.150,10 ¬</t>
  </si>
  <si>
    <t>1.291.513,40 ¬</t>
  </si>
  <si>
    <t>5.150,10 ¬</t>
  </si>
  <si>
    <t>-2.189,52 ¬</t>
  </si>
  <si>
    <t>1.296.663,50 ¬</t>
  </si>
  <si>
    <t>2.189,52 ¬</t>
  </si>
  <si>
    <t>11.694,30 ¬</t>
  </si>
  <si>
    <t>-4.792,68 ¬</t>
  </si>
  <si>
    <t>1.287.158,72 ¬</t>
  </si>
  <si>
    <t>4.792,68 ¬</t>
  </si>
  <si>
    <t>-1.940,58 ¬</t>
  </si>
  <si>
    <t>1.291.951,40 ¬</t>
  </si>
  <si>
    <t>1.940,58 ¬</t>
  </si>
  <si>
    <t>1.293.891,98 ¬</t>
  </si>
  <si>
    <t>20.197,62 ¬</t>
  </si>
  <si>
    <t>7.528,86 ¬</t>
  </si>
  <si>
    <t>1.314.089,60 ¬</t>
  </si>
  <si>
    <t>-526,56 ¬</t>
  </si>
  <si>
    <t>10.924,56 ¬</t>
  </si>
  <si>
    <t>1.307.087,30 ¬</t>
  </si>
  <si>
    <t>5.402,82 ¬</t>
  </si>
  <si>
    <t>1.296.162,74 ¬</t>
  </si>
  <si>
    <t>5.335,86 ¬</t>
  </si>
  <si>
    <t>1.290.759,92 ¬</t>
  </si>
  <si>
    <t>1.415,10 ¬</t>
  </si>
  <si>
    <t>1.285.424,06 ¬</t>
  </si>
  <si>
    <t>-4.148,70 ¬</t>
  </si>
  <si>
    <t>4.148,70 ¬</t>
  </si>
  <si>
    <t>678,24 ¬</t>
  </si>
  <si>
    <t>1.288.157,66 ¬</t>
  </si>
  <si>
    <t>3.877,02 ¬</t>
  </si>
  <si>
    <t>1.287.479,42 ¬</t>
  </si>
  <si>
    <t>-3.694,92 ¬</t>
  </si>
  <si>
    <t>1.283.602,40 ¬</t>
  </si>
  <si>
    <t>3.694,92 ¬</t>
  </si>
  <si>
    <t>-2.156,52 ¬</t>
  </si>
  <si>
    <t>1.287.297,32 ¬</t>
  </si>
  <si>
    <t>2.156,52 ¬</t>
  </si>
  <si>
    <t>7.846,32 ¬</t>
  </si>
  <si>
    <t>13.564,68 ¬</t>
  </si>
  <si>
    <t>1.281.607,52 ¬</t>
  </si>
  <si>
    <t>601,80 ¬</t>
  </si>
  <si>
    <t>3.072,42 ¬</t>
  </si>
  <si>
    <t>1.267.441,04 ¬</t>
  </si>
  <si>
    <t>-2.954,34 ¬</t>
  </si>
  <si>
    <t>1.264.368,62 ¬</t>
  </si>
  <si>
    <t>-19.369,86 ¬</t>
  </si>
  <si>
    <t>19.369,86 ¬</t>
  </si>
  <si>
    <t>2.018,82 ¬</t>
  </si>
  <si>
    <t>1.286.692,82 ¬</t>
  </si>
  <si>
    <t>1.094,10 ¬</t>
  </si>
  <si>
    <t>1.284.674,00 ¬</t>
  </si>
  <si>
    <t>-13.253,94 ¬</t>
  </si>
  <si>
    <t>1.283.579,90 ¬</t>
  </si>
  <si>
    <t>13.253,94 ¬</t>
  </si>
  <si>
    <t>19.220,58 ¬</t>
  </si>
  <si>
    <t>1.296.833,84 ¬</t>
  </si>
  <si>
    <t>1.246,56 ¬</t>
  </si>
  <si>
    <t>29.738,22 ¬</t>
  </si>
  <si>
    <t>1.276.366,70 ¬</t>
  </si>
  <si>
    <t>-1.058,94 ¬</t>
  </si>
  <si>
    <t>1.246.628,48 ¬</t>
  </si>
  <si>
    <t>19.030,56 ¬</t>
  </si>
  <si>
    <t>1.247.687,42 ¬</t>
  </si>
  <si>
    <t>1.228,68 ¬</t>
  </si>
  <si>
    <t>1.228.656,86 ¬</t>
  </si>
  <si>
    <t>13.273,68 ¬</t>
  </si>
  <si>
    <t>12.057,06 ¬</t>
  </si>
  <si>
    <t>1.214.154,50 ¬</t>
  </si>
  <si>
    <t>4.507,08 ¬</t>
  </si>
  <si>
    <t>1.202.097,44 ¬</t>
  </si>
  <si>
    <t>1.689,96 ¬</t>
  </si>
  <si>
    <t>1.197.590,36 ¬</t>
  </si>
  <si>
    <t>8.697,18 ¬</t>
  </si>
  <si>
    <t>-3.564,42 ¬</t>
  </si>
  <si>
    <t>1.187.203,22 ¬</t>
  </si>
  <si>
    <t>984,30 ¬</t>
  </si>
  <si>
    <t>1.190.767,64 ¬</t>
  </si>
  <si>
    <t>-3.539,52 ¬</t>
  </si>
  <si>
    <t>1.189.783,34 ¬</t>
  </si>
  <si>
    <t>5.011,38 ¬</t>
  </si>
  <si>
    <t>1.196.887,28 ¬</t>
  </si>
  <si>
    <t>2.364,18 ¬</t>
  </si>
  <si>
    <t>263,46 ¬</t>
  </si>
  <si>
    <t>1.189.511,72 ¬</t>
  </si>
  <si>
    <t>1.428,24 ¬</t>
  </si>
  <si>
    <t>1.189.248,26 ¬</t>
  </si>
  <si>
    <t>-531,90 ¬</t>
  </si>
  <si>
    <t>1.187.820,02 ¬</t>
  </si>
  <si>
    <t>-447,78 ¬</t>
  </si>
  <si>
    <t>3.769,26 ¬</t>
  </si>
  <si>
    <t>1.188.799,70 ¬</t>
  </si>
  <si>
    <t>3.494,82 ¬</t>
  </si>
  <si>
    <t>10.141,26 ¬</t>
  </si>
  <si>
    <t>1.181.535,62 ¬</t>
  </si>
  <si>
    <t>-7.475,10 ¬</t>
  </si>
  <si>
    <t>1.171.394,36 ¬</t>
  </si>
  <si>
    <t>7.475,10 ¬</t>
  </si>
  <si>
    <t>-3.468,84 ¬</t>
  </si>
  <si>
    <t>1.178.869,46 ¬</t>
  </si>
  <si>
    <t>3.468,84 ¬</t>
  </si>
  <si>
    <t>-4.365,00 ¬</t>
  </si>
  <si>
    <t>1.182.338,30 ¬</t>
  </si>
  <si>
    <t>4.365,00 ¬</t>
  </si>
  <si>
    <t>2.544,90 ¬</t>
  </si>
  <si>
    <t>1.088,82 ¬</t>
  </si>
  <si>
    <t>1.184.158,40 ¬</t>
  </si>
  <si>
    <t>-2.857,86 ¬</t>
  </si>
  <si>
    <t>1.183.069,58 ¬</t>
  </si>
  <si>
    <t>831,72 ¬</t>
  </si>
  <si>
    <t>1.185.927,44 ¬</t>
  </si>
  <si>
    <t>8.285,70 ¬</t>
  </si>
  <si>
    <t>1.185.095,72 ¬</t>
  </si>
  <si>
    <t>-2.031,12 ¬</t>
  </si>
  <si>
    <t>2.031,12 ¬</t>
  </si>
  <si>
    <t>-1.654,98 ¬</t>
  </si>
  <si>
    <t>1.178.841,14 ¬</t>
  </si>
  <si>
    <t>1.654,98 ¬</t>
  </si>
  <si>
    <t>1.009,14 ¬</t>
  </si>
  <si>
    <t>-3.476,52 ¬</t>
  </si>
  <si>
    <t>1.179.486,98 ¬</t>
  </si>
  <si>
    <t>2.947,98 ¬</t>
  </si>
  <si>
    <t>1.182.963,50 ¬</t>
  </si>
  <si>
    <t>4.268,22 ¬</t>
  </si>
  <si>
    <t>1.180.015,52 ¬</t>
  </si>
  <si>
    <t>-3.734,76 ¬</t>
  </si>
  <si>
    <t>3.734,76 ¬</t>
  </si>
  <si>
    <t>2.280,36 ¬</t>
  </si>
  <si>
    <t>1.179.482,06 ¬</t>
  </si>
  <si>
    <t>1.989,18 ¬</t>
  </si>
  <si>
    <t>1.177.201,70 ¬</t>
  </si>
  <si>
    <t>-3.990,72 ¬</t>
  </si>
  <si>
    <t>1.175.212,52 ¬</t>
  </si>
  <si>
    <t>1.337,64 ¬</t>
  </si>
  <si>
    <t>1.179.203,24 ¬</t>
  </si>
  <si>
    <t>-2.841,96 ¬</t>
  </si>
  <si>
    <t>2.841,96 ¬</t>
  </si>
  <si>
    <t>-1.592,88 ¬</t>
  </si>
  <si>
    <t>1.180.707,56 ¬</t>
  </si>
  <si>
    <t>1.592,88 ¬</t>
  </si>
  <si>
    <t>2.165,28 ¬</t>
  </si>
  <si>
    <t>1.182.300,44 ¬</t>
  </si>
  <si>
    <t>-1.771,74 ¬</t>
  </si>
  <si>
    <t>1.771,74 ¬</t>
  </si>
  <si>
    <t>-656,10 ¬</t>
  </si>
  <si>
    <t>1.181.906,90 ¬</t>
  </si>
  <si>
    <t>656,10 ¬</t>
  </si>
  <si>
    <t>3.413,82 ¬</t>
  </si>
  <si>
    <t>-904,80 ¬</t>
  </si>
  <si>
    <t>1.179.149,18 ¬</t>
  </si>
  <si>
    <t>904,80 ¬</t>
  </si>
  <si>
    <t>565,92 ¬</t>
  </si>
  <si>
    <t>1.180.053,98 ¬</t>
  </si>
  <si>
    <t>-6.373,74 ¬</t>
  </si>
  <si>
    <t>1.179.488,06 ¬</t>
  </si>
  <si>
    <t>6.373,74 ¬</t>
  </si>
  <si>
    <t>-25,08 ¬</t>
  </si>
  <si>
    <t>6.889,20 ¬</t>
  </si>
  <si>
    <t>1.185.886,88 ¬</t>
  </si>
  <si>
    <t>1.781,58 ¬</t>
  </si>
  <si>
    <t>1.178.997,68 ¬</t>
  </si>
  <si>
    <t>1.448,70 ¬</t>
  </si>
  <si>
    <t>1.177.216,10 ¬</t>
  </si>
  <si>
    <t>1.536,30 ¬</t>
  </si>
  <si>
    <t>237,00 ¬</t>
  </si>
  <si>
    <t>1.174.231,10 ¬</t>
  </si>
  <si>
    <t>1.173.994,10 ¬</t>
  </si>
  <si>
    <t>218,40 ¬</t>
  </si>
  <si>
    <t>1.174.490,48 ¬</t>
  </si>
  <si>
    <t>-6.622,38 ¬</t>
  </si>
  <si>
    <t>1.174.272,08 ¬</t>
  </si>
  <si>
    <t>6.622,38 ¬</t>
  </si>
  <si>
    <t>-1.323,66 ¬</t>
  </si>
  <si>
    <t>1.394,58 ¬</t>
  </si>
  <si>
    <t>1.182.218,12 ¬</t>
  </si>
  <si>
    <t>3.521,88 ¬</t>
  </si>
  <si>
    <t>1.180.823,54 ¬</t>
  </si>
  <si>
    <t>-45,36 ¬</t>
  </si>
  <si>
    <t>1.177.301,66 ¬</t>
  </si>
  <si>
    <t>45,36 ¬</t>
  </si>
  <si>
    <t>4.585,50 ¬</t>
  </si>
  <si>
    <t>2.720,10 ¬</t>
  </si>
  <si>
    <t>1.172.761,52 ¬</t>
  </si>
  <si>
    <t>-625,38 ¬</t>
  </si>
  <si>
    <t>1.170.041,42 ¬</t>
  </si>
  <si>
    <t>625,38 ¬</t>
  </si>
  <si>
    <t>3.465,06 ¬</t>
  </si>
  <si>
    <t>1.170.666,80 ¬</t>
  </si>
  <si>
    <t>1.167.201,74 ¬</t>
  </si>
  <si>
    <t>2.923,14 ¬</t>
  </si>
  <si>
    <t>-40,80 ¬</t>
  </si>
  <si>
    <t>1.167.818,12 ¬</t>
  </si>
  <si>
    <t>2.611,68 ¬</t>
  </si>
  <si>
    <t>1.167.858,92 ¬</t>
  </si>
  <si>
    <t>14.319,42 ¬</t>
  </si>
  <si>
    <t>-8.529,84 ¬</t>
  </si>
  <si>
    <t>1.150.927,82 ¬</t>
  </si>
  <si>
    <t>8.529,84 ¬</t>
  </si>
  <si>
    <t>-3.735,96 ¬</t>
  </si>
  <si>
    <t>1.159.457,66 ¬</t>
  </si>
  <si>
    <t>3.735,96 ¬</t>
  </si>
  <si>
    <t>1.479,48 ¬</t>
  </si>
  <si>
    <t>1.163.193,62 ¬</t>
  </si>
  <si>
    <t>-4.722,60 ¬</t>
  </si>
  <si>
    <t>7.087,14 ¬</t>
  </si>
  <si>
    <t>1.166.436,74 ¬</t>
  </si>
  <si>
    <t>10.234,44 ¬</t>
  </si>
  <si>
    <t>1.159.349,60 ¬</t>
  </si>
  <si>
    <t>1.867,32 ¬</t>
  </si>
  <si>
    <t>1.149.115,16 ¬</t>
  </si>
  <si>
    <t>-3.569,16 ¬</t>
  </si>
  <si>
    <t>1.147.247,84 ¬</t>
  </si>
  <si>
    <t>3.569,16 ¬</t>
  </si>
  <si>
    <t>1.749,12 ¬</t>
  </si>
  <si>
    <t>1.955,46 ¬</t>
  </si>
  <si>
    <t>1.149.067,88 ¬</t>
  </si>
  <si>
    <t>-6.017,64 ¬</t>
  </si>
  <si>
    <t>1.147.112,42 ¬</t>
  </si>
  <si>
    <t>6.017,64 ¬</t>
  </si>
  <si>
    <t>-1.524,84 ¬</t>
  </si>
  <si>
    <t>1.153.130,06 ¬</t>
  </si>
  <si>
    <t>1.524,84 ¬</t>
  </si>
  <si>
    <t>4.672,44 ¬</t>
  </si>
  <si>
    <t>-1.153,50 ¬</t>
  </si>
  <si>
    <t>1.149.982,46 ¬</t>
  </si>
  <si>
    <t>2.423,40 ¬</t>
  </si>
  <si>
    <t>1.151.135,96 ¬</t>
  </si>
  <si>
    <t>7.677,42 ¬</t>
  </si>
  <si>
    <t>1.148.712,56 ¬</t>
  </si>
  <si>
    <t>9.394,56 ¬</t>
  </si>
  <si>
    <t>5.622,78 ¬</t>
  </si>
  <si>
    <t>1.131.640,58 ¬</t>
  </si>
  <si>
    <t>-5.677,02 ¬</t>
  </si>
  <si>
    <t>1.126.017,80 ¬</t>
  </si>
  <si>
    <t>3.663,84 ¬</t>
  </si>
  <si>
    <t>1.131.694,82 ¬</t>
  </si>
  <si>
    <t>-3.130,26 ¬</t>
  </si>
  <si>
    <t>3.130,26 ¬</t>
  </si>
  <si>
    <t>-6.627,18 ¬</t>
  </si>
  <si>
    <t>1.131.161,24 ¬</t>
  </si>
  <si>
    <t>6.627,18 ¬</t>
  </si>
  <si>
    <t>-3.043,38 ¬</t>
  </si>
  <si>
    <t>1.137.788,42 ¬</t>
  </si>
  <si>
    <t>3.043,38 ¬</t>
  </si>
  <si>
    <t>1.083,72 ¬</t>
  </si>
  <si>
    <t>1.140.831,80 ¬</t>
  </si>
  <si>
    <t>-277,86 ¬</t>
  </si>
  <si>
    <t>1.139.748,08 ¬</t>
  </si>
  <si>
    <t>277,86 ¬</t>
  </si>
  <si>
    <t>11.526,30 ¬</t>
  </si>
  <si>
    <t>1.143.595,10 ¬</t>
  </si>
  <si>
    <t>-3.874,56 ¬</t>
  </si>
  <si>
    <t>1.132.068,80 ¬</t>
  </si>
  <si>
    <t>3.874,56 ¬</t>
  </si>
  <si>
    <t>-172,98 ¬</t>
  </si>
  <si>
    <t>1.135.943,36 ¬</t>
  </si>
  <si>
    <t>172,98 ¬</t>
  </si>
  <si>
    <t>714,48 ¬</t>
  </si>
  <si>
    <t>100,32 ¬</t>
  </si>
  <si>
    <t>-3.701,40 ¬</t>
  </si>
  <si>
    <t>1.135.301,54 ¬</t>
  </si>
  <si>
    <t>3.701,40 ¬</t>
  </si>
  <si>
    <t>-6.292,38 ¬</t>
  </si>
  <si>
    <t>1.139.002,94 ¬</t>
  </si>
  <si>
    <t>6.292,38 ¬</t>
  </si>
  <si>
    <t>-716,52 ¬</t>
  </si>
  <si>
    <t>1.145.295,32 ¬</t>
  </si>
  <si>
    <t>716,52 ¬</t>
  </si>
  <si>
    <t>-1.230,72 ¬</t>
  </si>
  <si>
    <t>1.146.011,84 ¬</t>
  </si>
  <si>
    <t>1.230,72 ¬</t>
  </si>
  <si>
    <t>-2.281,86 ¬</t>
  </si>
  <si>
    <t>3.109,38 ¬</t>
  </si>
  <si>
    <t>1.149.524,42 ¬</t>
  </si>
  <si>
    <t>2.072,94 ¬</t>
  </si>
  <si>
    <t>1.146.415,04 ¬</t>
  </si>
  <si>
    <t>-48,72 ¬</t>
  </si>
  <si>
    <t>48,72 ¬</t>
  </si>
  <si>
    <t>-3.436,98 ¬</t>
  </si>
  <si>
    <t>1.144.390,82 ¬</t>
  </si>
  <si>
    <t>3.436,98 ¬</t>
  </si>
  <si>
    <t>8,82 ¬</t>
  </si>
  <si>
    <t>1.147.827,80 ¬</t>
  </si>
  <si>
    <t>20.421,78 ¬</t>
  </si>
  <si>
    <t>1.147.818,98 ¬</t>
  </si>
  <si>
    <t>-2.750,16 ¬</t>
  </si>
  <si>
    <t>1.127.397,20 ¬</t>
  </si>
  <si>
    <t>2.750,16 ¬</t>
  </si>
  <si>
    <t>3.021,00 ¬</t>
  </si>
  <si>
    <t>-4.599,42 ¬</t>
  </si>
  <si>
    <t>1.127.126,36 ¬</t>
  </si>
  <si>
    <t>1.131.725,78 ¬</t>
  </si>
  <si>
    <t>7.730,34 ¬</t>
  </si>
  <si>
    <t>1.093.950,50 ¬</t>
  </si>
  <si>
    <t>2.585,58 ¬</t>
  </si>
  <si>
    <t>12.938,10 ¬</t>
  </si>
  <si>
    <t>1.083.634,58 ¬</t>
  </si>
  <si>
    <t>16.567,86 ¬</t>
  </si>
  <si>
    <t>1.070.696,48 ¬</t>
  </si>
  <si>
    <t>14.884,08 ¬</t>
  </si>
  <si>
    <t>1.054.128,62 ¬</t>
  </si>
  <si>
    <t>8.219,76 ¬</t>
  </si>
  <si>
    <t>-55,92 ¬</t>
  </si>
  <si>
    <t>1.031.024,78 ¬</t>
  </si>
  <si>
    <t>1.020,30 ¬</t>
  </si>
  <si>
    <t>1.031.080,70 ¬</t>
  </si>
  <si>
    <t>4.645,44 ¬</t>
  </si>
  <si>
    <t>1.030.060,40 ¬</t>
  </si>
  <si>
    <t>1.189,50 ¬</t>
  </si>
  <si>
    <t>1.025.414,96 ¬</t>
  </si>
  <si>
    <t>5.335,50 ¬</t>
  </si>
  <si>
    <t>3.681,96 ¬</t>
  </si>
  <si>
    <t>1.018.889,96 ¬</t>
  </si>
  <si>
    <t>6.940,80 ¬</t>
  </si>
  <si>
    <t>1.015.208,00 ¬</t>
  </si>
  <si>
    <t>-775,32 ¬</t>
  </si>
  <si>
    <t>1.008.267,20 ¬</t>
  </si>
  <si>
    <t>1.705,14 ¬</t>
  </si>
  <si>
    <t>6.886,86 ¬</t>
  </si>
  <si>
    <t>1.007.337,38 ¬</t>
  </si>
  <si>
    <t>-11.856,72 ¬</t>
  </si>
  <si>
    <t>7.567,38 ¬</t>
  </si>
  <si>
    <t>1.012.307,24 ¬</t>
  </si>
  <si>
    <t>2.121,24 ¬</t>
  </si>
  <si>
    <t>1.002.618,62 ¬</t>
  </si>
  <si>
    <t>4.990,02 ¬</t>
  </si>
  <si>
    <t>-1.875,06 ¬</t>
  </si>
  <si>
    <t>1.001.197,76 ¬</t>
  </si>
  <si>
    <t>1.875,06 ¬</t>
  </si>
  <si>
    <t>-4.037,16 ¬</t>
  </si>
  <si>
    <t>1.003.072,82 ¬</t>
  </si>
  <si>
    <t>4.037,16 ¬</t>
  </si>
  <si>
    <t>-2.218,50 ¬</t>
  </si>
  <si>
    <t>1.007.109,98 ¬</t>
  </si>
  <si>
    <t>2.218,50 ¬</t>
  </si>
  <si>
    <t>351,06 ¬</t>
  </si>
  <si>
    <t>1.009.328,48 ¬</t>
  </si>
  <si>
    <t>3.074,40 ¬</t>
  </si>
  <si>
    <t>5.008,50 ¬</t>
  </si>
  <si>
    <t>1.005.903,02 ¬</t>
  </si>
  <si>
    <t>2.219,16 ¬</t>
  </si>
  <si>
    <t>1.000.894,52 ¬</t>
  </si>
  <si>
    <t>11.813,28 ¬</t>
  </si>
  <si>
    <t>986.862,08 ¬</t>
  </si>
  <si>
    <t>3.014,82 ¬</t>
  </si>
  <si>
    <t>990.401,60 ¬</t>
  </si>
  <si>
    <t>9.834,25 ¬</t>
  </si>
  <si>
    <t>987.386,78 ¬</t>
  </si>
  <si>
    <t>3.077,60 ¬</t>
  </si>
  <si>
    <t>977.552,53 ¬</t>
  </si>
  <si>
    <t>-5.823,25 ¬</t>
  </si>
  <si>
    <t>1.781,65 ¬</t>
  </si>
  <si>
    <t>-181,00 ¬</t>
  </si>
  <si>
    <t>181,00 ¬</t>
  </si>
  <si>
    <t>5.863,40 ¬</t>
  </si>
  <si>
    <t>978.697,53 ¬</t>
  </si>
  <si>
    <t>830,25 ¬</t>
  </si>
  <si>
    <t>972.834,13 ¬</t>
  </si>
  <si>
    <t>-285,30 ¬</t>
  </si>
  <si>
    <t>972.003,88 ¬</t>
  </si>
  <si>
    <t>-1.497,00 ¬</t>
  </si>
  <si>
    <t>2.042,35 ¬</t>
  </si>
  <si>
    <t>973.786,18 ¬</t>
  </si>
  <si>
    <t>3.245,30 ¬</t>
  </si>
  <si>
    <t>971.743,83 ¬</t>
  </si>
  <si>
    <t>-693,35 ¬</t>
  </si>
  <si>
    <t>968.498,53 ¬</t>
  </si>
  <si>
    <t>693,35 ¬</t>
  </si>
  <si>
    <t>1.641,25 ¬</t>
  </si>
  <si>
    <t>-654,45 ¬</t>
  </si>
  <si>
    <t>967.550,63 ¬</t>
  </si>
  <si>
    <t>654,45 ¬</t>
  </si>
  <si>
    <t>-2.949,60 ¬</t>
  </si>
  <si>
    <t>968.205,08 ¬</t>
  </si>
  <si>
    <t>2.949,60 ¬</t>
  </si>
  <si>
    <t>1.160,85 ¬</t>
  </si>
  <si>
    <t>971.154,68 ¬</t>
  </si>
  <si>
    <t>185,00 ¬</t>
  </si>
  <si>
    <t>969.993,83 ¬</t>
  </si>
  <si>
    <t>-7.359,75 ¬</t>
  </si>
  <si>
    <t>7.359,75 ¬</t>
  </si>
  <si>
    <t>-5.666,22 ¬</t>
  </si>
  <si>
    <t>977.168,58 ¬</t>
  </si>
  <si>
    <t>5.666,22 ¬</t>
  </si>
  <si>
    <t>122,40 ¬</t>
  </si>
  <si>
    <t>982.834,80 ¬</t>
  </si>
  <si>
    <t>-4.896,90 ¬</t>
  </si>
  <si>
    <t>982.712,40 ¬</t>
  </si>
  <si>
    <t>4.896,90 ¬</t>
  </si>
  <si>
    <t>877,38 ¬</t>
  </si>
  <si>
    <t>938,58 ¬</t>
  </si>
  <si>
    <t>986.731,92 ¬</t>
  </si>
  <si>
    <t>856,98 ¬</t>
  </si>
  <si>
    <t>985.793,34 ¬</t>
  </si>
  <si>
    <t>591,72 ¬</t>
  </si>
  <si>
    <t>984.936,36 ¬</t>
  </si>
  <si>
    <t>611,46 ¬</t>
  </si>
  <si>
    <t>-3.364,20 ¬</t>
  </si>
  <si>
    <t>983.733,18 ¬</t>
  </si>
  <si>
    <t>3.364,20 ¬</t>
  </si>
  <si>
    <t>12.540,15 ¬</t>
  </si>
  <si>
    <t>987.097,38 ¬</t>
  </si>
  <si>
    <t>-4.837,50 ¬</t>
  </si>
  <si>
    <t>974.557,23 ¬</t>
  </si>
  <si>
    <t>1.232,90 ¬</t>
  </si>
  <si>
    <t>-4.121,82 ¬</t>
  </si>
  <si>
    <t>978.161,83 ¬</t>
  </si>
  <si>
    <t>468,15 ¬</t>
  </si>
  <si>
    <t>982.283,65 ¬</t>
  </si>
  <si>
    <t>-1.141,14 ¬</t>
  </si>
  <si>
    <t>982.956,64 ¬</t>
  </si>
  <si>
    <t>2.424,95 ¬</t>
  </si>
  <si>
    <t>982.317,22 ¬</t>
  </si>
  <si>
    <t>1.408,30 ¬</t>
  </si>
  <si>
    <t>979.892,27 ¬</t>
  </si>
  <si>
    <t>10.844,00 ¬</t>
  </si>
  <si>
    <t>-11.829,20 ¬</t>
  </si>
  <si>
    <t>5.761,40 ¬</t>
  </si>
  <si>
    <t>979.469,17 ¬</t>
  </si>
  <si>
    <t>-1.797,10 ¬</t>
  </si>
  <si>
    <t>973.707,77 ¬</t>
  </si>
  <si>
    <t>1.797,10 ¬</t>
  </si>
  <si>
    <t>3.725,55 ¬</t>
  </si>
  <si>
    <t>975.504,87 ¬</t>
  </si>
  <si>
    <t>-2.158,70 ¬</t>
  </si>
  <si>
    <t>2.158,70 ¬</t>
  </si>
  <si>
    <t>639,75 ¬</t>
  </si>
  <si>
    <t>973.938,02 ¬</t>
  </si>
  <si>
    <t>-3.163,45 ¬</t>
  </si>
  <si>
    <t>973.298,27 ¬</t>
  </si>
  <si>
    <t>3.163,45 ¬</t>
  </si>
  <si>
    <t>861,70 ¬</t>
  </si>
  <si>
    <t>976.461,72 ¬</t>
  </si>
  <si>
    <t>2.794,95 ¬</t>
  </si>
  <si>
    <t>-8.375,70 ¬</t>
  </si>
  <si>
    <t>972.805,07 ¬</t>
  </si>
  <si>
    <t>8.375,70 ¬</t>
  </si>
  <si>
    <t>-199,15 ¬</t>
  </si>
  <si>
    <t>981.180,77 ¬</t>
  </si>
  <si>
    <t>199,15 ¬</t>
  </si>
  <si>
    <t>178,15 ¬</t>
  </si>
  <si>
    <t>981.379,92 ¬</t>
  </si>
  <si>
    <t>2.382,15 ¬</t>
  </si>
  <si>
    <t>-20,90 ¬</t>
  </si>
  <si>
    <t>978.819,62 ¬</t>
  </si>
  <si>
    <t>-2.801,65 ¬</t>
  </si>
  <si>
    <t>285,80 ¬</t>
  </si>
  <si>
    <t>981.642,17 ¬</t>
  </si>
  <si>
    <t>1.530,30 ¬</t>
  </si>
  <si>
    <t>981.356,37 ¬</t>
  </si>
  <si>
    <t>-867,15 ¬</t>
  </si>
  <si>
    <t>867,15 ¬</t>
  </si>
  <si>
    <t>1.407,60 ¬</t>
  </si>
  <si>
    <t>980.693,22 ¬</t>
  </si>
  <si>
    <t>-3.954,36 ¬</t>
  </si>
  <si>
    <t>9.662,35 ¬</t>
  </si>
  <si>
    <t>983.239,98 ¬</t>
  </si>
  <si>
    <t>120,60 ¬</t>
  </si>
  <si>
    <t>973.577,63 ¬</t>
  </si>
  <si>
    <t>2.112,25 ¬</t>
  </si>
  <si>
    <t>973.457,03 ¬</t>
  </si>
  <si>
    <t>1.940,70 ¬</t>
  </si>
  <si>
    <t>-2.974,30 ¬</t>
  </si>
  <si>
    <t>969.404,08 ¬</t>
  </si>
  <si>
    <t>611,30 ¬</t>
  </si>
  <si>
    <t>972.378,38 ¬</t>
  </si>
  <si>
    <t>919,45 ¬</t>
  </si>
  <si>
    <t>971.767,08 ¬</t>
  </si>
  <si>
    <t>3.949,40 ¬</t>
  </si>
  <si>
    <t>970.847,63 ¬</t>
  </si>
  <si>
    <t>3.410,15 ¬</t>
  </si>
  <si>
    <t>-1.350,90 ¬</t>
  </si>
  <si>
    <t>963.488,08 ¬</t>
  </si>
  <si>
    <t>1.350,90 ¬</t>
  </si>
  <si>
    <t>-3.908,95 ¬</t>
  </si>
  <si>
    <t>964.838,98 ¬</t>
  </si>
  <si>
    <t>3.908,95 ¬</t>
  </si>
  <si>
    <t>-3.783,70 ¬</t>
  </si>
  <si>
    <t>968.747,93 ¬</t>
  </si>
  <si>
    <t>3.783,70 ¬</t>
  </si>
  <si>
    <t>654,30 ¬</t>
  </si>
  <si>
    <t>972.531,63 ¬</t>
  </si>
  <si>
    <t>-3.915,20 ¬</t>
  </si>
  <si>
    <t>3.915,20 ¬</t>
  </si>
  <si>
    <t>2.262,10 ¬</t>
  </si>
  <si>
    <t>975.792,53 ¬</t>
  </si>
  <si>
    <t>-2.738,25 ¬</t>
  </si>
  <si>
    <t>973.530,43 ¬</t>
  </si>
  <si>
    <t>2.738,25 ¬</t>
  </si>
  <si>
    <t>19,60 ¬</t>
  </si>
  <si>
    <t>976.268,68 ¬</t>
  </si>
  <si>
    <t>854,40 ¬</t>
  </si>
  <si>
    <t>976.249,08 ¬</t>
  </si>
  <si>
    <t>-2.568,70 ¬</t>
  </si>
  <si>
    <t>2.568,70 ¬</t>
  </si>
  <si>
    <t>-2.995,20 ¬</t>
  </si>
  <si>
    <t>977.963,38 ¬</t>
  </si>
  <si>
    <t>2.995,20 ¬</t>
  </si>
  <si>
    <t>2.114,00 ¬</t>
  </si>
  <si>
    <t>980.958,58 ¬</t>
  </si>
  <si>
    <t>5.495,55 ¬</t>
  </si>
  <si>
    <t>978.844,58 ¬</t>
  </si>
  <si>
    <t>-1.423,05 ¬</t>
  </si>
  <si>
    <t>1.423,05 ¬</t>
  </si>
  <si>
    <t>283,15 ¬</t>
  </si>
  <si>
    <t>974.772,08 ¬</t>
  </si>
  <si>
    <t>330,05 ¬</t>
  </si>
  <si>
    <t>974.488,93 ¬</t>
  </si>
  <si>
    <t>-1.212,35 ¬</t>
  </si>
  <si>
    <t>974.158,88 ¬</t>
  </si>
  <si>
    <t>1.212,35 ¬</t>
  </si>
  <si>
    <t>2.173,20 ¬</t>
  </si>
  <si>
    <t>52,15 ¬</t>
  </si>
  <si>
    <t>973.198,03 ¬</t>
  </si>
  <si>
    <t>5.858,20 ¬</t>
  </si>
  <si>
    <t>973.145,88 ¬</t>
  </si>
  <si>
    <t>-1.524,35 ¬</t>
  </si>
  <si>
    <t>967.287,68 ¬</t>
  </si>
  <si>
    <t>-450,65 ¬</t>
  </si>
  <si>
    <t>450,65 ¬</t>
  </si>
  <si>
    <t>-1.071,20 ¬</t>
  </si>
  <si>
    <t>969.262,68 ¬</t>
  </si>
  <si>
    <t>1.071,20 ¬</t>
  </si>
  <si>
    <t>1.309,25 ¬</t>
  </si>
  <si>
    <t>970.333,88 ¬</t>
  </si>
  <si>
    <t>11.510,55 ¬</t>
  </si>
  <si>
    <t>969.024,63 ¬</t>
  </si>
  <si>
    <t>-3.282,20 ¬</t>
  </si>
  <si>
    <t>472,75 ¬</t>
  </si>
  <si>
    <t>3.195,10 ¬</t>
  </si>
  <si>
    <t>960.323,53 ¬</t>
  </si>
  <si>
    <t>1.835,25 ¬</t>
  </si>
  <si>
    <t>957.128,43 ¬</t>
  </si>
  <si>
    <t>1.006,70 ¬</t>
  </si>
  <si>
    <t>-1.873,35 ¬</t>
  </si>
  <si>
    <t>954.286,48 ¬</t>
  </si>
  <si>
    <t>1.500,95 ¬</t>
  </si>
  <si>
    <t>956.159,83 ¬</t>
  </si>
  <si>
    <t>3.396,85 ¬</t>
  </si>
  <si>
    <t>1.179,25 ¬</t>
  </si>
  <si>
    <t>951.262,03 ¬</t>
  </si>
  <si>
    <t>1.198,80 ¬</t>
  </si>
  <si>
    <t>950.082,78 ¬</t>
  </si>
  <si>
    <t>-1.521,30 ¬</t>
  </si>
  <si>
    <t>948.883,98 ¬</t>
  </si>
  <si>
    <t>1.521,30 ¬</t>
  </si>
  <si>
    <t>-2.346,45 ¬</t>
  </si>
  <si>
    <t>950.405,28 ¬</t>
  </si>
  <si>
    <t>2.346,45 ¬</t>
  </si>
  <si>
    <t>2.912,45 ¬</t>
  </si>
  <si>
    <t>-7.809,95 ¬</t>
  </si>
  <si>
    <t>949.839,28 ¬</t>
  </si>
  <si>
    <t>7.809,95 ¬</t>
  </si>
  <si>
    <t>96,00 ¬</t>
  </si>
  <si>
    <t>957.649,23 ¬</t>
  </si>
  <si>
    <t>-1.379,15 ¬</t>
  </si>
  <si>
    <t>957.553,23 ¬</t>
  </si>
  <si>
    <t>1.379,15 ¬</t>
  </si>
  <si>
    <t>3.176,90 ¬</t>
  </si>
  <si>
    <t>958.932,38 ¬</t>
  </si>
  <si>
    <t>1.262,00 ¬</t>
  </si>
  <si>
    <t>188,05 ¬</t>
  </si>
  <si>
    <t>954.493,48 ¬</t>
  </si>
  <si>
    <t>1.314,50 ¬</t>
  </si>
  <si>
    <t>954.305,43 ¬</t>
  </si>
  <si>
    <t>18.544,95 ¬</t>
  </si>
  <si>
    <t>952.990,93 ¬</t>
  </si>
  <si>
    <t>-247,05 ¬</t>
  </si>
  <si>
    <t>-2.368,70 ¬</t>
  </si>
  <si>
    <t>2.368,70 ¬</t>
  </si>
  <si>
    <t>2.560,30 ¬</t>
  </si>
  <si>
    <t>937.061,73 ¬</t>
  </si>
  <si>
    <t>-3.085,10 ¬</t>
  </si>
  <si>
    <t>934.501,43 ¬</t>
  </si>
  <si>
    <t>52,75 ¬</t>
  </si>
  <si>
    <t>-4.345,45 ¬</t>
  </si>
  <si>
    <t>937.533,78 ¬</t>
  </si>
  <si>
    <t>3.272,65 ¬</t>
  </si>
  <si>
    <t>941.879,23 ¬</t>
  </si>
  <si>
    <t>1.930,80 ¬</t>
  </si>
  <si>
    <t>938.606,58 ¬</t>
  </si>
  <si>
    <t>599,50 ¬</t>
  </si>
  <si>
    <t>936.675,78 ¬</t>
  </si>
  <si>
    <t>-1.068,55 ¬</t>
  </si>
  <si>
    <t>1.068,55 ¬</t>
  </si>
  <si>
    <t>-1.752,35 ¬</t>
  </si>
  <si>
    <t>937.144,83 ¬</t>
  </si>
  <si>
    <t>1.752,35 ¬</t>
  </si>
  <si>
    <t>-216,65 ¬</t>
  </si>
  <si>
    <t>938.897,18 ¬</t>
  </si>
  <si>
    <t>216,65 ¬</t>
  </si>
  <si>
    <t>509,55 ¬</t>
  </si>
  <si>
    <t>939.113,83 ¬</t>
  </si>
  <si>
    <t>-533,25 ¬</t>
  </si>
  <si>
    <t>938.604,28 ¬</t>
  </si>
  <si>
    <t>533,25 ¬</t>
  </si>
  <si>
    <t>-1.143,40 ¬</t>
  </si>
  <si>
    <t>1.143,40 ¬</t>
  </si>
  <si>
    <t>-703,40 ¬</t>
  </si>
  <si>
    <t>940.280,93 ¬</t>
  </si>
  <si>
    <t>703,40 ¬</t>
  </si>
  <si>
    <t>-2.713,45 ¬</t>
  </si>
  <si>
    <t>940.984,33 ¬</t>
  </si>
  <si>
    <t>2.713,45 ¬</t>
  </si>
  <si>
    <t>3.367,05 ¬</t>
  </si>
  <si>
    <t>943.697,78 ¬</t>
  </si>
  <si>
    <t>516,90 ¬</t>
  </si>
  <si>
    <t>940.330,73 ¬</t>
  </si>
  <si>
    <t>3.185,50 ¬</t>
  </si>
  <si>
    <t>-1.919,65 ¬</t>
  </si>
  <si>
    <t>936.628,33 ¬</t>
  </si>
  <si>
    <t>1.919,65 ¬</t>
  </si>
  <si>
    <t>24.118,30 ¬</t>
  </si>
  <si>
    <t>938.547,98 ¬</t>
  </si>
  <si>
    <t>-3.072,75 ¬</t>
  </si>
  <si>
    <t>914.429,68 ¬</t>
  </si>
  <si>
    <t>-230,80 ¬</t>
  </si>
  <si>
    <t>1.190,70 ¬</t>
  </si>
  <si>
    <t>917.733,23 ¬</t>
  </si>
  <si>
    <t>2.890,75 ¬</t>
  </si>
  <si>
    <t>916.542,53 ¬</t>
  </si>
  <si>
    <t>94,25 ¬</t>
  </si>
  <si>
    <t>913.651,78 ¬</t>
  </si>
  <si>
    <t>3.335,35 ¬</t>
  </si>
  <si>
    <t>34,00 ¬</t>
  </si>
  <si>
    <t>910.222,18 ¬</t>
  </si>
  <si>
    <t>-52,20 ¬</t>
  </si>
  <si>
    <t>910.188,18 ¬</t>
  </si>
  <si>
    <t>445,35 ¬</t>
  </si>
  <si>
    <t>910.240,38 ¬</t>
  </si>
  <si>
    <t>9.053,70 ¬</t>
  </si>
  <si>
    <t>-1.023,10 ¬</t>
  </si>
  <si>
    <t>900.741,33 ¬</t>
  </si>
  <si>
    <t>714,15 ¬</t>
  </si>
  <si>
    <t>901.764,43 ¬</t>
  </si>
  <si>
    <t>3.094,15 ¬</t>
  </si>
  <si>
    <t>11.761,80 ¬</t>
  </si>
  <si>
    <t>897.956,13 ¬</t>
  </si>
  <si>
    <t>1.945,10 ¬</t>
  </si>
  <si>
    <t>-505,40 ¬</t>
  </si>
  <si>
    <t>884.249,23 ¬</t>
  </si>
  <si>
    <t>3.336,35 ¬</t>
  </si>
  <si>
    <t>884.754,63 ¬</t>
  </si>
  <si>
    <t>6.425,30 ¬</t>
  </si>
  <si>
    <t>-2.778,80 ¬</t>
  </si>
  <si>
    <t>874.992,98 ¬</t>
  </si>
  <si>
    <t>2.778,80 ¬</t>
  </si>
  <si>
    <t>-5.189,30 ¬</t>
  </si>
  <si>
    <t>877.771,78 ¬</t>
  </si>
  <si>
    <t>5.189,30 ¬</t>
  </si>
  <si>
    <t>-1.194,60 ¬</t>
  </si>
  <si>
    <t>882.961,08 ¬</t>
  </si>
  <si>
    <t>1.194,60 ¬</t>
  </si>
  <si>
    <t>-1.006,85 ¬</t>
  </si>
  <si>
    <t>884.155,68 ¬</t>
  </si>
  <si>
    <t>1.006,85 ¬</t>
  </si>
  <si>
    <t>3.625,00 ¬</t>
  </si>
  <si>
    <t>888.136,83 ¬</t>
  </si>
  <si>
    <t>1.428,00 ¬</t>
  </si>
  <si>
    <t>884.511,83 ¬</t>
  </si>
  <si>
    <t>-2.099,35 ¬</t>
  </si>
  <si>
    <t>883.083,83 ¬</t>
  </si>
  <si>
    <t>2.099,35 ¬</t>
  </si>
  <si>
    <t>-3.642,25 ¬</t>
  </si>
  <si>
    <t>885.183,18 ¬</t>
  </si>
  <si>
    <t>3.642,25 ¬</t>
  </si>
  <si>
    <t>1.260,60 ¬</t>
  </si>
  <si>
    <t>-1.327,40 ¬</t>
  </si>
  <si>
    <t>887.564,83 ¬</t>
  </si>
  <si>
    <t>1.327,40 ¬</t>
  </si>
  <si>
    <t>-323,05 ¬</t>
  </si>
  <si>
    <t>888.892,23 ¬</t>
  </si>
  <si>
    <t>323,05 ¬</t>
  </si>
  <si>
    <t>-2.874,85 ¬</t>
  </si>
  <si>
    <t>889.215,28 ¬</t>
  </si>
  <si>
    <t>2.874,85 ¬</t>
  </si>
  <si>
    <t>-1.157,25 ¬</t>
  </si>
  <si>
    <t>892.090,13 ¬</t>
  </si>
  <si>
    <t>1.157,25 ¬</t>
  </si>
  <si>
    <t>-3.396,15 ¬</t>
  </si>
  <si>
    <t>892.385,68 ¬</t>
  </si>
  <si>
    <t>3.396,15 ¬</t>
  </si>
  <si>
    <t>-2.046,20 ¬</t>
  </si>
  <si>
    <t>895.781,83 ¬</t>
  </si>
  <si>
    <t>2.046,20 ¬</t>
  </si>
  <si>
    <t>-3.771,55 ¬</t>
  </si>
  <si>
    <t>897.828,03 ¬</t>
  </si>
  <si>
    <t>3.771,55 ¬</t>
  </si>
  <si>
    <t>-955,80 ¬</t>
  </si>
  <si>
    <t>955,80 ¬</t>
  </si>
  <si>
    <t>-847,45 ¬</t>
  </si>
  <si>
    <t>902.555,38 ¬</t>
  </si>
  <si>
    <t>847,45 ¬</t>
  </si>
  <si>
    <t>-2.450,05 ¬</t>
  </si>
  <si>
    <t>903.402,83 ¬</t>
  </si>
  <si>
    <t>2.450,05 ¬</t>
  </si>
  <si>
    <t>-4.103,70 ¬</t>
  </si>
  <si>
    <t>905.852,88 ¬</t>
  </si>
  <si>
    <t>4.103,70 ¬</t>
  </si>
  <si>
    <t>-2.374,75 ¬</t>
  </si>
  <si>
    <t>909.956,58 ¬</t>
  </si>
  <si>
    <t>2.374,75 ¬</t>
  </si>
  <si>
    <t>704,85 ¬</t>
  </si>
  <si>
    <t>965,25 ¬</t>
  </si>
  <si>
    <t>911.626,48 ¬</t>
  </si>
  <si>
    <t>-962,60 ¬</t>
  </si>
  <si>
    <t>910.661,23 ¬</t>
  </si>
  <si>
    <t>962,60 ¬</t>
  </si>
  <si>
    <t>-5.045,40 ¬</t>
  </si>
  <si>
    <t>911.623,83 ¬</t>
  </si>
  <si>
    <t>5.045,40 ¬</t>
  </si>
  <si>
    <t>2.246,15 ¬</t>
  </si>
  <si>
    <t>1.735,35 ¬</t>
  </si>
  <si>
    <t>914.423,08 ¬</t>
  </si>
  <si>
    <t>-3.256,15 ¬</t>
  </si>
  <si>
    <t>912.687,73 ¬</t>
  </si>
  <si>
    <t>3.256,15 ¬</t>
  </si>
  <si>
    <t>-584,55 ¬</t>
  </si>
  <si>
    <t>915.943,88 ¬</t>
  </si>
  <si>
    <t>584,55 ¬</t>
  </si>
  <si>
    <t>4.197,10 ¬</t>
  </si>
  <si>
    <t>1.969,95 ¬</t>
  </si>
  <si>
    <t>-1.100,50 ¬</t>
  </si>
  <si>
    <t>910.361,38 ¬</t>
  </si>
  <si>
    <t>1.100,50 ¬</t>
  </si>
  <si>
    <t>-125,40 ¬</t>
  </si>
  <si>
    <t>911.461,88 ¬</t>
  </si>
  <si>
    <t>125,40 ¬</t>
  </si>
  <si>
    <t>4.680,75 ¬</t>
  </si>
  <si>
    <t>911.587,28 ¬</t>
  </si>
  <si>
    <t>-647,80 ¬</t>
  </si>
  <si>
    <t>647,80 ¬</t>
  </si>
  <si>
    <t>907.554,33 ¬</t>
  </si>
  <si>
    <t>11.134,60 ¬</t>
  </si>
  <si>
    <t>907.679,73 ¬</t>
  </si>
  <si>
    <t>-3.896,45 ¬</t>
  </si>
  <si>
    <t>896.545,13 ¬</t>
  </si>
  <si>
    <t>3.896,45 ¬</t>
  </si>
  <si>
    <t>-3.952,55 ¬</t>
  </si>
  <si>
    <t>900.441,58 ¬</t>
  </si>
  <si>
    <t>3.952,55 ¬</t>
  </si>
  <si>
    <t>1.753,05 ¬</t>
  </si>
  <si>
    <t>-2.991,95 ¬</t>
  </si>
  <si>
    <t>902.641,08 ¬</t>
  </si>
  <si>
    <t>2.991,95 ¬</t>
  </si>
  <si>
    <t>2.374,25 ¬</t>
  </si>
  <si>
    <t>905.633,03 ¬</t>
  </si>
  <si>
    <t>-3.029,25 ¬</t>
  </si>
  <si>
    <t>903.258,78 ¬</t>
  </si>
  <si>
    <t>3.029,25 ¬</t>
  </si>
  <si>
    <t>-2.042,55 ¬</t>
  </si>
  <si>
    <t>906.288,03 ¬</t>
  </si>
  <si>
    <t>2.042,55 ¬</t>
  </si>
  <si>
    <t>2.904,60 ¬</t>
  </si>
  <si>
    <t>1.565,65 ¬</t>
  </si>
  <si>
    <t>905.425,98 ¬</t>
  </si>
  <si>
    <t>-816,85 ¬</t>
  </si>
  <si>
    <t>903.860,33 ¬</t>
  </si>
  <si>
    <t>816,85 ¬</t>
  </si>
  <si>
    <t>-1.497,60 ¬</t>
  </si>
  <si>
    <t>904.677,18 ¬</t>
  </si>
  <si>
    <t>1.497,60 ¬</t>
  </si>
  <si>
    <t>1.407,35 ¬</t>
  </si>
  <si>
    <t>1.481,95 ¬</t>
  </si>
  <si>
    <t>904.767,43 ¬</t>
  </si>
  <si>
    <t>83,60 ¬</t>
  </si>
  <si>
    <t>903.285,48 ¬</t>
  </si>
  <si>
    <t>-311,40 ¬</t>
  </si>
  <si>
    <t>311,40 ¬</t>
  </si>
  <si>
    <t>-4.787,75 ¬</t>
  </si>
  <si>
    <t>903.513,28 ¬</t>
  </si>
  <si>
    <t>4.787,75 ¬</t>
  </si>
  <si>
    <t>-2.154,60 ¬</t>
  </si>
  <si>
    <t>908.301,03 ¬</t>
  </si>
  <si>
    <t>2.154,60 ¬</t>
  </si>
  <si>
    <t>-5.671,50 ¬</t>
  </si>
  <si>
    <t>5.671,50 ¬</t>
  </si>
  <si>
    <t>4.495,75 ¬</t>
  </si>
  <si>
    <t>1.594,50 ¬</t>
  </si>
  <si>
    <t>911.631,38 ¬</t>
  </si>
  <si>
    <t>-1.498,30 ¬</t>
  </si>
  <si>
    <t>910.036,88 ¬</t>
  </si>
  <si>
    <t>1.498,30 ¬</t>
  </si>
  <si>
    <t>-330,90 ¬</t>
  </si>
  <si>
    <t>911.535,18 ¬</t>
  </si>
  <si>
    <t>330,90 ¬</t>
  </si>
  <si>
    <t>4.776,65 ¬</t>
  </si>
  <si>
    <t>-4.890,95 ¬</t>
  </si>
  <si>
    <t>907.089,43 ¬</t>
  </si>
  <si>
    <t>4.890,95 ¬</t>
  </si>
  <si>
    <t>-2.019,80 ¬</t>
  </si>
  <si>
    <t>911.980,38 ¬</t>
  </si>
  <si>
    <t>2.019,80 ¬</t>
  </si>
  <si>
    <t>1.848,90 ¬</t>
  </si>
  <si>
    <t>914.000,18 ¬</t>
  </si>
  <si>
    <t>-4.865,10 ¬</t>
  </si>
  <si>
    <t>912.151,28 ¬</t>
  </si>
  <si>
    <t>4.865,10 ¬</t>
  </si>
  <si>
    <t>-392,75 ¬</t>
  </si>
  <si>
    <t>4.805,90 ¬</t>
  </si>
  <si>
    <t>917.409,13 ¬</t>
  </si>
  <si>
    <t>6.456,25 ¬</t>
  </si>
  <si>
    <t>912.603,23 ¬</t>
  </si>
  <si>
    <t>2.019,50 ¬</t>
  </si>
  <si>
    <t>906.146,98 ¬</t>
  </si>
  <si>
    <t>5.274,10 ¬</t>
  </si>
  <si>
    <t>904.127,48 ¬</t>
  </si>
  <si>
    <t>4.622,60 ¬</t>
  </si>
  <si>
    <t>-1.819,40 ¬</t>
  </si>
  <si>
    <t>894.230,78 ¬</t>
  </si>
  <si>
    <t>1.819,40 ¬</t>
  </si>
  <si>
    <t>-3.766,70 ¬</t>
  </si>
  <si>
    <t>896.050,18 ¬</t>
  </si>
  <si>
    <t>3.766,70 ¬</t>
  </si>
  <si>
    <t>-2.378,20 ¬</t>
  </si>
  <si>
    <t>2.378,20 ¬</t>
  </si>
  <si>
    <t>-319,00 ¬</t>
  </si>
  <si>
    <t>902.195,08 ¬</t>
  </si>
  <si>
    <t>319,00 ¬</t>
  </si>
  <si>
    <t>1.036,20 ¬</t>
  </si>
  <si>
    <t>3.659,10 ¬</t>
  </si>
  <si>
    <t>901.477,88 ¬</t>
  </si>
  <si>
    <t>-2.944,50 ¬</t>
  </si>
  <si>
    <t>897.818,78 ¬</t>
  </si>
  <si>
    <t>3.605,25 ¬</t>
  </si>
  <si>
    <t>900.763,28 ¬</t>
  </si>
  <si>
    <t>920,40 ¬</t>
  </si>
  <si>
    <t>897.158,03 ¬</t>
  </si>
  <si>
    <t>5.355,00 ¬</t>
  </si>
  <si>
    <t>171,80 ¬</t>
  </si>
  <si>
    <t>890.882,63 ¬</t>
  </si>
  <si>
    <t>-496,80 ¬</t>
  </si>
  <si>
    <t>890.710,83 ¬</t>
  </si>
  <si>
    <t>496,80 ¬</t>
  </si>
  <si>
    <t>-8,30 ¬</t>
  </si>
  <si>
    <t>891.207,63 ¬</t>
  </si>
  <si>
    <t>8,30 ¬</t>
  </si>
  <si>
    <t>-5.920,65 ¬</t>
  </si>
  <si>
    <t>4.090,05 ¬</t>
  </si>
  <si>
    <t>897.136,58 ¬</t>
  </si>
  <si>
    <t>-1.359,70 ¬</t>
  </si>
  <si>
    <t>893.046,53 ¬</t>
  </si>
  <si>
    <t>1.359,70 ¬</t>
  </si>
  <si>
    <t>-1.198,90 ¬</t>
  </si>
  <si>
    <t>894.406,23 ¬</t>
  </si>
  <si>
    <t>1.198,90 ¬</t>
  </si>
  <si>
    <t>-977,90 ¬</t>
  </si>
  <si>
    <t>895.605,13 ¬</t>
  </si>
  <si>
    <t>977,90 ¬</t>
  </si>
  <si>
    <t>2.364,20 ¬</t>
  </si>
  <si>
    <t>-1.261,75 ¬</t>
  </si>
  <si>
    <t>894.218,83 ¬</t>
  </si>
  <si>
    <t>1.261,75 ¬</t>
  </si>
  <si>
    <t>-2.632,95 ¬</t>
  </si>
  <si>
    <t>895.480,58 ¬</t>
  </si>
  <si>
    <t>2.632,95 ¬</t>
  </si>
  <si>
    <t>-2.078,50 ¬</t>
  </si>
  <si>
    <t>898.113,53 ¬</t>
  </si>
  <si>
    <t>2.078,50 ¬</t>
  </si>
  <si>
    <t>1.313,80 ¬</t>
  </si>
  <si>
    <t>898.878,23 ¬</t>
  </si>
  <si>
    <t>820,25 ¬</t>
  </si>
  <si>
    <t>897.027,53 ¬</t>
  </si>
  <si>
    <t>2.486,65 ¬</t>
  </si>
  <si>
    <t>896.207,28 ¬</t>
  </si>
  <si>
    <t>3.427,00 ¬</t>
  </si>
  <si>
    <t>-2.064,85 ¬</t>
  </si>
  <si>
    <t>890.293,63 ¬</t>
  </si>
  <si>
    <t>15.868,45 ¬</t>
  </si>
  <si>
    <t>892.358,48 ¬</t>
  </si>
  <si>
    <t>-2.577,25 ¬</t>
  </si>
  <si>
    <t>2.577,25 ¬</t>
  </si>
  <si>
    <t>141,75 ¬</t>
  </si>
  <si>
    <t>879.067,28 ¬</t>
  </si>
  <si>
    <t>3.106,45 ¬</t>
  </si>
  <si>
    <t>878.925,53 ¬</t>
  </si>
  <si>
    <t>-1.133,45 ¬</t>
  </si>
  <si>
    <t>875.819,08 ¬</t>
  </si>
  <si>
    <t>1.133,45 ¬</t>
  </si>
  <si>
    <t>-2.552,05 ¬</t>
  </si>
  <si>
    <t>876.952,53 ¬</t>
  </si>
  <si>
    <t>2.552,05 ¬</t>
  </si>
  <si>
    <t>-7.125,65 ¬</t>
  </si>
  <si>
    <t>845,90 ¬</t>
  </si>
  <si>
    <t>886.630,23 ¬</t>
  </si>
  <si>
    <t>-138,75 ¬</t>
  </si>
  <si>
    <t>885.784,33 ¬</t>
  </si>
  <si>
    <t>138,75 ¬</t>
  </si>
  <si>
    <t>4.283,40 ¬</t>
  </si>
  <si>
    <t>885.923,08 ¬</t>
  </si>
  <si>
    <t>8.445,15 ¬</t>
  </si>
  <si>
    <t>881.639,68 ¬</t>
  </si>
  <si>
    <t>943,90 ¬</t>
  </si>
  <si>
    <t>-381,15 ¬</t>
  </si>
  <si>
    <t>872.250,63 ¬</t>
  </si>
  <si>
    <t>381,15 ¬</t>
  </si>
  <si>
    <t>2.634,10 ¬</t>
  </si>
  <si>
    <t>-1.408,60 ¬</t>
  </si>
  <si>
    <t>869.997,68 ¬</t>
  </si>
  <si>
    <t>1.408,60 ¬</t>
  </si>
  <si>
    <t>-438,80 ¬</t>
  </si>
  <si>
    <t>871.406,28 ¬</t>
  </si>
  <si>
    <t>438,80 ¬</t>
  </si>
  <si>
    <t>-2.099,85 ¬</t>
  </si>
  <si>
    <t>2.099,85 ¬</t>
  </si>
  <si>
    <t>-7.122,95 ¬</t>
  </si>
  <si>
    <t>873.944,93 ¬</t>
  </si>
  <si>
    <t>7.122,95 ¬</t>
  </si>
  <si>
    <t>-8.010,25 ¬</t>
  </si>
  <si>
    <t>881.067,88 ¬</t>
  </si>
  <si>
    <t>8.010,25 ¬</t>
  </si>
  <si>
    <t>2.467,10 ¬</t>
  </si>
  <si>
    <t>889.078,13 ¬</t>
  </si>
  <si>
    <t>-2.654,90 ¬</t>
  </si>
  <si>
    <t>886.611,03 ¬</t>
  </si>
  <si>
    <t>2.654,90 ¬</t>
  </si>
  <si>
    <t>1.033,25 ¬</t>
  </si>
  <si>
    <t>-466,95 ¬</t>
  </si>
  <si>
    <t>888.232,68 ¬</t>
  </si>
  <si>
    <t>466,95 ¬</t>
  </si>
  <si>
    <t>-1.119,15 ¬</t>
  </si>
  <si>
    <t>888.699,63 ¬</t>
  </si>
  <si>
    <t>1.119,15 ¬</t>
  </si>
  <si>
    <t>1,90 ¬</t>
  </si>
  <si>
    <t>889.818,78 ¬</t>
  </si>
  <si>
    <t>1.267,65 ¬</t>
  </si>
  <si>
    <t>889.816,88 ¬</t>
  </si>
  <si>
    <t>14.156,80 ¬</t>
  </si>
  <si>
    <t>874.392,43 ¬</t>
  </si>
  <si>
    <t>1.082,40 ¬</t>
  </si>
  <si>
    <t>837.830,13 ¬</t>
  </si>
  <si>
    <t>-599,45 ¬</t>
  </si>
  <si>
    <t>3.988,50 ¬</t>
  </si>
  <si>
    <t>837.347,18 ¬</t>
  </si>
  <si>
    <t>4.171,25 ¬</t>
  </si>
  <si>
    <t>833.358,68 ¬</t>
  </si>
  <si>
    <t>7.398,80 ¬</t>
  </si>
  <si>
    <t>829.187,43 ¬</t>
  </si>
  <si>
    <t>2.187,90 ¬</t>
  </si>
  <si>
    <t>4.648,85 ¬</t>
  </si>
  <si>
    <t>1.524,50 ¬</t>
  </si>
  <si>
    <t>814.951,88 ¬</t>
  </si>
  <si>
    <t>-3.554,30 ¬</t>
  </si>
  <si>
    <t>813.427,38 ¬</t>
  </si>
  <si>
    <t>3.554,30 ¬</t>
  </si>
  <si>
    <t>-1.106,65 ¬</t>
  </si>
  <si>
    <t>816.981,68 ¬</t>
  </si>
  <si>
    <t>1.106,65 ¬</t>
  </si>
  <si>
    <t>-2.998,60 ¬</t>
  </si>
  <si>
    <t>2.998,60 ¬</t>
  </si>
  <si>
    <t>-4.498,85 ¬</t>
  </si>
  <si>
    <t>821.086,93 ¬</t>
  </si>
  <si>
    <t>4.498,85 ¬</t>
  </si>
  <si>
    <t>1.410,15 ¬</t>
  </si>
  <si>
    <t>825.585,78 ¬</t>
  </si>
  <si>
    <t>374,25 ¬</t>
  </si>
  <si>
    <t>824.175,63 ¬</t>
  </si>
  <si>
    <t>-29,00 ¬</t>
  </si>
  <si>
    <t>823.801,38 ¬</t>
  </si>
  <si>
    <t>29,00 ¬</t>
  </si>
  <si>
    <t>-1.587,05 ¬</t>
  </si>
  <si>
    <t>1.587,05 ¬</t>
  </si>
  <si>
    <t>-1.096,90 ¬</t>
  </si>
  <si>
    <t>825.417,43 ¬</t>
  </si>
  <si>
    <t>1.096,90 ¬</t>
  </si>
  <si>
    <t>-646,70 ¬</t>
  </si>
  <si>
    <t>646,70 ¬</t>
  </si>
  <si>
    <t>-1.110,00 ¬</t>
  </si>
  <si>
    <t>827.161,03 ¬</t>
  </si>
  <si>
    <t>1.110,00 ¬</t>
  </si>
  <si>
    <t>-4.511,00 ¬</t>
  </si>
  <si>
    <t>828.271,03 ¬</t>
  </si>
  <si>
    <t>4.511,00 ¬</t>
  </si>
  <si>
    <t>-1.500,20 ¬</t>
  </si>
  <si>
    <t>832.782,03 ¬</t>
  </si>
  <si>
    <t>1.500,20 ¬</t>
  </si>
  <si>
    <t>2.062,40 ¬</t>
  </si>
  <si>
    <t>5.018,15 ¬</t>
  </si>
  <si>
    <t>832.219,83 ¬</t>
  </si>
  <si>
    <t>-2.585,80 ¬</t>
  </si>
  <si>
    <t>827.201,68 ¬</t>
  </si>
  <si>
    <t>3.371,30 ¬</t>
  </si>
  <si>
    <t>829.787,48 ¬</t>
  </si>
  <si>
    <t>-1.951,05 ¬</t>
  </si>
  <si>
    <t>826.416,18 ¬</t>
  </si>
  <si>
    <t>1.951,05 ¬</t>
  </si>
  <si>
    <t>-2.787,00 ¬</t>
  </si>
  <si>
    <t>2.787,00 ¬</t>
  </si>
  <si>
    <t>4.956,75 ¬</t>
  </si>
  <si>
    <t>831.154,23 ¬</t>
  </si>
  <si>
    <t>-4.098,85 ¬</t>
  </si>
  <si>
    <t>826.197,48 ¬</t>
  </si>
  <si>
    <t>146,50 ¬</t>
  </si>
  <si>
    <t>830.296,33 ¬</t>
  </si>
  <si>
    <t>1.377,25 ¬</t>
  </si>
  <si>
    <t>830.149,83 ¬</t>
  </si>
  <si>
    <t>-408,10 ¬</t>
  </si>
  <si>
    <t>408,10 ¬</t>
  </si>
  <si>
    <t>2.372,30 ¬</t>
  </si>
  <si>
    <t>829.180,68 ¬</t>
  </si>
  <si>
    <t>-6.205,05 ¬</t>
  </si>
  <si>
    <t>826.808,38 ¬</t>
  </si>
  <si>
    <t>-2.328,20 ¬</t>
  </si>
  <si>
    <t>2.328,20 ¬</t>
  </si>
  <si>
    <t>15.483,40 ¬</t>
  </si>
  <si>
    <t>835.341,63 ¬</t>
  </si>
  <si>
    <t>-3.103,10 ¬</t>
  </si>
  <si>
    <t>819.858,23 ¬</t>
  </si>
  <si>
    <t>-2.423,95 ¬</t>
  </si>
  <si>
    <t>2.423,95 ¬</t>
  </si>
  <si>
    <t>1.874,90 ¬</t>
  </si>
  <si>
    <t>825.385,28 ¬</t>
  </si>
  <si>
    <t>397,05 ¬</t>
  </si>
  <si>
    <t>-1.296,35 ¬</t>
  </si>
  <si>
    <t>823.113,33 ¬</t>
  </si>
  <si>
    <t>1.296,35 ¬</t>
  </si>
  <si>
    <t>-2.632,05 ¬</t>
  </si>
  <si>
    <t>824.409,68 ¬</t>
  </si>
  <si>
    <t>2.632,05 ¬</t>
  </si>
  <si>
    <t>-3.227,05 ¬</t>
  </si>
  <si>
    <t>1.352,30 ¬</t>
  </si>
  <si>
    <t>830.268,78 ¬</t>
  </si>
  <si>
    <t>-512,15 ¬</t>
  </si>
  <si>
    <t>828.916,48 ¬</t>
  </si>
  <si>
    <t>512,15 ¬</t>
  </si>
  <si>
    <t>1.645,65 ¬</t>
  </si>
  <si>
    <t>829.428,63 ¬</t>
  </si>
  <si>
    <t>4.158,35 ¬</t>
  </si>
  <si>
    <t>827.782,98 ¬</t>
  </si>
  <si>
    <t>-4.974,35 ¬</t>
  </si>
  <si>
    <t>4.974,35 ¬</t>
  </si>
  <si>
    <t>-145,20 ¬</t>
  </si>
  <si>
    <t>828.598,98 ¬</t>
  </si>
  <si>
    <t>145,20 ¬</t>
  </si>
  <si>
    <t>-1.449,60 ¬</t>
  </si>
  <si>
    <t>828.744,18 ¬</t>
  </si>
  <si>
    <t>1.449,60 ¬</t>
  </si>
  <si>
    <t>-3.449,95 ¬</t>
  </si>
  <si>
    <t>830.193,78 ¬</t>
  </si>
  <si>
    <t>3.449,95 ¬</t>
  </si>
  <si>
    <t>833.643,73 ¬</t>
  </si>
  <si>
    <t>-402,00 ¬</t>
  </si>
  <si>
    <t>402,00 ¬</t>
  </si>
  <si>
    <t>204,20 ¬</t>
  </si>
  <si>
    <t>835.842,83 ¬</t>
  </si>
  <si>
    <t>3.397,55 ¬</t>
  </si>
  <si>
    <t>835.638,63 ¬</t>
  </si>
  <si>
    <t>-2.836,45 ¬</t>
  </si>
  <si>
    <t>832.241,08 ¬</t>
  </si>
  <si>
    <t>1.267,55 ¬</t>
  </si>
  <si>
    <t>835.077,53 ¬</t>
  </si>
  <si>
    <t>354,20 ¬</t>
  </si>
  <si>
    <t>802,85 ¬</t>
  </si>
  <si>
    <t>833.455,78 ¬</t>
  </si>
  <si>
    <t>7.739,60 ¬</t>
  </si>
  <si>
    <t>832.652,93 ¬</t>
  </si>
  <si>
    <t>-2.461,95 ¬</t>
  </si>
  <si>
    <t>824.913,33 ¬</t>
  </si>
  <si>
    <t>13.164,25 ¬</t>
  </si>
  <si>
    <t>814.211,03 ¬</t>
  </si>
  <si>
    <t>12.549,40 ¬</t>
  </si>
  <si>
    <t>814.857,73 ¬</t>
  </si>
  <si>
    <t>-334,35 ¬</t>
  </si>
  <si>
    <t>802.308,33 ¬</t>
  </si>
  <si>
    <t>334,35 ¬</t>
  </si>
  <si>
    <t>-1.832,20 ¬</t>
  </si>
  <si>
    <t>802.642,68 ¬</t>
  </si>
  <si>
    <t>1.832,20 ¬</t>
  </si>
  <si>
    <t>-3.086,25 ¬</t>
  </si>
  <si>
    <t>2.810,45 ¬</t>
  </si>
  <si>
    <t>807.561,13 ¬</t>
  </si>
  <si>
    <t>-388,85 ¬</t>
  </si>
  <si>
    <t>804.750,68 ¬</t>
  </si>
  <si>
    <t>388,85 ¬</t>
  </si>
  <si>
    <t>-560,70 ¬</t>
  </si>
  <si>
    <t>805.139,53 ¬</t>
  </si>
  <si>
    <t>560,70 ¬</t>
  </si>
  <si>
    <t>6.093,25 ¬</t>
  </si>
  <si>
    <t>541,95 ¬</t>
  </si>
  <si>
    <t>799.606,98 ¬</t>
  </si>
  <si>
    <t>4.540,90 ¬</t>
  </si>
  <si>
    <t>799.065,03 ¬</t>
  </si>
  <si>
    <t>-1.574,40 ¬</t>
  </si>
  <si>
    <t>794.524,13 ¬</t>
  </si>
  <si>
    <t>1.574,40 ¬</t>
  </si>
  <si>
    <t>-3.424,00 ¬</t>
  </si>
  <si>
    <t>796.098,53 ¬</t>
  </si>
  <si>
    <t>3.424,00 ¬</t>
  </si>
  <si>
    <t>1.162,15 ¬</t>
  </si>
  <si>
    <t>-3.325,55 ¬</t>
  </si>
  <si>
    <t>798.360,38 ¬</t>
  </si>
  <si>
    <t>1.792,60 ¬</t>
  </si>
  <si>
    <t>801.685,93 ¬</t>
  </si>
  <si>
    <t>-1.530,30 ¬</t>
  </si>
  <si>
    <t>799.893,33 ¬</t>
  </si>
  <si>
    <t>3.990,95 ¬</t>
  </si>
  <si>
    <t>801.423,63 ¬</t>
  </si>
  <si>
    <t>1.219,50 ¬</t>
  </si>
  <si>
    <t>7.489,75 ¬</t>
  </si>
  <si>
    <t>6.387,50 ¬</t>
  </si>
  <si>
    <t>788.723,43 ¬</t>
  </si>
  <si>
    <t>-4.341,20 ¬</t>
  </si>
  <si>
    <t>782.335,93 ¬</t>
  </si>
  <si>
    <t>1.130,95 ¬</t>
  </si>
  <si>
    <t>786.677,13 ¬</t>
  </si>
  <si>
    <t>7.396,20 ¬</t>
  </si>
  <si>
    <t>4.742,40 ¬</t>
  </si>
  <si>
    <t>778.149,98 ¬</t>
  </si>
  <si>
    <t>-2.476,75 ¬</t>
  </si>
  <si>
    <t>773.407,58 ¬</t>
  </si>
  <si>
    <t>2.476,75 ¬</t>
  </si>
  <si>
    <t>-1.123,65 ¬</t>
  </si>
  <si>
    <t>775.884,33 ¬</t>
  </si>
  <si>
    <t>1.123,65 ¬</t>
  </si>
  <si>
    <t>-1.245,80 ¬</t>
  </si>
  <si>
    <t>777.007,98 ¬</t>
  </si>
  <si>
    <t>1.245,80 ¬</t>
  </si>
  <si>
    <t>-59,65 ¬</t>
  </si>
  <si>
    <t>777.091,63 ¬</t>
  </si>
  <si>
    <t>777.151,28 ¬</t>
  </si>
  <si>
    <t>3.547,85 ¬</t>
  </si>
  <si>
    <t>74,55 ¬</t>
  </si>
  <si>
    <t>773.603,43 ¬</t>
  </si>
  <si>
    <t>535,70 ¬</t>
  </si>
  <si>
    <t>772.993,18 ¬</t>
  </si>
  <si>
    <t>564,45 ¬</t>
  </si>
  <si>
    <t>773.505,33 ¬</t>
  </si>
  <si>
    <t>-373,15 ¬</t>
  </si>
  <si>
    <t>772.940,88 ¬</t>
  </si>
  <si>
    <t>373,15 ¬</t>
  </si>
  <si>
    <t>-232,55 ¬</t>
  </si>
  <si>
    <t>773.314,03 ¬</t>
  </si>
  <si>
    <t>232,55 ¬</t>
  </si>
  <si>
    <t>2.814,70 ¬</t>
  </si>
  <si>
    <t>-878,25 ¬</t>
  </si>
  <si>
    <t>770.731,88 ¬</t>
  </si>
  <si>
    <t>878,25 ¬</t>
  </si>
  <si>
    <t>-1.065,70 ¬</t>
  </si>
  <si>
    <t>771.610,13 ¬</t>
  </si>
  <si>
    <t>1.065,70 ¬</t>
  </si>
  <si>
    <t>-7.159,65 ¬</t>
  </si>
  <si>
    <t>7.159,65 ¬</t>
  </si>
  <si>
    <t>-758,45 ¬</t>
  </si>
  <si>
    <t>779.835,48 ¬</t>
  </si>
  <si>
    <t>758,45 ¬</t>
  </si>
  <si>
    <t>-3.049,55 ¬</t>
  </si>
  <si>
    <t>5.814,35 ¬</t>
  </si>
  <si>
    <t>783.643,48 ¬</t>
  </si>
  <si>
    <t>1.495,35 ¬</t>
  </si>
  <si>
    <t>777.829,13 ¬</t>
  </si>
  <si>
    <t>-2.453,25 ¬</t>
  </si>
  <si>
    <t>776.333,78 ¬</t>
  </si>
  <si>
    <t>2.453,25 ¬</t>
  </si>
  <si>
    <t>778.787,03 ¬</t>
  </si>
  <si>
    <t>-1.901,55 ¬</t>
  </si>
  <si>
    <t>1.901,55 ¬</t>
  </si>
  <si>
    <t>780.291,53 ¬</t>
  </si>
  <si>
    <t>-8.095,40 ¬</t>
  </si>
  <si>
    <t>780.939,33 ¬</t>
  </si>
  <si>
    <t>8.095,40 ¬</t>
  </si>
  <si>
    <t>8.747,30 ¬</t>
  </si>
  <si>
    <t>789.034,73 ¬</t>
  </si>
  <si>
    <t>-124,80 ¬</t>
  </si>
  <si>
    <t>780.287,43 ¬</t>
  </si>
  <si>
    <t>124,80 ¬</t>
  </si>
  <si>
    <t>-1.360,30 ¬</t>
  </si>
  <si>
    <t>955,20 ¬</t>
  </si>
  <si>
    <t>781.772,53 ¬</t>
  </si>
  <si>
    <t>272,45 ¬</t>
  </si>
  <si>
    <t>780.817,33 ¬</t>
  </si>
  <si>
    <t>4.877,00 ¬</t>
  </si>
  <si>
    <t>3.766,60 ¬</t>
  </si>
  <si>
    <t>775.667,88 ¬</t>
  </si>
  <si>
    <t>-5.243,15 ¬</t>
  </si>
  <si>
    <t>771.901,28 ¬</t>
  </si>
  <si>
    <t>7.423,00 ¬</t>
  </si>
  <si>
    <t>777.144,43 ¬</t>
  </si>
  <si>
    <t>1.079,45 ¬</t>
  </si>
  <si>
    <t>769.721,43 ¬</t>
  </si>
  <si>
    <t>-7.491,70 ¬</t>
  </si>
  <si>
    <t>776.133,68 ¬</t>
  </si>
  <si>
    <t>850,15 ¬</t>
  </si>
  <si>
    <t>774.114,18 ¬</t>
  </si>
  <si>
    <t>-136,15 ¬</t>
  </si>
  <si>
    <t>773.264,03 ¬</t>
  </si>
  <si>
    <t>136,15 ¬</t>
  </si>
  <si>
    <t>317,65 ¬</t>
  </si>
  <si>
    <t>1.623,60 ¬</t>
  </si>
  <si>
    <t>773.082,53 ¬</t>
  </si>
  <si>
    <t>1.616,65 ¬</t>
  </si>
  <si>
    <t>771.458,93 ¬</t>
  </si>
  <si>
    <t>1.836,20 ¬</t>
  </si>
  <si>
    <t>769.842,28 ¬</t>
  </si>
  <si>
    <t>2.254,65 ¬</t>
  </si>
  <si>
    <t>-856,75 ¬</t>
  </si>
  <si>
    <t>765.751,43 ¬</t>
  </si>
  <si>
    <t>3.869,75 ¬</t>
  </si>
  <si>
    <t>766.608,18 ¬</t>
  </si>
  <si>
    <t>2.953,50 ¬</t>
  </si>
  <si>
    <t>762.738,43 ¬</t>
  </si>
  <si>
    <t>1.431,70 ¬</t>
  </si>
  <si>
    <t>759.784,93 ¬</t>
  </si>
  <si>
    <t>3.255,30 ¬</t>
  </si>
  <si>
    <t>844,45 ¬</t>
  </si>
  <si>
    <t>755.097,93 ¬</t>
  </si>
  <si>
    <t>-1.384,15 ¬</t>
  </si>
  <si>
    <t>754.253,48 ¬</t>
  </si>
  <si>
    <t>1.384,15 ¬</t>
  </si>
  <si>
    <t>-2.912,95 ¬</t>
  </si>
  <si>
    <t>755.637,63 ¬</t>
  </si>
  <si>
    <t>2.912,95 ¬</t>
  </si>
  <si>
    <t>2.461,70 ¬</t>
  </si>
  <si>
    <t>758.550,58 ¬</t>
  </si>
  <si>
    <t>2.727,90 ¬</t>
  </si>
  <si>
    <t>3.083,90 ¬</t>
  </si>
  <si>
    <t>2.343,10 ¬</t>
  </si>
  <si>
    <t>750.277,08 ¬</t>
  </si>
  <si>
    <t>17.062,10 ¬</t>
  </si>
  <si>
    <t>747.933,98 ¬</t>
  </si>
  <si>
    <t>-1.270,70 ¬</t>
  </si>
  <si>
    <t>730.871,88 ¬</t>
  </si>
  <si>
    <t>-3.654,35 ¬</t>
  </si>
  <si>
    <t>6.612,80 ¬</t>
  </si>
  <si>
    <t>735.796,93 ¬</t>
  </si>
  <si>
    <t>-976,50 ¬</t>
  </si>
  <si>
    <t>729.184,13 ¬</t>
  </si>
  <si>
    <t>976,50 ¬</t>
  </si>
  <si>
    <t>2.271,90 ¬</t>
  </si>
  <si>
    <t>730.160,63 ¬</t>
  </si>
  <si>
    <t>-661,40 ¬</t>
  </si>
  <si>
    <t>661,40 ¬</t>
  </si>
  <si>
    <t>-1.951,40 ¬</t>
  </si>
  <si>
    <t>728.550,13 ¬</t>
  </si>
  <si>
    <t>1.951,40 ¬</t>
  </si>
  <si>
    <t>2.138,10 ¬</t>
  </si>
  <si>
    <t>730.501,53 ¬</t>
  </si>
  <si>
    <t>2.591,15 ¬</t>
  </si>
  <si>
    <t>728.363,43 ¬</t>
  </si>
  <si>
    <t>2.911,00 ¬</t>
  </si>
  <si>
    <t>2.251,80 ¬</t>
  </si>
  <si>
    <t>722.861,28 ¬</t>
  </si>
  <si>
    <t>-1.769,75 ¬</t>
  </si>
  <si>
    <t>720.609,48 ¬</t>
  </si>
  <si>
    <t>8.662,20 ¬</t>
  </si>
  <si>
    <t>4.860,10 ¬</t>
  </si>
  <si>
    <t>713.717,03 ¬</t>
  </si>
  <si>
    <t>-3.915,40 ¬</t>
  </si>
  <si>
    <t>708.856,93 ¬</t>
  </si>
  <si>
    <t>3.915,40 ¬</t>
  </si>
  <si>
    <t>2.850,20 ¬</t>
  </si>
  <si>
    <t>712.772,33 ¬</t>
  </si>
  <si>
    <t>-2.991,05 ¬</t>
  </si>
  <si>
    <t>2.991,05 ¬</t>
  </si>
  <si>
    <t>892,60 ¬</t>
  </si>
  <si>
    <t>712.020,58 ¬</t>
  </si>
  <si>
    <t>-2.928,90 ¬</t>
  </si>
  <si>
    <t>710.987,33 ¬</t>
  </si>
  <si>
    <t>4.703,80 ¬</t>
  </si>
  <si>
    <t>713.916,23 ¬</t>
  </si>
  <si>
    <t>8.206,60 ¬</t>
  </si>
  <si>
    <t>709.212,43 ¬</t>
  </si>
  <si>
    <t>-804,70 ¬</t>
  </si>
  <si>
    <t>804,70 ¬</t>
  </si>
  <si>
    <t>16.324,35 ¬</t>
  </si>
  <si>
    <t>701.810,53 ¬</t>
  </si>
  <si>
    <t>-118,20 ¬</t>
  </si>
  <si>
    <t>685.486,18 ¬</t>
  </si>
  <si>
    <t>118,20 ¬</t>
  </si>
  <si>
    <t>-5.767,40 ¬</t>
  </si>
  <si>
    <t>685.604,38 ¬</t>
  </si>
  <si>
    <t>5.767,40 ¬</t>
  </si>
  <si>
    <t>6.403,85 ¬</t>
  </si>
  <si>
    <t>691.371,78 ¬</t>
  </si>
  <si>
    <t>688.040,68 ¬</t>
  </si>
  <si>
    <t>78,80 ¬</t>
  </si>
  <si>
    <t>690.990,28 ¬</t>
  </si>
  <si>
    <t>8.172,95 ¬</t>
  </si>
  <si>
    <t>690.911,48 ¬</t>
  </si>
  <si>
    <t>2.635,55 ¬</t>
  </si>
  <si>
    <t>682.738,53 ¬</t>
  </si>
  <si>
    <t>1/25/2016,</t>
  </si>
  <si>
    <t>1/22/2016,</t>
  </si>
  <si>
    <t>4.020,12 ¬</t>
  </si>
  <si>
    <t>1/21/2016,</t>
  </si>
  <si>
    <t>-4.107,05 ¬</t>
  </si>
  <si>
    <t>673.382,66 ¬</t>
  </si>
  <si>
    <t>4.107,05 ¬</t>
  </si>
  <si>
    <t>1/20/2016,</t>
  </si>
  <si>
    <t>-8.568,65 ¬</t>
  </si>
  <si>
    <t>677.489,71 ¬</t>
  </si>
  <si>
    <t>8.568,65 ¬</t>
  </si>
  <si>
    <t>1/19/2016,</t>
  </si>
  <si>
    <t>8.720,40 ¬</t>
  </si>
  <si>
    <t>686.058,36 ¬</t>
  </si>
  <si>
    <t>1/18/2016,</t>
  </si>
  <si>
    <t>5.582,72 ¬</t>
  </si>
  <si>
    <t>677.337,96 ¬</t>
  </si>
  <si>
    <t>1/15/2016,</t>
  </si>
  <si>
    <t>-10.065,85 ¬</t>
  </si>
  <si>
    <t>1/14/2016,</t>
  </si>
  <si>
    <t>5.432,64 ¬</t>
  </si>
  <si>
    <t>681.821,09 ¬</t>
  </si>
  <si>
    <t>1/12/2016,</t>
  </si>
  <si>
    <t>-3.572,40 ¬</t>
  </si>
  <si>
    <t>676.388,45 ¬</t>
  </si>
  <si>
    <t>3.572,40 ¬</t>
  </si>
  <si>
    <t>1/11/2016,</t>
  </si>
  <si>
    <t>5.926,72 ¬</t>
  </si>
  <si>
    <t>679.960,85 ¬</t>
  </si>
  <si>
    <t>1/8/2016,</t>
  </si>
  <si>
    <t>11.877,36 ¬</t>
  </si>
  <si>
    <t>1/7/2016,</t>
  </si>
  <si>
    <t>-267,20 ¬</t>
  </si>
  <si>
    <t>662.156,77 ¬</t>
  </si>
  <si>
    <t>1/6/2016,</t>
  </si>
  <si>
    <t>122,44 ¬</t>
  </si>
  <si>
    <t>662.423,97 ¬</t>
  </si>
  <si>
    <t>1/5/2016,</t>
  </si>
  <si>
    <t>6.416,24 ¬</t>
  </si>
  <si>
    <t>662.301,53 ¬</t>
  </si>
  <si>
    <t>1/4/2016,</t>
  </si>
  <si>
    <t>66,88 ¬</t>
  </si>
  <si>
    <t>655.885,29 ¬</t>
  </si>
  <si>
    <t>12/31/2015,</t>
  </si>
  <si>
    <t>9,96 ¬</t>
  </si>
  <si>
    <t>12/30/2015,</t>
  </si>
  <si>
    <t>-1.920,12 ¬</t>
  </si>
  <si>
    <t>655.808,45 ¬</t>
  </si>
  <si>
    <t>12/29/2015,</t>
  </si>
  <si>
    <t>3.075,92 ¬</t>
  </si>
  <si>
    <t>657.728,57 ¬</t>
  </si>
  <si>
    <t>12/28/2015,</t>
  </si>
  <si>
    <t>843,12 ¬</t>
  </si>
  <si>
    <t>654.652,65 ¬</t>
  </si>
  <si>
    <t>12/23/2015,</t>
  </si>
  <si>
    <t>1.905,72 ¬</t>
  </si>
  <si>
    <t>12/22/2015,</t>
  </si>
  <si>
    <t>-562,72 ¬</t>
  </si>
  <si>
    <t>651.903,81 ¬</t>
  </si>
  <si>
    <t>12/21/2015,</t>
  </si>
  <si>
    <t>3.609,40 ¬</t>
  </si>
  <si>
    <t>652.466,53 ¬</t>
  </si>
  <si>
    <t>12/18/2015,</t>
  </si>
  <si>
    <t>3.512,04 ¬</t>
  </si>
  <si>
    <t>12/17/2015,</t>
  </si>
  <si>
    <t>1.320,64 ¬</t>
  </si>
  <si>
    <t>645.345,09 ¬</t>
  </si>
  <si>
    <t>12/16/2015,</t>
  </si>
  <si>
    <t>2.692,32 ¬</t>
  </si>
  <si>
    <t>644.024,45 ¬</t>
  </si>
  <si>
    <t>12/15/2015,</t>
  </si>
  <si>
    <t>641.332,13 ¬</t>
  </si>
  <si>
    <t>12/14/2015,</t>
  </si>
  <si>
    <t>5.362,84 ¬</t>
  </si>
  <si>
    <t>639.426,41 ¬</t>
  </si>
  <si>
    <t>12/11/2015,</t>
  </si>
  <si>
    <t>4.449,60 ¬</t>
  </si>
  <si>
    <t>12/10/2015,</t>
  </si>
  <si>
    <t>4.968,80 ¬</t>
  </si>
  <si>
    <t>629.613,97 ¬</t>
  </si>
  <si>
    <t>12/9/2015,</t>
  </si>
  <si>
    <t>535,32 ¬</t>
  </si>
  <si>
    <t>624.645,17 ¬</t>
  </si>
  <si>
    <t>12/8/2015,</t>
  </si>
  <si>
    <t>2.051,12 ¬</t>
  </si>
  <si>
    <t>624.109,85 ¬</t>
  </si>
  <si>
    <t>12/7/2015,</t>
  </si>
  <si>
    <t>4.792,32 ¬</t>
  </si>
  <si>
    <t>622.058,73 ¬</t>
  </si>
  <si>
    <t>12/4/2015,</t>
  </si>
  <si>
    <t>1.640,04 ¬</t>
  </si>
  <si>
    <t>12/3/2015,</t>
  </si>
  <si>
    <t>-927,80 ¬</t>
  </si>
  <si>
    <t>615.626,37 ¬</t>
  </si>
  <si>
    <t>12/2/2015,</t>
  </si>
  <si>
    <t>1.819,80 ¬</t>
  </si>
  <si>
    <t>616.554,17 ¬</t>
  </si>
  <si>
    <t>12/1/2015,</t>
  </si>
  <si>
    <t>3.832,00 ¬</t>
  </si>
  <si>
    <t>614.734,37 ¬</t>
  </si>
  <si>
    <t>11/26/2015,</t>
  </si>
  <si>
    <t>39,00 ¬</t>
  </si>
  <si>
    <t>11/25/2015,</t>
  </si>
  <si>
    <t>7.154,16 ¬</t>
  </si>
  <si>
    <t>610.863,37 ¬</t>
  </si>
  <si>
    <t>11/23/2015,</t>
  </si>
  <si>
    <t>1.953,80 ¬</t>
  </si>
  <si>
    <t>603.709,21 ¬</t>
  </si>
  <si>
    <t>11/20/2015,</t>
  </si>
  <si>
    <t>-2.053,36 ¬</t>
  </si>
  <si>
    <t>11/19/2015,</t>
  </si>
  <si>
    <t>3.112,20 ¬</t>
  </si>
  <si>
    <t>603.808,77 ¬</t>
  </si>
  <si>
    <t>11/18/2015,</t>
  </si>
  <si>
    <t>5.869,56 ¬</t>
  </si>
  <si>
    <t>600.696,57 ¬</t>
  </si>
  <si>
    <t>11/16/2015,</t>
  </si>
  <si>
    <t>-845,28 ¬</t>
  </si>
  <si>
    <t>594.827,01 ¬</t>
  </si>
  <si>
    <t>845,28 ¬</t>
  </si>
  <si>
    <t>11/13/2015,</t>
  </si>
  <si>
    <t>4.613,76 ¬</t>
  </si>
  <si>
    <t>11/12/2015,</t>
  </si>
  <si>
    <t>-1.687,68 ¬</t>
  </si>
  <si>
    <t>591.058,53 ¬</t>
  </si>
  <si>
    <t>1.687,68 ¬</t>
  </si>
  <si>
    <t>11/11/2015,</t>
  </si>
  <si>
    <t>-1.890,48 ¬</t>
  </si>
  <si>
    <t>592.746,21 ¬</t>
  </si>
  <si>
    <t>1.890,48 ¬</t>
  </si>
  <si>
    <t>11/10/2015,</t>
  </si>
  <si>
    <t>594.636,69 ¬</t>
  </si>
  <si>
    <t>11/9/2015,</t>
  </si>
  <si>
    <t>-698,88 ¬</t>
  </si>
  <si>
    <t>594.427,93 ¬</t>
  </si>
  <si>
    <t>698,88 ¬</t>
  </si>
  <si>
    <t>11/6/2015,</t>
  </si>
  <si>
    <t>3.844,64 ¬</t>
  </si>
  <si>
    <t>11/5/2015,</t>
  </si>
  <si>
    <t>-2.287,24 ¬</t>
  </si>
  <si>
    <t>591.282,17 ¬</t>
  </si>
  <si>
    <t>11/4/2015,</t>
  </si>
  <si>
    <t>9.505,04 ¬</t>
  </si>
  <si>
    <t>593.569,41 ¬</t>
  </si>
  <si>
    <t>11/3/2015,</t>
  </si>
  <si>
    <t>4.029,04 ¬</t>
  </si>
  <si>
    <t>584.064,37 ¬</t>
  </si>
  <si>
    <t>11/2/2015,</t>
  </si>
  <si>
    <t>9.140,64 ¬</t>
  </si>
  <si>
    <t>580.035,33 ¬</t>
  </si>
  <si>
    <t>10/30/2015,</t>
  </si>
  <si>
    <t>-909,32 ¬</t>
  </si>
  <si>
    <t>909,32 ¬</t>
  </si>
  <si>
    <t>10/29/2015,</t>
  </si>
  <si>
    <t>1.913,20 ¬</t>
  </si>
  <si>
    <t>571.804,01 ¬</t>
  </si>
  <si>
    <t>10/28/2015,</t>
  </si>
  <si>
    <t>-396,08 ¬</t>
  </si>
  <si>
    <t>569.890,81 ¬</t>
  </si>
  <si>
    <t>396,08 ¬</t>
  </si>
  <si>
    <t>10/27/2015,</t>
  </si>
  <si>
    <t>3.751,56 ¬</t>
  </si>
  <si>
    <t>570.286,89 ¬</t>
  </si>
  <si>
    <t>10/26/2015,</t>
  </si>
  <si>
    <t>-916,64 ¬</t>
  </si>
  <si>
    <t>566.535,33 ¬</t>
  </si>
  <si>
    <t>10/23/2015,</t>
  </si>
  <si>
    <t>62,24 ¬</t>
  </si>
  <si>
    <t>10/22/2015,</t>
  </si>
  <si>
    <t>5.521,20 ¬</t>
  </si>
  <si>
    <t>567.389,73 ¬</t>
  </si>
  <si>
    <t>10/21/2015,</t>
  </si>
  <si>
    <t>1.250,20 ¬</t>
  </si>
  <si>
    <t>561.868,53 ¬</t>
  </si>
  <si>
    <t>10/20/2015,</t>
  </si>
  <si>
    <t>9.988,36 ¬</t>
  </si>
  <si>
    <t>560.618,33 ¬</t>
  </si>
  <si>
    <t>10/16/2015,</t>
  </si>
  <si>
    <t>-3.049,20 ¬</t>
  </si>
  <si>
    <t>10/15/2015,</t>
  </si>
  <si>
    <t>4.973,84 ¬</t>
  </si>
  <si>
    <t>553.679,17 ¬</t>
  </si>
  <si>
    <t>10/14/2015,</t>
  </si>
  <si>
    <t>2.205,12 ¬</t>
  </si>
  <si>
    <t>548.705,33 ¬</t>
  </si>
  <si>
    <t>10/13/2015,</t>
  </si>
  <si>
    <t>3.750,36 ¬</t>
  </si>
  <si>
    <t>546.500,21 ¬</t>
  </si>
  <si>
    <t>10/12/2015,</t>
  </si>
  <si>
    <t>4.724,08 ¬</t>
  </si>
  <si>
    <t>542.749,85 ¬</t>
  </si>
  <si>
    <t>10/9/2015,</t>
  </si>
  <si>
    <t>950,56 ¬</t>
  </si>
  <si>
    <t>10/8/2015,</t>
  </si>
  <si>
    <t>-1.604,84 ¬</t>
  </si>
  <si>
    <t>537.075,21 ¬</t>
  </si>
  <si>
    <t>10/7/2015,</t>
  </si>
  <si>
    <t>5.663,32 ¬</t>
  </si>
  <si>
    <t>538.680,05 ¬</t>
  </si>
  <si>
    <t>10/6/2015,</t>
  </si>
  <si>
    <t>5.097,48 ¬</t>
  </si>
  <si>
    <t>533.016,73 ¬</t>
  </si>
  <si>
    <t>10/5/2015,</t>
  </si>
  <si>
    <t>-298,52 ¬</t>
  </si>
  <si>
    <t>527.919,25 ¬</t>
  </si>
  <si>
    <t>298,52 ¬</t>
  </si>
  <si>
    <t>10/1/2015,</t>
  </si>
  <si>
    <t>1.073,56 ¬</t>
  </si>
  <si>
    <t>9/30/2015,</t>
  </si>
  <si>
    <t>-772,36 ¬</t>
  </si>
  <si>
    <t>772,36 ¬</t>
  </si>
  <si>
    <t>9/29/2015,</t>
  </si>
  <si>
    <t>-623,56 ¬</t>
  </si>
  <si>
    <t>527.916,57 ¬</t>
  </si>
  <si>
    <t>623,56 ¬</t>
  </si>
  <si>
    <t>9/28/2015,</t>
  </si>
  <si>
    <t>9.617,88 ¬</t>
  </si>
  <si>
    <t>528.540,13 ¬</t>
  </si>
  <si>
    <t>9/23/2015,</t>
  </si>
  <si>
    <t>5.595,68 ¬</t>
  </si>
  <si>
    <t>9/22/2015,</t>
  </si>
  <si>
    <t>-2.542,24 ¬</t>
  </si>
  <si>
    <t>513.326,57 ¬</t>
  </si>
  <si>
    <t>2.542,24 ¬</t>
  </si>
  <si>
    <t>9/21/2015,</t>
  </si>
  <si>
    <t>-1.363,76 ¬</t>
  </si>
  <si>
    <t>515.868,81 ¬</t>
  </si>
  <si>
    <t>1.363,76 ¬</t>
  </si>
  <si>
    <t>9/18/2015,</t>
  </si>
  <si>
    <t>2.262,20 ¬</t>
  </si>
  <si>
    <t>9/16/2015,</t>
  </si>
  <si>
    <t>1.572,08 ¬</t>
  </si>
  <si>
    <t>514.970,37 ¬</t>
  </si>
  <si>
    <t>9/15/2015,</t>
  </si>
  <si>
    <t>8.887,92 ¬</t>
  </si>
  <si>
    <t>513.398,29 ¬</t>
  </si>
  <si>
    <t>9/14/2015,</t>
  </si>
  <si>
    <t>-1.152,68 ¬</t>
  </si>
  <si>
    <t>504.510,37 ¬</t>
  </si>
  <si>
    <t>9/11/2015,</t>
  </si>
  <si>
    <t>2.490,84 ¬</t>
  </si>
  <si>
    <t>9/10/2015,</t>
  </si>
  <si>
    <t>481,04 ¬</t>
  </si>
  <si>
    <t>503.172,21 ¬</t>
  </si>
  <si>
    <t>9/9/2015,</t>
  </si>
  <si>
    <t>4.474,00 ¬</t>
  </si>
  <si>
    <t>502.691,17 ¬</t>
  </si>
  <si>
    <t>9/8/2015,</t>
  </si>
  <si>
    <t>-1.697,28 ¬</t>
  </si>
  <si>
    <t>498.217,17 ¬</t>
  </si>
  <si>
    <t>9/4/2015,</t>
  </si>
  <si>
    <t>2.908,76 ¬</t>
  </si>
  <si>
    <t>9/2/2015,</t>
  </si>
  <si>
    <t>3.440,12 ¬</t>
  </si>
  <si>
    <t>497.005,69 ¬</t>
  </si>
  <si>
    <t>9/1/2015,</t>
  </si>
  <si>
    <t>7.832,92 ¬</t>
  </si>
  <si>
    <t>493.565,57 ¬</t>
  </si>
  <si>
    <t>8/31/2015,</t>
  </si>
  <si>
    <t>8.594,76 ¬</t>
  </si>
  <si>
    <t>8/28/2015,</t>
  </si>
  <si>
    <t>3.692,52 ¬</t>
  </si>
  <si>
    <t>8/26/2015,</t>
  </si>
  <si>
    <t>383,96 ¬</t>
  </si>
  <si>
    <t>473.445,37 ¬</t>
  </si>
  <si>
    <t>8/25/2015,</t>
  </si>
  <si>
    <t>2.063,12 ¬</t>
  </si>
  <si>
    <t>473.061,41 ¬</t>
  </si>
  <si>
    <t>8/21/2015,</t>
  </si>
  <si>
    <t>-1.315,24 ¬</t>
  </si>
  <si>
    <t>1.315,24 ¬</t>
  </si>
  <si>
    <t>8/20/2015,</t>
  </si>
  <si>
    <t>-2.376,28 ¬</t>
  </si>
  <si>
    <t>472.313,53 ¬</t>
  </si>
  <si>
    <t>2.376,28 ¬</t>
  </si>
  <si>
    <t>8/19/2015,</t>
  </si>
  <si>
    <t>-5.326,40 ¬</t>
  </si>
  <si>
    <t>474.689,81 ¬</t>
  </si>
  <si>
    <t>5.326,40 ¬</t>
  </si>
  <si>
    <t>8/17/2015,</t>
  </si>
  <si>
    <t>5.206,44 ¬</t>
  </si>
  <si>
    <t>480.016,21 ¬</t>
  </si>
  <si>
    <t>8/14/2015,</t>
  </si>
  <si>
    <t>440,80 ¬</t>
  </si>
  <si>
    <t>8/13/2015,</t>
  </si>
  <si>
    <t>-290,44 ¬</t>
  </si>
  <si>
    <t>474.368,97 ¬</t>
  </si>
  <si>
    <t>8/11/2015,</t>
  </si>
  <si>
    <t>3.642,52 ¬</t>
  </si>
  <si>
    <t>474.659,41 ¬</t>
  </si>
  <si>
    <t>8/7/2015,</t>
  </si>
  <si>
    <t>2.029,08 ¬</t>
  </si>
  <si>
    <t>8/6/2015,</t>
  </si>
  <si>
    <t>4.129,04 ¬</t>
  </si>
  <si>
    <t>468.987,81 ¬</t>
  </si>
  <si>
    <t>8/5/2015,</t>
  </si>
  <si>
    <t>1.715,56 ¬</t>
  </si>
  <si>
    <t>464.858,77 ¬</t>
  </si>
  <si>
    <t>8/4/2015,</t>
  </si>
  <si>
    <t>163,36 ¬</t>
  </si>
  <si>
    <t>463.143,21 ¬</t>
  </si>
  <si>
    <t>8/3/2015,</t>
  </si>
  <si>
    <t>2.658,00 ¬</t>
  </si>
  <si>
    <t>462.979,85 ¬</t>
  </si>
  <si>
    <t>7/31/2015,</t>
  </si>
  <si>
    <t>203,64 ¬</t>
  </si>
  <si>
    <t>7/30/2015,</t>
  </si>
  <si>
    <t>8.808,00 ¬</t>
  </si>
  <si>
    <t>460.118,21 ¬</t>
  </si>
  <si>
    <t>7/29/2015,</t>
  </si>
  <si>
    <t>-199,68 ¬</t>
  </si>
  <si>
    <t>451.310,21 ¬</t>
  </si>
  <si>
    <t>199,68 ¬</t>
  </si>
  <si>
    <t>7/28/2015,</t>
  </si>
  <si>
    <t>4.816,08 ¬</t>
  </si>
  <si>
    <t>451.509,89 ¬</t>
  </si>
  <si>
    <t>7/27/2015,</t>
  </si>
  <si>
    <t>-3.797,36 ¬</t>
  </si>
  <si>
    <t>446.693,81 ¬</t>
  </si>
  <si>
    <t>7/24/2015,</t>
  </si>
  <si>
    <t>3.581,80 ¬</t>
  </si>
  <si>
    <t>7/23/2015,</t>
  </si>
  <si>
    <t>-4.257,44 ¬</t>
  </si>
  <si>
    <t>446.909,37 ¬</t>
  </si>
  <si>
    <t>7/22/2015,</t>
  </si>
  <si>
    <t>3.845,32 ¬</t>
  </si>
  <si>
    <t>451.166,81 ¬</t>
  </si>
  <si>
    <t>7/21/2015,</t>
  </si>
  <si>
    <t>-1.776,80 ¬</t>
  </si>
  <si>
    <t>447.321,49 ¬</t>
  </si>
  <si>
    <t>1.776,80 ¬</t>
  </si>
  <si>
    <t>7/20/2015,</t>
  </si>
  <si>
    <t>3.674,00 ¬</t>
  </si>
  <si>
    <t>449.098,29 ¬</t>
  </si>
  <si>
    <t>7/17/2015,</t>
  </si>
  <si>
    <t>-3.037,56 ¬</t>
  </si>
  <si>
    <t>3.037,56 ¬</t>
  </si>
  <si>
    <t>7/16/2015,</t>
  </si>
  <si>
    <t>-3.101,60 ¬</t>
  </si>
  <si>
    <t>448.461,85 ¬</t>
  </si>
  <si>
    <t>3.101,60 ¬</t>
  </si>
  <si>
    <t>7/15/2015,</t>
  </si>
  <si>
    <t>9.164,88 ¬</t>
  </si>
  <si>
    <t>451.563,45 ¬</t>
  </si>
  <si>
    <t>7/14/2015,</t>
  </si>
  <si>
    <t>-2.221,84 ¬</t>
  </si>
  <si>
    <t>442.398,57 ¬</t>
  </si>
  <si>
    <t>2.221,84 ¬</t>
  </si>
  <si>
    <t>7/10/2015,</t>
  </si>
  <si>
    <t>8.007,44 ¬</t>
  </si>
  <si>
    <t>7/9/2015,</t>
  </si>
  <si>
    <t>1.208,80 ¬</t>
  </si>
  <si>
    <t>436.612,97 ¬</t>
  </si>
  <si>
    <t>7/8/2015,</t>
  </si>
  <si>
    <t>3.560,22 ¬</t>
  </si>
  <si>
    <t>435.404,17 ¬</t>
  </si>
  <si>
    <t>7/7/2015,</t>
  </si>
  <si>
    <t>6.361,17 ¬</t>
  </si>
  <si>
    <t>431.843,95 ¬</t>
  </si>
  <si>
    <t>7/3/2015,</t>
  </si>
  <si>
    <t>2.501,19 ¬</t>
  </si>
  <si>
    <t>7/1/2015,</t>
  </si>
  <si>
    <t>-913,41 ¬</t>
  </si>
  <si>
    <t>422.981,59 ¬</t>
  </si>
  <si>
    <t>913,41 ¬</t>
  </si>
  <si>
    <t>6/30/2015,</t>
  </si>
  <si>
    <t>4.290,84 ¬</t>
  </si>
  <si>
    <t>6/29/2015,</t>
  </si>
  <si>
    <t>-2.833,53 ¬</t>
  </si>
  <si>
    <t>419.604,16 ¬</t>
  </si>
  <si>
    <t>6/26/2015,</t>
  </si>
  <si>
    <t>8.975,07 ¬</t>
  </si>
  <si>
    <t>6/24/2015,</t>
  </si>
  <si>
    <t>-1.158,96 ¬</t>
  </si>
  <si>
    <t>413.462,62 ¬</t>
  </si>
  <si>
    <t>6/23/2015,</t>
  </si>
  <si>
    <t>226,14 ¬</t>
  </si>
  <si>
    <t>414.621,58 ¬</t>
  </si>
  <si>
    <t>6/22/2015,</t>
  </si>
  <si>
    <t>2.174,58 ¬</t>
  </si>
  <si>
    <t>414.395,44 ¬</t>
  </si>
  <si>
    <t>6/19/2015,</t>
  </si>
  <si>
    <t>1.973,37 ¬</t>
  </si>
  <si>
    <t>6/18/2015,</t>
  </si>
  <si>
    <t>3.185,82 ¬</t>
  </si>
  <si>
    <t>410.247,49 ¬</t>
  </si>
  <si>
    <t>6/17/2015,</t>
  </si>
  <si>
    <t>-2.428,80 ¬</t>
  </si>
  <si>
    <t>407.061,67 ¬</t>
  </si>
  <si>
    <t>6/16/2015,</t>
  </si>
  <si>
    <t>2.977,05 ¬</t>
  </si>
  <si>
    <t>409.490,47 ¬</t>
  </si>
  <si>
    <t>6/15/2015,</t>
  </si>
  <si>
    <t>-1.666,38 ¬</t>
  </si>
  <si>
    <t>406.513,42 ¬</t>
  </si>
  <si>
    <t>1.666,38 ¬</t>
  </si>
  <si>
    <t>6/12/2015,</t>
  </si>
  <si>
    <t>285,93 ¬</t>
  </si>
  <si>
    <t>6/11/2015,</t>
  </si>
  <si>
    <t>256,02 ¬</t>
  </si>
  <si>
    <t>407.893,87 ¬</t>
  </si>
  <si>
    <t>6/10/2015,</t>
  </si>
  <si>
    <t>-130,89 ¬</t>
  </si>
  <si>
    <t>407.637,85 ¬</t>
  </si>
  <si>
    <t>130,89 ¬</t>
  </si>
  <si>
    <t>6/9/2015,</t>
  </si>
  <si>
    <t>-331,38 ¬</t>
  </si>
  <si>
    <t>407.768,74 ¬</t>
  </si>
  <si>
    <t>331,38 ¬</t>
  </si>
  <si>
    <t>6/8/2015,</t>
  </si>
  <si>
    <t>408.100,12 ¬</t>
  </si>
  <si>
    <t>6/5/2015,</t>
  </si>
  <si>
    <t>6/3/2015,</t>
  </si>
  <si>
    <t>3.553,11 ¬</t>
  </si>
  <si>
    <t>408.676,72 ¬</t>
  </si>
  <si>
    <t>6/2/2015,</t>
  </si>
  <si>
    <t>13.739,64 ¬</t>
  </si>
  <si>
    <t>405.123,61 ¬</t>
  </si>
  <si>
    <t>6/1/2015,</t>
  </si>
  <si>
    <t>-3.240,00 ¬</t>
  </si>
  <si>
    <t>391.383,97 ¬</t>
  </si>
  <si>
    <t>5/29/2015,</t>
  </si>
  <si>
    <t>971,46 ¬</t>
  </si>
  <si>
    <t>5/27/2015,</t>
  </si>
  <si>
    <t>1.201,92 ¬</t>
  </si>
  <si>
    <t>393.652,51 ¬</t>
  </si>
  <si>
    <t>5/26/2015,</t>
  </si>
  <si>
    <t>1.505,91 ¬</t>
  </si>
  <si>
    <t>392.450,59 ¬</t>
  </si>
  <si>
    <t>5/25/2015,</t>
  </si>
  <si>
    <t>-651,30 ¬</t>
  </si>
  <si>
    <t>390.944,68 ¬</t>
  </si>
  <si>
    <t>5/21/2015,</t>
  </si>
  <si>
    <t>268,44 ¬</t>
  </si>
  <si>
    <t>5/20/2015,</t>
  </si>
  <si>
    <t>391.327,54 ¬</t>
  </si>
  <si>
    <t>5/19/2015,</t>
  </si>
  <si>
    <t>2.421,15 ¬</t>
  </si>
  <si>
    <t>391.021,81 ¬</t>
  </si>
  <si>
    <t>5/15/2015,</t>
  </si>
  <si>
    <t>5/14/2015,</t>
  </si>
  <si>
    <t>3.696,36 ¬</t>
  </si>
  <si>
    <t>387.363,22 ¬</t>
  </si>
  <si>
    <t>5/13/2015,</t>
  </si>
  <si>
    <t>-728,37 ¬</t>
  </si>
  <si>
    <t>383.666,86 ¬</t>
  </si>
  <si>
    <t>728,37 ¬</t>
  </si>
  <si>
    <t>5/12/2015,</t>
  </si>
  <si>
    <t>-2.714,79 ¬</t>
  </si>
  <si>
    <t>384.395,23 ¬</t>
  </si>
  <si>
    <t>2.714,79 ¬</t>
  </si>
  <si>
    <t>5/11/2015,</t>
  </si>
  <si>
    <t>608,01 ¬</t>
  </si>
  <si>
    <t>387.110,02 ¬</t>
  </si>
  <si>
    <t>5/7/2015,</t>
  </si>
  <si>
    <t>958,14 ¬</t>
  </si>
  <si>
    <t>5/6/2015,</t>
  </si>
  <si>
    <t>385.543,87 ¬</t>
  </si>
  <si>
    <t>5/5/2015,</t>
  </si>
  <si>
    <t>-986,79 ¬</t>
  </si>
  <si>
    <t>385.548,85 ¬</t>
  </si>
  <si>
    <t>986,79 ¬</t>
  </si>
  <si>
    <t>5/4/2015,</t>
  </si>
  <si>
    <t>-1.851,57 ¬</t>
  </si>
  <si>
    <t>386.535,64 ¬</t>
  </si>
  <si>
    <t>1.851,57 ¬</t>
  </si>
  <si>
    <t>5/1/2015,</t>
  </si>
  <si>
    <t>-1.923,18 ¬</t>
  </si>
  <si>
    <t>1.923,18 ¬</t>
  </si>
  <si>
    <t>4/30/2015,</t>
  </si>
  <si>
    <t>-1.844,13 ¬</t>
  </si>
  <si>
    <t>1.844,13 ¬</t>
  </si>
  <si>
    <t>4/29/2015,</t>
  </si>
  <si>
    <t>4.734,57 ¬</t>
  </si>
  <si>
    <t>392.154,52 ¬</t>
  </si>
  <si>
    <t>4/28/2015,</t>
  </si>
  <si>
    <t>222,84 ¬</t>
  </si>
  <si>
    <t>387.419,95 ¬</t>
  </si>
  <si>
    <t>4/27/2015,</t>
  </si>
  <si>
    <t>-882,66 ¬</t>
  </si>
  <si>
    <t>387.197,11 ¬</t>
  </si>
  <si>
    <t>882,66 ¬</t>
  </si>
  <si>
    <t>4/24/2015,</t>
  </si>
  <si>
    <t>-2.619,15 ¬</t>
  </si>
  <si>
    <t>2.619,15 ¬</t>
  </si>
  <si>
    <t>4/23/2015,</t>
  </si>
  <si>
    <t>-315,69 ¬</t>
  </si>
  <si>
    <t>390.698,92 ¬</t>
  </si>
  <si>
    <t>315,69 ¬</t>
  </si>
  <si>
    <t>4/22/2015,</t>
  </si>
  <si>
    <t>959,13 ¬</t>
  </si>
  <si>
    <t>391.014,61 ¬</t>
  </si>
  <si>
    <t>4/21/2015,</t>
  </si>
  <si>
    <t>1.299,99 ¬</t>
  </si>
  <si>
    <t>390.055,48 ¬</t>
  </si>
  <si>
    <t>4/14/2015,</t>
  </si>
  <si>
    <t>4/9/2015,</t>
  </si>
  <si>
    <t>-1.307,01 ¬</t>
  </si>
  <si>
    <t>1.307,01 ¬</t>
  </si>
  <si>
    <t>4/8/2015,</t>
  </si>
  <si>
    <t>391.109,65 ¬</t>
  </si>
  <si>
    <t>4/7/2015,</t>
  </si>
  <si>
    <t>474,00 ¬</t>
  </si>
  <si>
    <t>390.977,92 ¬</t>
  </si>
  <si>
    <t>4/6/2015,</t>
  </si>
  <si>
    <t>-2.155,14 ¬</t>
  </si>
  <si>
    <t>390.503,92 ¬</t>
  </si>
  <si>
    <t>2.155,14 ¬</t>
  </si>
  <si>
    <t>4/2/2015,</t>
  </si>
  <si>
    <t>663,12 ¬</t>
  </si>
  <si>
    <t>4/1/2015,</t>
  </si>
  <si>
    <t>-919,74 ¬</t>
  </si>
  <si>
    <t>391.995,94 ¬</t>
  </si>
  <si>
    <t>3/31/2015,</t>
  </si>
  <si>
    <t>2.599,32 ¬</t>
  </si>
  <si>
    <t>3/30/2015,</t>
  </si>
  <si>
    <t>631,50 ¬</t>
  </si>
  <si>
    <t>390.316,36 ¬</t>
  </si>
  <si>
    <t>3/27/2015,</t>
  </si>
  <si>
    <t>-1.780,86 ¬</t>
  </si>
  <si>
    <t>1.780,86 ¬</t>
  </si>
  <si>
    <t>3/26/2015,</t>
  </si>
  <si>
    <t>-1.083,87 ¬</t>
  </si>
  <si>
    <t>391.465,72 ¬</t>
  </si>
  <si>
    <t>1.083,87 ¬</t>
  </si>
  <si>
    <t>3/25/2015,</t>
  </si>
  <si>
    <t>5.327,25 ¬</t>
  </si>
  <si>
    <t>392.549,59 ¬</t>
  </si>
  <si>
    <t>3/24/2015,</t>
  </si>
  <si>
    <t>-1.903,26 ¬</t>
  </si>
  <si>
    <t>387.222,34 ¬</t>
  </si>
  <si>
    <t>1.903,26 ¬</t>
  </si>
  <si>
    <t>3/23/2015,</t>
  </si>
  <si>
    <t>365,13 ¬</t>
  </si>
  <si>
    <t>389.125,60 ¬</t>
  </si>
  <si>
    <t>3/20/2015,</t>
  </si>
  <si>
    <t>-3.160,23 ¬</t>
  </si>
  <si>
    <t>3/19/2015,</t>
  </si>
  <si>
    <t>1.681,11 ¬</t>
  </si>
  <si>
    <t>391.920,70 ¬</t>
  </si>
  <si>
    <t>3/18/2015,</t>
  </si>
  <si>
    <t>10.577,85 ¬</t>
  </si>
  <si>
    <t>390.239,59 ¬</t>
  </si>
  <si>
    <t>3/17/2015,</t>
  </si>
  <si>
    <t>418,02 ¬</t>
  </si>
  <si>
    <t>379.661,74 ¬</t>
  </si>
  <si>
    <t>3/16/2015,</t>
  </si>
  <si>
    <t>379.243,72 ¬</t>
  </si>
  <si>
    <t>3/13/2015,</t>
  </si>
  <si>
    <t>-2.485,14 ¬</t>
  </si>
  <si>
    <t>2.485,14 ¬</t>
  </si>
  <si>
    <t>3/12/2015,</t>
  </si>
  <si>
    <t>-1.884,39 ¬</t>
  </si>
  <si>
    <t>381.929,47 ¬</t>
  </si>
  <si>
    <t>1.884,39 ¬</t>
  </si>
  <si>
    <t>3/11/2015,</t>
  </si>
  <si>
    <t>-1.578,09 ¬</t>
  </si>
  <si>
    <t>383.813,86 ¬</t>
  </si>
  <si>
    <t>1.578,09 ¬</t>
  </si>
  <si>
    <t>3/10/2015,</t>
  </si>
  <si>
    <t>-4.130,58 ¬</t>
  </si>
  <si>
    <t>385.391,95 ¬</t>
  </si>
  <si>
    <t>4.130,58 ¬</t>
  </si>
  <si>
    <t>3/9/2015,</t>
  </si>
  <si>
    <t>-558,09 ¬</t>
  </si>
  <si>
    <t>389.522,53 ¬</t>
  </si>
  <si>
    <t>558,09 ¬</t>
  </si>
  <si>
    <t>3/6/2015,</t>
  </si>
  <si>
    <t>-2.805,00 ¬</t>
  </si>
  <si>
    <t>2.805,00 ¬</t>
  </si>
  <si>
    <t>3/5/2015,</t>
  </si>
  <si>
    <t>-1.430,70 ¬</t>
  </si>
  <si>
    <t>392.885,62 ¬</t>
  </si>
  <si>
    <t>1.430,70 ¬</t>
  </si>
  <si>
    <t>3/4/2015,</t>
  </si>
  <si>
    <t>-1.767,81 ¬</t>
  </si>
  <si>
    <t>394.316,32 ¬</t>
  </si>
  <si>
    <t>1.767,81 ¬</t>
  </si>
  <si>
    <t>3/3/2015,</t>
  </si>
  <si>
    <t>-1.187,94 ¬</t>
  </si>
  <si>
    <t>396.084,13 ¬</t>
  </si>
  <si>
    <t>1.187,94 ¬</t>
  </si>
  <si>
    <t>3/2/2015,</t>
  </si>
  <si>
    <t>-4.689,21 ¬</t>
  </si>
  <si>
    <t>397.272,07 ¬</t>
  </si>
  <si>
    <t>4.689,21 ¬</t>
  </si>
  <si>
    <t>2/27/2015,</t>
  </si>
  <si>
    <t>2/26/2015,</t>
  </si>
  <si>
    <t>293,31 ¬</t>
  </si>
  <si>
    <t>403.745,86 ¬</t>
  </si>
  <si>
    <t>2/25/2015,</t>
  </si>
  <si>
    <t>1.113,00 ¬</t>
  </si>
  <si>
    <t>403.452,55 ¬</t>
  </si>
  <si>
    <t>2/24/2015,</t>
  </si>
  <si>
    <t>-2.569,71 ¬</t>
  </si>
  <si>
    <t>402.339,55 ¬</t>
  </si>
  <si>
    <t>2.569,71 ¬</t>
  </si>
  <si>
    <t>2/23/2015,</t>
  </si>
  <si>
    <t>-85,02 ¬</t>
  </si>
  <si>
    <t>404.909,26 ¬</t>
  </si>
  <si>
    <t>85,02 ¬</t>
  </si>
  <si>
    <t>2/20/2015,</t>
  </si>
  <si>
    <t>2.058,63 ¬</t>
  </si>
  <si>
    <t>2/19/2015,</t>
  </si>
  <si>
    <t>402.935,65 ¬</t>
  </si>
  <si>
    <t>2/18/2015,</t>
  </si>
  <si>
    <t>-1.603,23 ¬</t>
  </si>
  <si>
    <t>404.515,42 ¬</t>
  </si>
  <si>
    <t>1.603,23 ¬</t>
  </si>
  <si>
    <t>2/17/2015,</t>
  </si>
  <si>
    <t>852,21 ¬</t>
  </si>
  <si>
    <t>406.118,65 ¬</t>
  </si>
  <si>
    <t>2/16/2015,</t>
  </si>
  <si>
    <t>2.728,14 ¬</t>
  </si>
  <si>
    <t>405.266,44 ¬</t>
  </si>
  <si>
    <t>2/13/2015,</t>
  </si>
  <si>
    <t>-1.283,61 ¬</t>
  </si>
  <si>
    <t>1.283,61 ¬</t>
  </si>
  <si>
    <t>2/12/2015,</t>
  </si>
  <si>
    <t>4.101,78 ¬</t>
  </si>
  <si>
    <t>403.821,91 ¬</t>
  </si>
  <si>
    <t>2/11/2015,</t>
  </si>
  <si>
    <t>-1.000,71 ¬</t>
  </si>
  <si>
    <t>399.720,13 ¬</t>
  </si>
  <si>
    <t>1.000,71 ¬</t>
  </si>
  <si>
    <t>2/10/2015,</t>
  </si>
  <si>
    <t>-2.077,68 ¬</t>
  </si>
  <si>
    <t>400.720,84 ¬</t>
  </si>
  <si>
    <t>2.077,68 ¬</t>
  </si>
  <si>
    <t>2/9/2015,</t>
  </si>
  <si>
    <t>-1.403,07 ¬</t>
  </si>
  <si>
    <t>402.798,52 ¬</t>
  </si>
  <si>
    <t>1.403,07 ¬</t>
  </si>
  <si>
    <t>2/6/2015,</t>
  </si>
  <si>
    <t>-3.590,46 ¬</t>
  </si>
  <si>
    <t>3.590,46 ¬</t>
  </si>
  <si>
    <t>2/5/2015,</t>
  </si>
  <si>
    <t>753,15 ¬</t>
  </si>
  <si>
    <t>407.792,05 ¬</t>
  </si>
  <si>
    <t>2/4/2015,</t>
  </si>
  <si>
    <t>-3.238,95 ¬</t>
  </si>
  <si>
    <t>407.038,90 ¬</t>
  </si>
  <si>
    <t>3.238,95 ¬</t>
  </si>
  <si>
    <t>2/2/2015,</t>
  </si>
  <si>
    <t>410.277,85 ¬</t>
  </si>
  <si>
    <t>1/29/2015,</t>
  </si>
  <si>
    <t>2.140,47 ¬</t>
  </si>
  <si>
    <t>1/28/2015,</t>
  </si>
  <si>
    <t>4.154,10 ¬</t>
  </si>
  <si>
    <t>407.645,23 ¬</t>
  </si>
  <si>
    <t>1/27/2015,</t>
  </si>
  <si>
    <t>403.491,13 ¬</t>
  </si>
  <si>
    <t>1/26/2015,</t>
  </si>
  <si>
    <t>479,73 ¬</t>
  </si>
  <si>
    <t>403.266,58 ¬</t>
  </si>
  <si>
    <t>1/23/2015,</t>
  </si>
  <si>
    <t>1.518,15 ¬</t>
  </si>
  <si>
    <t>1/22/2015,</t>
  </si>
  <si>
    <t>4.976,34 ¬</t>
  </si>
  <si>
    <t>401.268,70 ¬</t>
  </si>
  <si>
    <t>1/21/2015,</t>
  </si>
  <si>
    <t>3.068,73 ¬</t>
  </si>
  <si>
    <t>396.292,36 ¬</t>
  </si>
  <si>
    <t>1/20/2015,</t>
  </si>
  <si>
    <t>-1.245,45 ¬</t>
  </si>
  <si>
    <t>393.223,63 ¬</t>
  </si>
  <si>
    <t>1.245,45 ¬</t>
  </si>
  <si>
    <t>1/19/2015,</t>
  </si>
  <si>
    <t>-501,93 ¬</t>
  </si>
  <si>
    <t>394.469,08 ¬</t>
  </si>
  <si>
    <t>501,93 ¬</t>
  </si>
  <si>
    <t>1/16/2015,</t>
  </si>
  <si>
    <t>761,46 ¬</t>
  </si>
  <si>
    <t>1/15/2015,</t>
  </si>
  <si>
    <t>4.172,85 ¬</t>
  </si>
  <si>
    <t>394.209,55 ¬</t>
  </si>
  <si>
    <t>1/14/2015,</t>
  </si>
  <si>
    <t>390.036,70 ¬</t>
  </si>
  <si>
    <t>1/12/2015,</t>
  </si>
  <si>
    <t>2.404,05 ¬</t>
  </si>
  <si>
    <t>391.794,04 ¬</t>
  </si>
  <si>
    <t>1/9/2015,</t>
  </si>
  <si>
    <t>-3.493,29 ¬</t>
  </si>
  <si>
    <t>3.493,29 ¬</t>
  </si>
  <si>
    <t>1/8/2015,</t>
  </si>
  <si>
    <t>401,82 ¬</t>
  </si>
  <si>
    <t>392.883,28 ¬</t>
  </si>
  <si>
    <t>1/7/2015,</t>
  </si>
  <si>
    <t>-2.879,34 ¬</t>
  </si>
  <si>
    <t>392.481,46 ¬</t>
  </si>
  <si>
    <t>2.879,34 ¬</t>
  </si>
  <si>
    <t>1/6/2015,</t>
  </si>
  <si>
    <t>4.082,52 ¬</t>
  </si>
  <si>
    <t>395.360,80 ¬</t>
  </si>
  <si>
    <t>1/5/2015,</t>
  </si>
  <si>
    <t>917,10 ¬</t>
  </si>
  <si>
    <t>391.278,28 ¬</t>
  </si>
  <si>
    <t>1/2/2015,</t>
  </si>
  <si>
    <t>5.335,53 ¬</t>
  </si>
  <si>
    <t>12/31/2014,</t>
  </si>
  <si>
    <t>3.083,70 ¬</t>
  </si>
  <si>
    <t>12/29/2014,</t>
  </si>
  <si>
    <t>2.825,70 ¬</t>
  </si>
  <si>
    <t>381.941,95 ¬</t>
  </si>
  <si>
    <t>12/24/2014,</t>
  </si>
  <si>
    <t>57,18 ¬</t>
  </si>
  <si>
    <t>12/23/2014,</t>
  </si>
  <si>
    <t>-1.475,19 ¬</t>
  </si>
  <si>
    <t>379.059,07 ¬</t>
  </si>
  <si>
    <t>12/22/2014,</t>
  </si>
  <si>
    <t>720,30 ¬</t>
  </si>
  <si>
    <t>380.534,26 ¬</t>
  </si>
  <si>
    <t>12/19/2014,</t>
  </si>
  <si>
    <t>3.556,89 ¬</t>
  </si>
  <si>
    <t>12/17/2014,</t>
  </si>
  <si>
    <t>6.058,05 ¬</t>
  </si>
  <si>
    <t>376.257,07 ¬</t>
  </si>
  <si>
    <t>12/16/2014,</t>
  </si>
  <si>
    <t>788,31 ¬</t>
  </si>
  <si>
    <t>370.199,02 ¬</t>
  </si>
  <si>
    <t>12/15/2014,</t>
  </si>
  <si>
    <t>4.272,96 ¬</t>
  </si>
  <si>
    <t>369.410,71 ¬</t>
  </si>
  <si>
    <t>12/12/2014,</t>
  </si>
  <si>
    <t>-2.661,75 ¬</t>
  </si>
  <si>
    <t>2.661,75 ¬</t>
  </si>
  <si>
    <t>12/11/2014,</t>
  </si>
  <si>
    <t>-3.619,44 ¬</t>
  </si>
  <si>
    <t>367.799,50 ¬</t>
  </si>
  <si>
    <t>3.619,44 ¬</t>
  </si>
  <si>
    <t>12/10/2014,</t>
  </si>
  <si>
    <t>2.906,37 ¬</t>
  </si>
  <si>
    <t>371.418,94 ¬</t>
  </si>
  <si>
    <t>12/9/2014,</t>
  </si>
  <si>
    <t>-2.942,37 ¬</t>
  </si>
  <si>
    <t>368.512,57 ¬</t>
  </si>
  <si>
    <t>2.942,37 ¬</t>
  </si>
  <si>
    <t>12/8/2014,</t>
  </si>
  <si>
    <t>4.939,86 ¬</t>
  </si>
  <si>
    <t>371.454,94 ¬</t>
  </si>
  <si>
    <t>12/4/2014,</t>
  </si>
  <si>
    <t>12/3/2014,</t>
  </si>
  <si>
    <t>1.358,76 ¬</t>
  </si>
  <si>
    <t>367.822,09 ¬</t>
  </si>
  <si>
    <t>12/2/2014,</t>
  </si>
  <si>
    <t>-2.813,76 ¬</t>
  </si>
  <si>
    <t>366.463,33 ¬</t>
  </si>
  <si>
    <t>12/1/2014,</t>
  </si>
  <si>
    <t>94,44 ¬</t>
  </si>
  <si>
    <t>369.277,09 ¬</t>
  </si>
  <si>
    <t>11/28/2014,</t>
  </si>
  <si>
    <t>377,46 ¬</t>
  </si>
  <si>
    <t>11/27/2014,</t>
  </si>
  <si>
    <t>509,04 ¬</t>
  </si>
  <si>
    <t>368.805,19 ¬</t>
  </si>
  <si>
    <t>11/26/2014,</t>
  </si>
  <si>
    <t>368.296,15 ¬</t>
  </si>
  <si>
    <t>11/25/2014,</t>
  </si>
  <si>
    <t>1.380,21 ¬</t>
  </si>
  <si>
    <t>367.227,16 ¬</t>
  </si>
  <si>
    <t>11/24/2014,</t>
  </si>
  <si>
    <t>-881,40 ¬</t>
  </si>
  <si>
    <t>365.846,95 ¬</t>
  </si>
  <si>
    <t>11/21/2014,</t>
  </si>
  <si>
    <t>488,97 ¬</t>
  </si>
  <si>
    <t>11/20/2014,</t>
  </si>
  <si>
    <t>1.903,80 ¬</t>
  </si>
  <si>
    <t>366.239,38 ¬</t>
  </si>
  <si>
    <t>11/19/2014,</t>
  </si>
  <si>
    <t>1.805,43 ¬</t>
  </si>
  <si>
    <t>364.335,58 ¬</t>
  </si>
  <si>
    <t>11/18/2014,</t>
  </si>
  <si>
    <t>362.530,15 ¬</t>
  </si>
  <si>
    <t>11/13/2014,</t>
  </si>
  <si>
    <t>802,41 ¬</t>
  </si>
  <si>
    <t>11/11/2014,</t>
  </si>
  <si>
    <t>1.160,01 ¬</t>
  </si>
  <si>
    <t>362.388,04 ¬</t>
  </si>
  <si>
    <t>11/10/2014,</t>
  </si>
  <si>
    <t>-359,10 ¬</t>
  </si>
  <si>
    <t>361.228,03 ¬</t>
  </si>
  <si>
    <t>11/7/2014,</t>
  </si>
  <si>
    <t>-3.307,71 ¬</t>
  </si>
  <si>
    <t>3.307,71 ¬</t>
  </si>
  <si>
    <t>11/6/2014,</t>
  </si>
  <si>
    <t>-852,63 ¬</t>
  </si>
  <si>
    <t>364.894,84 ¬</t>
  </si>
  <si>
    <t>852,63 ¬</t>
  </si>
  <si>
    <t>11/5/2014,</t>
  </si>
  <si>
    <t>-1.734,66 ¬</t>
  </si>
  <si>
    <t>365.747,47 ¬</t>
  </si>
  <si>
    <t>1.734,66 ¬</t>
  </si>
  <si>
    <t>11/4/2014,</t>
  </si>
  <si>
    <t>-502,47 ¬</t>
  </si>
  <si>
    <t>367.482,13 ¬</t>
  </si>
  <si>
    <t>502,47 ¬</t>
  </si>
  <si>
    <t>11/3/2014,</t>
  </si>
  <si>
    <t>-478,98 ¬</t>
  </si>
  <si>
    <t>367.984,60 ¬</t>
  </si>
  <si>
    <t>478,98 ¬</t>
  </si>
  <si>
    <t>10/31/2014,</t>
  </si>
  <si>
    <t>1.438,11 ¬</t>
  </si>
  <si>
    <t>10/30/2014,</t>
  </si>
  <si>
    <t>3.009,36 ¬</t>
  </si>
  <si>
    <t>367.025,47 ¬</t>
  </si>
  <si>
    <t>10/29/2014,</t>
  </si>
  <si>
    <t>738,78 ¬</t>
  </si>
  <si>
    <t>364.016,11 ¬</t>
  </si>
  <si>
    <t>10/28/2014,</t>
  </si>
  <si>
    <t>-1.913,40 ¬</t>
  </si>
  <si>
    <t>363.277,33 ¬</t>
  </si>
  <si>
    <t>1.913,40 ¬</t>
  </si>
  <si>
    <t>10/27/2014,</t>
  </si>
  <si>
    <t>-665,73 ¬</t>
  </si>
  <si>
    <t>365.190,73 ¬</t>
  </si>
  <si>
    <t>665,73 ¬</t>
  </si>
  <si>
    <t>10/24/2014,</t>
  </si>
  <si>
    <t>-971,37 ¬</t>
  </si>
  <si>
    <t>971,37 ¬</t>
  </si>
  <si>
    <t>10/23/2014,</t>
  </si>
  <si>
    <t>366.827,83 ¬</t>
  </si>
  <si>
    <t>10/22/2014,</t>
  </si>
  <si>
    <t>-342,54 ¬</t>
  </si>
  <si>
    <t>366.770,65 ¬</t>
  </si>
  <si>
    <t>342,54 ¬</t>
  </si>
  <si>
    <t>10/21/2014,</t>
  </si>
  <si>
    <t>-451,35 ¬</t>
  </si>
  <si>
    <t>367.113,19 ¬</t>
  </si>
  <si>
    <t>451,35 ¬</t>
  </si>
  <si>
    <t>10/20/2014,</t>
  </si>
  <si>
    <t>-3.684,96 ¬</t>
  </si>
  <si>
    <t>367.564,54 ¬</t>
  </si>
  <si>
    <t>3.684,96 ¬</t>
  </si>
  <si>
    <t>10/16/2014,</t>
  </si>
  <si>
    <t>2.472,63 ¬</t>
  </si>
  <si>
    <t>10/15/2014,</t>
  </si>
  <si>
    <t>-2.268,69 ¬</t>
  </si>
  <si>
    <t>368.776,87 ¬</t>
  </si>
  <si>
    <t>2.268,69 ¬</t>
  </si>
  <si>
    <t>10/14/2014,</t>
  </si>
  <si>
    <t>-2.138,82 ¬</t>
  </si>
  <si>
    <t>371.045,56 ¬</t>
  </si>
  <si>
    <t>2.138,82 ¬</t>
  </si>
  <si>
    <t>10/13/2014,</t>
  </si>
  <si>
    <t>1.803,69 ¬</t>
  </si>
  <si>
    <t>373.184,38 ¬</t>
  </si>
  <si>
    <t>10/10/2014,</t>
  </si>
  <si>
    <t>4.514,61 ¬</t>
  </si>
  <si>
    <t>10/9/2014,</t>
  </si>
  <si>
    <t>-2.995,38 ¬</t>
  </si>
  <si>
    <t>366.866,08 ¬</t>
  </si>
  <si>
    <t>2.995,38 ¬</t>
  </si>
  <si>
    <t>10/8/2014,</t>
  </si>
  <si>
    <t>1.320,42 ¬</t>
  </si>
  <si>
    <t>369.861,46 ¬</t>
  </si>
  <si>
    <t>10/7/2014,</t>
  </si>
  <si>
    <t>-812,43 ¬</t>
  </si>
  <si>
    <t>368.541,04 ¬</t>
  </si>
  <si>
    <t>812,43 ¬</t>
  </si>
  <si>
    <t>10/6/2014,</t>
  </si>
  <si>
    <t>-762,45 ¬</t>
  </si>
  <si>
    <t>369.353,47 ¬</t>
  </si>
  <si>
    <t>762,45 ¬</t>
  </si>
  <si>
    <t>10/2/2014,</t>
  </si>
  <si>
    <t>2.701,32 ¬</t>
  </si>
  <si>
    <t>10/1/2014,</t>
  </si>
  <si>
    <t>3.560,73 ¬</t>
  </si>
  <si>
    <t>367.414,60 ¬</t>
  </si>
  <si>
    <t>9/30/2014,</t>
  </si>
  <si>
    <t>638,64 ¬</t>
  </si>
  <si>
    <t>9/29/2014,</t>
  </si>
  <si>
    <t>329,10 ¬</t>
  </si>
  <si>
    <t>363.215,23 ¬</t>
  </si>
  <si>
    <t>9/26/2014,</t>
  </si>
  <si>
    <t>453,96 ¬</t>
  </si>
  <si>
    <t>9/25/2014,</t>
  </si>
  <si>
    <t>7.137,45 ¬</t>
  </si>
  <si>
    <t>362.432,17 ¬</t>
  </si>
  <si>
    <t>9/24/2014,</t>
  </si>
  <si>
    <t>-3.458,28 ¬</t>
  </si>
  <si>
    <t>355.294,72 ¬</t>
  </si>
  <si>
    <t>3.458,28 ¬</t>
  </si>
  <si>
    <t>9/23/2014,</t>
  </si>
  <si>
    <t>358.753,00 ¬</t>
  </si>
  <si>
    <t>9/22/2014,</t>
  </si>
  <si>
    <t>-1.240,62 ¬</t>
  </si>
  <si>
    <t>357.964,72 ¬</t>
  </si>
  <si>
    <t>1.240,62 ¬</t>
  </si>
  <si>
    <t>9/18/2014,</t>
  </si>
  <si>
    <t>9/17/2014,</t>
  </si>
  <si>
    <t>359.933,71 ¬</t>
  </si>
  <si>
    <t>9/16/2014,</t>
  </si>
  <si>
    <t>1.514,88 ¬</t>
  </si>
  <si>
    <t>360.423,82 ¬</t>
  </si>
  <si>
    <t>9/15/2014,</t>
  </si>
  <si>
    <t>1.127,16 ¬</t>
  </si>
  <si>
    <t>358.908,94 ¬</t>
  </si>
  <si>
    <t>9/12/2014,</t>
  </si>
  <si>
    <t>1.115,85 ¬</t>
  </si>
  <si>
    <t>9/11/2014,</t>
  </si>
  <si>
    <t>-1.613,31 ¬</t>
  </si>
  <si>
    <t>356.665,93 ¬</t>
  </si>
  <si>
    <t>1.613,31 ¬</t>
  </si>
  <si>
    <t>9/10/2014,</t>
  </si>
  <si>
    <t>-1.830,51 ¬</t>
  </si>
  <si>
    <t>358.279,24 ¬</t>
  </si>
  <si>
    <t>1.830,51 ¬</t>
  </si>
  <si>
    <t>9/9/2014,</t>
  </si>
  <si>
    <t>-257,28 ¬</t>
  </si>
  <si>
    <t>360.109,75 ¬</t>
  </si>
  <si>
    <t>257,28 ¬</t>
  </si>
  <si>
    <t>9/8/2014,</t>
  </si>
  <si>
    <t>1.548,39 ¬</t>
  </si>
  <si>
    <t>360.367,03 ¬</t>
  </si>
  <si>
    <t>9/5/2014,</t>
  </si>
  <si>
    <t>9/4/2014,</t>
  </si>
  <si>
    <t>154,47 ¬</t>
  </si>
  <si>
    <t>358.724,20 ¬</t>
  </si>
  <si>
    <t>9/3/2014,</t>
  </si>
  <si>
    <t>-3.622,26 ¬</t>
  </si>
  <si>
    <t>358.569,73 ¬</t>
  </si>
  <si>
    <t>8/26/2014,</t>
  </si>
  <si>
    <t>-308,28 ¬</t>
  </si>
  <si>
    <t>308,28 ¬</t>
  </si>
  <si>
    <t>8/25/2014,</t>
  </si>
  <si>
    <t>362.500,27 ¬</t>
  </si>
  <si>
    <t>8/22/2014,</t>
  </si>
  <si>
    <t>451,17 ¬</t>
  </si>
  <si>
    <t>8/21/2014,</t>
  </si>
  <si>
    <t>468,18 ¬</t>
  </si>
  <si>
    <t>362.441,77 ¬</t>
  </si>
  <si>
    <t>8/20/2014,</t>
  </si>
  <si>
    <t>895,98 ¬</t>
  </si>
  <si>
    <t>361.973,59 ¬</t>
  </si>
  <si>
    <t>8/19/2014,</t>
  </si>
  <si>
    <t>-1.066,29 ¬</t>
  </si>
  <si>
    <t>361.077,61 ¬</t>
  </si>
  <si>
    <t>1.066,29 ¬</t>
  </si>
  <si>
    <t>8/18/2014,</t>
  </si>
  <si>
    <t>-928,38 ¬</t>
  </si>
  <si>
    <t>362.143,90 ¬</t>
  </si>
  <si>
    <t>928,38 ¬</t>
  </si>
  <si>
    <t>8/15/2014,</t>
  </si>
  <si>
    <t>2.713,02 ¬</t>
  </si>
  <si>
    <t>8/13/2014,</t>
  </si>
  <si>
    <t>5.935,68 ¬</t>
  </si>
  <si>
    <t>360.359,26 ¬</t>
  </si>
  <si>
    <t>8/12/2014,</t>
  </si>
  <si>
    <t>-807,78 ¬</t>
  </si>
  <si>
    <t>354.423,58 ¬</t>
  </si>
  <si>
    <t>807,78 ¬</t>
  </si>
  <si>
    <t>8/11/2014,</t>
  </si>
  <si>
    <t>355.231,36 ¬</t>
  </si>
  <si>
    <t>8/8/2014,</t>
  </si>
  <si>
    <t>4.338,78 ¬</t>
  </si>
  <si>
    <t>8/7/2014,</t>
  </si>
  <si>
    <t>-225,90 ¬</t>
  </si>
  <si>
    <t>351.554,41 ¬</t>
  </si>
  <si>
    <t>225,90 ¬</t>
  </si>
  <si>
    <t>8/6/2014,</t>
  </si>
  <si>
    <t>6.861,39 ¬</t>
  </si>
  <si>
    <t>351.780,31 ¬</t>
  </si>
  <si>
    <t>8/5/2014,</t>
  </si>
  <si>
    <t>-2.720,40 ¬</t>
  </si>
  <si>
    <t>344.918,92 ¬</t>
  </si>
  <si>
    <t>8/4/2014,</t>
  </si>
  <si>
    <t>2.100,24 ¬</t>
  </si>
  <si>
    <t>347.639,32 ¬</t>
  </si>
  <si>
    <t>8/1/2014,</t>
  </si>
  <si>
    <t>-447,81 ¬</t>
  </si>
  <si>
    <t>447,81 ¬</t>
  </si>
  <si>
    <t>7/31/2014,</t>
  </si>
  <si>
    <t>355,77 ¬</t>
  </si>
  <si>
    <t>7/30/2014,</t>
  </si>
  <si>
    <t>-1.594,68 ¬</t>
  </si>
  <si>
    <t>345.631,12 ¬</t>
  </si>
  <si>
    <t>1.594,68 ¬</t>
  </si>
  <si>
    <t>7/29/2014,</t>
  </si>
  <si>
    <t>347.225,80 ¬</t>
  </si>
  <si>
    <t>7/28/2014,</t>
  </si>
  <si>
    <t>-293,07 ¬</t>
  </si>
  <si>
    <t>348.124,36 ¬</t>
  </si>
  <si>
    <t>293,07 ¬</t>
  </si>
  <si>
    <t>7/25/2014,</t>
  </si>
  <si>
    <t>1.559,94 ¬</t>
  </si>
  <si>
    <t>7/24/2014,</t>
  </si>
  <si>
    <t>871,35 ¬</t>
  </si>
  <si>
    <t>346.857,49 ¬</t>
  </si>
  <si>
    <t>7/23/2014,</t>
  </si>
  <si>
    <t>345.986,14 ¬</t>
  </si>
  <si>
    <t>7/22/2014,</t>
  </si>
  <si>
    <t>530,97 ¬</t>
  </si>
  <si>
    <t>344.934,31 ¬</t>
  </si>
  <si>
    <t>7/17/2014,</t>
  </si>
  <si>
    <t>-290,82 ¬</t>
  </si>
  <si>
    <t>290,82 ¬</t>
  </si>
  <si>
    <t>7/15/2014,</t>
  </si>
  <si>
    <t>-1.022,97 ¬</t>
  </si>
  <si>
    <t>344.694,16 ¬</t>
  </si>
  <si>
    <t>1.022,97 ¬</t>
  </si>
  <si>
    <t>7/14/2014,</t>
  </si>
  <si>
    <t>-285,90 ¬</t>
  </si>
  <si>
    <t>345.717,13 ¬</t>
  </si>
  <si>
    <t>285,90 ¬</t>
  </si>
  <si>
    <t>7/11/2014,</t>
  </si>
  <si>
    <t>7/10/2014,</t>
  </si>
  <si>
    <t>2.563,68 ¬</t>
  </si>
  <si>
    <t>345.523,30 ¬</t>
  </si>
  <si>
    <t>7/9/2014,</t>
  </si>
  <si>
    <t>900,42 ¬</t>
  </si>
  <si>
    <t>342.959,62 ¬</t>
  </si>
  <si>
    <t>7/8/2014,</t>
  </si>
  <si>
    <t>4.171,68 ¬</t>
  </si>
  <si>
    <t>342.059,20 ¬</t>
  </si>
  <si>
    <t>7/7/2014,</t>
  </si>
  <si>
    <t>4.388,46 ¬</t>
  </si>
  <si>
    <t>337.887,52 ¬</t>
  </si>
  <si>
    <t>7/4/2014,</t>
  </si>
  <si>
    <t>-136,44 ¬</t>
  </si>
  <si>
    <t>7/3/2014,</t>
  </si>
  <si>
    <t>570,99 ¬</t>
  </si>
  <si>
    <t>333.635,50 ¬</t>
  </si>
  <si>
    <t>7/2/2014,</t>
  </si>
  <si>
    <t>369,87 ¬</t>
  </si>
  <si>
    <t>333.064,51 ¬</t>
  </si>
  <si>
    <t>6/26/2014,</t>
  </si>
  <si>
    <t>-251,88 ¬</t>
  </si>
  <si>
    <t>251,88 ¬</t>
  </si>
  <si>
    <t>6/25/2014,</t>
  </si>
  <si>
    <t>3.030,78 ¬</t>
  </si>
  <si>
    <t>332.946,52 ¬</t>
  </si>
  <si>
    <t>6/24/2014,</t>
  </si>
  <si>
    <t>-1.252,77 ¬</t>
  </si>
  <si>
    <t>329.915,74 ¬</t>
  </si>
  <si>
    <t>6/23/2014,</t>
  </si>
  <si>
    <t>980,16 ¬</t>
  </si>
  <si>
    <t>331.168,51 ¬</t>
  </si>
  <si>
    <t>6/20/2014,</t>
  </si>
  <si>
    <t>6/19/2014,</t>
  </si>
  <si>
    <t>1.398,27 ¬</t>
  </si>
  <si>
    <t>330.496,63 ¬</t>
  </si>
  <si>
    <t>6/17/2014,</t>
  </si>
  <si>
    <t>980,73 ¬</t>
  </si>
  <si>
    <t>329.098,36 ¬</t>
  </si>
  <si>
    <t>6/16/2014,</t>
  </si>
  <si>
    <t>-2.500,59 ¬</t>
  </si>
  <si>
    <t>328.117,63 ¬</t>
  </si>
  <si>
    <t>6/13/2014,</t>
  </si>
  <si>
    <t>-4.228,68 ¬</t>
  </si>
  <si>
    <t>4.228,68 ¬</t>
  </si>
  <si>
    <t>6/11/2014,</t>
  </si>
  <si>
    <t>-2.656,29 ¬</t>
  </si>
  <si>
    <t>334.846,90 ¬</t>
  </si>
  <si>
    <t>2.656,29 ¬</t>
  </si>
  <si>
    <t>6/10/2014,</t>
  </si>
  <si>
    <t>337.503,19 ¬</t>
  </si>
  <si>
    <t>6/9/2014,</t>
  </si>
  <si>
    <t>347,07 ¬</t>
  </si>
  <si>
    <t>335.697,76 ¬</t>
  </si>
  <si>
    <t>6/6/2014,</t>
  </si>
  <si>
    <t>6/5/2014,</t>
  </si>
  <si>
    <t>7.389,72 ¬</t>
  </si>
  <si>
    <t>337.032,79 ¬</t>
  </si>
  <si>
    <t>6/4/2014,</t>
  </si>
  <si>
    <t>-2.281,20 ¬</t>
  </si>
  <si>
    <t>329.643,07 ¬</t>
  </si>
  <si>
    <t>6/3/2014,</t>
  </si>
  <si>
    <t>1.375,86 ¬</t>
  </si>
  <si>
    <t>331.924,27 ¬</t>
  </si>
  <si>
    <t>6/2/2014,</t>
  </si>
  <si>
    <t>908,88 ¬</t>
  </si>
  <si>
    <t>330.548,41 ¬</t>
  </si>
  <si>
    <t>5/30/2014,</t>
  </si>
  <si>
    <t>-195,78 ¬</t>
  </si>
  <si>
    <t>195,78 ¬</t>
  </si>
  <si>
    <t>5/29/2014,</t>
  </si>
  <si>
    <t>-16,92 ¬</t>
  </si>
  <si>
    <t>329.835,31 ¬</t>
  </si>
  <si>
    <t>16,92 ¬</t>
  </si>
  <si>
    <t>5/28/2014,</t>
  </si>
  <si>
    <t>1.458,36 ¬</t>
  </si>
  <si>
    <t>329.852,23 ¬</t>
  </si>
  <si>
    <t>5/27/2014,</t>
  </si>
  <si>
    <t>1.491,69 ¬</t>
  </si>
  <si>
    <t>328.393,87 ¬</t>
  </si>
  <si>
    <t>5/26/2014,</t>
  </si>
  <si>
    <t>-1.979,49 ¬</t>
  </si>
  <si>
    <t>326.902,18 ¬</t>
  </si>
  <si>
    <t>5/23/2014,</t>
  </si>
  <si>
    <t>-1.865,55 ¬</t>
  </si>
  <si>
    <t>1.865,55 ¬</t>
  </si>
  <si>
    <t>5/22/2014,</t>
  </si>
  <si>
    <t>-730,89 ¬</t>
  </si>
  <si>
    <t>330.747,22 ¬</t>
  </si>
  <si>
    <t>730,89 ¬</t>
  </si>
  <si>
    <t>5/21/2014,</t>
  </si>
  <si>
    <t>-358,17 ¬</t>
  </si>
  <si>
    <t>331.478,11 ¬</t>
  </si>
  <si>
    <t>358,17 ¬</t>
  </si>
  <si>
    <t>5/20/2014,</t>
  </si>
  <si>
    <t>331.836,28 ¬</t>
  </si>
  <si>
    <t>5/16/2014,</t>
  </si>
  <si>
    <t>675,99 ¬</t>
  </si>
  <si>
    <t>5/14/2014,</t>
  </si>
  <si>
    <t>3.422,91 ¬</t>
  </si>
  <si>
    <t>330.680,56 ¬</t>
  </si>
  <si>
    <t>5/13/2014,</t>
  </si>
  <si>
    <t>6.739,86 ¬</t>
  </si>
  <si>
    <t>327.257,65 ¬</t>
  </si>
  <si>
    <t>5/12/2014,</t>
  </si>
  <si>
    <t>3.557,52 ¬</t>
  </si>
  <si>
    <t>320.517,79 ¬</t>
  </si>
  <si>
    <t>5/9/2014,</t>
  </si>
  <si>
    <t>570,42 ¬</t>
  </si>
  <si>
    <t>5/8/2014,</t>
  </si>
  <si>
    <t>-2.131,05 ¬</t>
  </si>
  <si>
    <t>316.389,85 ¬</t>
  </si>
  <si>
    <t>5/7/2014,</t>
  </si>
  <si>
    <t>169,17 ¬</t>
  </si>
  <si>
    <t>318.520,90 ¬</t>
  </si>
  <si>
    <t>5/6/2014,</t>
  </si>
  <si>
    <t>2.511,21 ¬</t>
  </si>
  <si>
    <t>318.351,73 ¬</t>
  </si>
  <si>
    <t>5/5/2014,</t>
  </si>
  <si>
    <t>-1.885,62 ¬</t>
  </si>
  <si>
    <t>315.840,52 ¬</t>
  </si>
  <si>
    <t>1.885,62 ¬</t>
  </si>
  <si>
    <t>5/2/2014,</t>
  </si>
  <si>
    <t>677,04 ¬</t>
  </si>
  <si>
    <t>5/1/2014,</t>
  </si>
  <si>
    <t>317.049,10 ¬</t>
  </si>
  <si>
    <t>4/30/2014,</t>
  </si>
  <si>
    <t>643,14 ¬</t>
  </si>
  <si>
    <t>4/29/2014,</t>
  </si>
  <si>
    <t>-1.429,38 ¬</t>
  </si>
  <si>
    <t>318.359,65 ¬</t>
  </si>
  <si>
    <t>1.429,38 ¬</t>
  </si>
  <si>
    <t>4/28/2014,</t>
  </si>
  <si>
    <t>-2.201,43 ¬</t>
  </si>
  <si>
    <t>319.789,03 ¬</t>
  </si>
  <si>
    <t>2.201,43 ¬</t>
  </si>
  <si>
    <t>4/25/2014,</t>
  </si>
  <si>
    <t>1.241,25 ¬</t>
  </si>
  <si>
    <t>4/24/2014,</t>
  </si>
  <si>
    <t>-1.128,57 ¬</t>
  </si>
  <si>
    <t>320.749,21 ¬</t>
  </si>
  <si>
    <t>1.128,57 ¬</t>
  </si>
  <si>
    <t>4/23/2014,</t>
  </si>
  <si>
    <t>303,15 ¬</t>
  </si>
  <si>
    <t>321.877,78 ¬</t>
  </si>
  <si>
    <t>4/22/2014,</t>
  </si>
  <si>
    <t>321.574,63 ¬</t>
  </si>
  <si>
    <t>4/17/2014,</t>
  </si>
  <si>
    <t>666,15 ¬</t>
  </si>
  <si>
    <t>4/15/2014,</t>
  </si>
  <si>
    <t>4.829,34 ¬</t>
  </si>
  <si>
    <t>321.547,90 ¬</t>
  </si>
  <si>
    <t>4/14/2014,</t>
  </si>
  <si>
    <t>-3.721,44 ¬</t>
  </si>
  <si>
    <t>316.718,56 ¬</t>
  </si>
  <si>
    <t>4/11/2014,</t>
  </si>
  <si>
    <t>2.074,11 ¬</t>
  </si>
  <si>
    <t>4/10/2014,</t>
  </si>
  <si>
    <t>7.909,53 ¬</t>
  </si>
  <si>
    <t>318.365,89 ¬</t>
  </si>
  <si>
    <t>4/9/2014,</t>
  </si>
  <si>
    <t>-1.371,09 ¬</t>
  </si>
  <si>
    <t>310.456,36 ¬</t>
  </si>
  <si>
    <t>1.371,09 ¬</t>
  </si>
  <si>
    <t>4/8/2014,</t>
  </si>
  <si>
    <t>-262,92 ¬</t>
  </si>
  <si>
    <t>311.827,45 ¬</t>
  </si>
  <si>
    <t>262,92 ¬</t>
  </si>
  <si>
    <t>4/7/2014,</t>
  </si>
  <si>
    <t>-1.622,34 ¬</t>
  </si>
  <si>
    <t>312.090,37 ¬</t>
  </si>
  <si>
    <t>1.622,34 ¬</t>
  </si>
  <si>
    <t>4/4/2014,</t>
  </si>
  <si>
    <t>4/3/2014,</t>
  </si>
  <si>
    <t>311.343,07 ¬</t>
  </si>
  <si>
    <t>4/2/2014,</t>
  </si>
  <si>
    <t>2.310,81 ¬</t>
  </si>
  <si>
    <t>310.131,37 ¬</t>
  </si>
  <si>
    <t>4/1/2014,</t>
  </si>
  <si>
    <t>-1.944,66 ¬</t>
  </si>
  <si>
    <t>307.820,56 ¬</t>
  </si>
  <si>
    <t>1.944,66 ¬</t>
  </si>
  <si>
    <t>3/31/2014,</t>
  </si>
  <si>
    <t>-2.748,24 ¬</t>
  </si>
  <si>
    <t>2.748,24 ¬</t>
  </si>
  <si>
    <t>3/28/2014,</t>
  </si>
  <si>
    <t>-1.793,25 ¬</t>
  </si>
  <si>
    <t>1.793,25 ¬</t>
  </si>
  <si>
    <t>3/27/2014,</t>
  </si>
  <si>
    <t>953,67 ¬</t>
  </si>
  <si>
    <t>314.306,71 ¬</t>
  </si>
  <si>
    <t>3/26/2014,</t>
  </si>
  <si>
    <t>-620,25 ¬</t>
  </si>
  <si>
    <t>313.353,04 ¬</t>
  </si>
  <si>
    <t>620,25 ¬</t>
  </si>
  <si>
    <t>3/25/2014,</t>
  </si>
  <si>
    <t>-553,32 ¬</t>
  </si>
  <si>
    <t>313.973,29 ¬</t>
  </si>
  <si>
    <t>553,32 ¬</t>
  </si>
  <si>
    <t>3/24/2014,</t>
  </si>
  <si>
    <t>717,72 ¬</t>
  </si>
  <si>
    <t>314.526,61 ¬</t>
  </si>
  <si>
    <t>3/20/2014,</t>
  </si>
  <si>
    <t>1.032,93 ¬</t>
  </si>
  <si>
    <t>3/19/2014,</t>
  </si>
  <si>
    <t>312.775,96 ¬</t>
  </si>
  <si>
    <t>3/18/2014,</t>
  </si>
  <si>
    <t>1.603,53 ¬</t>
  </si>
  <si>
    <t>311.472,04 ¬</t>
  </si>
  <si>
    <t>3/17/2014,</t>
  </si>
  <si>
    <t>309.868,51 ¬</t>
  </si>
  <si>
    <t>3/14/2014,</t>
  </si>
  <si>
    <t>110,97 ¬</t>
  </si>
  <si>
    <t>3/13/2014,</t>
  </si>
  <si>
    <t>575,82 ¬</t>
  </si>
  <si>
    <t>318.075,19 ¬</t>
  </si>
  <si>
    <t>3/12/2014,</t>
  </si>
  <si>
    <t>320,73 ¬</t>
  </si>
  <si>
    <t>317.499,37 ¬</t>
  </si>
  <si>
    <t>3/11/2014,</t>
  </si>
  <si>
    <t>-1.164,84 ¬</t>
  </si>
  <si>
    <t>317.178,64 ¬</t>
  </si>
  <si>
    <t>1.164,84 ¬</t>
  </si>
  <si>
    <t>3/10/2014,</t>
  </si>
  <si>
    <t>-2.000,07 ¬</t>
  </si>
  <si>
    <t>318.343,48 ¬</t>
  </si>
  <si>
    <t>2.000,07 ¬</t>
  </si>
  <si>
    <t>3/7/2014,</t>
  </si>
  <si>
    <t>-1.041,03 ¬</t>
  </si>
  <si>
    <t>1.041,03 ¬</t>
  </si>
  <si>
    <t>3/6/2014,</t>
  </si>
  <si>
    <t>-1.064,28 ¬</t>
  </si>
  <si>
    <t>321.384,58 ¬</t>
  </si>
  <si>
    <t>1.064,28 ¬</t>
  </si>
  <si>
    <t>3/5/2014,</t>
  </si>
  <si>
    <t>471,06 ¬</t>
  </si>
  <si>
    <t>322.448,86 ¬</t>
  </si>
  <si>
    <t>2/26/2014,</t>
  </si>
  <si>
    <t>106,17 ¬</t>
  </si>
  <si>
    <t>2/25/2014,</t>
  </si>
  <si>
    <t>339,18 ¬</t>
  </si>
  <si>
    <t>321.871,63 ¬</t>
  </si>
  <si>
    <t>2/24/2014,</t>
  </si>
  <si>
    <t>-1.197,93 ¬</t>
  </si>
  <si>
    <t>321.532,45 ¬</t>
  </si>
  <si>
    <t>2/21/2014,</t>
  </si>
  <si>
    <t>1.312,65 ¬</t>
  </si>
  <si>
    <t>2/19/2014,</t>
  </si>
  <si>
    <t>-1.310,46 ¬</t>
  </si>
  <si>
    <t>321.417,73 ¬</t>
  </si>
  <si>
    <t>1.310,46 ¬</t>
  </si>
  <si>
    <t>2/18/2014,</t>
  </si>
  <si>
    <t>-1.354,77 ¬</t>
  </si>
  <si>
    <t>322.728,19 ¬</t>
  </si>
  <si>
    <t>1.354,77 ¬</t>
  </si>
  <si>
    <t>2/17/2014,</t>
  </si>
  <si>
    <t>354,45 ¬</t>
  </si>
  <si>
    <t>324.082,96 ¬</t>
  </si>
  <si>
    <t>2/14/2014,</t>
  </si>
  <si>
    <t>-1.450,47 ¬</t>
  </si>
  <si>
    <t>2/13/2014,</t>
  </si>
  <si>
    <t>2.134,53 ¬</t>
  </si>
  <si>
    <t>325.178,98 ¬</t>
  </si>
  <si>
    <t>2/12/2014,</t>
  </si>
  <si>
    <t>374,01 ¬</t>
  </si>
  <si>
    <t>323.044,45 ¬</t>
  </si>
  <si>
    <t>2/7/2014,</t>
  </si>
  <si>
    <t>2/6/2014,</t>
  </si>
  <si>
    <t>-3.722,31 ¬</t>
  </si>
  <si>
    <t>322.315,00 ¬</t>
  </si>
  <si>
    <t>3.722,31 ¬</t>
  </si>
  <si>
    <t>2/5/2014,</t>
  </si>
  <si>
    <t>1.641,84 ¬</t>
  </si>
  <si>
    <t>326.037,31 ¬</t>
  </si>
  <si>
    <t>2/4/2014,</t>
  </si>
  <si>
    <t>-2.475,66 ¬</t>
  </si>
  <si>
    <t>324.395,47 ¬</t>
  </si>
  <si>
    <t>2.475,66 ¬</t>
  </si>
  <si>
    <t>1/31/2014,</t>
  </si>
  <si>
    <t>2.135,76 ¬</t>
  </si>
  <si>
    <t>1/30/2014,</t>
  </si>
  <si>
    <t>-617,70 ¬</t>
  </si>
  <si>
    <t>324.735,37 ¬</t>
  </si>
  <si>
    <t>1/29/2014,</t>
  </si>
  <si>
    <t>325.353,07 ¬</t>
  </si>
  <si>
    <t>1/28/2014,</t>
  </si>
  <si>
    <t>1.109,94 ¬</t>
  </si>
  <si>
    <t>324.914,38 ¬</t>
  </si>
  <si>
    <t>1/27/2014,</t>
  </si>
  <si>
    <t>323.804,44 ¬</t>
  </si>
  <si>
    <t>1/24/2014,</t>
  </si>
  <si>
    <t>-3.478,74 ¬</t>
  </si>
  <si>
    <t>1/23/2014,</t>
  </si>
  <si>
    <t>3.001,86 ¬</t>
  </si>
  <si>
    <t>325.229,32 ¬</t>
  </si>
  <si>
    <t>1/20/2014,</t>
  </si>
  <si>
    <t>169,02 ¬</t>
  </si>
  <si>
    <t>322.227,46 ¬</t>
  </si>
  <si>
    <t>1/17/2014,</t>
  </si>
  <si>
    <t>1/16/2014,</t>
  </si>
  <si>
    <t>2.277,66 ¬</t>
  </si>
  <si>
    <t>322.013,71 ¬</t>
  </si>
  <si>
    <t>1/15/2014,</t>
  </si>
  <si>
    <t>-952,86 ¬</t>
  </si>
  <si>
    <t>319.736,05 ¬</t>
  </si>
  <si>
    <t>952,86 ¬</t>
  </si>
  <si>
    <t>1/14/2014,</t>
  </si>
  <si>
    <t>-4.037,01 ¬</t>
  </si>
  <si>
    <t>320.688,91 ¬</t>
  </si>
  <si>
    <t>4.037,01 ¬</t>
  </si>
  <si>
    <t>1/13/2014,</t>
  </si>
  <si>
    <t>2.432,31 ¬</t>
  </si>
  <si>
    <t>324.725,92 ¬</t>
  </si>
  <si>
    <t>1/10/2014,</t>
  </si>
  <si>
    <t>5.325,24 ¬</t>
  </si>
  <si>
    <t>1/9/2014,</t>
  </si>
  <si>
    <t>-2.558,61 ¬</t>
  </si>
  <si>
    <t>316.968,37 ¬</t>
  </si>
  <si>
    <t>2.558,61 ¬</t>
  </si>
  <si>
    <t>1/8/2014,</t>
  </si>
  <si>
    <t>-2.456,37 ¬</t>
  </si>
  <si>
    <t>319.526,98 ¬</t>
  </si>
  <si>
    <t>2.456,37 ¬</t>
  </si>
  <si>
    <t>1/7/2014,</t>
  </si>
  <si>
    <t>-846,15 ¬</t>
  </si>
  <si>
    <t>321.983,35 ¬</t>
  </si>
  <si>
    <t>846,15 ¬</t>
  </si>
  <si>
    <t>1/6/2014,</t>
  </si>
  <si>
    <t>106,38 ¬</t>
  </si>
  <si>
    <t>322.829,50 ¬</t>
  </si>
  <si>
    <t>1/2/2014,</t>
  </si>
  <si>
    <t>-116,82 ¬</t>
  </si>
  <si>
    <t>116,82 ¬</t>
  </si>
  <si>
    <t>12/31/2013,</t>
  </si>
  <si>
    <t>-505,17 ¬</t>
  </si>
  <si>
    <t>505,17 ¬</t>
  </si>
  <si>
    <t>12/30/2013,</t>
  </si>
  <si>
    <t>323.345,11 ¬</t>
  </si>
  <si>
    <t>12/27/2013,</t>
  </si>
  <si>
    <t>947,61 ¬</t>
  </si>
  <si>
    <t>12/26/2013,</t>
  </si>
  <si>
    <t>-341,64 ¬</t>
  </si>
  <si>
    <t>322.340,32 ¬</t>
  </si>
  <si>
    <t>341,64 ¬</t>
  </si>
  <si>
    <t>12/24/2013,</t>
  </si>
  <si>
    <t>-260,34 ¬</t>
  </si>
  <si>
    <t>322.681,96 ¬</t>
  </si>
  <si>
    <t>260,34 ¬</t>
  </si>
  <si>
    <t>12/23/2013,</t>
  </si>
  <si>
    <t>-797,58 ¬</t>
  </si>
  <si>
    <t>322.942,30 ¬</t>
  </si>
  <si>
    <t>797,58 ¬</t>
  </si>
  <si>
    <t>12/20/2013,</t>
  </si>
  <si>
    <t>-2.523,60 ¬</t>
  </si>
  <si>
    <t>2.523,60 ¬</t>
  </si>
  <si>
    <t>12/19/2013,</t>
  </si>
  <si>
    <t>-53,91 ¬</t>
  </si>
  <si>
    <t>326.263,48 ¬</t>
  </si>
  <si>
    <t>53,91 ¬</t>
  </si>
  <si>
    <t>12/18/2013,</t>
  </si>
  <si>
    <t>-2.692,29 ¬</t>
  </si>
  <si>
    <t>326.317,39 ¬</t>
  </si>
  <si>
    <t>2.692,29 ¬</t>
  </si>
  <si>
    <t>12/17/2013,</t>
  </si>
  <si>
    <t>-2.019,51 ¬</t>
  </si>
  <si>
    <t>329.009,68 ¬</t>
  </si>
  <si>
    <t>2.019,51 ¬</t>
  </si>
  <si>
    <t>12/16/2013,</t>
  </si>
  <si>
    <t>-1.550,82 ¬</t>
  </si>
  <si>
    <t>331.029,19 ¬</t>
  </si>
  <si>
    <t>1.550,82 ¬</t>
  </si>
  <si>
    <t>12/13/2013,</t>
  </si>
  <si>
    <t>1.389,57 ¬</t>
  </si>
  <si>
    <t>12/12/2013,</t>
  </si>
  <si>
    <t>331.190,44 ¬</t>
  </si>
  <si>
    <t>12/6/2013,</t>
  </si>
  <si>
    <t>-842,73 ¬</t>
  </si>
  <si>
    <t>842,73 ¬</t>
  </si>
  <si>
    <t>12/5/2013,</t>
  </si>
  <si>
    <t>1.773,54 ¬</t>
  </si>
  <si>
    <t>331.244,89 ¬</t>
  </si>
  <si>
    <t>12/4/2013,</t>
  </si>
  <si>
    <t>4.892,61 ¬</t>
  </si>
  <si>
    <t>329.471,35 ¬</t>
  </si>
  <si>
    <t>12/3/2013,</t>
  </si>
  <si>
    <t>-1.329,00 ¬</t>
  </si>
  <si>
    <t>324.578,74 ¬</t>
  </si>
  <si>
    <t>12/2/2013,</t>
  </si>
  <si>
    <t>2.461,44 ¬</t>
  </si>
  <si>
    <t>325.907,74 ¬</t>
  </si>
  <si>
    <t>11/29/2013,</t>
  </si>
  <si>
    <t>-593,46 ¬</t>
  </si>
  <si>
    <t>593,46 ¬</t>
  </si>
  <si>
    <t>11/28/2013,</t>
  </si>
  <si>
    <t>1.060,77 ¬</t>
  </si>
  <si>
    <t>324.039,76 ¬</t>
  </si>
  <si>
    <t>11/27/2013,</t>
  </si>
  <si>
    <t>-2.045,97 ¬</t>
  </si>
  <si>
    <t>322.978,99 ¬</t>
  </si>
  <si>
    <t>11/26/2013,</t>
  </si>
  <si>
    <t>3.453,57 ¬</t>
  </si>
  <si>
    <t>325.024,96 ¬</t>
  </si>
  <si>
    <t>11/25/2013,</t>
  </si>
  <si>
    <t>646,56 ¬</t>
  </si>
  <si>
    <t>321.571,39 ¬</t>
  </si>
  <si>
    <t>11/22/2013,</t>
  </si>
  <si>
    <t>-1.955,88 ¬</t>
  </si>
  <si>
    <t>1.955,88 ¬</t>
  </si>
  <si>
    <t>11/21/2013,</t>
  </si>
  <si>
    <t>616,44 ¬</t>
  </si>
  <si>
    <t>322.880,71 ¬</t>
  </si>
  <si>
    <t>11/20/2013,</t>
  </si>
  <si>
    <t>-1.257,42 ¬</t>
  </si>
  <si>
    <t>322.264,27 ¬</t>
  </si>
  <si>
    <t>1.257,42 ¬</t>
  </si>
  <si>
    <t>11/18/2013,</t>
  </si>
  <si>
    <t>3.410,43 ¬</t>
  </si>
  <si>
    <t>323.521,69 ¬</t>
  </si>
  <si>
    <t>11/15/2013,</t>
  </si>
  <si>
    <t>53,13 ¬</t>
  </si>
  <si>
    <t>11/13/2013,</t>
  </si>
  <si>
    <t>3.434,19 ¬</t>
  </si>
  <si>
    <t>320.058,13 ¬</t>
  </si>
  <si>
    <t>11/12/2013,</t>
  </si>
  <si>
    <t>-96,15 ¬</t>
  </si>
  <si>
    <t>316.623,94 ¬</t>
  </si>
  <si>
    <t>96,15 ¬</t>
  </si>
  <si>
    <t>11/11/2013,</t>
  </si>
  <si>
    <t>316.720,09 ¬</t>
  </si>
  <si>
    <t>11/8/2013,</t>
  </si>
  <si>
    <t>2.073,51 ¬</t>
  </si>
  <si>
    <t>11/7/2013,</t>
  </si>
  <si>
    <t>2.228,97 ¬</t>
  </si>
  <si>
    <t>315.662,14 ¬</t>
  </si>
  <si>
    <t>11/6/2013,</t>
  </si>
  <si>
    <t>-897,03 ¬</t>
  </si>
  <si>
    <t>313.433,17 ¬</t>
  </si>
  <si>
    <t>897,03 ¬</t>
  </si>
  <si>
    <t>11/5/2013,</t>
  </si>
  <si>
    <t>-353,97 ¬</t>
  </si>
  <si>
    <t>314.330,20 ¬</t>
  </si>
  <si>
    <t>353,97 ¬</t>
  </si>
  <si>
    <t>10/30/2013,</t>
  </si>
  <si>
    <t>3.301,80 ¬</t>
  </si>
  <si>
    <t>10/29/2013,</t>
  </si>
  <si>
    <t>311.382,37 ¬</t>
  </si>
  <si>
    <t>10/28/2013,</t>
  </si>
  <si>
    <t>-224,13 ¬</t>
  </si>
  <si>
    <t>313.212,10 ¬</t>
  </si>
  <si>
    <t>224,13 ¬</t>
  </si>
  <si>
    <t>10/25/2013,</t>
  </si>
  <si>
    <t>336,66 ¬</t>
  </si>
  <si>
    <t>10/23/2013,</t>
  </si>
  <si>
    <t>-864,51 ¬</t>
  </si>
  <si>
    <t>313.099,57 ¬</t>
  </si>
  <si>
    <t>10/22/2013,</t>
  </si>
  <si>
    <t>2.791,08 ¬</t>
  </si>
  <si>
    <t>313.964,08 ¬</t>
  </si>
  <si>
    <t>10/21/2013,</t>
  </si>
  <si>
    <t>-55,53 ¬</t>
  </si>
  <si>
    <t>311.173,00 ¬</t>
  </si>
  <si>
    <t>55,53 ¬</t>
  </si>
  <si>
    <t>10/18/2013,</t>
  </si>
  <si>
    <t>-768,48 ¬</t>
  </si>
  <si>
    <t>768,48 ¬</t>
  </si>
  <si>
    <t>10/17/2013,</t>
  </si>
  <si>
    <t>-442,05 ¬</t>
  </si>
  <si>
    <t>311.997,01 ¬</t>
  </si>
  <si>
    <t>442,05 ¬</t>
  </si>
  <si>
    <t>10/16/2013,</t>
  </si>
  <si>
    <t>93,60 ¬</t>
  </si>
  <si>
    <t>312.439,06 ¬</t>
  </si>
  <si>
    <t>10/15/2013,</t>
  </si>
  <si>
    <t>-4,83 ¬</t>
  </si>
  <si>
    <t>312.345,46 ¬</t>
  </si>
  <si>
    <t>4,83 ¬</t>
  </si>
  <si>
    <t>10/14/2013,</t>
  </si>
  <si>
    <t>92,16 ¬</t>
  </si>
  <si>
    <t>312.350,29 ¬</t>
  </si>
  <si>
    <t>10/11/2013,</t>
  </si>
  <si>
    <t>-474,24 ¬</t>
  </si>
  <si>
    <t>474,24 ¬</t>
  </si>
  <si>
    <t>10/10/2013,</t>
  </si>
  <si>
    <t>-2.050,59 ¬</t>
  </si>
  <si>
    <t>312.732,37 ¬</t>
  </si>
  <si>
    <t>2.050,59 ¬</t>
  </si>
  <si>
    <t>10/9/2013,</t>
  </si>
  <si>
    <t>45,00 ¬</t>
  </si>
  <si>
    <t>314.782,96 ¬</t>
  </si>
  <si>
    <t>10/8/2013,</t>
  </si>
  <si>
    <t>1.650,54 ¬</t>
  </si>
  <si>
    <t>314.737,96 ¬</t>
  </si>
  <si>
    <t>10/7/2013,</t>
  </si>
  <si>
    <t>-437,88 ¬</t>
  </si>
  <si>
    <t>313.087,42 ¬</t>
  </si>
  <si>
    <t>437,88 ¬</t>
  </si>
  <si>
    <t>10/4/2013,</t>
  </si>
  <si>
    <t>10/3/2013,</t>
  </si>
  <si>
    <t>4.991,43 ¬</t>
  </si>
  <si>
    <t>313.861,72 ¬</t>
  </si>
  <si>
    <t>10/2/2013,</t>
  </si>
  <si>
    <t>-2.596,14 ¬</t>
  </si>
  <si>
    <t>308.870,29 ¬</t>
  </si>
  <si>
    <t>2.596,14 ¬</t>
  </si>
  <si>
    <t>10/1/2013,</t>
  </si>
  <si>
    <t>254,64 ¬</t>
  </si>
  <si>
    <t>311.466,43 ¬</t>
  </si>
  <si>
    <t>9/30/2013,</t>
  </si>
  <si>
    <t>-1.249,41 ¬</t>
  </si>
  <si>
    <t>1.249,41 ¬</t>
  </si>
  <si>
    <t>9/27/2013,</t>
  </si>
  <si>
    <t>2.996,52 ¬</t>
  </si>
  <si>
    <t>9/26/2013,</t>
  </si>
  <si>
    <t>-2.340,54 ¬</t>
  </si>
  <si>
    <t>309.464,68 ¬</t>
  </si>
  <si>
    <t>9/24/2013,</t>
  </si>
  <si>
    <t>2.265,57 ¬</t>
  </si>
  <si>
    <t>311.805,22 ¬</t>
  </si>
  <si>
    <t>9/23/2013,</t>
  </si>
  <si>
    <t>-2.180,94 ¬</t>
  </si>
  <si>
    <t>309.539,65 ¬</t>
  </si>
  <si>
    <t>2.180,94 ¬</t>
  </si>
  <si>
    <t>9/20/2013,</t>
  </si>
  <si>
    <t>-929,88 ¬</t>
  </si>
  <si>
    <t>9/19/2013,</t>
  </si>
  <si>
    <t>902,25 ¬</t>
  </si>
  <si>
    <t>312.650,47 ¬</t>
  </si>
  <si>
    <t>9/18/2013,</t>
  </si>
  <si>
    <t>3.592,35 ¬</t>
  </si>
  <si>
    <t>311.748,22 ¬</t>
  </si>
  <si>
    <t>9/17/2013,</t>
  </si>
  <si>
    <t>3.185,25 ¬</t>
  </si>
  <si>
    <t>308.155,87 ¬</t>
  </si>
  <si>
    <t>9/16/2013,</t>
  </si>
  <si>
    <t>-301,26 ¬</t>
  </si>
  <si>
    <t>304.970,62 ¬</t>
  </si>
  <si>
    <t>301,26 ¬</t>
  </si>
  <si>
    <t>9/13/2013,</t>
  </si>
  <si>
    <t>9/12/2013,</t>
  </si>
  <si>
    <t>-558,90 ¬</t>
  </si>
  <si>
    <t>305.047,33 ¬</t>
  </si>
  <si>
    <t>9/11/2013,</t>
  </si>
  <si>
    <t>305.606,23 ¬</t>
  </si>
  <si>
    <t>9/10/2013,</t>
  </si>
  <si>
    <t>304.649,53 ¬</t>
  </si>
  <si>
    <t>9/6/2013,</t>
  </si>
  <si>
    <t>144,18 ¬</t>
  </si>
  <si>
    <t>9/4/2013,</t>
  </si>
  <si>
    <t>1.415,91 ¬</t>
  </si>
  <si>
    <t>304.530,43 ¬</t>
  </si>
  <si>
    <t>9/3/2013,</t>
  </si>
  <si>
    <t>-1.369,59 ¬</t>
  </si>
  <si>
    <t>303.114,52 ¬</t>
  </si>
  <si>
    <t>8/30/2013,</t>
  </si>
  <si>
    <t>-758,61 ¬</t>
  </si>
  <si>
    <t>8/29/2013,</t>
  </si>
  <si>
    <t>895,95 ¬</t>
  </si>
  <si>
    <t>305.242,72 ¬</t>
  </si>
  <si>
    <t>8/28/2013,</t>
  </si>
  <si>
    <t>3.259,98 ¬</t>
  </si>
  <si>
    <t>304.346,77 ¬</t>
  </si>
  <si>
    <t>8/27/2013,</t>
  </si>
  <si>
    <t>180,87 ¬</t>
  </si>
  <si>
    <t>301.086,79 ¬</t>
  </si>
  <si>
    <t>8/22/2013,</t>
  </si>
  <si>
    <t>-1.609,56 ¬</t>
  </si>
  <si>
    <t>8/21/2013,</t>
  </si>
  <si>
    <t>325,80 ¬</t>
  </si>
  <si>
    <t>302.515,48 ¬</t>
  </si>
  <si>
    <t>8/20/2013,</t>
  </si>
  <si>
    <t>281,67 ¬</t>
  </si>
  <si>
    <t>302.189,68 ¬</t>
  </si>
  <si>
    <t>8/19/2013,</t>
  </si>
  <si>
    <t>231,06 ¬</t>
  </si>
  <si>
    <t>301.908,01 ¬</t>
  </si>
  <si>
    <t>8/16/2013,</t>
  </si>
  <si>
    <t>-237,24 ¬</t>
  </si>
  <si>
    <t>237,24 ¬</t>
  </si>
  <si>
    <t>8/12/2013,</t>
  </si>
  <si>
    <t>-2.941,47 ¬</t>
  </si>
  <si>
    <t>301.914,19 ¬</t>
  </si>
  <si>
    <t>2.941,47 ¬</t>
  </si>
  <si>
    <t>8/9/2013,</t>
  </si>
  <si>
    <t>8/7/2013,</t>
  </si>
  <si>
    <t>-702,12 ¬</t>
  </si>
  <si>
    <t>304.985,65 ¬</t>
  </si>
  <si>
    <t>702,12 ¬</t>
  </si>
  <si>
    <t>8/6/2013,</t>
  </si>
  <si>
    <t>905,37 ¬</t>
  </si>
  <si>
    <t>305.687,77 ¬</t>
  </si>
  <si>
    <t>8/5/2013,</t>
  </si>
  <si>
    <t>3.661,44 ¬</t>
  </si>
  <si>
    <t>304.782,40 ¬</t>
  </si>
  <si>
    <t>8/1/2013,</t>
  </si>
  <si>
    <t>722,64 ¬</t>
  </si>
  <si>
    <t>7/31/2013,</t>
  </si>
  <si>
    <t>7/30/2013,</t>
  </si>
  <si>
    <t>301.262,83 ¬</t>
  </si>
  <si>
    <t>7/29/2013,</t>
  </si>
  <si>
    <t>1.007,49 ¬</t>
  </si>
  <si>
    <t>301.514,71 ¬</t>
  </si>
  <si>
    <t>7/25/2013,</t>
  </si>
  <si>
    <t>-149,76 ¬</t>
  </si>
  <si>
    <t>149,76 ¬</t>
  </si>
  <si>
    <t>7/24/2013,</t>
  </si>
  <si>
    <t>5.449,50 ¬</t>
  </si>
  <si>
    <t>300.656,98 ¬</t>
  </si>
  <si>
    <t>7/23/2013,</t>
  </si>
  <si>
    <t>648,06 ¬</t>
  </si>
  <si>
    <t>295.207,48 ¬</t>
  </si>
  <si>
    <t>7/22/2013,</t>
  </si>
  <si>
    <t>-904,32 ¬</t>
  </si>
  <si>
    <t>294.559,42 ¬</t>
  </si>
  <si>
    <t>7/18/2013,</t>
  </si>
  <si>
    <t>-370,05 ¬</t>
  </si>
  <si>
    <t>370,05 ¬</t>
  </si>
  <si>
    <t>7/17/2013,</t>
  </si>
  <si>
    <t>1.030,20 ¬</t>
  </si>
  <si>
    <t>295.833,79 ¬</t>
  </si>
  <si>
    <t>7/16/2013,</t>
  </si>
  <si>
    <t>804,54 ¬</t>
  </si>
  <si>
    <t>294.803,59 ¬</t>
  </si>
  <si>
    <t>7/15/2013,</t>
  </si>
  <si>
    <t>-982,14 ¬</t>
  </si>
  <si>
    <t>293.999,05 ¬</t>
  </si>
  <si>
    <t>7/12/2013,</t>
  </si>
  <si>
    <t>3.138,27 ¬</t>
  </si>
  <si>
    <t>7/11/2013,</t>
  </si>
  <si>
    <t>-363,36 ¬</t>
  </si>
  <si>
    <t>291.842,92 ¬</t>
  </si>
  <si>
    <t>363,36 ¬</t>
  </si>
  <si>
    <t>7/9/2013,</t>
  </si>
  <si>
    <t>3.229,80 ¬</t>
  </si>
  <si>
    <t>292.206,28 ¬</t>
  </si>
  <si>
    <t>7/8/2013,</t>
  </si>
  <si>
    <t>-2.626,44 ¬</t>
  </si>
  <si>
    <t>288.976,48 ¬</t>
  </si>
  <si>
    <t>7/5/2013,</t>
  </si>
  <si>
    <t>-3.437,79 ¬</t>
  </si>
  <si>
    <t>7/4/2013,</t>
  </si>
  <si>
    <t>3.449,73 ¬</t>
  </si>
  <si>
    <t>295.040,71 ¬</t>
  </si>
  <si>
    <t>7/2/2013,</t>
  </si>
  <si>
    <t>-2.130,42 ¬</t>
  </si>
  <si>
    <t>291.590,98 ¬</t>
  </si>
  <si>
    <t>2.130,42 ¬</t>
  </si>
  <si>
    <t>7/1/2013,</t>
  </si>
  <si>
    <t>520,44 ¬</t>
  </si>
  <si>
    <t>293.721,40 ¬</t>
  </si>
  <si>
    <t>6/28/2013,</t>
  </si>
  <si>
    <t>1.809,60 ¬</t>
  </si>
  <si>
    <t>6/25/2013,</t>
  </si>
  <si>
    <t>-1.607,34 ¬</t>
  </si>
  <si>
    <t>291.391,36 ¬</t>
  </si>
  <si>
    <t>6/24/2013,</t>
  </si>
  <si>
    <t>292.998,70 ¬</t>
  </si>
  <si>
    <t>6/21/2013,</t>
  </si>
  <si>
    <t>6/20/2013,</t>
  </si>
  <si>
    <t>287.648,08 ¬</t>
  </si>
  <si>
    <t>6/19/2013,</t>
  </si>
  <si>
    <t>-1.108,47 ¬</t>
  </si>
  <si>
    <t>287.365,12 ¬</t>
  </si>
  <si>
    <t>1.108,47 ¬</t>
  </si>
  <si>
    <t>6/18/2013,</t>
  </si>
  <si>
    <t>288.473,59 ¬</t>
  </si>
  <si>
    <t>6/17/2013,</t>
  </si>
  <si>
    <t>-1.785,72 ¬</t>
  </si>
  <si>
    <t>287.984,62 ¬</t>
  </si>
  <si>
    <t>1.785,72 ¬</t>
  </si>
  <si>
    <t>6/14/2013,</t>
  </si>
  <si>
    <t>1.385,55 ¬</t>
  </si>
  <si>
    <t>6/13/2013,</t>
  </si>
  <si>
    <t>4.493,31 ¬</t>
  </si>
  <si>
    <t>288.384,79 ¬</t>
  </si>
  <si>
    <t>6/12/2013,</t>
  </si>
  <si>
    <t>3.263,58 ¬</t>
  </si>
  <si>
    <t>283.891,48 ¬</t>
  </si>
  <si>
    <t>6/11/2013,</t>
  </si>
  <si>
    <t>-1.372,08 ¬</t>
  </si>
  <si>
    <t>280.627,90 ¬</t>
  </si>
  <si>
    <t>6/10/2013,</t>
  </si>
  <si>
    <t>4.862,28 ¬</t>
  </si>
  <si>
    <t>281.999,98 ¬</t>
  </si>
  <si>
    <t>6/7/2013,</t>
  </si>
  <si>
    <t>295,77 ¬</t>
  </si>
  <si>
    <t>6/6/2013,</t>
  </si>
  <si>
    <t>703,92 ¬</t>
  </si>
  <si>
    <t>276.841,93 ¬</t>
  </si>
  <si>
    <t>6/4/2013,</t>
  </si>
  <si>
    <t>-524,16 ¬</t>
  </si>
  <si>
    <t>276.138,01 ¬</t>
  </si>
  <si>
    <t>5/30/2013,</t>
  </si>
  <si>
    <t>462,90 ¬</t>
  </si>
  <si>
    <t>5/29/2013,</t>
  </si>
  <si>
    <t>-889,56 ¬</t>
  </si>
  <si>
    <t>276.199,27 ¬</t>
  </si>
  <si>
    <t>889,56 ¬</t>
  </si>
  <si>
    <t>5/28/2013,</t>
  </si>
  <si>
    <t>-252,03 ¬</t>
  </si>
  <si>
    <t>277.088,83 ¬</t>
  </si>
  <si>
    <t>252,03 ¬</t>
  </si>
  <si>
    <t>5/27/2013,</t>
  </si>
  <si>
    <t>135,99 ¬</t>
  </si>
  <si>
    <t>277.340,86 ¬</t>
  </si>
  <si>
    <t>5/24/2013,</t>
  </si>
  <si>
    <t>-1.117,59 ¬</t>
  </si>
  <si>
    <t>1.117,59 ¬</t>
  </si>
  <si>
    <t>5/23/2013,</t>
  </si>
  <si>
    <t>-1.607,28 ¬</t>
  </si>
  <si>
    <t>278.322,46 ¬</t>
  </si>
  <si>
    <t>5/22/2013,</t>
  </si>
  <si>
    <t>2.347,83 ¬</t>
  </si>
  <si>
    <t>279.929,74 ¬</t>
  </si>
  <si>
    <t>5/21/2013,</t>
  </si>
  <si>
    <t>277.581,91 ¬</t>
  </si>
  <si>
    <t>5/20/2013,</t>
  </si>
  <si>
    <t>-1.133,22 ¬</t>
  </si>
  <si>
    <t>277.412,02 ¬</t>
  </si>
  <si>
    <t>1.133,22 ¬</t>
  </si>
  <si>
    <t>5/17/2013,</t>
  </si>
  <si>
    <t>-1.123,32 ¬</t>
  </si>
  <si>
    <t>5/16/2013,</t>
  </si>
  <si>
    <t>821,91 ¬</t>
  </si>
  <si>
    <t>279.668,56 ¬</t>
  </si>
  <si>
    <t>5/15/2013,</t>
  </si>
  <si>
    <t>742,44 ¬</t>
  </si>
  <si>
    <t>278.846,65 ¬</t>
  </si>
  <si>
    <t>5/14/2013,</t>
  </si>
  <si>
    <t>-927,09 ¬</t>
  </si>
  <si>
    <t>278.104,21 ¬</t>
  </si>
  <si>
    <t>927,09 ¬</t>
  </si>
  <si>
    <t>5/10/2013,</t>
  </si>
  <si>
    <t>678,42 ¬</t>
  </si>
  <si>
    <t>5/9/2013,</t>
  </si>
  <si>
    <t>-1.548,09 ¬</t>
  </si>
  <si>
    <t>278.352,88 ¬</t>
  </si>
  <si>
    <t>1.548,09 ¬</t>
  </si>
  <si>
    <t>5/8/2013,</t>
  </si>
  <si>
    <t>-248,49 ¬</t>
  </si>
  <si>
    <t>279.900,97 ¬</t>
  </si>
  <si>
    <t>248,49 ¬</t>
  </si>
  <si>
    <t>5/7/2013,</t>
  </si>
  <si>
    <t>2.586,78 ¬</t>
  </si>
  <si>
    <t>280.149,46 ¬</t>
  </si>
  <si>
    <t>5/6/2013,</t>
  </si>
  <si>
    <t>-1.019,19 ¬</t>
  </si>
  <si>
    <t>277.562,68 ¬</t>
  </si>
  <si>
    <t>1.019,19 ¬</t>
  </si>
  <si>
    <t>5/3/2013,</t>
  </si>
  <si>
    <t>1.342,98 ¬</t>
  </si>
  <si>
    <t>5/2/2013,</t>
  </si>
  <si>
    <t>119,19 ¬</t>
  </si>
  <si>
    <t>277.238,89 ¬</t>
  </si>
  <si>
    <t>5/1/2013,</t>
  </si>
  <si>
    <t>4.683,42 ¬</t>
  </si>
  <si>
    <t>277.119,70 ¬</t>
  </si>
  <si>
    <t>4/30/2013,</t>
  </si>
  <si>
    <t>-2.202,54 ¬</t>
  </si>
  <si>
    <t>2.202,54 ¬</t>
  </si>
  <si>
    <t>4/29/2013,</t>
  </si>
  <si>
    <t>-1.306,38 ¬</t>
  </si>
  <si>
    <t>274.638,82 ¬</t>
  </si>
  <si>
    <t>1.306,38 ¬</t>
  </si>
  <si>
    <t>4/26/2013,</t>
  </si>
  <si>
    <t>163,71 ¬</t>
  </si>
  <si>
    <t>4/24/2013,</t>
  </si>
  <si>
    <t>-2.291,94 ¬</t>
  </si>
  <si>
    <t>275.781,49 ¬</t>
  </si>
  <si>
    <t>4/22/2013,</t>
  </si>
  <si>
    <t>1.192,29 ¬</t>
  </si>
  <si>
    <t>278.073,43 ¬</t>
  </si>
  <si>
    <t>4/19/2013,</t>
  </si>
  <si>
    <t>-2.335,98 ¬</t>
  </si>
  <si>
    <t>4/18/2013,</t>
  </si>
  <si>
    <t>2.100,00 ¬</t>
  </si>
  <si>
    <t>279.217,12 ¬</t>
  </si>
  <si>
    <t>4/17/2013,</t>
  </si>
  <si>
    <t>5.504,07 ¬</t>
  </si>
  <si>
    <t>277.117,12 ¬</t>
  </si>
  <si>
    <t>4/16/2013,</t>
  </si>
  <si>
    <t>-2.303,22 ¬</t>
  </si>
  <si>
    <t>271.613,05 ¬</t>
  </si>
  <si>
    <t>2.303,22 ¬</t>
  </si>
  <si>
    <t>4/15/2013,</t>
  </si>
  <si>
    <t>9.584,64 ¬</t>
  </si>
  <si>
    <t>273.916,27 ¬</t>
  </si>
  <si>
    <t>4/12/2013,</t>
  </si>
  <si>
    <t>-1.283,49 ¬</t>
  </si>
  <si>
    <t>1.283,49 ¬</t>
  </si>
  <si>
    <t>4/11/2013,</t>
  </si>
  <si>
    <t>-202,35 ¬</t>
  </si>
  <si>
    <t>265.615,12 ¬</t>
  </si>
  <si>
    <t>202,35 ¬</t>
  </si>
  <si>
    <t>4/10/2013,</t>
  </si>
  <si>
    <t>-1.428,69 ¬</t>
  </si>
  <si>
    <t>265.817,47 ¬</t>
  </si>
  <si>
    <t>1.428,69 ¬</t>
  </si>
  <si>
    <t>4/8/2013,</t>
  </si>
  <si>
    <t>2.954,46 ¬</t>
  </si>
  <si>
    <t>267.246,16 ¬</t>
  </si>
  <si>
    <t>4/5/2013,</t>
  </si>
  <si>
    <t>-2.968,23 ¬</t>
  </si>
  <si>
    <t>4/4/2013,</t>
  </si>
  <si>
    <t>3.194,85 ¬</t>
  </si>
  <si>
    <t>267.259,93 ¬</t>
  </si>
  <si>
    <t>4/3/2013,</t>
  </si>
  <si>
    <t>264.065,08 ¬</t>
  </si>
  <si>
    <t>3/26/2013,</t>
  </si>
  <si>
    <t>3/25/2013,</t>
  </si>
  <si>
    <t>8.415,99 ¬</t>
  </si>
  <si>
    <t>262.729,60 ¬</t>
  </si>
  <si>
    <t>3/21/2013,</t>
  </si>
  <si>
    <t>207,51 ¬</t>
  </si>
  <si>
    <t>3/20/2013,</t>
  </si>
  <si>
    <t>254.106,10 ¬</t>
  </si>
  <si>
    <t>3/19/2013,</t>
  </si>
  <si>
    <t>5.749,17 ¬</t>
  </si>
  <si>
    <t>253.739,32 ¬</t>
  </si>
  <si>
    <t>3/18/2013,</t>
  </si>
  <si>
    <t>247.990,15 ¬</t>
  </si>
  <si>
    <t>3/15/2013,</t>
  </si>
  <si>
    <t>3/14/2013,</t>
  </si>
  <si>
    <t>97,53 ¬</t>
  </si>
  <si>
    <t>249.444,76 ¬</t>
  </si>
  <si>
    <t>3/12/2013,</t>
  </si>
  <si>
    <t>-651,54 ¬</t>
  </si>
  <si>
    <t>249.347,23 ¬</t>
  </si>
  <si>
    <t>3/11/2013,</t>
  </si>
  <si>
    <t>206,19 ¬</t>
  </si>
  <si>
    <t>249.998,77 ¬</t>
  </si>
  <si>
    <t>3/8/2013,</t>
  </si>
  <si>
    <t>2.173,23 ¬</t>
  </si>
  <si>
    <t>3/7/2013,</t>
  </si>
  <si>
    <t>558,93 ¬</t>
  </si>
  <si>
    <t>247.619,35 ¬</t>
  </si>
  <si>
    <t>3/6/2013,</t>
  </si>
  <si>
    <t>928,62 ¬</t>
  </si>
  <si>
    <t>247.060,42 ¬</t>
  </si>
  <si>
    <t>3/1/2013,</t>
  </si>
  <si>
    <t>181,44 ¬</t>
  </si>
  <si>
    <t>2/28/2013,</t>
  </si>
  <si>
    <t>956,85 ¬</t>
  </si>
  <si>
    <t>2/26/2013,</t>
  </si>
  <si>
    <t>1.531,65 ¬</t>
  </si>
  <si>
    <t>244.993,51 ¬</t>
  </si>
  <si>
    <t>2/25/2013,</t>
  </si>
  <si>
    <t>1.406,37 ¬</t>
  </si>
  <si>
    <t>243.461,86 ¬</t>
  </si>
  <si>
    <t>2/22/2013,</t>
  </si>
  <si>
    <t>-255,72 ¬</t>
  </si>
  <si>
    <t>255,72 ¬</t>
  </si>
  <si>
    <t>2/21/2013,</t>
  </si>
  <si>
    <t>-239,22 ¬</t>
  </si>
  <si>
    <t>242.311,21 ¬</t>
  </si>
  <si>
    <t>239,22 ¬</t>
  </si>
  <si>
    <t>2/20/2013,</t>
  </si>
  <si>
    <t>773,76 ¬</t>
  </si>
  <si>
    <t>242.550,43 ¬</t>
  </si>
  <si>
    <t>2/19/2013,</t>
  </si>
  <si>
    <t>-2.434,80 ¬</t>
  </si>
  <si>
    <t>241.776,67 ¬</t>
  </si>
  <si>
    <t>2.434,80 ¬</t>
  </si>
  <si>
    <t>2/18/2013,</t>
  </si>
  <si>
    <t>-325,98 ¬</t>
  </si>
  <si>
    <t>244.211,47 ¬</t>
  </si>
  <si>
    <t>325,98 ¬</t>
  </si>
  <si>
    <t>2/15/2013,</t>
  </si>
  <si>
    <t>-1.579,65 ¬</t>
  </si>
  <si>
    <t>1.579,65 ¬</t>
  </si>
  <si>
    <t>2/14/2013,</t>
  </si>
  <si>
    <t>-762,24 ¬</t>
  </si>
  <si>
    <t>246.117,10 ¬</t>
  </si>
  <si>
    <t>762,24 ¬</t>
  </si>
  <si>
    <t>2/13/2013,</t>
  </si>
  <si>
    <t>1.050,27 ¬</t>
  </si>
  <si>
    <t>246.879,34 ¬</t>
  </si>
  <si>
    <t>2/12/2013,</t>
  </si>
  <si>
    <t>245.829,07 ¬</t>
  </si>
  <si>
    <t>2/11/2013,</t>
  </si>
  <si>
    <t>-280,86 ¬</t>
  </si>
  <si>
    <t>246.468,49 ¬</t>
  </si>
  <si>
    <t>280,86 ¬</t>
  </si>
  <si>
    <t>2/8/2013,</t>
  </si>
  <si>
    <t>-3.257,43 ¬</t>
  </si>
  <si>
    <t>2/7/2013,</t>
  </si>
  <si>
    <t>2.224,68 ¬</t>
  </si>
  <si>
    <t>250.006,78 ¬</t>
  </si>
  <si>
    <t>2/6/2013,</t>
  </si>
  <si>
    <t>-1.018,11 ¬</t>
  </si>
  <si>
    <t>247.782,10 ¬</t>
  </si>
  <si>
    <t>1.018,11 ¬</t>
  </si>
  <si>
    <t>2/5/2013,</t>
  </si>
  <si>
    <t>248.800,21 ¬</t>
  </si>
  <si>
    <t>2/4/2013,</t>
  </si>
  <si>
    <t>4.051,44 ¬</t>
  </si>
  <si>
    <t>248.185,87 ¬</t>
  </si>
  <si>
    <t>2/1/2013,</t>
  </si>
  <si>
    <t>1/30/2013,</t>
  </si>
  <si>
    <t>256,86 ¬</t>
  </si>
  <si>
    <t>1/28/2013,</t>
  </si>
  <si>
    <t>1.118,49 ¬</t>
  </si>
  <si>
    <t>245.484,85 ¬</t>
  </si>
  <si>
    <t>1/25/2013,</t>
  </si>
  <si>
    <t>8.036,04 ¬</t>
  </si>
  <si>
    <t>1/24/2013,</t>
  </si>
  <si>
    <t>-3.241,47 ¬</t>
  </si>
  <si>
    <t>3.241,47 ¬</t>
  </si>
  <si>
    <t>1/23/2013,</t>
  </si>
  <si>
    <t>-558,69 ¬</t>
  </si>
  <si>
    <t>239.571,79 ¬</t>
  </si>
  <si>
    <t>558,69 ¬</t>
  </si>
  <si>
    <t>1/22/2013,</t>
  </si>
  <si>
    <t>-3.346,71 ¬</t>
  </si>
  <si>
    <t>240.130,48 ¬</t>
  </si>
  <si>
    <t>3.346,71 ¬</t>
  </si>
  <si>
    <t>1/21/2013,</t>
  </si>
  <si>
    <t>-984,03 ¬</t>
  </si>
  <si>
    <t>243.477,19 ¬</t>
  </si>
  <si>
    <t>984,03 ¬</t>
  </si>
  <si>
    <t>1/18/2013,</t>
  </si>
  <si>
    <t>-352,80 ¬</t>
  </si>
  <si>
    <t>352,80 ¬</t>
  </si>
  <si>
    <t>1/17/2013,</t>
  </si>
  <si>
    <t>1.449,96 ¬</t>
  </si>
  <si>
    <t>244.814,02 ¬</t>
  </si>
  <si>
    <t>1/16/2013,</t>
  </si>
  <si>
    <t>-2.873,61 ¬</t>
  </si>
  <si>
    <t>243.364,06 ¬</t>
  </si>
  <si>
    <t>2.873,61 ¬</t>
  </si>
  <si>
    <t>1/15/2013,</t>
  </si>
  <si>
    <t>-4.148,31 ¬</t>
  </si>
  <si>
    <t>246.237,67 ¬</t>
  </si>
  <si>
    <t>4.148,31 ¬</t>
  </si>
  <si>
    <t>1/14/2013,</t>
  </si>
  <si>
    <t>-626,28 ¬</t>
  </si>
  <si>
    <t>250.385,98 ¬</t>
  </si>
  <si>
    <t>626,28 ¬</t>
  </si>
  <si>
    <t>1/11/2013,</t>
  </si>
  <si>
    <t>-529,41 ¬</t>
  </si>
  <si>
    <t>1/10/2013,</t>
  </si>
  <si>
    <t>1.767,48 ¬</t>
  </si>
  <si>
    <t>251.541,67 ¬</t>
  </si>
  <si>
    <t>1/9/2013,</t>
  </si>
  <si>
    <t>249.774,19 ¬</t>
  </si>
  <si>
    <t>1/8/2013,</t>
  </si>
  <si>
    <t>249.998,08 ¬</t>
  </si>
  <si>
    <t>1/7/2013,</t>
  </si>
  <si>
    <t>-464,82 ¬</t>
  </si>
  <si>
    <t>249.535,18 ¬</t>
  </si>
  <si>
    <t>464,82 ¬</t>
  </si>
  <si>
    <t>666.503,20 ¬</t>
  </si>
  <si>
    <t>943,97 ¬</t>
  </si>
  <si>
    <t>325.289,06 ¬</t>
  </si>
  <si>
    <t>1.771,17 ¬</t>
  </si>
  <si>
    <t>Confidence Level: 78.38%</t>
  </si>
  <si>
    <t>Total Number of Runs: 676</t>
  </si>
  <si>
    <t>Number of Runs of Wins: 338</t>
  </si>
  <si>
    <t>Number of Runs of Losses: 338</t>
  </si>
  <si>
    <t>Average Length of Winning Runs: 2.2</t>
  </si>
  <si>
    <t>Number of Trades: 1320</t>
  </si>
  <si>
    <t>Number of Degrees of Freedom: 1320</t>
  </si>
  <si>
    <t>Average trade at 95.00% confidence: $824.23 +/- 191.77</t>
  </si>
  <si>
    <t>Worst-case average trade at 95.00% confidence: $632.46</t>
  </si>
  <si>
    <t>Probability that average trade is greater than zero: &gt; 99.95%</t>
  </si>
  <si>
    <t>Initial Account Equity: 250.000,00 ¬</t>
  </si>
  <si>
    <t>CONFIDENCE</t>
  </si>
  <si>
    <t>ROR</t>
  </si>
  <si>
    <t>MAX DD</t>
  </si>
  <si>
    <t>MAX DD %</t>
  </si>
  <si>
    <t>RET/DD RATIO</t>
  </si>
  <si>
    <t>PFAC</t>
  </si>
  <si>
    <t>MOD SHARP</t>
  </si>
  <si>
    <t>90.0,</t>
  </si>
  <si>
    <t>1.082.716,57 ¬</t>
  </si>
  <si>
    <t>60.409,79 ¬</t>
  </si>
  <si>
    <t>91.0,</t>
  </si>
  <si>
    <t>1.082.296,64 ¬</t>
  </si>
  <si>
    <t>61.061,80 ¬</t>
  </si>
  <si>
    <t>92.0,</t>
  </si>
  <si>
    <t>1.081.833,85 ¬</t>
  </si>
  <si>
    <t>62.289,80 ¬</t>
  </si>
  <si>
    <t>93.0,</t>
  </si>
  <si>
    <t>1.080.966,90 ¬</t>
  </si>
  <si>
    <t>64.075,56 ¬</t>
  </si>
  <si>
    <t>94.0,</t>
  </si>
  <si>
    <t>1.080.348,78 ¬</t>
  </si>
  <si>
    <t>66.179,25 ¬</t>
  </si>
  <si>
    <t>95.0,</t>
  </si>
  <si>
    <t>1.079.028,80 ¬</t>
  </si>
  <si>
    <t>68.184,12 ¬</t>
  </si>
  <si>
    <t>95.5,</t>
  </si>
  <si>
    <t>1.078.669,92 ¬</t>
  </si>
  <si>
    <t>69.483,96 ¬</t>
  </si>
  <si>
    <t>96.0,</t>
  </si>
  <si>
    <t>1.078.098,16 ¬</t>
  </si>
  <si>
    <t>70.278,42 ¬</t>
  </si>
  <si>
    <t>96.5,</t>
  </si>
  <si>
    <t>1.077.699,92 ¬</t>
  </si>
  <si>
    <t>71.165,82 ¬</t>
  </si>
  <si>
    <t>97.0,</t>
  </si>
  <si>
    <t>1.077.015,16 ¬</t>
  </si>
  <si>
    <t>72.889,92 ¬</t>
  </si>
  <si>
    <t>97.5,</t>
  </si>
  <si>
    <t>1.076.688,70 ¬</t>
  </si>
  <si>
    <t>75.075,60 ¬</t>
  </si>
  <si>
    <t>98.0,</t>
  </si>
  <si>
    <t>1.076.435,01 ¬</t>
  </si>
  <si>
    <t>77.598,40 ¬</t>
  </si>
  <si>
    <t>98.5,</t>
  </si>
  <si>
    <t>1.075.233,30 ¬</t>
  </si>
  <si>
    <t>80.672,34 ¬</t>
  </si>
  <si>
    <t>99.0,</t>
  </si>
  <si>
    <t>1.073.957,25 ¬</t>
  </si>
  <si>
    <t>86.384,04 ¬</t>
  </si>
  <si>
    <t>99.1,</t>
  </si>
  <si>
    <t>99.2,</t>
  </si>
  <si>
    <t>1.073.631,55 ¬</t>
  </si>
  <si>
    <t>86.537,65 ¬</t>
  </si>
  <si>
    <t>99.3,</t>
  </si>
  <si>
    <t>99.4,</t>
  </si>
  <si>
    <t>1.073.370,87 ¬</t>
  </si>
  <si>
    <t>90.312,48 ¬</t>
  </si>
  <si>
    <t>99.5,</t>
  </si>
  <si>
    <t>99.6,</t>
  </si>
  <si>
    <t>1.071.538,51 ¬</t>
  </si>
  <si>
    <t>101.199,06 ¬</t>
  </si>
  <si>
    <t>99.7,</t>
  </si>
  <si>
    <t>99.8,</t>
  </si>
  <si>
    <t>1.070.561,20 ¬</t>
  </si>
  <si>
    <t>105.821,34 ¬</t>
  </si>
  <si>
    <t>99.9,</t>
  </si>
  <si>
    <t>100.0,</t>
  </si>
  <si>
    <t>1.067.890,91 ¬</t>
  </si>
  <si>
    <t>108.698,75 ¬</t>
  </si>
  <si>
    <t>Total Net Profit: 1.079.028,80 ¬,Minimum Number of Contracts: 3</t>
  </si>
  <si>
    <t>Final Account Equity: 1.329.028,80 ¬,Max Number of Contracts: 6</t>
  </si>
  <si>
    <t>Return on Starting Equity: 431,6%,</t>
  </si>
  <si>
    <t>Average Number of Contracts: 4,254</t>
  </si>
  <si>
    <t>Profit Factor: 1,778,</t>
  </si>
  <si>
    <t>Percent Profitable: 55,23%</t>
  </si>
  <si>
    <t>Largest Winning Trade: 27.479,28 ¬,</t>
  </si>
  <si>
    <t>Largest Losing Trade: -20.197,62 ¬</t>
  </si>
  <si>
    <t>Largest Winning Trade (%): 4,235%,</t>
  </si>
  <si>
    <t>Largest Losing Trade (%): -3,828%</t>
  </si>
  <si>
    <t>Average Winning Trade: 3.168,32 ¬,</t>
  </si>
  <si>
    <t>Average Losing Trade: -2.363,65 ¬</t>
  </si>
  <si>
    <t>Average Winning Trade (%): 0,4931%,</t>
  </si>
  <si>
    <t>Average Losing Trade (%): -0,3648%</t>
  </si>
  <si>
    <t>Max Consecutive Wins: 8,Max Consecutive Losses: 11</t>
  </si>
  <si>
    <t>Average Trade: 817,45 ¬,</t>
  </si>
  <si>
    <t>Trade Standard Deviation: 4.362,55 ¬</t>
  </si>
  <si>
    <t>Average Trade (%): 0,1287%,</t>
  </si>
  <si>
    <t>Trade Standard Deviation (%): 0,6824%</t>
  </si>
  <si>
    <t>Win/Loss Ratio: 1,442,</t>
  </si>
  <si>
    <t>Sortino Ratio: 2,323</t>
  </si>
  <si>
    <t>Win/Loss Ratio (%/%): 1,454,</t>
  </si>
  <si>
    <t>MAR Ratio: 3,248</t>
  </si>
  <si>
    <t>Return/Drawdown Ratio: 43,69,</t>
  </si>
  <si>
    <t>Modified Sharpe Ratio: 0,1901</t>
  </si>
  <si>
    <t>Profit/Drawdown Ratio: 15,95,</t>
  </si>
  <si>
    <t>Sharpe Ratio: 0,7215</t>
  </si>
  <si>
    <t>Risk of Ruin: 0,000%</t>
  </si>
  <si>
    <t>Average Risk: 0,00 ¬,</t>
  </si>
  <si>
    <t>Average Margin: 242.381,25 ¬</t>
  </si>
  <si>
    <t>Average Risk (%): 0,000%,</t>
  </si>
  <si>
    <t>Average Margin (%): 37,58%</t>
  </si>
  <si>
    <t>Max Risk (%): 0,000%,</t>
  </si>
  <si>
    <t>Max Margin (%): 65,16%</t>
  </si>
  <si>
    <t>Average R-Multiple (Expectancy): 0,000,</t>
  </si>
  <si>
    <t>Average Account Leverage: 0,000</t>
  </si>
  <si>
    <t>Total R-Multiple: 0,000,</t>
  </si>
  <si>
    <t>Max Account Leverage: 0,000</t>
  </si>
  <si>
    <t>Van Tharp SQN: 0,000</t>
  </si>
  <si>
    <t>Average Annual Profit/Loss: 180.455,71 ¬,</t>
  </si>
  <si>
    <t>Ave Annual Compounded Return: 32,24%</t>
  </si>
  <si>
    <t>Average Monthly Profit/Loss: 15.037,98 ¬,</t>
  </si>
  <si>
    <t>Ave Monthly Compounded Return: 2,356%</t>
  </si>
  <si>
    <t>Average Weekly Profit/Loss: 3.447,38 ¬,</t>
  </si>
  <si>
    <t>Ave Weekly Compounded Return: 0,5352%</t>
  </si>
  <si>
    <t>Average Daily Profit/Loss: 494,06 ¬,</t>
  </si>
  <si>
    <t>Ave Daily Compounded Return: 0,07653%</t>
  </si>
  <si>
    <t>Worst-Case Drawdown: -68.184,12 ¬,</t>
  </si>
  <si>
    <t>Average Drawdown: -6.531,27 ¬</t>
  </si>
  <si>
    <t>Worst-Case Drawdown (%): 9,980%,</t>
  </si>
  <si>
    <t>Average Drawdown (%): 1,002%</t>
  </si>
  <si>
    <t>Longest Drawdown: 226 days 0 min</t>
  </si>
  <si>
    <t xml:space="preserve">BUND, SP500, NASDAQ, RUSSEL, </t>
  </si>
  <si>
    <t>RTY</t>
  </si>
  <si>
    <t>NQ</t>
  </si>
  <si>
    <t>3 dias</t>
  </si>
  <si>
    <t xml:space="preserve">1. Optimización por R CALMAR </t>
  </si>
  <si>
    <t>2013-2015</t>
  </si>
  <si>
    <t>UPM2022</t>
  </si>
  <si>
    <t>MARKET SYSTEM: UPM2022</t>
  </si>
  <si>
    <t>UPM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</si>
</sst>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quot;;[Red]\-#,##0\ &quot;€&quot;"/>
    <numFmt numFmtId="8" formatCode="#,##0.00\ &quot;€&quot;;[Red]\-#,##0.00\ &quot;€&quot;"/>
    <numFmt numFmtId="164" formatCode="_-* #,##0.00\ _€_-;\-* #,##0.00\ _€_-;_-* &quot;-&quot;??\ _€_-;_-@_-"/>
    <numFmt numFmtId="165" formatCode="#,##0\ &quot;€&quot;"/>
    <numFmt numFmtId="166" formatCode="#,##0.00_ ;[Red]\-#,##0.00\ "/>
    <numFmt numFmtId="167" formatCode="0.0000_ ;[Red]\-0.0000\ "/>
  </numFmts>
  <fonts count="47" x14ac:knownFonts="1">
    <font>
      <sz val="11"/>
      <color theme="1"/>
      <name val="Calibri"/>
      <family val="2"/>
      <scheme val="minor"/>
    </font>
    <font>
      <b/>
      <sz val="11"/>
      <color theme="1"/>
      <name val="Calibri"/>
      <family val="2"/>
      <scheme val="minor"/>
    </font>
    <font>
      <b/>
      <sz val="10"/>
      <name val="Arial"/>
      <family val="2"/>
    </font>
    <font>
      <sz val="7"/>
      <name val="Arial"/>
      <family val="2"/>
    </font>
    <font>
      <sz val="10"/>
      <name val="Arial"/>
      <family val="2"/>
    </font>
    <font>
      <sz val="9"/>
      <name val="Arial"/>
      <family val="2"/>
    </font>
    <font>
      <b/>
      <sz val="9"/>
      <name val="Arial"/>
      <family val="2"/>
    </font>
    <font>
      <sz val="8"/>
      <name val="Arial"/>
      <family val="2"/>
    </font>
    <font>
      <b/>
      <sz val="12"/>
      <name val="Arial"/>
      <family val="2"/>
    </font>
    <font>
      <b/>
      <sz val="14"/>
      <color theme="1"/>
      <name val="Calibri"/>
      <family val="2"/>
    </font>
    <font>
      <sz val="8"/>
      <color theme="1"/>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
      <sz val="10"/>
      <color theme="1"/>
      <name val="Calibri"/>
      <family val="2"/>
      <scheme val="minor"/>
    </font>
    <font>
      <b/>
      <sz val="10"/>
      <color theme="1"/>
      <name val="Calibri"/>
      <family val="2"/>
    </font>
    <font>
      <sz val="16"/>
      <color theme="0"/>
      <name val="Calibri"/>
      <family val="2"/>
      <scheme val="minor"/>
    </font>
    <font>
      <b/>
      <sz val="14"/>
      <name val="Arial"/>
      <family val="2"/>
    </font>
    <font>
      <sz val="9"/>
      <color indexed="81"/>
      <name val="Tahoma"/>
      <family val="2"/>
    </font>
    <font>
      <sz val="14"/>
      <name val="Arial"/>
      <family val="2"/>
    </font>
    <font>
      <b/>
      <sz val="8"/>
      <name val="Arial"/>
      <family val="2"/>
    </font>
    <font>
      <sz val="12"/>
      <color theme="1"/>
      <name val="Calibri"/>
      <family val="2"/>
    </font>
    <font>
      <b/>
      <sz val="14"/>
      <color theme="1"/>
      <name val="Calibri"/>
      <family val="2"/>
      <scheme val="minor"/>
    </font>
    <font>
      <b/>
      <sz val="16"/>
      <name val="Arial"/>
      <family val="2"/>
    </font>
    <font>
      <b/>
      <sz val="11"/>
      <name val="Arial"/>
      <family val="2"/>
    </font>
    <font>
      <b/>
      <sz val="9"/>
      <color indexed="81"/>
      <name val="Tahoma"/>
      <family val="2"/>
    </font>
    <font>
      <sz val="11"/>
      <name val="Calibri"/>
      <family val="2"/>
      <scheme val="minor"/>
    </font>
    <font>
      <b/>
      <sz val="11"/>
      <name val="Calibri"/>
      <family val="2"/>
      <scheme val="minor"/>
    </font>
    <font>
      <sz val="8.25"/>
      <color rgb="FF333333"/>
      <name val="Verdan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000000"/>
      <name val="Arial"/>
      <family val="2"/>
    </font>
    <font>
      <sz val="8"/>
      <color rgb="FF000000"/>
      <name val="Tahoma"/>
      <family val="2"/>
    </font>
  </fonts>
  <fills count="58">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990033"/>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43">
    <xf numFmtId="0" fontId="0" fillId="0" borderId="0"/>
    <xf numFmtId="0" fontId="30" fillId="0" borderId="0" applyNumberFormat="0" applyFill="0" applyBorder="0" applyAlignment="0" applyProtection="0"/>
    <xf numFmtId="0" fontId="31" fillId="0" borderId="15" applyNumberFormat="0" applyFill="0" applyAlignment="0" applyProtection="0"/>
    <xf numFmtId="0" fontId="32" fillId="0" borderId="16" applyNumberFormat="0" applyFill="0" applyAlignment="0" applyProtection="0"/>
    <xf numFmtId="0" fontId="33" fillId="0" borderId="17" applyNumberFormat="0" applyFill="0" applyAlignment="0" applyProtection="0"/>
    <xf numFmtId="0" fontId="33" fillId="0" borderId="0" applyNumberFormat="0" applyFill="0" applyBorder="0" applyAlignment="0" applyProtection="0"/>
    <xf numFmtId="0" fontId="34" fillId="27" borderId="0" applyNumberFormat="0" applyBorder="0" applyAlignment="0" applyProtection="0"/>
    <xf numFmtId="0" fontId="35" fillId="28" borderId="0" applyNumberFormat="0" applyBorder="0" applyAlignment="0" applyProtection="0"/>
    <xf numFmtId="0" fontId="36" fillId="29" borderId="0" applyNumberFormat="0" applyBorder="0" applyAlignment="0" applyProtection="0"/>
    <xf numFmtId="0" fontId="37" fillId="30" borderId="18" applyNumberFormat="0" applyAlignment="0" applyProtection="0"/>
    <xf numFmtId="0" fontId="38" fillId="31" borderId="19" applyNumberFormat="0" applyAlignment="0" applyProtection="0"/>
    <xf numFmtId="0" fontId="39" fillId="31" borderId="18" applyNumberFormat="0" applyAlignment="0" applyProtection="0"/>
    <xf numFmtId="0" fontId="40" fillId="0" borderId="20" applyNumberFormat="0" applyFill="0" applyAlignment="0" applyProtection="0"/>
    <xf numFmtId="0" fontId="41" fillId="32" borderId="21" applyNumberFormat="0" applyAlignment="0" applyProtection="0"/>
    <xf numFmtId="0" fontId="42" fillId="0" borderId="0" applyNumberFormat="0" applyFill="0" applyBorder="0" applyAlignment="0" applyProtection="0"/>
    <xf numFmtId="0" fontId="29" fillId="33" borderId="22" applyNumberFormat="0" applyFont="0" applyAlignment="0" applyProtection="0"/>
    <xf numFmtId="0" fontId="43" fillId="0" borderId="0" applyNumberFormat="0" applyFill="0" applyBorder="0" applyAlignment="0" applyProtection="0"/>
    <xf numFmtId="0" fontId="1" fillId="0" borderId="23" applyNumberFormat="0" applyFill="0" applyAlignment="0" applyProtection="0"/>
    <xf numFmtId="0" fontId="44" fillId="34"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44" fillId="37" borderId="0" applyNumberFormat="0" applyBorder="0" applyAlignment="0" applyProtection="0"/>
    <xf numFmtId="0" fontId="44" fillId="38" borderId="0" applyNumberFormat="0" applyBorder="0" applyAlignment="0" applyProtection="0"/>
    <xf numFmtId="0" fontId="29" fillId="39" borderId="0" applyNumberFormat="0" applyBorder="0" applyAlignment="0" applyProtection="0"/>
    <xf numFmtId="0" fontId="29" fillId="40" borderId="0" applyNumberFormat="0" applyBorder="0" applyAlignment="0" applyProtection="0"/>
    <xf numFmtId="0" fontId="44" fillId="41" borderId="0" applyNumberFormat="0" applyBorder="0" applyAlignment="0" applyProtection="0"/>
    <xf numFmtId="0" fontId="44" fillId="42"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44" fillId="45" borderId="0" applyNumberFormat="0" applyBorder="0" applyAlignment="0" applyProtection="0"/>
    <xf numFmtId="0" fontId="44" fillId="46" borderId="0" applyNumberFormat="0" applyBorder="0" applyAlignment="0" applyProtection="0"/>
    <xf numFmtId="0" fontId="29" fillId="47" borderId="0" applyNumberFormat="0" applyBorder="0" applyAlignment="0" applyProtection="0"/>
    <xf numFmtId="0" fontId="29" fillId="48" borderId="0" applyNumberFormat="0" applyBorder="0" applyAlignment="0" applyProtection="0"/>
    <xf numFmtId="0" fontId="44" fillId="49" borderId="0" applyNumberFormat="0" applyBorder="0" applyAlignment="0" applyProtection="0"/>
    <xf numFmtId="0" fontId="44" fillId="50" borderId="0" applyNumberFormat="0" applyBorder="0" applyAlignment="0" applyProtection="0"/>
    <xf numFmtId="0" fontId="29" fillId="51" borderId="0" applyNumberFormat="0" applyBorder="0" applyAlignment="0" applyProtection="0"/>
    <xf numFmtId="0" fontId="29" fillId="52" borderId="0" applyNumberFormat="0" applyBorder="0" applyAlignment="0" applyProtection="0"/>
    <xf numFmtId="0" fontId="44" fillId="53" borderId="0" applyNumberFormat="0" applyBorder="0" applyAlignment="0" applyProtection="0"/>
    <xf numFmtId="0" fontId="44" fillId="54" borderId="0" applyNumberFormat="0" applyBorder="0" applyAlignment="0" applyProtection="0"/>
    <xf numFmtId="0" fontId="29" fillId="55" borderId="0" applyNumberFormat="0" applyBorder="0" applyAlignment="0" applyProtection="0"/>
    <xf numFmtId="0" fontId="29" fillId="56" borderId="0" applyNumberFormat="0" applyBorder="0" applyAlignment="0" applyProtection="0"/>
    <xf numFmtId="0" fontId="44" fillId="57" borderId="0" applyNumberFormat="0" applyBorder="0" applyAlignment="0" applyProtection="0"/>
    <xf numFmtId="164" fontId="29" fillId="0" borderId="0" applyFont="0" applyFill="0" applyBorder="0" applyAlignment="0" applyProtection="0"/>
  </cellStyleXfs>
  <cellXfs count="156">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center"/>
    </xf>
    <xf numFmtId="0" fontId="6" fillId="0" borderId="0" xfId="0" applyFont="1" applyAlignment="1">
      <alignment horizontal="center"/>
    </xf>
    <xf numFmtId="3" fontId="5" fillId="2" borderId="1" xfId="0" applyNumberFormat="1" applyFont="1" applyFill="1" applyBorder="1" applyAlignment="1">
      <alignment horizontal="center"/>
    </xf>
    <xf numFmtId="165" fontId="2" fillId="3" borderId="1" xfId="0" applyNumberFormat="1" applyFont="1" applyFill="1" applyBorder="1" applyAlignment="1">
      <alignment horizontal="center"/>
    </xf>
    <xf numFmtId="3" fontId="0" fillId="5" borderId="2" xfId="0" applyNumberFormat="1" applyFill="1" applyBorder="1" applyAlignment="1">
      <alignment horizontal="center"/>
    </xf>
    <xf numFmtId="165" fontId="2" fillId="6" borderId="2" xfId="0" applyNumberFormat="1" applyFont="1" applyFill="1" applyBorder="1" applyAlignment="1">
      <alignment horizontal="center"/>
    </xf>
    <xf numFmtId="165" fontId="2" fillId="7" borderId="1" xfId="0" applyNumberFormat="1" applyFont="1" applyFill="1" applyBorder="1" applyAlignment="1">
      <alignment horizontal="center"/>
    </xf>
    <xf numFmtId="165" fontId="2" fillId="4" borderId="0" xfId="0" applyNumberFormat="1" applyFont="1" applyFill="1" applyBorder="1" applyAlignment="1">
      <alignment horizontal="center"/>
    </xf>
    <xf numFmtId="165" fontId="2" fillId="8" borderId="1" xfId="0" applyNumberFormat="1" applyFont="1" applyFill="1" applyBorder="1" applyAlignment="1">
      <alignment horizontal="center"/>
    </xf>
    <xf numFmtId="0" fontId="0" fillId="4" borderId="0" xfId="0" applyFill="1"/>
    <xf numFmtId="6" fontId="8" fillId="9" borderId="1" xfId="0" applyNumberFormat="1" applyFont="1" applyFill="1" applyBorder="1"/>
    <xf numFmtId="0" fontId="1" fillId="10" borderId="1" xfId="0" applyFont="1" applyFill="1" applyBorder="1" applyAlignment="1">
      <alignment horizontal="center"/>
    </xf>
    <xf numFmtId="0" fontId="1" fillId="0" borderId="0" xfId="0" applyFont="1"/>
    <xf numFmtId="0" fontId="9" fillId="0" borderId="0" xfId="0" applyFont="1" applyAlignment="1">
      <alignment horizontal="right"/>
    </xf>
    <xf numFmtId="0" fontId="0" fillId="0" borderId="0" xfId="0" applyAlignment="1">
      <alignment horizontal="right"/>
    </xf>
    <xf numFmtId="3" fontId="1" fillId="0" borderId="0" xfId="0" applyNumberFormat="1" applyFont="1" applyAlignment="1">
      <alignment horizontal="center"/>
    </xf>
    <xf numFmtId="165" fontId="16" fillId="13" borderId="1" xfId="0" applyNumberFormat="1" applyFont="1" applyFill="1" applyBorder="1"/>
    <xf numFmtId="0" fontId="17" fillId="0" borderId="0" xfId="0" applyFont="1" applyAlignment="1">
      <alignment horizontal="left"/>
    </xf>
    <xf numFmtId="0" fontId="0" fillId="0" borderId="0" xfId="0" applyAlignment="1">
      <alignment horizontal="center"/>
    </xf>
    <xf numFmtId="14" fontId="4" fillId="0" borderId="0" xfId="0" applyNumberFormat="1" applyFont="1" applyAlignment="1">
      <alignment wrapText="1"/>
    </xf>
    <xf numFmtId="14" fontId="0" fillId="0" borderId="0" xfId="0" applyNumberFormat="1" applyAlignment="1">
      <alignment wrapText="1"/>
    </xf>
    <xf numFmtId="14" fontId="0" fillId="0" borderId="0" xfId="0" applyNumberFormat="1"/>
    <xf numFmtId="165" fontId="0" fillId="11" borderId="1" xfId="0" applyNumberFormat="1" applyFont="1" applyFill="1" applyBorder="1" applyAlignment="1">
      <alignment horizontal="center"/>
    </xf>
    <xf numFmtId="166" fontId="14" fillId="7" borderId="2" xfId="0" applyNumberFormat="1" applyFont="1" applyFill="1" applyBorder="1" applyAlignment="1">
      <alignment horizontal="center"/>
    </xf>
    <xf numFmtId="165" fontId="1" fillId="0" borderId="1" xfId="0" applyNumberFormat="1" applyFont="1" applyBorder="1" applyAlignment="1">
      <alignment horizontal="center"/>
    </xf>
    <xf numFmtId="0" fontId="19" fillId="0" borderId="0" xfId="0" applyFont="1"/>
    <xf numFmtId="0" fontId="0" fillId="0" borderId="0" xfId="0" applyAlignment="1">
      <alignment horizontal="left"/>
    </xf>
    <xf numFmtId="0" fontId="4" fillId="4" borderId="0" xfId="0" applyFont="1" applyFill="1"/>
    <xf numFmtId="0" fontId="0" fillId="4" borderId="0" xfId="0" applyFill="1" applyBorder="1" applyAlignment="1">
      <alignment horizontal="center"/>
    </xf>
    <xf numFmtId="0" fontId="2" fillId="0" borderId="0" xfId="0" applyFont="1" applyAlignment="1">
      <alignment horizontal="center"/>
    </xf>
    <xf numFmtId="0" fontId="20" fillId="0" borderId="2" xfId="0" applyFont="1" applyFill="1" applyBorder="1" applyAlignment="1">
      <alignment horizontal="center"/>
    </xf>
    <xf numFmtId="0" fontId="4" fillId="0" borderId="2" xfId="0" applyFont="1" applyBorder="1"/>
    <xf numFmtId="2" fontId="0" fillId="18" borderId="2" xfId="0" applyNumberFormat="1" applyFill="1" applyBorder="1" applyAlignment="1">
      <alignment horizontal="center"/>
    </xf>
    <xf numFmtId="10" fontId="7" fillId="8" borderId="2" xfId="0" applyNumberFormat="1" applyFont="1" applyFill="1" applyBorder="1" applyAlignment="1">
      <alignment horizontal="center"/>
    </xf>
    <xf numFmtId="165" fontId="0" fillId="21" borderId="1" xfId="0" applyNumberFormat="1" applyFill="1" applyBorder="1" applyAlignment="1">
      <alignment horizontal="center"/>
    </xf>
    <xf numFmtId="0" fontId="4" fillId="0" borderId="3" xfId="0" applyFont="1" applyBorder="1"/>
    <xf numFmtId="4" fontId="7" fillId="0" borderId="2" xfId="0" applyNumberFormat="1" applyFont="1" applyBorder="1" applyAlignment="1">
      <alignment horizontal="center"/>
    </xf>
    <xf numFmtId="10" fontId="7" fillId="0" borderId="2" xfId="0" applyNumberFormat="1" applyFont="1" applyBorder="1" applyAlignment="1">
      <alignment horizontal="center"/>
    </xf>
    <xf numFmtId="4" fontId="7" fillId="20" borderId="2" xfId="0" applyNumberFormat="1" applyFont="1" applyFill="1" applyBorder="1" applyAlignment="1">
      <alignment horizontal="center"/>
    </xf>
    <xf numFmtId="8" fontId="0" fillId="0" borderId="0" xfId="0" applyNumberFormat="1"/>
    <xf numFmtId="0" fontId="20" fillId="0" borderId="0" xfId="0" applyFont="1" applyFill="1" applyBorder="1" applyAlignment="1">
      <alignment horizontal="center"/>
    </xf>
    <xf numFmtId="0" fontId="0" fillId="15" borderId="0" xfId="0" applyFill="1"/>
    <xf numFmtId="8" fontId="0" fillId="15" borderId="0" xfId="0" applyNumberFormat="1" applyFill="1"/>
    <xf numFmtId="10" fontId="0" fillId="15" borderId="0" xfId="0" applyNumberFormat="1" applyFill="1"/>
    <xf numFmtId="14" fontId="0" fillId="15" borderId="0" xfId="0" applyNumberFormat="1" applyFill="1"/>
    <xf numFmtId="4" fontId="20" fillId="19" borderId="2" xfId="0" applyNumberFormat="1" applyFont="1" applyFill="1" applyBorder="1" applyAlignment="1">
      <alignment horizontal="center"/>
    </xf>
    <xf numFmtId="0" fontId="7" fillId="0" borderId="2" xfId="0" applyFont="1" applyBorder="1" applyAlignment="1">
      <alignment horizontal="center"/>
    </xf>
    <xf numFmtId="0" fontId="21" fillId="0" borderId="0" xfId="0" applyFont="1" applyAlignment="1">
      <alignment horizontal="right"/>
    </xf>
    <xf numFmtId="165" fontId="4" fillId="0" borderId="5" xfId="0" applyNumberFormat="1" applyFont="1" applyBorder="1" applyAlignment="1">
      <alignment horizontal="center"/>
    </xf>
    <xf numFmtId="3" fontId="7" fillId="0" borderId="2" xfId="0" applyNumberFormat="1" applyFont="1" applyBorder="1" applyAlignment="1">
      <alignment horizontal="center"/>
    </xf>
    <xf numFmtId="165" fontId="0" fillId="0" borderId="2" xfId="0" applyNumberFormat="1" applyBorder="1" applyAlignment="1">
      <alignment horizontal="center"/>
    </xf>
    <xf numFmtId="165" fontId="0" fillId="21" borderId="2" xfId="0" applyNumberFormat="1" applyFont="1" applyFill="1" applyBorder="1" applyAlignment="1">
      <alignment horizontal="center"/>
    </xf>
    <xf numFmtId="165" fontId="0" fillId="5" borderId="2" xfId="0" applyNumberFormat="1" applyFill="1" applyBorder="1" applyAlignment="1">
      <alignment horizontal="center"/>
    </xf>
    <xf numFmtId="10" fontId="0" fillId="0" borderId="0" xfId="0" applyNumberFormat="1"/>
    <xf numFmtId="0" fontId="20" fillId="0" borderId="8" xfId="0" applyFont="1" applyFill="1" applyBorder="1" applyAlignment="1">
      <alignment horizontal="center"/>
    </xf>
    <xf numFmtId="4" fontId="0" fillId="17" borderId="8" xfId="0" applyNumberFormat="1" applyFill="1" applyBorder="1" applyAlignment="1">
      <alignment horizontal="center"/>
    </xf>
    <xf numFmtId="0" fontId="22" fillId="0" borderId="0" xfId="0" applyFont="1"/>
    <xf numFmtId="0" fontId="23" fillId="0" borderId="0" xfId="0" applyFont="1"/>
    <xf numFmtId="0" fontId="5" fillId="0" borderId="0" xfId="0" applyFont="1"/>
    <xf numFmtId="4" fontId="0" fillId="0" borderId="0" xfId="0" applyNumberFormat="1" applyAlignment="1">
      <alignment horizontal="center"/>
    </xf>
    <xf numFmtId="4" fontId="7" fillId="0" borderId="0" xfId="0" applyNumberFormat="1" applyFont="1"/>
    <xf numFmtId="0" fontId="7" fillId="0" borderId="0" xfId="0" applyFont="1"/>
    <xf numFmtId="0" fontId="6" fillId="0" borderId="0" xfId="0" applyFont="1" applyAlignment="1">
      <alignment horizontal="left"/>
    </xf>
    <xf numFmtId="0" fontId="5" fillId="0" borderId="2" xfId="0" applyFont="1" applyBorder="1" applyAlignment="1">
      <alignment horizontal="center"/>
    </xf>
    <xf numFmtId="6" fontId="5" fillId="0" borderId="2" xfId="0" applyNumberFormat="1" applyFont="1" applyBorder="1" applyAlignment="1">
      <alignment horizontal="center"/>
    </xf>
    <xf numFmtId="0" fontId="5" fillId="0" borderId="0" xfId="0" applyFont="1" applyFill="1" applyBorder="1" applyAlignment="1">
      <alignment horizontal="center"/>
    </xf>
    <xf numFmtId="4" fontId="5" fillId="0" borderId="0" xfId="0" applyNumberFormat="1" applyFont="1" applyAlignment="1">
      <alignment horizontal="center"/>
    </xf>
    <xf numFmtId="0" fontId="17" fillId="0" borderId="0" xfId="0" applyFont="1"/>
    <xf numFmtId="0" fontId="24" fillId="0" borderId="0" xfId="0" applyFont="1"/>
    <xf numFmtId="17" fontId="7" fillId="0" borderId="0" xfId="0" applyNumberFormat="1" applyFont="1"/>
    <xf numFmtId="8" fontId="7" fillId="0" borderId="0" xfId="0" applyNumberFormat="1" applyFont="1"/>
    <xf numFmtId="4" fontId="6" fillId="0" borderId="0" xfId="0" applyNumberFormat="1" applyFont="1" applyAlignment="1">
      <alignment horizontal="center"/>
    </xf>
    <xf numFmtId="0" fontId="5" fillId="0" borderId="0" xfId="0" applyFont="1" applyAlignment="1">
      <alignment horizontal="left"/>
    </xf>
    <xf numFmtId="10" fontId="6" fillId="0" borderId="0" xfId="0" applyNumberFormat="1" applyFont="1" applyAlignment="1">
      <alignment horizontal="center"/>
    </xf>
    <xf numFmtId="1" fontId="5" fillId="0" borderId="0" xfId="0" applyNumberFormat="1" applyFont="1" applyAlignment="1">
      <alignment horizontal="center"/>
    </xf>
    <xf numFmtId="4" fontId="5" fillId="0" borderId="0" xfId="0" applyNumberFormat="1" applyFont="1"/>
    <xf numFmtId="4" fontId="5" fillId="0" borderId="0" xfId="0" applyNumberFormat="1" applyFont="1" applyAlignment="1">
      <alignment horizontal="left"/>
    </xf>
    <xf numFmtId="4" fontId="6" fillId="22" borderId="0" xfId="0" applyNumberFormat="1" applyFont="1" applyFill="1" applyAlignment="1">
      <alignment horizontal="center"/>
    </xf>
    <xf numFmtId="0" fontId="7" fillId="0" borderId="0" xfId="0" applyFont="1" applyAlignment="1">
      <alignment horizontal="right"/>
    </xf>
    <xf numFmtId="3" fontId="5" fillId="0" borderId="0" xfId="0" applyNumberFormat="1" applyFont="1" applyAlignment="1">
      <alignment horizontal="center"/>
    </xf>
    <xf numFmtId="10" fontId="5" fillId="0" borderId="0" xfId="0" applyNumberFormat="1" applyFont="1" applyAlignment="1">
      <alignment horizontal="center"/>
    </xf>
    <xf numFmtId="49" fontId="5" fillId="0" borderId="0" xfId="0" applyNumberFormat="1" applyFont="1" applyAlignment="1">
      <alignment horizontal="center"/>
    </xf>
    <xf numFmtId="3" fontId="6" fillId="0" borderId="0" xfId="0" applyNumberFormat="1" applyFont="1" applyAlignment="1">
      <alignment horizontal="center"/>
    </xf>
    <xf numFmtId="0" fontId="24" fillId="20" borderId="0" xfId="0" applyFont="1" applyFill="1"/>
    <xf numFmtId="4" fontId="5" fillId="20" borderId="0" xfId="0" applyNumberFormat="1" applyFont="1" applyFill="1" applyAlignment="1">
      <alignment horizontal="center"/>
    </xf>
    <xf numFmtId="4" fontId="6" fillId="23" borderId="0" xfId="0" applyNumberFormat="1" applyFont="1" applyFill="1"/>
    <xf numFmtId="0" fontId="5" fillId="23" borderId="0" xfId="0" applyFont="1" applyFill="1"/>
    <xf numFmtId="0" fontId="0" fillId="20" borderId="0" xfId="0" applyFill="1"/>
    <xf numFmtId="4" fontId="6" fillId="20" borderId="0" xfId="0" applyNumberFormat="1" applyFont="1" applyFill="1" applyAlignment="1">
      <alignment horizontal="center"/>
    </xf>
    <xf numFmtId="4" fontId="5" fillId="23" borderId="0" xfId="0" applyNumberFormat="1" applyFont="1" applyFill="1"/>
    <xf numFmtId="3" fontId="5" fillId="0" borderId="0" xfId="0" applyNumberFormat="1" applyFont="1"/>
    <xf numFmtId="10" fontId="5" fillId="0" borderId="0" xfId="0" applyNumberFormat="1" applyFont="1"/>
    <xf numFmtId="0" fontId="2" fillId="20" borderId="0" xfId="0" applyFont="1" applyFill="1"/>
    <xf numFmtId="4" fontId="6" fillId="20" borderId="9" xfId="0" applyNumberFormat="1" applyFont="1" applyFill="1" applyBorder="1" applyAlignment="1">
      <alignment horizontal="center"/>
    </xf>
    <xf numFmtId="4" fontId="6" fillId="20" borderId="1" xfId="0" applyNumberFormat="1" applyFont="1" applyFill="1" applyBorder="1" applyAlignment="1">
      <alignment horizontal="center"/>
    </xf>
    <xf numFmtId="2" fontId="5" fillId="0" borderId="0" xfId="0" applyNumberFormat="1" applyFont="1" applyAlignment="1">
      <alignment horizontal="center"/>
    </xf>
    <xf numFmtId="2" fontId="5" fillId="0" borderId="0" xfId="0" applyNumberFormat="1" applyFont="1"/>
    <xf numFmtId="6" fontId="5" fillId="0" borderId="0" xfId="0" applyNumberFormat="1" applyFont="1" applyBorder="1" applyAlignment="1">
      <alignment horizontal="center"/>
    </xf>
    <xf numFmtId="10" fontId="5" fillId="17" borderId="0" xfId="0" applyNumberFormat="1" applyFont="1" applyFill="1" applyAlignment="1">
      <alignment horizontal="center"/>
    </xf>
    <xf numFmtId="10" fontId="5" fillId="0" borderId="0" xfId="0" applyNumberFormat="1" applyFont="1" applyAlignment="1">
      <alignment horizontal="left"/>
    </xf>
    <xf numFmtId="10" fontId="20" fillId="0" borderId="0" xfId="0" applyNumberFormat="1" applyFont="1" applyAlignment="1">
      <alignment horizontal="center"/>
    </xf>
    <xf numFmtId="10" fontId="7" fillId="0" borderId="0" xfId="0" applyNumberFormat="1" applyFont="1" applyAlignment="1">
      <alignment horizontal="center"/>
    </xf>
    <xf numFmtId="10" fontId="8" fillId="23" borderId="0" xfId="0" applyNumberFormat="1" applyFont="1" applyFill="1"/>
    <xf numFmtId="0" fontId="2" fillId="21" borderId="2" xfId="0" applyFont="1" applyFill="1" applyBorder="1" applyAlignment="1">
      <alignment horizontal="center"/>
    </xf>
    <xf numFmtId="9" fontId="0" fillId="24" borderId="1" xfId="0" applyNumberFormat="1" applyFill="1" applyBorder="1" applyAlignment="1">
      <alignment horizontal="center"/>
    </xf>
    <xf numFmtId="165" fontId="8" fillId="7" borderId="1" xfId="0" applyNumberFormat="1" applyFont="1" applyFill="1" applyBorder="1" applyAlignment="1">
      <alignment horizontal="center"/>
    </xf>
    <xf numFmtId="165" fontId="11" fillId="12" borderId="1" xfId="0" applyNumberFormat="1" applyFont="1" applyFill="1" applyBorder="1" applyAlignment="1">
      <alignment horizontal="center"/>
    </xf>
    <xf numFmtId="165" fontId="2" fillId="14" borderId="10" xfId="0" applyNumberFormat="1" applyFont="1" applyFill="1" applyBorder="1" applyAlignment="1">
      <alignment horizontal="center"/>
    </xf>
    <xf numFmtId="0" fontId="20" fillId="0" borderId="2" xfId="0" applyFont="1" applyBorder="1" applyAlignment="1">
      <alignment horizontal="center"/>
    </xf>
    <xf numFmtId="17" fontId="0" fillId="15" borderId="0" xfId="0" applyNumberFormat="1" applyFill="1"/>
    <xf numFmtId="10" fontId="7" fillId="25" borderId="2" xfId="0" applyNumberFormat="1" applyFont="1" applyFill="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9" fontId="13" fillId="25" borderId="1" xfId="0" applyNumberFormat="1" applyFont="1" applyFill="1" applyBorder="1" applyAlignment="1">
      <alignment horizontal="center"/>
    </xf>
    <xf numFmtId="0" fontId="26" fillId="16" borderId="3" xfId="0" applyFont="1" applyFill="1" applyBorder="1"/>
    <xf numFmtId="0" fontId="26" fillId="16" borderId="14" xfId="0" applyFont="1" applyFill="1" applyBorder="1"/>
    <xf numFmtId="0" fontId="0" fillId="16" borderId="14" xfId="0" applyFill="1" applyBorder="1"/>
    <xf numFmtId="0" fontId="0" fillId="16" borderId="8" xfId="0" applyFill="1" applyBorder="1"/>
    <xf numFmtId="0" fontId="26" fillId="0" borderId="0" xfId="0" applyFont="1" applyFill="1"/>
    <xf numFmtId="0" fontId="27" fillId="9" borderId="2" xfId="0" applyFont="1" applyFill="1" applyBorder="1" applyAlignment="1">
      <alignment horizontal="center"/>
    </xf>
    <xf numFmtId="167" fontId="0" fillId="0" borderId="0" xfId="0" applyNumberFormat="1" applyAlignment="1">
      <alignment horizontal="center"/>
    </xf>
    <xf numFmtId="0" fontId="0" fillId="0" borderId="0" xfId="0" applyProtection="1">
      <protection hidden="1"/>
    </xf>
    <xf numFmtId="0" fontId="28" fillId="0" borderId="0" xfId="0" applyFont="1"/>
    <xf numFmtId="3" fontId="0" fillId="17" borderId="8" xfId="0" applyNumberFormat="1" applyFill="1" applyBorder="1" applyAlignment="1">
      <alignment horizontal="center"/>
    </xf>
    <xf numFmtId="3" fontId="0" fillId="18" borderId="2" xfId="0" applyNumberFormat="1" applyFill="1" applyBorder="1" applyAlignment="1">
      <alignment horizontal="center"/>
    </xf>
    <xf numFmtId="10" fontId="0" fillId="17" borderId="8" xfId="0" applyNumberFormat="1" applyFill="1" applyBorder="1" applyAlignment="1">
      <alignment horizontal="center"/>
    </xf>
    <xf numFmtId="10" fontId="0" fillId="18" borderId="2" xfId="0" applyNumberFormat="1" applyFill="1" applyBorder="1" applyAlignment="1">
      <alignment horizontal="center"/>
    </xf>
    <xf numFmtId="0" fontId="9" fillId="4" borderId="0" xfId="0" applyFont="1" applyFill="1" applyAlignment="1">
      <alignment horizontal="right"/>
    </xf>
    <xf numFmtId="0" fontId="20" fillId="4" borderId="0" xfId="0" applyFont="1" applyFill="1" applyBorder="1" applyAlignment="1">
      <alignment horizontal="center"/>
    </xf>
    <xf numFmtId="0" fontId="5" fillId="4" borderId="0" xfId="0" applyFont="1" applyFill="1" applyAlignment="1">
      <alignment horizontal="center"/>
    </xf>
    <xf numFmtId="3" fontId="6" fillId="4" borderId="0" xfId="0" applyNumberFormat="1" applyFont="1" applyFill="1" applyAlignment="1">
      <alignment horizontal="center"/>
    </xf>
    <xf numFmtId="10" fontId="7" fillId="4" borderId="0" xfId="0" applyNumberFormat="1" applyFont="1" applyFill="1" applyAlignment="1">
      <alignment horizontal="center"/>
    </xf>
    <xf numFmtId="4" fontId="5" fillId="4" borderId="0" xfId="0" applyNumberFormat="1" applyFont="1" applyFill="1" applyAlignment="1">
      <alignment horizontal="center"/>
    </xf>
    <xf numFmtId="0" fontId="24" fillId="4" borderId="0" xfId="0" applyFont="1" applyFill="1"/>
    <xf numFmtId="0" fontId="17" fillId="4" borderId="0" xfId="0" applyFont="1" applyFill="1"/>
    <xf numFmtId="0" fontId="0" fillId="0" borderId="0" xfId="0"/>
    <xf numFmtId="14" fontId="0" fillId="0" borderId="0" xfId="0" applyNumberFormat="1"/>
    <xf numFmtId="4" fontId="0" fillId="0" borderId="0" xfId="0" applyNumberFormat="1"/>
    <xf numFmtId="164" fontId="6" fillId="0" borderId="0" xfId="42" applyFont="1" applyAlignment="1">
      <alignment horizontal="center"/>
    </xf>
    <xf numFmtId="14" fontId="4" fillId="0" borderId="0" xfId="0" applyNumberFormat="1" applyFont="1" applyFill="1" applyBorder="1" applyAlignment="1">
      <alignment horizontal="left"/>
    </xf>
    <xf numFmtId="8" fontId="4" fillId="0" borderId="0" xfId="0" applyNumberFormat="1" applyFont="1" applyFill="1" applyBorder="1" applyAlignment="1">
      <alignment horizontal="right"/>
    </xf>
    <xf numFmtId="14" fontId="0" fillId="10" borderId="2" xfId="0" applyNumberFormat="1" applyFill="1" applyBorder="1"/>
    <xf numFmtId="0" fontId="0" fillId="10" borderId="2" xfId="0" applyFill="1" applyBorder="1"/>
    <xf numFmtId="14" fontId="0" fillId="26" borderId="2" xfId="0" applyNumberFormat="1" applyFill="1" applyBorder="1"/>
    <xf numFmtId="0" fontId="0" fillId="26" borderId="2" xfId="0" applyFill="1" applyBorder="1"/>
    <xf numFmtId="0" fontId="5" fillId="0" borderId="24" xfId="0" applyFont="1" applyBorder="1" applyAlignment="1">
      <alignment horizontal="center"/>
    </xf>
    <xf numFmtId="0" fontId="5" fillId="0" borderId="25" xfId="0" applyFont="1" applyBorder="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illares" xfId="42" builtinId="3"/>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colors>
    <mruColors>
      <color rgb="FFF1FA78"/>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Radio" firstButton="1" fmlaLink="#REF!" noThreeD="1"/>
</file>

<file path=xl/ctrlProps/ctrlProp3.xml><?xml version="1.0" encoding="utf-8"?>
<formControlPr xmlns="http://schemas.microsoft.com/office/spreadsheetml/2009/9/main" objectType="Radio" noThreeD="1"/>
</file>

<file path=xl/ctrlProps/ctrlProp4.xml><?xml version="1.0" encoding="utf-8"?>
<formControlPr xmlns="http://schemas.microsoft.com/office/spreadsheetml/2009/9/main" objectType="Radio" noThreeD="1"/>
</file>

<file path=xl/ctrlProps/ctrlProp5.xml><?xml version="1.0" encoding="utf-8"?>
<formControlPr xmlns="http://schemas.microsoft.com/office/spreadsheetml/2009/9/main" objectType="Radio" noThreeD="1"/>
</file>

<file path=xl/ctrlProps/ctrlProp6.xml><?xml version="1.0" encoding="utf-8"?>
<formControlPr xmlns="http://schemas.microsoft.com/office/spreadsheetml/2009/9/main" objectType="Radio" noThreeD="1"/>
</file>

<file path=xl/ctrlProps/ctrlProp7.xml><?xml version="1.0" encoding="utf-8"?>
<formControlPr xmlns="http://schemas.microsoft.com/office/spreadsheetml/2009/9/main" objectType="Radio"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0.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13</xdr:col>
      <xdr:colOff>445770</xdr:colOff>
      <xdr:row>1</xdr:row>
      <xdr:rowOff>106680</xdr:rowOff>
    </xdr:from>
    <xdr:to>
      <xdr:col>17</xdr:col>
      <xdr:colOff>666750</xdr:colOff>
      <xdr:row>9</xdr:row>
      <xdr:rowOff>22860</xdr:rowOff>
    </xdr:to>
    <xdr:sp macro="" textlink="">
      <xdr:nvSpPr>
        <xdr:cNvPr id="3" name="2 Rectángulo redondeado">
          <a:extLst>
            <a:ext uri="{FF2B5EF4-FFF2-40B4-BE49-F238E27FC236}">
              <a16:creationId xmlns:a16="http://schemas.microsoft.com/office/drawing/2014/main" id="{00000000-0008-0000-0000-000003000000}"/>
            </a:ext>
          </a:extLst>
        </xdr:cNvPr>
        <xdr:cNvSpPr/>
      </xdr:nvSpPr>
      <xdr:spPr>
        <a:xfrm>
          <a:off x="10351770" y="297180"/>
          <a:ext cx="3268980" cy="1440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Cartera UPM2022 sin MM con la siguiente ponderación:</a:t>
          </a:r>
        </a:p>
        <a:p>
          <a:pPr algn="ctr"/>
          <a:r>
            <a:rPr lang="es-ES" sz="1100" b="0" i="0" u="none" strike="noStrike">
              <a:solidFill>
                <a:schemeClr val="lt1"/>
              </a:solidFill>
              <a:latin typeface="+mn-lt"/>
              <a:ea typeface="+mn-ea"/>
              <a:cs typeface="+mn-cs"/>
            </a:rPr>
            <a:t>FGBL 1 C   FGBL</a:t>
          </a:r>
          <a:r>
            <a:rPr lang="es-ES" sz="1100" b="0" i="0" u="none" strike="noStrike" baseline="0">
              <a:solidFill>
                <a:schemeClr val="lt1"/>
              </a:solidFill>
              <a:latin typeface="+mn-lt"/>
              <a:ea typeface="+mn-ea"/>
              <a:cs typeface="+mn-cs"/>
            </a:rPr>
            <a:t> 2</a:t>
          </a:r>
          <a:r>
            <a:rPr lang="es-ES" sz="1100" b="0" i="0" u="none" strike="noStrike">
              <a:solidFill>
                <a:schemeClr val="lt1"/>
              </a:solidFill>
              <a:latin typeface="+mn-lt"/>
              <a:ea typeface="+mn-ea"/>
              <a:cs typeface="+mn-cs"/>
            </a:rPr>
            <a:t> C</a:t>
          </a:r>
          <a:r>
            <a:rPr lang="es-ES"/>
            <a:t>   </a:t>
          </a:r>
          <a:r>
            <a:rPr lang="es-ES" sz="1100" b="0" i="0" u="none" strike="noStrike">
              <a:solidFill>
                <a:schemeClr val="lt1"/>
              </a:solidFill>
              <a:latin typeface="+mn-lt"/>
              <a:ea typeface="+mn-ea"/>
              <a:cs typeface="+mn-cs"/>
            </a:rPr>
            <a:t>RTY</a:t>
          </a:r>
          <a:r>
            <a:rPr lang="es-ES" sz="1100" b="0" i="0" u="none" strike="noStrike" baseline="0">
              <a:solidFill>
                <a:schemeClr val="lt1"/>
              </a:solidFill>
              <a:latin typeface="+mn-lt"/>
              <a:ea typeface="+mn-ea"/>
              <a:cs typeface="+mn-cs"/>
            </a:rPr>
            <a:t> 1</a:t>
          </a:r>
          <a:r>
            <a:rPr lang="es-ES" sz="1100" b="0" i="0" u="none" strike="noStrike">
              <a:solidFill>
                <a:schemeClr val="lt1"/>
              </a:solidFill>
              <a:latin typeface="+mn-lt"/>
              <a:ea typeface="+mn-ea"/>
              <a:cs typeface="+mn-cs"/>
            </a:rPr>
            <a:t> C</a:t>
          </a:r>
          <a:r>
            <a:rPr lang="es-ES"/>
            <a:t>  ES</a:t>
          </a:r>
          <a:r>
            <a:rPr lang="es-ES" sz="1100" b="0" i="0" u="none" strike="noStrike">
              <a:solidFill>
                <a:schemeClr val="lt1"/>
              </a:solidFill>
              <a:latin typeface="+mn-lt"/>
              <a:ea typeface="+mn-ea"/>
              <a:cs typeface="+mn-cs"/>
            </a:rPr>
            <a:t> 0 C</a:t>
          </a:r>
          <a:r>
            <a:rPr lang="es-ES"/>
            <a:t>   </a:t>
          </a:r>
          <a:r>
            <a:rPr lang="es-ES" sz="1100" b="0" i="0" u="none" strike="noStrike">
              <a:solidFill>
                <a:schemeClr val="lt1"/>
              </a:solidFill>
              <a:latin typeface="+mn-lt"/>
              <a:ea typeface="+mn-ea"/>
              <a:cs typeface="+mn-cs"/>
            </a:rPr>
            <a:t>NQ 3 C</a:t>
          </a:r>
          <a:r>
            <a:rPr lang="es-ES"/>
            <a:t> </a:t>
          </a:r>
        </a:p>
        <a:p>
          <a:pPr algn="ctr"/>
          <a:r>
            <a:rPr lang="es-ES"/>
            <a:t>ES 1 C NQ 3 C</a:t>
          </a:r>
        </a:p>
        <a:p>
          <a:pPr algn="ctr"/>
          <a:r>
            <a:rPr lang="es-ES"/>
            <a:t>Periodo: Enero 2012</a:t>
          </a:r>
          <a:r>
            <a:rPr lang="es-ES" baseline="0"/>
            <a:t> - Diciembre 2018</a:t>
          </a:r>
          <a:endParaRPr lang="es-ES"/>
        </a:p>
        <a:p>
          <a:pPr algn="ctr"/>
          <a:endParaRPr lang="es-ES" sz="1100"/>
        </a:p>
      </xdr:txBody>
    </xdr:sp>
    <xdr:clientData/>
  </xdr:twoCellAnchor>
  <xdr:twoCellAnchor editAs="oneCell">
    <xdr:from>
      <xdr:col>0</xdr:col>
      <xdr:colOff>0</xdr:colOff>
      <xdr:row>2</xdr:row>
      <xdr:rowOff>42179</xdr:rowOff>
    </xdr:from>
    <xdr:to>
      <xdr:col>13</xdr:col>
      <xdr:colOff>45720</xdr:colOff>
      <xdr:row>26</xdr:row>
      <xdr:rowOff>27992</xdr:rowOff>
    </xdr:to>
    <xdr:pic>
      <xdr:nvPicPr>
        <xdr:cNvPr id="13314" name="Picture 2">
          <a:extLst>
            <a:ext uri="{FF2B5EF4-FFF2-40B4-BE49-F238E27FC236}">
              <a16:creationId xmlns:a16="http://schemas.microsoft.com/office/drawing/2014/main" id="{00000000-0008-0000-0000-0000023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0" y="423179"/>
          <a:ext cx="9951720" cy="4557813"/>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320040</xdr:colOff>
      <xdr:row>0</xdr:row>
      <xdr:rowOff>163682</xdr:rowOff>
    </xdr:from>
    <xdr:to>
      <xdr:col>18</xdr:col>
      <xdr:colOff>351766</xdr:colOff>
      <xdr:row>20</xdr:row>
      <xdr:rowOff>184932</xdr:rowOff>
    </xdr:to>
    <xdr:pic>
      <xdr:nvPicPr>
        <xdr:cNvPr id="7172" name="Picture 4">
          <a:extLst>
            <a:ext uri="{FF2B5EF4-FFF2-40B4-BE49-F238E27FC236}">
              <a16:creationId xmlns:a16="http://schemas.microsoft.com/office/drawing/2014/main" id="{00000000-0008-0000-0A00-000004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8768715" y="163682"/>
          <a:ext cx="7651726" cy="40027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6</xdr:row>
      <xdr:rowOff>9525</xdr:rowOff>
    </xdr:from>
    <xdr:to>
      <xdr:col>3</xdr:col>
      <xdr:colOff>704850</xdr:colOff>
      <xdr:row>6</xdr:row>
      <xdr:rowOff>171450</xdr:rowOff>
    </xdr:to>
    <xdr:sp macro="" textlink="">
      <xdr:nvSpPr>
        <xdr:cNvPr id="2" name="1 Rectángulo redondeado">
          <a:extLst>
            <a:ext uri="{FF2B5EF4-FFF2-40B4-BE49-F238E27FC236}">
              <a16:creationId xmlns:a16="http://schemas.microsoft.com/office/drawing/2014/main" id="{00000000-0008-0000-0100-000002000000}"/>
            </a:ext>
          </a:extLst>
        </xdr:cNvPr>
        <xdr:cNvSpPr/>
      </xdr:nvSpPr>
      <xdr:spPr>
        <a:xfrm>
          <a:off x="2177415" y="1106805"/>
          <a:ext cx="295275" cy="16192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400050</xdr:colOff>
      <xdr:row>8</xdr:row>
      <xdr:rowOff>19050</xdr:rowOff>
    </xdr:from>
    <xdr:to>
      <xdr:col>3</xdr:col>
      <xdr:colOff>695325</xdr:colOff>
      <xdr:row>8</xdr:row>
      <xdr:rowOff>180975</xdr:rowOff>
    </xdr:to>
    <xdr:sp macro="" textlink="">
      <xdr:nvSpPr>
        <xdr:cNvPr id="3" name="2 Rectángulo redondeado">
          <a:extLst>
            <a:ext uri="{FF2B5EF4-FFF2-40B4-BE49-F238E27FC236}">
              <a16:creationId xmlns:a16="http://schemas.microsoft.com/office/drawing/2014/main" id="{00000000-0008-0000-0100-000003000000}"/>
            </a:ext>
          </a:extLst>
        </xdr:cNvPr>
        <xdr:cNvSpPr/>
      </xdr:nvSpPr>
      <xdr:spPr>
        <a:xfrm>
          <a:off x="2167890" y="1482090"/>
          <a:ext cx="295275" cy="16192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6</xdr:col>
      <xdr:colOff>617220</xdr:colOff>
      <xdr:row>3</xdr:row>
      <xdr:rowOff>7620</xdr:rowOff>
    </xdr:from>
    <xdr:to>
      <xdr:col>10</xdr:col>
      <xdr:colOff>548640</xdr:colOff>
      <xdr:row>17</xdr:row>
      <xdr:rowOff>106680</xdr:rowOff>
    </xdr:to>
    <xdr:sp macro="" textlink="">
      <xdr:nvSpPr>
        <xdr:cNvPr id="5" name="4 Rectángulo redondeado">
          <a:extLst>
            <a:ext uri="{FF2B5EF4-FFF2-40B4-BE49-F238E27FC236}">
              <a16:creationId xmlns:a16="http://schemas.microsoft.com/office/drawing/2014/main" id="{00000000-0008-0000-0100-000005000000}"/>
            </a:ext>
          </a:extLst>
        </xdr:cNvPr>
        <xdr:cNvSpPr/>
      </xdr:nvSpPr>
      <xdr:spPr>
        <a:xfrm>
          <a:off x="4777740" y="556260"/>
          <a:ext cx="3101340" cy="2659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baseline="0"/>
        </a:p>
        <a:p>
          <a:pPr algn="ctr"/>
          <a:r>
            <a:rPr lang="es-ES" sz="1100" baseline="0"/>
            <a:t>El periodo a considerar es Enero de 2012- Diciembre de  2018</a:t>
          </a:r>
        </a:p>
        <a:p>
          <a:pPr algn="ctr"/>
          <a:endParaRPr lang="es-ES" sz="1100" baseline="0"/>
        </a:p>
        <a:p>
          <a:pPr algn="l"/>
          <a:r>
            <a:rPr lang="es-ES" sz="1100" baseline="0"/>
            <a:t>Periodo IS: Hasta Diciembre 2015</a:t>
          </a:r>
        </a:p>
        <a:p>
          <a:pPr algn="l"/>
          <a:endParaRPr lang="es-ES" sz="1100" baseline="0"/>
        </a:p>
        <a:p>
          <a:pPr algn="l"/>
          <a:r>
            <a:rPr lang="es-ES" sz="1100" baseline="0"/>
            <a:t>Periodo OS: Desde Enero 2016 </a:t>
          </a:r>
        </a:p>
        <a:p>
          <a:pPr algn="l"/>
          <a:r>
            <a:rPr lang="es-ES" sz="1100" baseline="0"/>
            <a:t>                      Hasta Diciembre 2018</a:t>
          </a:r>
        </a:p>
        <a:p>
          <a:pPr algn="ctr"/>
          <a:endParaRPr lang="es-E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221363</xdr:colOff>
      <xdr:row>22</xdr:row>
      <xdr:rowOff>121920</xdr:rowOff>
    </xdr:from>
    <xdr:to>
      <xdr:col>9</xdr:col>
      <xdr:colOff>41527</xdr:colOff>
      <xdr:row>39</xdr:row>
      <xdr:rowOff>46794</xdr:rowOff>
    </xdr:to>
    <xdr:pic>
      <xdr:nvPicPr>
        <xdr:cNvPr id="14351" name="Picture 15">
          <a:extLst>
            <a:ext uri="{FF2B5EF4-FFF2-40B4-BE49-F238E27FC236}">
              <a16:creationId xmlns:a16="http://schemas.microsoft.com/office/drawing/2014/main" id="{00000000-0008-0000-0200-00000F3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2516888" y="4312920"/>
          <a:ext cx="4392164" cy="3163374"/>
        </a:xfrm>
        <a:prstGeom prst="rect">
          <a:avLst/>
        </a:prstGeom>
        <a:noFill/>
        <a:ln w="1">
          <a:noFill/>
          <a:miter lim="800000"/>
          <a:headEnd/>
          <a:tailEnd type="none" w="med" len="med"/>
        </a:ln>
        <a:effectLst/>
      </xdr:spPr>
    </xdr:pic>
    <xdr:clientData/>
  </xdr:twoCellAnchor>
  <xdr:twoCellAnchor>
    <xdr:from>
      <xdr:col>9</xdr:col>
      <xdr:colOff>358140</xdr:colOff>
      <xdr:row>41</xdr:row>
      <xdr:rowOff>76200</xdr:rowOff>
    </xdr:from>
    <xdr:to>
      <xdr:col>12</xdr:col>
      <xdr:colOff>754380</xdr:colOff>
      <xdr:row>48</xdr:row>
      <xdr:rowOff>152400</xdr:rowOff>
    </xdr:to>
    <xdr:sp macro="" textlink="">
      <xdr:nvSpPr>
        <xdr:cNvPr id="13" name="12 Rectángulo redondeado">
          <a:extLst>
            <a:ext uri="{FF2B5EF4-FFF2-40B4-BE49-F238E27FC236}">
              <a16:creationId xmlns:a16="http://schemas.microsoft.com/office/drawing/2014/main" id="{00000000-0008-0000-0200-00000D000000}"/>
            </a:ext>
          </a:extLst>
        </xdr:cNvPr>
        <xdr:cNvSpPr/>
      </xdr:nvSpPr>
      <xdr:spPr>
        <a:xfrm>
          <a:off x="7490460" y="7574280"/>
          <a:ext cx="2773680" cy="13563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El DD de Montecarlo al 95% queda en 9,33% con Optimización</a:t>
          </a:r>
          <a:r>
            <a:rPr lang="es-ES" sz="1100" baseline="0"/>
            <a:t> de la Cartera por el Ratio Calmar.</a:t>
          </a:r>
        </a:p>
        <a:p>
          <a:pPr algn="ctr"/>
          <a:endParaRPr lang="es-ES" sz="1100" baseline="0"/>
        </a:p>
        <a:p>
          <a:pPr algn="ctr"/>
          <a:r>
            <a:rPr lang="es-ES" sz="1100" baseline="0"/>
            <a:t>(Si Optimizaramos por R/R </a:t>
          </a:r>
          <a:r>
            <a:rPr lang="es-ES" sz="1100" baseline="0">
              <a:solidFill>
                <a:schemeClr val="lt1"/>
              </a:solidFill>
              <a:latin typeface="+mn-lt"/>
              <a:ea typeface="+mn-ea"/>
              <a:cs typeface="+mn-cs"/>
            </a:rPr>
            <a:t>e</a:t>
          </a:r>
          <a:r>
            <a:rPr lang="es-ES" sz="1100">
              <a:solidFill>
                <a:schemeClr val="lt1"/>
              </a:solidFill>
              <a:latin typeface="+mn-lt"/>
              <a:ea typeface="+mn-ea"/>
              <a:cs typeface="+mn-cs"/>
            </a:rPr>
            <a:t>l DD de Montecarlo al 95% queda en 8,31%).</a:t>
          </a:r>
        </a:p>
        <a:p>
          <a:pPr algn="ctr"/>
          <a:r>
            <a:rPr lang="es-ES" sz="1100">
              <a:solidFill>
                <a:schemeClr val="lt1"/>
              </a:solidFill>
              <a:latin typeface="+mn-lt"/>
              <a:ea typeface="+mn-ea"/>
              <a:cs typeface="+mn-cs"/>
            </a:rPr>
            <a:t>Elegimos por tanto el ratio RR</a:t>
          </a:r>
        </a:p>
        <a:p>
          <a:pPr algn="ctr"/>
          <a:r>
            <a:rPr lang="es-ES" sz="1100">
              <a:solidFill>
                <a:schemeClr val="lt1"/>
              </a:solidFill>
              <a:latin typeface="+mn-lt"/>
              <a:ea typeface="+mn-ea"/>
              <a:cs typeface="+mn-cs"/>
            </a:rPr>
            <a:t> </a:t>
          </a:r>
          <a:endParaRPr lang="es-ES" sz="1100"/>
        </a:p>
      </xdr:txBody>
    </xdr:sp>
    <xdr:clientData/>
  </xdr:twoCellAnchor>
  <xdr:twoCellAnchor>
    <xdr:from>
      <xdr:col>1</xdr:col>
      <xdr:colOff>666750</xdr:colOff>
      <xdr:row>73</xdr:row>
      <xdr:rowOff>140970</xdr:rowOff>
    </xdr:from>
    <xdr:to>
      <xdr:col>2</xdr:col>
      <xdr:colOff>514350</xdr:colOff>
      <xdr:row>79</xdr:row>
      <xdr:rowOff>163830</xdr:rowOff>
    </xdr:to>
    <xdr:sp macro="" textlink="">
      <xdr:nvSpPr>
        <xdr:cNvPr id="15" name="14 Flecha derecha">
          <a:extLst>
            <a:ext uri="{FF2B5EF4-FFF2-40B4-BE49-F238E27FC236}">
              <a16:creationId xmlns:a16="http://schemas.microsoft.com/office/drawing/2014/main" id="{00000000-0008-0000-0200-00000F000000}"/>
            </a:ext>
          </a:extLst>
        </xdr:cNvPr>
        <xdr:cNvSpPr/>
      </xdr:nvSpPr>
      <xdr:spPr>
        <a:xfrm rot="5400000">
          <a:off x="1219200" y="13731240"/>
          <a:ext cx="1120140" cy="6400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editAs="oneCell">
    <xdr:from>
      <xdr:col>18</xdr:col>
      <xdr:colOff>504826</xdr:colOff>
      <xdr:row>2</xdr:row>
      <xdr:rowOff>83820</xdr:rowOff>
    </xdr:from>
    <xdr:to>
      <xdr:col>29</xdr:col>
      <xdr:colOff>371475</xdr:colOff>
      <xdr:row>21</xdr:row>
      <xdr:rowOff>70556</xdr:rowOff>
    </xdr:to>
    <xdr:pic>
      <xdr:nvPicPr>
        <xdr:cNvPr id="14352" name="Picture 16">
          <a:extLst>
            <a:ext uri="{FF2B5EF4-FFF2-40B4-BE49-F238E27FC236}">
              <a16:creationId xmlns:a16="http://schemas.microsoft.com/office/drawing/2014/main" id="{00000000-0008-0000-0200-0000103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14230351" y="464820"/>
          <a:ext cx="8258174" cy="3606236"/>
        </a:xfrm>
        <a:prstGeom prst="rect">
          <a:avLst/>
        </a:prstGeom>
        <a:noFill/>
      </xdr:spPr>
    </xdr:pic>
    <xdr:clientData/>
  </xdr:twoCellAnchor>
  <xdr:twoCellAnchor editAs="oneCell">
    <xdr:from>
      <xdr:col>0</xdr:col>
      <xdr:colOff>342899</xdr:colOff>
      <xdr:row>2</xdr:row>
      <xdr:rowOff>5715</xdr:rowOff>
    </xdr:from>
    <xdr:to>
      <xdr:col>13</xdr:col>
      <xdr:colOff>558363</xdr:colOff>
      <xdr:row>23</xdr:row>
      <xdr:rowOff>66675</xdr:rowOff>
    </xdr:to>
    <xdr:pic>
      <xdr:nvPicPr>
        <xdr:cNvPr id="14354" name="Picture 18">
          <a:extLst>
            <a:ext uri="{FF2B5EF4-FFF2-40B4-BE49-F238E27FC236}">
              <a16:creationId xmlns:a16="http://schemas.microsoft.com/office/drawing/2014/main" id="{00000000-0008-0000-0200-0000123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342899" y="386715"/>
          <a:ext cx="10130989" cy="4061460"/>
        </a:xfrm>
        <a:prstGeom prst="rect">
          <a:avLst/>
        </a:prstGeom>
        <a:noFill/>
      </xdr:spPr>
    </xdr:pic>
    <xdr:clientData/>
  </xdr:twoCellAnchor>
  <xdr:twoCellAnchor editAs="oneCell">
    <xdr:from>
      <xdr:col>21</xdr:col>
      <xdr:colOff>128623</xdr:colOff>
      <xdr:row>22</xdr:row>
      <xdr:rowOff>9525</xdr:rowOff>
    </xdr:from>
    <xdr:to>
      <xdr:col>26</xdr:col>
      <xdr:colOff>319051</xdr:colOff>
      <xdr:row>37</xdr:row>
      <xdr:rowOff>107255</xdr:rowOff>
    </xdr:to>
    <xdr:pic>
      <xdr:nvPicPr>
        <xdr:cNvPr id="3" name="Picture 18">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bwMode="auto">
        <a:xfrm>
          <a:off x="16140148" y="4200525"/>
          <a:ext cx="4000428" cy="2955230"/>
        </a:xfrm>
        <a:prstGeom prst="rect">
          <a:avLst/>
        </a:prstGeom>
        <a:noFill/>
      </xdr:spPr>
    </xdr:pic>
    <xdr:clientData/>
  </xdr:twoCellAnchor>
  <xdr:twoCellAnchor editAs="oneCell">
    <xdr:from>
      <xdr:col>13</xdr:col>
      <xdr:colOff>742950</xdr:colOff>
      <xdr:row>43</xdr:row>
      <xdr:rowOff>22217</xdr:rowOff>
    </xdr:from>
    <xdr:to>
      <xdr:col>20</xdr:col>
      <xdr:colOff>552450</xdr:colOff>
      <xdr:row>71</xdr:row>
      <xdr:rowOff>31122</xdr:rowOff>
    </xdr:to>
    <xdr:pic>
      <xdr:nvPicPr>
        <xdr:cNvPr id="4" name="Picture 2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bwMode="auto">
        <a:xfrm>
          <a:off x="10658475" y="8213717"/>
          <a:ext cx="5143500" cy="5342905"/>
        </a:xfrm>
        <a:prstGeom prst="rect">
          <a:avLst/>
        </a:prstGeom>
        <a:noFill/>
      </xdr:spPr>
    </xdr:pic>
    <xdr:clientData/>
  </xdr:twoCellAnchor>
  <xdr:twoCellAnchor editAs="oneCell">
    <xdr:from>
      <xdr:col>1</xdr:col>
      <xdr:colOff>0</xdr:colOff>
      <xdr:row>42</xdr:row>
      <xdr:rowOff>183662</xdr:rowOff>
    </xdr:from>
    <xdr:to>
      <xdr:col>7</xdr:col>
      <xdr:colOff>609600</xdr:colOff>
      <xdr:row>70</xdr:row>
      <xdr:rowOff>52557</xdr:rowOff>
    </xdr:to>
    <xdr:pic>
      <xdr:nvPicPr>
        <xdr:cNvPr id="14358" name="Picture 22">
          <a:extLst>
            <a:ext uri="{FF2B5EF4-FFF2-40B4-BE49-F238E27FC236}">
              <a16:creationId xmlns:a16="http://schemas.microsoft.com/office/drawing/2014/main" id="{00000000-0008-0000-0200-00001638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bwMode="auto">
        <a:xfrm>
          <a:off x="762000" y="8184662"/>
          <a:ext cx="5191125" cy="5202895"/>
        </a:xfrm>
        <a:prstGeom prst="rect">
          <a:avLst/>
        </a:prstGeom>
        <a:noFill/>
        <a:ln w="1">
          <a:noFill/>
          <a:miter lim="800000"/>
          <a:headEnd/>
          <a:tailEnd type="none" w="med" len="med"/>
        </a:ln>
        <a:effectLst/>
      </xdr:spPr>
    </xdr:pic>
    <xdr:clientData/>
  </xdr:twoCellAnchor>
  <mc:AlternateContent xmlns:mc="http://schemas.openxmlformats.org/markup-compatibility/2006">
    <mc:Choice xmlns:a14="http://schemas.microsoft.com/office/drawing/2010/main" Requires="a14">
      <xdr:twoCellAnchor>
        <xdr:from>
          <xdr:col>9</xdr:col>
          <xdr:colOff>666750</xdr:colOff>
          <xdr:row>0</xdr:row>
          <xdr:rowOff>0</xdr:rowOff>
        </xdr:from>
        <xdr:to>
          <xdr:col>11</xdr:col>
          <xdr:colOff>247650</xdr:colOff>
          <xdr:row>0</xdr:row>
          <xdr:rowOff>0</xdr:rowOff>
        </xdr:to>
        <xdr:sp macro="" textlink="">
          <xdr:nvSpPr>
            <xdr:cNvPr id="14344" name="Button 8" hidden="1">
              <a:extLst>
                <a:ext uri="{63B3BB69-23CF-44E3-9099-C40C66FF867C}">
                  <a14:compatExt spid="_x0000_s14344"/>
                </a:ext>
                <a:ext uri="{FF2B5EF4-FFF2-40B4-BE49-F238E27FC236}">
                  <a16:creationId xmlns:a16="http://schemas.microsoft.com/office/drawing/2014/main" id="{00000000-0008-0000-0200-0000083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s-ES" sz="1000" b="0" i="0" u="none" strike="noStrike" baseline="0">
                  <a:solidFill>
                    <a:srgbClr val="000000"/>
                  </a:solidFill>
                  <a:latin typeface="Arial"/>
                  <a:cs typeface="Arial"/>
                </a:rPr>
                <a:t>Resolver</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10</xdr:col>
          <xdr:colOff>266700</xdr:colOff>
          <xdr:row>3</xdr:row>
          <xdr:rowOff>114300</xdr:rowOff>
        </xdr:to>
        <xdr:sp macro="" textlink="">
          <xdr:nvSpPr>
            <xdr:cNvPr id="14345" name="boton_opcion_6" hidden="1">
              <a:extLst>
                <a:ext uri="{63B3BB69-23CF-44E3-9099-C40C66FF867C}">
                  <a14:compatExt spid="_x0000_s14345"/>
                </a:ext>
                <a:ext uri="{FF2B5EF4-FFF2-40B4-BE49-F238E27FC236}">
                  <a16:creationId xmlns:a16="http://schemas.microsoft.com/office/drawing/2014/main" id="{00000000-0008-0000-0200-000009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ES" sz="800" b="0" i="0" u="none" strike="noStrike" baseline="0">
                  <a:solidFill>
                    <a:srgbClr val="000000"/>
                  </a:solidFill>
                  <a:latin typeface="Tahoma"/>
                  <a:ea typeface="Tahoma"/>
                  <a:cs typeface="Tahoma"/>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10</xdr:col>
          <xdr:colOff>66675</xdr:colOff>
          <xdr:row>3</xdr:row>
          <xdr:rowOff>123825</xdr:rowOff>
        </xdr:to>
        <xdr:sp macro="" textlink="">
          <xdr:nvSpPr>
            <xdr:cNvPr id="14346" name="Option Button 10" hidden="1">
              <a:extLst>
                <a:ext uri="{63B3BB69-23CF-44E3-9099-C40C66FF867C}">
                  <a14:compatExt spid="_x0000_s14346"/>
                </a:ext>
                <a:ext uri="{FF2B5EF4-FFF2-40B4-BE49-F238E27FC236}">
                  <a16:creationId xmlns:a16="http://schemas.microsoft.com/office/drawing/2014/main" id="{00000000-0008-0000-0200-00000A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10</xdr:col>
          <xdr:colOff>228600</xdr:colOff>
          <xdr:row>3</xdr:row>
          <xdr:rowOff>123825</xdr:rowOff>
        </xdr:to>
        <xdr:sp macro="" textlink="">
          <xdr:nvSpPr>
            <xdr:cNvPr id="14347" name="Option Button 11" hidden="1">
              <a:extLst>
                <a:ext uri="{63B3BB69-23CF-44E3-9099-C40C66FF867C}">
                  <a14:compatExt spid="_x0000_s14347"/>
                </a:ext>
                <a:ext uri="{FF2B5EF4-FFF2-40B4-BE49-F238E27FC236}">
                  <a16:creationId xmlns:a16="http://schemas.microsoft.com/office/drawing/2014/main" id="{00000000-0008-0000-0200-00000B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10</xdr:col>
          <xdr:colOff>85725</xdr:colOff>
          <xdr:row>3</xdr:row>
          <xdr:rowOff>76200</xdr:rowOff>
        </xdr:to>
        <xdr:sp macro="" textlink="">
          <xdr:nvSpPr>
            <xdr:cNvPr id="14348" name="Option Button 12" hidden="1">
              <a:extLst>
                <a:ext uri="{63B3BB69-23CF-44E3-9099-C40C66FF867C}">
                  <a14:compatExt spid="_x0000_s14348"/>
                </a:ext>
                <a:ext uri="{FF2B5EF4-FFF2-40B4-BE49-F238E27FC236}">
                  <a16:creationId xmlns:a16="http://schemas.microsoft.com/office/drawing/2014/main" id="{00000000-0008-0000-0200-00000C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10</xdr:col>
          <xdr:colOff>85725</xdr:colOff>
          <xdr:row>3</xdr:row>
          <xdr:rowOff>76200</xdr:rowOff>
        </xdr:to>
        <xdr:sp macro="" textlink="">
          <xdr:nvSpPr>
            <xdr:cNvPr id="14349" name="Option Button 13" hidden="1">
              <a:extLst>
                <a:ext uri="{63B3BB69-23CF-44E3-9099-C40C66FF867C}">
                  <a14:compatExt spid="_x0000_s14349"/>
                </a:ext>
                <a:ext uri="{FF2B5EF4-FFF2-40B4-BE49-F238E27FC236}">
                  <a16:creationId xmlns:a16="http://schemas.microsoft.com/office/drawing/2014/main" id="{00000000-0008-0000-0200-00000D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95250</xdr:colOff>
          <xdr:row>2</xdr:row>
          <xdr:rowOff>0</xdr:rowOff>
        </xdr:from>
        <xdr:to>
          <xdr:col>9</xdr:col>
          <xdr:colOff>685800</xdr:colOff>
          <xdr:row>3</xdr:row>
          <xdr:rowOff>123825</xdr:rowOff>
        </xdr:to>
        <xdr:sp macro="" textlink="">
          <xdr:nvSpPr>
            <xdr:cNvPr id="14350" name="Option Button 14" hidden="1">
              <a:extLst>
                <a:ext uri="{63B3BB69-23CF-44E3-9099-C40C66FF867C}">
                  <a14:compatExt spid="_x0000_s14350"/>
                </a:ext>
                <a:ext uri="{FF2B5EF4-FFF2-40B4-BE49-F238E27FC236}">
                  <a16:creationId xmlns:a16="http://schemas.microsoft.com/office/drawing/2014/main" id="{00000000-0008-0000-0200-00000E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8</xdr:col>
      <xdr:colOff>19050</xdr:colOff>
      <xdr:row>21</xdr:row>
      <xdr:rowOff>133350</xdr:rowOff>
    </xdr:from>
    <xdr:to>
      <xdr:col>9</xdr:col>
      <xdr:colOff>523875</xdr:colOff>
      <xdr:row>23</xdr:row>
      <xdr:rowOff>73124</xdr:rowOff>
    </xdr:to>
    <xdr:pic>
      <xdr:nvPicPr>
        <xdr:cNvPr id="1026" name="Picture 2">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38675" y="3819525"/>
          <a:ext cx="1304925" cy="339824"/>
        </a:xfrm>
        <a:prstGeom prst="rect">
          <a:avLst/>
        </a:prstGeom>
        <a:noFill/>
        <a:ln w="1">
          <a:noFill/>
          <a:miter lim="800000"/>
          <a:headEnd/>
          <a:tailEnd type="none" w="med" len="med"/>
        </a:ln>
        <a:effectLst/>
      </xdr:spPr>
    </xdr:pic>
    <xdr:clientData/>
  </xdr:twoCellAnchor>
  <xdr:twoCellAnchor editAs="oneCell">
    <xdr:from>
      <xdr:col>2</xdr:col>
      <xdr:colOff>28575</xdr:colOff>
      <xdr:row>25</xdr:row>
      <xdr:rowOff>28575</xdr:rowOff>
    </xdr:from>
    <xdr:to>
      <xdr:col>3</xdr:col>
      <xdr:colOff>800100</xdr:colOff>
      <xdr:row>27</xdr:row>
      <xdr:rowOff>123260</xdr:rowOff>
    </xdr:to>
    <xdr:pic>
      <xdr:nvPicPr>
        <xdr:cNvPr id="1027" name="Picture 3">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552575" y="4305300"/>
          <a:ext cx="1581150" cy="475685"/>
        </a:xfrm>
        <a:prstGeom prst="rect">
          <a:avLst/>
        </a:prstGeom>
        <a:noFill/>
        <a:ln w="1">
          <a:noFill/>
          <a:miter lim="800000"/>
          <a:headEnd/>
          <a:tailEnd type="none" w="med" len="med"/>
        </a:ln>
        <a:effectLst/>
      </xdr:spPr>
    </xdr:pic>
    <xdr:clientData/>
  </xdr:twoCellAnchor>
  <xdr:twoCellAnchor>
    <xdr:from>
      <xdr:col>4</xdr:col>
      <xdr:colOff>200025</xdr:colOff>
      <xdr:row>25</xdr:row>
      <xdr:rowOff>38100</xdr:rowOff>
    </xdr:from>
    <xdr:to>
      <xdr:col>7</xdr:col>
      <xdr:colOff>416433</xdr:colOff>
      <xdr:row>27</xdr:row>
      <xdr:rowOff>141732</xdr:rowOff>
    </xdr:to>
    <xdr:sp macro="" textlink="">
      <xdr:nvSpPr>
        <xdr:cNvPr id="5" name="4 Flecha derecha">
          <a:extLst>
            <a:ext uri="{FF2B5EF4-FFF2-40B4-BE49-F238E27FC236}">
              <a16:creationId xmlns:a16="http://schemas.microsoft.com/office/drawing/2014/main" id="{00000000-0008-0000-0400-000005000000}"/>
            </a:ext>
          </a:extLst>
        </xdr:cNvPr>
        <xdr:cNvSpPr/>
      </xdr:nvSpPr>
      <xdr:spPr>
        <a:xfrm>
          <a:off x="3295650" y="4314825"/>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editAs="oneCell">
    <xdr:from>
      <xdr:col>7</xdr:col>
      <xdr:colOff>533400</xdr:colOff>
      <xdr:row>25</xdr:row>
      <xdr:rowOff>9525</xdr:rowOff>
    </xdr:from>
    <xdr:to>
      <xdr:col>10</xdr:col>
      <xdr:colOff>22860</xdr:colOff>
      <xdr:row>28</xdr:row>
      <xdr:rowOff>19050</xdr:rowOff>
    </xdr:to>
    <xdr:pic>
      <xdr:nvPicPr>
        <xdr:cNvPr id="1028" name="Picture 4">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391025" y="4476750"/>
          <a:ext cx="1943100" cy="581025"/>
        </a:xfrm>
        <a:prstGeom prst="rect">
          <a:avLst/>
        </a:prstGeom>
        <a:noFill/>
        <a:ln w="1">
          <a:solidFill>
            <a:schemeClr val="accent1"/>
          </a:solidFill>
          <a:miter lim="800000"/>
          <a:headEnd/>
          <a:tailEnd type="none" w="med" len="med"/>
        </a:ln>
        <a:effectLst/>
      </xdr:spPr>
    </xdr:pic>
    <xdr:clientData/>
  </xdr:twoCellAnchor>
  <xdr:twoCellAnchor>
    <xdr:from>
      <xdr:col>8</xdr:col>
      <xdr:colOff>47625</xdr:colOff>
      <xdr:row>34</xdr:row>
      <xdr:rowOff>76199</xdr:rowOff>
    </xdr:from>
    <xdr:to>
      <xdr:col>13</xdr:col>
      <xdr:colOff>152400</xdr:colOff>
      <xdr:row>37</xdr:row>
      <xdr:rowOff>76200</xdr:rowOff>
    </xdr:to>
    <xdr:sp macro="" textlink="">
      <xdr:nvSpPr>
        <xdr:cNvPr id="15" name="14 CuadroTexto">
          <a:extLst>
            <a:ext uri="{FF2B5EF4-FFF2-40B4-BE49-F238E27FC236}">
              <a16:creationId xmlns:a16="http://schemas.microsoft.com/office/drawing/2014/main" id="{00000000-0008-0000-0400-00000F000000}"/>
            </a:ext>
          </a:extLst>
        </xdr:cNvPr>
        <xdr:cNvSpPr txBox="1"/>
      </xdr:nvSpPr>
      <xdr:spPr>
        <a:xfrm>
          <a:off x="6646545" y="6377939"/>
          <a:ext cx="4067175" cy="746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Desde del punto de vista del MM podria ser interesante capitalizar más la cuenta a cambio de disminudir la delta.  Nosotros</a:t>
          </a:r>
          <a:r>
            <a:rPr lang="es-ES" sz="1100" baseline="0"/>
            <a:t> vamos a operar con 250000 que es una capital que reduce sensiblemente la delta.</a:t>
          </a:r>
          <a:endParaRPr lang="es-ES" sz="1100"/>
        </a:p>
      </xdr:txBody>
    </xdr:sp>
    <xdr:clientData/>
  </xdr:twoCellAnchor>
  <xdr:twoCellAnchor>
    <xdr:from>
      <xdr:col>5</xdr:col>
      <xdr:colOff>28575</xdr:colOff>
      <xdr:row>37</xdr:row>
      <xdr:rowOff>74295</xdr:rowOff>
    </xdr:from>
    <xdr:to>
      <xdr:col>5</xdr:col>
      <xdr:colOff>552450</xdr:colOff>
      <xdr:row>42</xdr:row>
      <xdr:rowOff>74295</xdr:rowOff>
    </xdr:to>
    <xdr:sp macro="" textlink="">
      <xdr:nvSpPr>
        <xdr:cNvPr id="7" name="6 Flecha abajo">
          <a:extLst>
            <a:ext uri="{FF2B5EF4-FFF2-40B4-BE49-F238E27FC236}">
              <a16:creationId xmlns:a16="http://schemas.microsoft.com/office/drawing/2014/main" id="{00000000-0008-0000-0400-000007000000}"/>
            </a:ext>
          </a:extLst>
        </xdr:cNvPr>
        <xdr:cNvSpPr/>
      </xdr:nvSpPr>
      <xdr:spPr>
        <a:xfrm rot="10800000">
          <a:off x="3971925" y="7418070"/>
          <a:ext cx="523875" cy="952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815340</xdr:colOff>
      <xdr:row>43</xdr:row>
      <xdr:rowOff>80010</xdr:rowOff>
    </xdr:from>
    <xdr:to>
      <xdr:col>8</xdr:col>
      <xdr:colOff>1905</xdr:colOff>
      <xdr:row>45</xdr:row>
      <xdr:rowOff>32385</xdr:rowOff>
    </xdr:to>
    <xdr:sp macro="" textlink="">
      <xdr:nvSpPr>
        <xdr:cNvPr id="8" name="7 CuadroTexto">
          <a:extLst>
            <a:ext uri="{FF2B5EF4-FFF2-40B4-BE49-F238E27FC236}">
              <a16:creationId xmlns:a16="http://schemas.microsoft.com/office/drawing/2014/main" id="{00000000-0008-0000-0400-000008000000}"/>
            </a:ext>
          </a:extLst>
        </xdr:cNvPr>
        <xdr:cNvSpPr txBox="1"/>
      </xdr:nvSpPr>
      <xdr:spPr>
        <a:xfrm>
          <a:off x="4061460" y="8225790"/>
          <a:ext cx="832485" cy="31813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Selección </a:t>
          </a:r>
        </a:p>
      </xdr:txBody>
    </xdr:sp>
    <xdr:clientData/>
  </xdr:twoCellAnchor>
  <xdr:twoCellAnchor>
    <xdr:from>
      <xdr:col>11</xdr:col>
      <xdr:colOff>405765</xdr:colOff>
      <xdr:row>38</xdr:row>
      <xdr:rowOff>62865</xdr:rowOff>
    </xdr:from>
    <xdr:to>
      <xdr:col>15</xdr:col>
      <xdr:colOff>630555</xdr:colOff>
      <xdr:row>44</xdr:row>
      <xdr:rowOff>139065</xdr:rowOff>
    </xdr:to>
    <xdr:sp macro="" textlink="">
      <xdr:nvSpPr>
        <xdr:cNvPr id="13" name="12 Rectángulo redondeado">
          <a:extLst>
            <a:ext uri="{FF2B5EF4-FFF2-40B4-BE49-F238E27FC236}">
              <a16:creationId xmlns:a16="http://schemas.microsoft.com/office/drawing/2014/main" id="{00000000-0008-0000-0400-00000D000000}"/>
            </a:ext>
          </a:extLst>
        </xdr:cNvPr>
        <xdr:cNvSpPr/>
      </xdr:nvSpPr>
      <xdr:spPr>
        <a:xfrm>
          <a:off x="7797165" y="7294245"/>
          <a:ext cx="3394710" cy="1173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Tenemos en cuenta la máxima pérdida que</a:t>
          </a:r>
          <a:r>
            <a:rPr lang="es-ES" sz="1100" baseline="0"/>
            <a:t> podríamos sufrir (muy improbable pero posible) para que no nos cierren por falta de garantías</a:t>
          </a:r>
          <a:endParaRPr lang="es-ES" sz="1100"/>
        </a:p>
      </xdr:txBody>
    </xdr:sp>
    <xdr:clientData/>
  </xdr:twoCellAnchor>
  <xdr:twoCellAnchor>
    <xdr:from>
      <xdr:col>10</xdr:col>
      <xdr:colOff>575311</xdr:colOff>
      <xdr:row>37</xdr:row>
      <xdr:rowOff>100965</xdr:rowOff>
    </xdr:from>
    <xdr:to>
      <xdr:col>11</xdr:col>
      <xdr:colOff>405766</xdr:colOff>
      <xdr:row>41</xdr:row>
      <xdr:rowOff>100965</xdr:rowOff>
    </xdr:to>
    <xdr:cxnSp macro="">
      <xdr:nvCxnSpPr>
        <xdr:cNvPr id="16" name="15 Conector recto de flecha">
          <a:extLst>
            <a:ext uri="{FF2B5EF4-FFF2-40B4-BE49-F238E27FC236}">
              <a16:creationId xmlns:a16="http://schemas.microsoft.com/office/drawing/2014/main" id="{00000000-0008-0000-0400-000010000000}"/>
            </a:ext>
          </a:extLst>
        </xdr:cNvPr>
        <xdr:cNvCxnSpPr>
          <a:stCxn id="13" idx="1"/>
        </xdr:cNvCxnSpPr>
      </xdr:nvCxnSpPr>
      <xdr:spPr>
        <a:xfrm rot="10800000">
          <a:off x="7174231" y="7149465"/>
          <a:ext cx="622935" cy="7315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44</xdr:row>
      <xdr:rowOff>149189</xdr:rowOff>
    </xdr:from>
    <xdr:to>
      <xdr:col>7</xdr:col>
      <xdr:colOff>175260</xdr:colOff>
      <xdr:row>68</xdr:row>
      <xdr:rowOff>92757</xdr:rowOff>
    </xdr:to>
    <xdr:pic>
      <xdr:nvPicPr>
        <xdr:cNvPr id="18451" name="Picture 19">
          <a:extLst>
            <a:ext uri="{FF2B5EF4-FFF2-40B4-BE49-F238E27FC236}">
              <a16:creationId xmlns:a16="http://schemas.microsoft.com/office/drawing/2014/main" id="{00000000-0008-0000-0500-000013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38100" y="8807414"/>
          <a:ext cx="5566410" cy="4515568"/>
        </a:xfrm>
        <a:prstGeom prst="rect">
          <a:avLst/>
        </a:prstGeom>
        <a:noFill/>
        <a:ln w="1">
          <a:noFill/>
          <a:miter lim="800000"/>
          <a:headEnd/>
          <a:tailEnd type="none" w="med" len="med"/>
        </a:ln>
        <a:effectLst/>
      </xdr:spPr>
    </xdr:pic>
    <xdr:clientData/>
  </xdr:twoCellAnchor>
  <xdr:twoCellAnchor editAs="oneCell">
    <xdr:from>
      <xdr:col>14</xdr:col>
      <xdr:colOff>510540</xdr:colOff>
      <xdr:row>21</xdr:row>
      <xdr:rowOff>73281</xdr:rowOff>
    </xdr:from>
    <xdr:to>
      <xdr:col>22</xdr:col>
      <xdr:colOff>228600</xdr:colOff>
      <xdr:row>45</xdr:row>
      <xdr:rowOff>185933</xdr:rowOff>
    </xdr:to>
    <xdr:pic>
      <xdr:nvPicPr>
        <xdr:cNvPr id="18450" name="Picture 18">
          <a:extLst>
            <a:ext uri="{FF2B5EF4-FFF2-40B4-BE49-F238E27FC236}">
              <a16:creationId xmlns:a16="http://schemas.microsoft.com/office/drawing/2014/main" id="{00000000-0008-0000-0500-0000124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11273790" y="4350006"/>
          <a:ext cx="5814060" cy="4684652"/>
        </a:xfrm>
        <a:prstGeom prst="rect">
          <a:avLst/>
        </a:prstGeom>
        <a:noFill/>
      </xdr:spPr>
    </xdr:pic>
    <xdr:clientData/>
  </xdr:twoCellAnchor>
  <xdr:twoCellAnchor>
    <xdr:from>
      <xdr:col>5</xdr:col>
      <xdr:colOff>504825</xdr:colOff>
      <xdr:row>9</xdr:row>
      <xdr:rowOff>38100</xdr:rowOff>
    </xdr:from>
    <xdr:to>
      <xdr:col>7</xdr:col>
      <xdr:colOff>295275</xdr:colOff>
      <xdr:row>12</xdr:row>
      <xdr:rowOff>47625</xdr:rowOff>
    </xdr:to>
    <xdr:sp macro="" textlink="">
      <xdr:nvSpPr>
        <xdr:cNvPr id="10" name="9 Flecha derecha">
          <a:extLst>
            <a:ext uri="{FF2B5EF4-FFF2-40B4-BE49-F238E27FC236}">
              <a16:creationId xmlns:a16="http://schemas.microsoft.com/office/drawing/2014/main" id="{00000000-0008-0000-0500-00000A000000}"/>
            </a:ext>
          </a:extLst>
        </xdr:cNvPr>
        <xdr:cNvSpPr/>
      </xdr:nvSpPr>
      <xdr:spPr>
        <a:xfrm>
          <a:off x="4410075" y="1409700"/>
          <a:ext cx="1314450" cy="600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238125</xdr:colOff>
      <xdr:row>9</xdr:row>
      <xdr:rowOff>142875</xdr:rowOff>
    </xdr:from>
    <xdr:to>
      <xdr:col>5</xdr:col>
      <xdr:colOff>314325</xdr:colOff>
      <xdr:row>14</xdr:row>
      <xdr:rowOff>104775</xdr:rowOff>
    </xdr:to>
    <xdr:sp macro="" textlink="">
      <xdr:nvSpPr>
        <xdr:cNvPr id="11" name="10 Rectángulo redondeado">
          <a:extLst>
            <a:ext uri="{FF2B5EF4-FFF2-40B4-BE49-F238E27FC236}">
              <a16:creationId xmlns:a16="http://schemas.microsoft.com/office/drawing/2014/main" id="{00000000-0008-0000-0500-00000B000000}"/>
            </a:ext>
          </a:extLst>
        </xdr:cNvPr>
        <xdr:cNvSpPr/>
      </xdr:nvSpPr>
      <xdr:spPr>
        <a:xfrm>
          <a:off x="2619375" y="1514475"/>
          <a:ext cx="1600200" cy="952500"/>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900"/>
            <a:t>Hemos asumido una aversión</a:t>
          </a:r>
          <a:r>
            <a:rPr lang="es-ES" sz="900" baseline="0"/>
            <a:t> al riesgo media</a:t>
          </a:r>
          <a:endParaRPr lang="es-ES" sz="900"/>
        </a:p>
      </xdr:txBody>
    </xdr:sp>
    <xdr:clientData/>
  </xdr:twoCellAnchor>
  <xdr:twoCellAnchor>
    <xdr:from>
      <xdr:col>3</xdr:col>
      <xdr:colOff>38101</xdr:colOff>
      <xdr:row>11</xdr:row>
      <xdr:rowOff>161926</xdr:rowOff>
    </xdr:from>
    <xdr:to>
      <xdr:col>3</xdr:col>
      <xdr:colOff>238126</xdr:colOff>
      <xdr:row>12</xdr:row>
      <xdr:rowOff>28576</xdr:rowOff>
    </xdr:to>
    <xdr:cxnSp macro="">
      <xdr:nvCxnSpPr>
        <xdr:cNvPr id="13" name="12 Conector recto de flecha">
          <a:extLst>
            <a:ext uri="{FF2B5EF4-FFF2-40B4-BE49-F238E27FC236}">
              <a16:creationId xmlns:a16="http://schemas.microsoft.com/office/drawing/2014/main" id="{00000000-0008-0000-0500-00000D000000}"/>
            </a:ext>
          </a:extLst>
        </xdr:cNvPr>
        <xdr:cNvCxnSpPr>
          <a:stCxn id="11" idx="1"/>
        </xdr:cNvCxnSpPr>
      </xdr:nvCxnSpPr>
      <xdr:spPr>
        <a:xfrm rot="10800000">
          <a:off x="2419351" y="1924051"/>
          <a:ext cx="200025" cy="66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15</xdr:row>
      <xdr:rowOff>180976</xdr:rowOff>
    </xdr:from>
    <xdr:to>
      <xdr:col>2</xdr:col>
      <xdr:colOff>295275</xdr:colOff>
      <xdr:row>23</xdr:row>
      <xdr:rowOff>19051</xdr:rowOff>
    </xdr:to>
    <xdr:cxnSp macro="">
      <xdr:nvCxnSpPr>
        <xdr:cNvPr id="16" name="15 Conector recto de flecha">
          <a:extLst>
            <a:ext uri="{FF2B5EF4-FFF2-40B4-BE49-F238E27FC236}">
              <a16:creationId xmlns:a16="http://schemas.microsoft.com/office/drawing/2014/main" id="{00000000-0008-0000-0500-000010000000}"/>
            </a:ext>
          </a:extLst>
        </xdr:cNvPr>
        <xdr:cNvCxnSpPr/>
      </xdr:nvCxnSpPr>
      <xdr:spPr>
        <a:xfrm rot="5400000" flipH="1" flipV="1">
          <a:off x="609600" y="2914651"/>
          <a:ext cx="1476375" cy="1133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238123</xdr:colOff>
      <xdr:row>15</xdr:row>
      <xdr:rowOff>66674</xdr:rowOff>
    </xdr:from>
    <xdr:to>
      <xdr:col>7</xdr:col>
      <xdr:colOff>276224</xdr:colOff>
      <xdr:row>18</xdr:row>
      <xdr:rowOff>95249</xdr:rowOff>
    </xdr:to>
    <xdr:sp macro="" textlink="">
      <xdr:nvSpPr>
        <xdr:cNvPr id="17" name="16 Rectángulo redondeado">
          <a:extLst>
            <a:ext uri="{FF2B5EF4-FFF2-40B4-BE49-F238E27FC236}">
              <a16:creationId xmlns:a16="http://schemas.microsoft.com/office/drawing/2014/main" id="{00000000-0008-0000-0500-000011000000}"/>
            </a:ext>
          </a:extLst>
        </xdr:cNvPr>
        <xdr:cNvSpPr/>
      </xdr:nvSpPr>
      <xdr:spPr>
        <a:xfrm flipH="1">
          <a:off x="4143373" y="2628899"/>
          <a:ext cx="1562101"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900"/>
            <a:t>El delta óptimo es inferior al delta mínimo, por</a:t>
          </a:r>
          <a:r>
            <a:rPr lang="es-ES" sz="900" baseline="0"/>
            <a:t> lo que escogemos el delta mínimo</a:t>
          </a:r>
          <a:endParaRPr lang="es-ES" sz="900"/>
        </a:p>
      </xdr:txBody>
    </xdr:sp>
    <xdr:clientData/>
  </xdr:twoCellAnchor>
  <xdr:twoCellAnchor>
    <xdr:from>
      <xdr:col>5</xdr:col>
      <xdr:colOff>19051</xdr:colOff>
      <xdr:row>16</xdr:row>
      <xdr:rowOff>152400</xdr:rowOff>
    </xdr:from>
    <xdr:to>
      <xdr:col>5</xdr:col>
      <xdr:colOff>238124</xdr:colOff>
      <xdr:row>16</xdr:row>
      <xdr:rowOff>176212</xdr:rowOff>
    </xdr:to>
    <xdr:cxnSp macro="">
      <xdr:nvCxnSpPr>
        <xdr:cNvPr id="19" name="18 Conector recto de flecha">
          <a:extLst>
            <a:ext uri="{FF2B5EF4-FFF2-40B4-BE49-F238E27FC236}">
              <a16:creationId xmlns:a16="http://schemas.microsoft.com/office/drawing/2014/main" id="{00000000-0008-0000-0500-000013000000}"/>
            </a:ext>
          </a:extLst>
        </xdr:cNvPr>
        <xdr:cNvCxnSpPr>
          <a:stCxn id="17" idx="3"/>
        </xdr:cNvCxnSpPr>
      </xdr:nvCxnSpPr>
      <xdr:spPr>
        <a:xfrm rot="10800000">
          <a:off x="3924301" y="2962275"/>
          <a:ext cx="219073" cy="238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54</xdr:row>
      <xdr:rowOff>123825</xdr:rowOff>
    </xdr:from>
    <xdr:to>
      <xdr:col>6</xdr:col>
      <xdr:colOff>325755</xdr:colOff>
      <xdr:row>58</xdr:row>
      <xdr:rowOff>95250</xdr:rowOff>
    </xdr:to>
    <xdr:sp macro="" textlink="">
      <xdr:nvSpPr>
        <xdr:cNvPr id="21" name="20 Elipse">
          <a:extLst>
            <a:ext uri="{FF2B5EF4-FFF2-40B4-BE49-F238E27FC236}">
              <a16:creationId xmlns:a16="http://schemas.microsoft.com/office/drawing/2014/main" id="{00000000-0008-0000-0500-000015000000}"/>
            </a:ext>
          </a:extLst>
        </xdr:cNvPr>
        <xdr:cNvSpPr/>
      </xdr:nvSpPr>
      <xdr:spPr>
        <a:xfrm>
          <a:off x="3733800" y="10687050"/>
          <a:ext cx="1259205" cy="733425"/>
        </a:xfrm>
        <a:prstGeom prst="ellipse">
          <a:avLst/>
        </a:prstGeom>
        <a:solidFill>
          <a:schemeClr val="accent1">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20</xdr:col>
      <xdr:colOff>7620</xdr:colOff>
      <xdr:row>34</xdr:row>
      <xdr:rowOff>127635</xdr:rowOff>
    </xdr:from>
    <xdr:to>
      <xdr:col>21</xdr:col>
      <xdr:colOff>7620</xdr:colOff>
      <xdr:row>37</xdr:row>
      <xdr:rowOff>3810</xdr:rowOff>
    </xdr:to>
    <xdr:sp macro="" textlink="">
      <xdr:nvSpPr>
        <xdr:cNvPr id="23" name="22 Elipse">
          <a:extLst>
            <a:ext uri="{FF2B5EF4-FFF2-40B4-BE49-F238E27FC236}">
              <a16:creationId xmlns:a16="http://schemas.microsoft.com/office/drawing/2014/main" id="{00000000-0008-0000-0500-000017000000}"/>
            </a:ext>
          </a:extLst>
        </xdr:cNvPr>
        <xdr:cNvSpPr/>
      </xdr:nvSpPr>
      <xdr:spPr>
        <a:xfrm>
          <a:off x="15342870" y="6880860"/>
          <a:ext cx="762000" cy="447675"/>
        </a:xfrm>
        <a:prstGeom prst="ellipse">
          <a:avLst/>
        </a:prstGeom>
        <a:solidFill>
          <a:schemeClr val="accent1">
            <a:alpha val="4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190500</xdr:colOff>
      <xdr:row>0</xdr:row>
      <xdr:rowOff>47625</xdr:rowOff>
    </xdr:from>
    <xdr:to>
      <xdr:col>8</xdr:col>
      <xdr:colOff>9525</xdr:colOff>
      <xdr:row>4</xdr:row>
      <xdr:rowOff>114300</xdr:rowOff>
    </xdr:to>
    <xdr:sp macro="" textlink="">
      <xdr:nvSpPr>
        <xdr:cNvPr id="24" name="23 Rectángulo redondeado">
          <a:extLst>
            <a:ext uri="{FF2B5EF4-FFF2-40B4-BE49-F238E27FC236}">
              <a16:creationId xmlns:a16="http://schemas.microsoft.com/office/drawing/2014/main" id="{00000000-0008-0000-0500-000018000000}"/>
            </a:ext>
          </a:extLst>
        </xdr:cNvPr>
        <xdr:cNvSpPr/>
      </xdr:nvSpPr>
      <xdr:spPr>
        <a:xfrm>
          <a:off x="3333750" y="47625"/>
          <a:ext cx="2867025" cy="942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Aquí</a:t>
          </a:r>
          <a:r>
            <a:rPr lang="es-ES" sz="1100" baseline="0"/>
            <a:t> vemos cómo se hace  la optimización In sample para aplicar al primer periodo del Out of Sample. con el resto de periodos se hace de manera idéntica. Pag 324. Pto 5.3.2.</a:t>
          </a:r>
          <a:endParaRPr lang="es-ES" sz="1100"/>
        </a:p>
      </xdr:txBody>
    </xdr:sp>
    <xdr:clientData/>
  </xdr:twoCellAnchor>
  <xdr:twoCellAnchor>
    <xdr:from>
      <xdr:col>20</xdr:col>
      <xdr:colOff>129540</xdr:colOff>
      <xdr:row>10</xdr:row>
      <xdr:rowOff>160020</xdr:rowOff>
    </xdr:from>
    <xdr:to>
      <xdr:col>22</xdr:col>
      <xdr:colOff>708660</xdr:colOff>
      <xdr:row>16</xdr:row>
      <xdr:rowOff>220980</xdr:rowOff>
    </xdr:to>
    <xdr:sp macro="" textlink="">
      <xdr:nvSpPr>
        <xdr:cNvPr id="22" name="21 Elipse">
          <a:extLst>
            <a:ext uri="{FF2B5EF4-FFF2-40B4-BE49-F238E27FC236}">
              <a16:creationId xmlns:a16="http://schemas.microsoft.com/office/drawing/2014/main" id="{00000000-0008-0000-0500-000016000000}"/>
            </a:ext>
          </a:extLst>
        </xdr:cNvPr>
        <xdr:cNvSpPr/>
      </xdr:nvSpPr>
      <xdr:spPr>
        <a:xfrm>
          <a:off x="16070580" y="2103120"/>
          <a:ext cx="2164080" cy="1249680"/>
        </a:xfrm>
        <a:prstGeom prst="ellipse">
          <a:avLst/>
        </a:prstGeom>
        <a:solidFill>
          <a:schemeClr val="tx1">
            <a:alpha val="4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El Delta minimo operativo (58752</a:t>
          </a:r>
        </a:p>
        <a:p>
          <a:pPr algn="ctr"/>
          <a:r>
            <a:rPr lang="es-ES" sz="1100"/>
            <a:t>) es bastante estable</a:t>
          </a:r>
        </a:p>
      </xdr:txBody>
    </xdr:sp>
    <xdr:clientData/>
  </xdr:twoCellAnchor>
  <xdr:twoCellAnchor editAs="oneCell">
    <xdr:from>
      <xdr:col>9</xdr:col>
      <xdr:colOff>15241</xdr:colOff>
      <xdr:row>1</xdr:row>
      <xdr:rowOff>41131</xdr:rowOff>
    </xdr:from>
    <xdr:to>
      <xdr:col>18</xdr:col>
      <xdr:colOff>38101</xdr:colOff>
      <xdr:row>18</xdr:row>
      <xdr:rowOff>123571</xdr:rowOff>
    </xdr:to>
    <xdr:pic>
      <xdr:nvPicPr>
        <xdr:cNvPr id="3" name="Picture 4">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6968491" y="269731"/>
          <a:ext cx="6880860" cy="3559065"/>
        </a:xfrm>
        <a:prstGeom prst="rect">
          <a:avLst/>
        </a:prstGeom>
        <a:noFill/>
      </xdr:spPr>
    </xdr:pic>
    <xdr:clientData/>
  </xdr:twoCellAnchor>
  <xdr:twoCellAnchor editAs="oneCell">
    <xdr:from>
      <xdr:col>3</xdr:col>
      <xdr:colOff>457199</xdr:colOff>
      <xdr:row>20</xdr:row>
      <xdr:rowOff>49257</xdr:rowOff>
    </xdr:from>
    <xdr:to>
      <xdr:col>11</xdr:col>
      <xdr:colOff>759320</xdr:colOff>
      <xdr:row>39</xdr:row>
      <xdr:rowOff>26943</xdr:rowOff>
    </xdr:to>
    <xdr:pic>
      <xdr:nvPicPr>
        <xdr:cNvPr id="5" name="Picture 1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bwMode="auto">
        <a:xfrm>
          <a:off x="2838449" y="4135482"/>
          <a:ext cx="6398121" cy="3597186"/>
        </a:xfrm>
        <a:prstGeom prst="rect">
          <a:avLst/>
        </a:prstGeom>
        <a:noFill/>
      </xdr:spPr>
    </xdr:pic>
    <xdr:clientData/>
  </xdr:twoCellAnchor>
  <xdr:twoCellAnchor editAs="oneCell">
    <xdr:from>
      <xdr:col>0</xdr:col>
      <xdr:colOff>0</xdr:colOff>
      <xdr:row>20</xdr:row>
      <xdr:rowOff>105088</xdr:rowOff>
    </xdr:from>
    <xdr:to>
      <xdr:col>3</xdr:col>
      <xdr:colOff>419100</xdr:colOff>
      <xdr:row>39</xdr:row>
      <xdr:rowOff>114300</xdr:rowOff>
    </xdr:to>
    <xdr:pic>
      <xdr:nvPicPr>
        <xdr:cNvPr id="6" name="Picture 12">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bwMode="auto">
        <a:xfrm>
          <a:off x="0" y="4191313"/>
          <a:ext cx="2800350" cy="3628712"/>
        </a:xfrm>
        <a:prstGeom prst="rect">
          <a:avLst/>
        </a:prstGeom>
        <a:noFill/>
      </xdr:spPr>
    </xdr:pic>
    <xdr:clientData/>
  </xdr:twoCellAnchor>
  <xdr:twoCellAnchor>
    <xdr:from>
      <xdr:col>12</xdr:col>
      <xdr:colOff>15240</xdr:colOff>
      <xdr:row>27</xdr:row>
      <xdr:rowOff>83820</xdr:rowOff>
    </xdr:from>
    <xdr:to>
      <xdr:col>14</xdr:col>
      <xdr:colOff>213360</xdr:colOff>
      <xdr:row>36</xdr:row>
      <xdr:rowOff>45720</xdr:rowOff>
    </xdr:to>
    <xdr:sp macro="" textlink="">
      <xdr:nvSpPr>
        <xdr:cNvPr id="26" name="25 Elipse">
          <a:extLst>
            <a:ext uri="{FF2B5EF4-FFF2-40B4-BE49-F238E27FC236}">
              <a16:creationId xmlns:a16="http://schemas.microsoft.com/office/drawing/2014/main" id="{00000000-0008-0000-0500-00001A000000}"/>
            </a:ext>
          </a:extLst>
        </xdr:cNvPr>
        <xdr:cNvSpPr/>
      </xdr:nvSpPr>
      <xdr:spPr>
        <a:xfrm>
          <a:off x="9616440" y="5280660"/>
          <a:ext cx="1783080" cy="16078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Optimizamos por Net Profit  y no por el Return-DD</a:t>
          </a:r>
          <a:r>
            <a:rPr lang="es-ES" sz="1100" baseline="0"/>
            <a:t> ratio </a:t>
          </a:r>
          <a:r>
            <a:rPr lang="es-ES" sz="1100"/>
            <a:t>(ya que el DD está controlado al 35%)</a:t>
          </a:r>
        </a:p>
      </xdr:txBody>
    </xdr:sp>
    <xdr:clientData/>
  </xdr:twoCellAnchor>
  <xdr:twoCellAnchor>
    <xdr:from>
      <xdr:col>8</xdr:col>
      <xdr:colOff>449580</xdr:colOff>
      <xdr:row>41</xdr:row>
      <xdr:rowOff>15240</xdr:rowOff>
    </xdr:from>
    <xdr:to>
      <xdr:col>13</xdr:col>
      <xdr:colOff>335280</xdr:colOff>
      <xdr:row>51</xdr:row>
      <xdr:rowOff>129540</xdr:rowOff>
    </xdr:to>
    <xdr:sp macro="" textlink="">
      <xdr:nvSpPr>
        <xdr:cNvPr id="30" name="29 Elipse">
          <a:extLst>
            <a:ext uri="{FF2B5EF4-FFF2-40B4-BE49-F238E27FC236}">
              <a16:creationId xmlns:a16="http://schemas.microsoft.com/office/drawing/2014/main" id="{00000000-0008-0000-0500-00001E000000}"/>
            </a:ext>
          </a:extLst>
        </xdr:cNvPr>
        <xdr:cNvSpPr/>
      </xdr:nvSpPr>
      <xdr:spPr>
        <a:xfrm>
          <a:off x="6880860" y="7772400"/>
          <a:ext cx="3848100" cy="19431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La delta que optenemos en la optimización (7618) está muy por debajo de la delta minima operativa (58752) y ademas parece que no es muy estable,</a:t>
          </a:r>
          <a:r>
            <a:rPr lang="es-ES" sz="1100" baseline="0"/>
            <a:t> mientras que el delta minimo operativo si lo es, como se deduce del analisis de sensibilidad.</a:t>
          </a:r>
          <a:endParaRPr lang="es-ES" sz="1100"/>
        </a:p>
      </xdr:txBody>
    </xdr:sp>
    <xdr:clientData/>
  </xdr:twoCellAnchor>
  <xdr:twoCellAnchor>
    <xdr:from>
      <xdr:col>16</xdr:col>
      <xdr:colOff>350520</xdr:colOff>
      <xdr:row>30</xdr:row>
      <xdr:rowOff>53474</xdr:rowOff>
    </xdr:from>
    <xdr:to>
      <xdr:col>17</xdr:col>
      <xdr:colOff>350520</xdr:colOff>
      <xdr:row>32</xdr:row>
      <xdr:rowOff>120149</xdr:rowOff>
    </xdr:to>
    <xdr:sp macro="" textlink="">
      <xdr:nvSpPr>
        <xdr:cNvPr id="31" name="30 Elipse">
          <a:extLst>
            <a:ext uri="{FF2B5EF4-FFF2-40B4-BE49-F238E27FC236}">
              <a16:creationId xmlns:a16="http://schemas.microsoft.com/office/drawing/2014/main" id="{00000000-0008-0000-0500-00001F000000}"/>
            </a:ext>
          </a:extLst>
        </xdr:cNvPr>
        <xdr:cNvSpPr/>
      </xdr:nvSpPr>
      <xdr:spPr>
        <a:xfrm>
          <a:off x="13121640" y="5798954"/>
          <a:ext cx="792480" cy="432435"/>
        </a:xfrm>
        <a:prstGeom prst="ellipse">
          <a:avLst/>
        </a:prstGeom>
        <a:solidFill>
          <a:schemeClr val="accent1">
            <a:alpha val="4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xdr:col>
      <xdr:colOff>274320</xdr:colOff>
      <xdr:row>49</xdr:row>
      <xdr:rowOff>81926</xdr:rowOff>
    </xdr:from>
    <xdr:to>
      <xdr:col>2</xdr:col>
      <xdr:colOff>680085</xdr:colOff>
      <xdr:row>53</xdr:row>
      <xdr:rowOff>53351</xdr:rowOff>
    </xdr:to>
    <xdr:sp macro="" textlink="">
      <xdr:nvSpPr>
        <xdr:cNvPr id="32" name="31 Elipse">
          <a:extLst>
            <a:ext uri="{FF2B5EF4-FFF2-40B4-BE49-F238E27FC236}">
              <a16:creationId xmlns:a16="http://schemas.microsoft.com/office/drawing/2014/main" id="{00000000-0008-0000-0500-000020000000}"/>
            </a:ext>
          </a:extLst>
        </xdr:cNvPr>
        <xdr:cNvSpPr/>
      </xdr:nvSpPr>
      <xdr:spPr>
        <a:xfrm>
          <a:off x="1036320" y="9692651"/>
          <a:ext cx="1263015" cy="733425"/>
        </a:xfrm>
        <a:prstGeom prst="ellipse">
          <a:avLst/>
        </a:prstGeom>
        <a:solidFill>
          <a:schemeClr val="accent1">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161925</xdr:colOff>
      <xdr:row>10</xdr:row>
      <xdr:rowOff>180975</xdr:rowOff>
    </xdr:from>
    <xdr:to>
      <xdr:col>19</xdr:col>
      <xdr:colOff>142875</xdr:colOff>
      <xdr:row>16</xdr:row>
      <xdr:rowOff>104775</xdr:rowOff>
    </xdr:to>
    <xdr:sp macro="" textlink="">
      <xdr:nvSpPr>
        <xdr:cNvPr id="8" name="7 CuadroTexto">
          <a:extLst>
            <a:ext uri="{FF2B5EF4-FFF2-40B4-BE49-F238E27FC236}">
              <a16:creationId xmlns:a16="http://schemas.microsoft.com/office/drawing/2014/main" id="{00000000-0008-0000-0600-000008000000}"/>
            </a:ext>
          </a:extLst>
        </xdr:cNvPr>
        <xdr:cNvSpPr txBox="1"/>
      </xdr:nvSpPr>
      <xdr:spPr>
        <a:xfrm>
          <a:off x="17402175" y="2162175"/>
          <a:ext cx="2266950" cy="9525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rgbClr val="00B050"/>
              </a:solidFill>
            </a:rPr>
            <a:t>Configuramos el inicio del siguiente periodo con los capitales y número de contratos con el que</a:t>
          </a:r>
          <a:r>
            <a:rPr lang="es-ES" sz="1100" b="1" baseline="0">
              <a:solidFill>
                <a:srgbClr val="00B050"/>
              </a:solidFill>
            </a:rPr>
            <a:t> acabamos el anterior</a:t>
          </a:r>
          <a:endParaRPr lang="es-ES" sz="1100" b="1">
            <a:solidFill>
              <a:srgbClr val="00B050"/>
            </a:solidFill>
          </a:endParaRPr>
        </a:p>
      </xdr:txBody>
    </xdr:sp>
    <xdr:clientData/>
  </xdr:twoCellAnchor>
  <xdr:twoCellAnchor>
    <xdr:from>
      <xdr:col>13</xdr:col>
      <xdr:colOff>546099</xdr:colOff>
      <xdr:row>14</xdr:row>
      <xdr:rowOff>114301</xdr:rowOff>
    </xdr:from>
    <xdr:to>
      <xdr:col>27</xdr:col>
      <xdr:colOff>88900</xdr:colOff>
      <xdr:row>37</xdr:row>
      <xdr:rowOff>5334</xdr:rowOff>
    </xdr:to>
    <xdr:grpSp>
      <xdr:nvGrpSpPr>
        <xdr:cNvPr id="12" name="11 Grupo">
          <a:extLst>
            <a:ext uri="{FF2B5EF4-FFF2-40B4-BE49-F238E27FC236}">
              <a16:creationId xmlns:a16="http://schemas.microsoft.com/office/drawing/2014/main" id="{00000000-0008-0000-0600-00000C000000}"/>
            </a:ext>
          </a:extLst>
        </xdr:cNvPr>
        <xdr:cNvGrpSpPr/>
      </xdr:nvGrpSpPr>
      <xdr:grpSpPr>
        <a:xfrm>
          <a:off x="14747874" y="2895601"/>
          <a:ext cx="12287251" cy="4463033"/>
          <a:chOff x="15544338" y="2821794"/>
          <a:chExt cx="10379837" cy="3950482"/>
        </a:xfrm>
      </xdr:grpSpPr>
      <xdr:cxnSp macro="">
        <xdr:nvCxnSpPr>
          <xdr:cNvPr id="6" name="5 Conector recto de flecha">
            <a:extLst>
              <a:ext uri="{FF2B5EF4-FFF2-40B4-BE49-F238E27FC236}">
                <a16:creationId xmlns:a16="http://schemas.microsoft.com/office/drawing/2014/main" id="{00000000-0008-0000-0600-000006000000}"/>
              </a:ext>
            </a:extLst>
          </xdr:cNvPr>
          <xdr:cNvCxnSpPr/>
        </xdr:nvCxnSpPr>
        <xdr:spPr>
          <a:xfrm flipV="1">
            <a:off x="16831095" y="2821794"/>
            <a:ext cx="9093080" cy="291449"/>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0" name="9 Conector recto de flecha">
            <a:extLst>
              <a:ext uri="{FF2B5EF4-FFF2-40B4-BE49-F238E27FC236}">
                <a16:creationId xmlns:a16="http://schemas.microsoft.com/office/drawing/2014/main" id="{00000000-0008-0000-0600-00000A000000}"/>
              </a:ext>
            </a:extLst>
          </xdr:cNvPr>
          <xdr:cNvCxnSpPr/>
        </xdr:nvCxnSpPr>
        <xdr:spPr>
          <a:xfrm>
            <a:off x="15544338" y="5658641"/>
            <a:ext cx="4334336" cy="111363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139700</xdr:colOff>
      <xdr:row>1</xdr:row>
      <xdr:rowOff>0</xdr:rowOff>
    </xdr:from>
    <xdr:to>
      <xdr:col>11</xdr:col>
      <xdr:colOff>190500</xdr:colOff>
      <xdr:row>6</xdr:row>
      <xdr:rowOff>76200</xdr:rowOff>
    </xdr:to>
    <xdr:sp macro="" textlink="">
      <xdr:nvSpPr>
        <xdr:cNvPr id="23" name="22 Rectángulo redondeado">
          <a:extLst>
            <a:ext uri="{FF2B5EF4-FFF2-40B4-BE49-F238E27FC236}">
              <a16:creationId xmlns:a16="http://schemas.microsoft.com/office/drawing/2014/main" id="{00000000-0008-0000-0600-000017000000}"/>
            </a:ext>
          </a:extLst>
        </xdr:cNvPr>
        <xdr:cNvSpPr/>
      </xdr:nvSpPr>
      <xdr:spPr>
        <a:xfrm>
          <a:off x="11353800" y="228600"/>
          <a:ext cx="5308600" cy="1041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400"/>
            <a:t>Vemos como se construye el Out</a:t>
          </a:r>
          <a:r>
            <a:rPr lang="es-ES" sz="1400" baseline="0"/>
            <a:t> of Sample de periodo en periodo</a:t>
          </a:r>
          <a:endParaRPr lang="es-ES" sz="1400"/>
        </a:p>
      </xdr:txBody>
    </xdr:sp>
    <xdr:clientData/>
  </xdr:twoCellAnchor>
  <xdr:twoCellAnchor editAs="oneCell">
    <xdr:from>
      <xdr:col>7</xdr:col>
      <xdr:colOff>529080</xdr:colOff>
      <xdr:row>11</xdr:row>
      <xdr:rowOff>5080</xdr:rowOff>
    </xdr:from>
    <xdr:to>
      <xdr:col>15</xdr:col>
      <xdr:colOff>171960</xdr:colOff>
      <xdr:row>36</xdr:row>
      <xdr:rowOff>155125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7968105" y="2186305"/>
          <a:ext cx="7929630" cy="5131620"/>
        </a:xfrm>
        <a:prstGeom prst="rect">
          <a:avLst/>
        </a:prstGeom>
        <a:noFill/>
      </xdr:spPr>
    </xdr:pic>
    <xdr:clientData/>
  </xdr:twoCellAnchor>
  <xdr:twoCellAnchor editAs="oneCell">
    <xdr:from>
      <xdr:col>19</xdr:col>
      <xdr:colOff>1179195</xdr:colOff>
      <xdr:row>12</xdr:row>
      <xdr:rowOff>16627</xdr:rowOff>
    </xdr:from>
    <xdr:to>
      <xdr:col>29</xdr:col>
      <xdr:colOff>52465</xdr:colOff>
      <xdr:row>36</xdr:row>
      <xdr:rowOff>43666</xdr:rowOff>
    </xdr:to>
    <xdr:pic>
      <xdr:nvPicPr>
        <xdr:cNvPr id="3" name="Picture 6">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19952970" y="2388352"/>
          <a:ext cx="8569720" cy="4818114"/>
        </a:xfrm>
        <a:prstGeom prst="rect">
          <a:avLst/>
        </a:prstGeom>
        <a:noFill/>
        <a:ln w="1">
          <a:noFill/>
          <a:miter lim="800000"/>
          <a:headEnd/>
          <a:tailEnd type="none" w="med" len="med"/>
        </a:ln>
        <a:effectLst/>
      </xdr:spPr>
    </xdr:pic>
    <xdr:clientData/>
  </xdr:twoCellAnchor>
  <xdr:twoCellAnchor editAs="oneCell">
    <xdr:from>
      <xdr:col>31</xdr:col>
      <xdr:colOff>10160</xdr:colOff>
      <xdr:row>12</xdr:row>
      <xdr:rowOff>63607</xdr:rowOff>
    </xdr:from>
    <xdr:to>
      <xdr:col>40</xdr:col>
      <xdr:colOff>528320</xdr:colOff>
      <xdr:row>35</xdr:row>
      <xdr:rowOff>184847</xdr:rowOff>
    </xdr:to>
    <xdr:pic>
      <xdr:nvPicPr>
        <xdr:cNvPr id="11274" name="Picture 10">
          <a:extLst>
            <a:ext uri="{FF2B5EF4-FFF2-40B4-BE49-F238E27FC236}">
              <a16:creationId xmlns:a16="http://schemas.microsoft.com/office/drawing/2014/main" id="{00000000-0008-0000-0600-00000A2C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30004385" y="2435332"/>
          <a:ext cx="9090660" cy="4721815"/>
        </a:xfrm>
        <a:prstGeom prst="rect">
          <a:avLst/>
        </a:prstGeom>
        <a:noFill/>
      </xdr:spPr>
    </xdr:pic>
    <xdr:clientData/>
  </xdr:twoCellAnchor>
  <xdr:twoCellAnchor>
    <xdr:from>
      <xdr:col>0</xdr:col>
      <xdr:colOff>1066800</xdr:colOff>
      <xdr:row>36</xdr:row>
      <xdr:rowOff>152400</xdr:rowOff>
    </xdr:from>
    <xdr:to>
      <xdr:col>3</xdr:col>
      <xdr:colOff>923925</xdr:colOff>
      <xdr:row>43</xdr:row>
      <xdr:rowOff>123825</xdr:rowOff>
    </xdr:to>
    <xdr:sp macro="" textlink="">
      <xdr:nvSpPr>
        <xdr:cNvPr id="4" name="Rectángulo 3" descr="Anotación, he utilizado la cantidad inicial en el primer periodo del IS, de forma que el primer periodo del OS empieza con el equity final del IS, y con la misma cantidad de contratos">
          <a:extLst>
            <a:ext uri="{FF2B5EF4-FFF2-40B4-BE49-F238E27FC236}">
              <a16:creationId xmlns:a16="http://schemas.microsoft.com/office/drawing/2014/main" id="{269BCBA4-16BF-BA98-DE7A-E5218E1769B8}"/>
            </a:ext>
          </a:extLst>
        </xdr:cNvPr>
        <xdr:cNvSpPr/>
      </xdr:nvSpPr>
      <xdr:spPr>
        <a:xfrm>
          <a:off x="1066800" y="7315200"/>
          <a:ext cx="3752850" cy="1304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1266825</xdr:colOff>
      <xdr:row>37</xdr:row>
      <xdr:rowOff>133350</xdr:rowOff>
    </xdr:from>
    <xdr:to>
      <xdr:col>3</xdr:col>
      <xdr:colOff>666750</xdr:colOff>
      <xdr:row>42</xdr:row>
      <xdr:rowOff>114300</xdr:rowOff>
    </xdr:to>
    <xdr:sp macro="" textlink="">
      <xdr:nvSpPr>
        <xdr:cNvPr id="11268" name="Text Box 4">
          <a:extLst>
            <a:ext uri="{FF2B5EF4-FFF2-40B4-BE49-F238E27FC236}">
              <a16:creationId xmlns:a16="http://schemas.microsoft.com/office/drawing/2014/main" id="{8A95F1B7-4E30-8130-8375-54893D145168}"/>
            </a:ext>
          </a:extLst>
        </xdr:cNvPr>
        <xdr:cNvSpPr txBox="1">
          <a:spLocks noChangeArrowheads="1"/>
        </xdr:cNvSpPr>
      </xdr:nvSpPr>
      <xdr:spPr bwMode="auto">
        <a:xfrm>
          <a:off x="1266825" y="7486650"/>
          <a:ext cx="3295650" cy="93345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s-ES" sz="1100" b="0" i="0" u="none" strike="noStrike" baseline="0">
              <a:solidFill>
                <a:srgbClr val="000000"/>
              </a:solidFill>
              <a:latin typeface="Calibri"/>
              <a:cs typeface="Calibri"/>
            </a:rPr>
            <a:t>Anotación, he utilizado la cantidad inicial en el primer periodo del IS, de forma que el primer periodo del OS empieza con el equity final del IS, y con la misma cantidad de contratos. Las estadísticas de esta columna corresponden al primer tramo del OS.</a:t>
          </a:r>
        </a:p>
        <a:p>
          <a:pPr algn="l" rtl="0">
            <a:defRPr sz="1000"/>
          </a:pPr>
          <a:endParaRPr lang="es-ES" sz="1100" b="0" i="0" u="none" strike="noStrike" baseline="0">
            <a:solidFill>
              <a:srgbClr val="000000"/>
            </a:solidFill>
            <a:latin typeface="Calibri"/>
            <a:cs typeface="Calibri"/>
          </a:endParaRPr>
        </a:p>
      </xdr:txBody>
    </xdr:sp>
    <xdr:clientData/>
  </xdr:twoCellAnchor>
  <xdr:twoCellAnchor>
    <xdr:from>
      <xdr:col>0</xdr:col>
      <xdr:colOff>1104900</xdr:colOff>
      <xdr:row>31</xdr:row>
      <xdr:rowOff>66675</xdr:rowOff>
    </xdr:from>
    <xdr:to>
      <xdr:col>0</xdr:col>
      <xdr:colOff>1323975</xdr:colOff>
      <xdr:row>36</xdr:row>
      <xdr:rowOff>76200</xdr:rowOff>
    </xdr:to>
    <xdr:cxnSp macro="">
      <xdr:nvCxnSpPr>
        <xdr:cNvPr id="7" name="Conector recto 6">
          <a:extLst>
            <a:ext uri="{FF2B5EF4-FFF2-40B4-BE49-F238E27FC236}">
              <a16:creationId xmlns:a16="http://schemas.microsoft.com/office/drawing/2014/main" id="{EA0957B6-5BB4-0F94-7A63-191666B8ECDD}"/>
            </a:ext>
          </a:extLst>
        </xdr:cNvPr>
        <xdr:cNvCxnSpPr/>
      </xdr:nvCxnSpPr>
      <xdr:spPr>
        <a:xfrm flipH="1">
          <a:off x="1104900" y="6276975"/>
          <a:ext cx="219075" cy="9620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514350</xdr:colOff>
      <xdr:row>1</xdr:row>
      <xdr:rowOff>133350</xdr:rowOff>
    </xdr:from>
    <xdr:to>
      <xdr:col>14</xdr:col>
      <xdr:colOff>93345</xdr:colOff>
      <xdr:row>15</xdr:row>
      <xdr:rowOff>76200</xdr:rowOff>
    </xdr:to>
    <xdr:sp macro="" textlink="">
      <xdr:nvSpPr>
        <xdr:cNvPr id="2" name="1 Rectángulo redondeado">
          <a:extLst>
            <a:ext uri="{FF2B5EF4-FFF2-40B4-BE49-F238E27FC236}">
              <a16:creationId xmlns:a16="http://schemas.microsoft.com/office/drawing/2014/main" id="{00000000-0008-0000-0700-000002000000}"/>
            </a:ext>
          </a:extLst>
        </xdr:cNvPr>
        <xdr:cNvSpPr/>
      </xdr:nvSpPr>
      <xdr:spPr>
        <a:xfrm>
          <a:off x="8439150" y="864870"/>
          <a:ext cx="2748915" cy="25031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1100"/>
            <a:t>Los trades se obtienen de cada periodo realizado en</a:t>
          </a:r>
          <a:r>
            <a:rPr lang="es-ES" sz="1100" baseline="0"/>
            <a:t> MSA desde View-Equity Table, luego se pegan los periodos. Ojo con empezar cada periodo con el capital con el que se terminó el anterior y el mismo número de contratos.</a:t>
          </a:r>
        </a:p>
        <a:p>
          <a:pPr algn="ctr"/>
          <a:r>
            <a:rPr lang="es-ES" sz="1100" baseline="0"/>
            <a:t>Luego podemos coger esta secuencia de trades y meterla de nuevo  en el MSA para obtener las estadísticas</a:t>
          </a:r>
          <a:endParaRPr lang="es-E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60960</xdr:colOff>
      <xdr:row>2</xdr:row>
      <xdr:rowOff>172105</xdr:rowOff>
    </xdr:from>
    <xdr:to>
      <xdr:col>8</xdr:col>
      <xdr:colOff>131445</xdr:colOff>
      <xdr:row>26</xdr:row>
      <xdr:rowOff>75063</xdr:rowOff>
    </xdr:to>
    <xdr:pic>
      <xdr:nvPicPr>
        <xdr:cNvPr id="20482" name="Picture 2">
          <a:extLst>
            <a:ext uri="{FF2B5EF4-FFF2-40B4-BE49-F238E27FC236}">
              <a16:creationId xmlns:a16="http://schemas.microsoft.com/office/drawing/2014/main" id="{00000000-0008-0000-0800-0000025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60960" y="600730"/>
          <a:ext cx="8366760" cy="4474958"/>
        </a:xfrm>
        <a:prstGeom prst="rect">
          <a:avLst/>
        </a:prstGeom>
        <a:noFill/>
      </xdr:spPr>
    </xdr:pic>
    <xdr:clientData/>
  </xdr:twoCellAnchor>
  <xdr:twoCellAnchor editAs="oneCell">
    <xdr:from>
      <xdr:col>8</xdr:col>
      <xdr:colOff>647700</xdr:colOff>
      <xdr:row>3</xdr:row>
      <xdr:rowOff>35540</xdr:rowOff>
    </xdr:from>
    <xdr:to>
      <xdr:col>19</xdr:col>
      <xdr:colOff>441960</xdr:colOff>
      <xdr:row>25</xdr:row>
      <xdr:rowOff>121629</xdr:rowOff>
    </xdr:to>
    <xdr:pic>
      <xdr:nvPicPr>
        <xdr:cNvPr id="20484" name="Picture 4">
          <a:extLst>
            <a:ext uri="{FF2B5EF4-FFF2-40B4-BE49-F238E27FC236}">
              <a16:creationId xmlns:a16="http://schemas.microsoft.com/office/drawing/2014/main" id="{00000000-0008-0000-0800-0000045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8686800" y="654665"/>
          <a:ext cx="8176260" cy="4277089"/>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457201</xdr:colOff>
      <xdr:row>25</xdr:row>
      <xdr:rowOff>171450</xdr:rowOff>
    </xdr:from>
    <xdr:to>
      <xdr:col>4</xdr:col>
      <xdr:colOff>276225</xdr:colOff>
      <xdr:row>34</xdr:row>
      <xdr:rowOff>99060</xdr:rowOff>
    </xdr:to>
    <xdr:sp macro="" textlink="">
      <xdr:nvSpPr>
        <xdr:cNvPr id="3" name="2 CuadroTexto">
          <a:extLst>
            <a:ext uri="{FF2B5EF4-FFF2-40B4-BE49-F238E27FC236}">
              <a16:creationId xmlns:a16="http://schemas.microsoft.com/office/drawing/2014/main" id="{00000000-0008-0000-0900-000003000000}"/>
            </a:ext>
          </a:extLst>
        </xdr:cNvPr>
        <xdr:cNvSpPr txBox="1"/>
      </xdr:nvSpPr>
      <xdr:spPr>
        <a:xfrm>
          <a:off x="3329941" y="4423410"/>
          <a:ext cx="4002404" cy="157353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a:t>Hemos utilizado</a:t>
          </a:r>
          <a:r>
            <a:rPr lang="es-ES" sz="1100" baseline="0"/>
            <a:t> la serie de el OS y le hemos introducido el delta</a:t>
          </a:r>
        </a:p>
        <a:p>
          <a:r>
            <a:rPr lang="es-ES" sz="1100" baseline="0"/>
            <a:t>(delta = 61002) más agresivo de los obtenidos  en la tabla para obtener el  análisis de Montecarlo. </a:t>
          </a:r>
          <a:endParaRPr lang="es-ES" sz="1100"/>
        </a:p>
      </xdr:txBody>
    </xdr:sp>
    <xdr:clientData/>
  </xdr:twoCellAnchor>
  <xdr:twoCellAnchor editAs="oneCell">
    <xdr:from>
      <xdr:col>0</xdr:col>
      <xdr:colOff>1</xdr:colOff>
      <xdr:row>2</xdr:row>
      <xdr:rowOff>213542</xdr:rowOff>
    </xdr:from>
    <xdr:to>
      <xdr:col>5</xdr:col>
      <xdr:colOff>304800</xdr:colOff>
      <xdr:row>24</xdr:row>
      <xdr:rowOff>87298</xdr:rowOff>
    </xdr:to>
    <xdr:pic>
      <xdr:nvPicPr>
        <xdr:cNvPr id="21510" name="Picture 6">
          <a:extLst>
            <a:ext uri="{FF2B5EF4-FFF2-40B4-BE49-F238E27FC236}">
              <a16:creationId xmlns:a16="http://schemas.microsoft.com/office/drawing/2014/main" id="{00000000-0008-0000-0900-000006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 y="642167"/>
          <a:ext cx="7905749" cy="411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
  <sheetViews>
    <sheetView tabSelected="1" topLeftCell="D1" workbookViewId="0">
      <selection activeCell="S15" sqref="S15"/>
    </sheetView>
  </sheetViews>
  <sheetFormatPr baseColWidth="10"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W326"/>
  <sheetViews>
    <sheetView workbookViewId="0">
      <selection activeCell="A5" sqref="A5"/>
    </sheetView>
  </sheetViews>
  <sheetFormatPr baseColWidth="10" defaultRowHeight="15" x14ac:dyDescent="0.25"/>
  <cols>
    <col min="1" max="1" width="35.5703125" customWidth="1"/>
    <col min="2" max="2" width="21.28515625" style="4" customWidth="1"/>
    <col min="3" max="4" width="11.5703125" style="4" bestFit="1" customWidth="1"/>
    <col min="5" max="5" width="12" style="4" bestFit="1" customWidth="1"/>
    <col min="6" max="6" width="11.5703125" style="62" bestFit="1" customWidth="1"/>
    <col min="7" max="8" width="11.5703125" style="62" customWidth="1"/>
    <col min="9" max="11" width="11.42578125" style="62"/>
    <col min="14" max="15" width="11.42578125" style="65" customWidth="1"/>
    <col min="16" max="23" width="11.42578125" style="65"/>
  </cols>
  <sheetData>
    <row r="1" spans="1:23" ht="20.25" x14ac:dyDescent="0.3">
      <c r="A1" s="61" t="s">
        <v>134</v>
      </c>
      <c r="M1" s="63"/>
      <c r="N1" s="64"/>
    </row>
    <row r="2" spans="1:23" x14ac:dyDescent="0.25">
      <c r="M2" s="63"/>
      <c r="N2" s="64"/>
    </row>
    <row r="3" spans="1:23" x14ac:dyDescent="0.25">
      <c r="A3" t="s">
        <v>0</v>
      </c>
      <c r="B3" s="66" t="s">
        <v>7965</v>
      </c>
      <c r="M3" s="63"/>
      <c r="N3" s="64"/>
    </row>
    <row r="4" spans="1:23" x14ac:dyDescent="0.25">
      <c r="A4" t="s">
        <v>122</v>
      </c>
      <c r="B4" s="4" t="s">
        <v>7957</v>
      </c>
      <c r="D4" s="4" t="s">
        <v>123</v>
      </c>
      <c r="E4" s="67" t="s">
        <v>124</v>
      </c>
    </row>
    <row r="5" spans="1:23" x14ac:dyDescent="0.25">
      <c r="A5" t="s">
        <v>83</v>
      </c>
      <c r="B5" s="62" t="s">
        <v>159</v>
      </c>
      <c r="D5" s="4" t="s">
        <v>7</v>
      </c>
      <c r="E5" s="68">
        <v>51150</v>
      </c>
      <c r="J5" s="69"/>
      <c r="M5" s="63"/>
      <c r="N5" s="64"/>
    </row>
    <row r="6" spans="1:23" x14ac:dyDescent="0.25">
      <c r="A6" t="s">
        <v>68</v>
      </c>
      <c r="B6" s="70">
        <v>250000</v>
      </c>
      <c r="D6"/>
      <c r="E6" s="63"/>
      <c r="F6" s="64"/>
      <c r="G6" s="64"/>
      <c r="H6" s="64"/>
      <c r="I6" s="65"/>
      <c r="J6" s="65"/>
      <c r="K6" s="65"/>
      <c r="L6" s="65"/>
      <c r="M6" s="65"/>
      <c r="R6"/>
      <c r="S6"/>
      <c r="T6"/>
      <c r="U6"/>
      <c r="V6"/>
      <c r="W6"/>
    </row>
    <row r="7" spans="1:23" ht="15.75" thickBot="1" x14ac:dyDescent="0.3">
      <c r="B7" s="70"/>
      <c r="E7" s="101"/>
      <c r="K7" s="101"/>
      <c r="M7" s="63"/>
      <c r="N7" s="64"/>
    </row>
    <row r="8" spans="1:23" ht="15.75" thickBot="1" x14ac:dyDescent="0.3">
      <c r="A8" s="1" t="s">
        <v>22</v>
      </c>
      <c r="B8" s="115" t="s">
        <v>4</v>
      </c>
      <c r="C8" s="116" t="s">
        <v>4</v>
      </c>
      <c r="D8" s="116" t="s">
        <v>7958</v>
      </c>
      <c r="E8" s="116" t="s">
        <v>152</v>
      </c>
      <c r="F8" s="154" t="s">
        <v>7959</v>
      </c>
      <c r="G8" s="116" t="s">
        <v>152</v>
      </c>
      <c r="H8" s="155" t="s">
        <v>7959</v>
      </c>
      <c r="K8" s="101"/>
      <c r="M8" s="63"/>
      <c r="N8" s="64"/>
    </row>
    <row r="9" spans="1:23" ht="15.75" thickBot="1" x14ac:dyDescent="0.3">
      <c r="A9" s="1" t="s">
        <v>129</v>
      </c>
      <c r="B9" s="117">
        <v>2</v>
      </c>
      <c r="C9" s="118">
        <v>2</v>
      </c>
      <c r="D9" s="118">
        <v>2</v>
      </c>
      <c r="E9" s="118">
        <v>1</v>
      </c>
      <c r="F9" s="155">
        <v>1</v>
      </c>
      <c r="G9" s="118">
        <v>1</v>
      </c>
      <c r="H9" s="67">
        <v>3</v>
      </c>
      <c r="K9" s="101"/>
      <c r="M9" s="63"/>
      <c r="N9" s="64"/>
    </row>
    <row r="10" spans="1:23" x14ac:dyDescent="0.25">
      <c r="M10" s="63"/>
      <c r="N10" s="64"/>
    </row>
    <row r="11" spans="1:23" ht="18" x14ac:dyDescent="0.25">
      <c r="A11" s="71" t="s">
        <v>84</v>
      </c>
      <c r="C11" s="4" t="s">
        <v>85</v>
      </c>
      <c r="M11" s="63"/>
      <c r="N11" s="64"/>
    </row>
    <row r="12" spans="1:23" ht="18" x14ac:dyDescent="0.25">
      <c r="A12" s="143"/>
      <c r="B12" s="138"/>
      <c r="C12" s="138"/>
      <c r="M12" s="63"/>
      <c r="N12" s="64"/>
    </row>
    <row r="13" spans="1:23" x14ac:dyDescent="0.25">
      <c r="A13" s="142" t="s">
        <v>86</v>
      </c>
      <c r="B13" s="138"/>
      <c r="C13" s="138"/>
      <c r="M13" s="63"/>
      <c r="N13" s="73"/>
      <c r="O13" s="64"/>
      <c r="S13" s="64"/>
    </row>
    <row r="14" spans="1:23" x14ac:dyDescent="0.25">
      <c r="B14" s="70" t="s">
        <v>87</v>
      </c>
      <c r="C14" s="70" t="s">
        <v>88</v>
      </c>
      <c r="D14" s="70" t="s">
        <v>89</v>
      </c>
      <c r="E14" s="70" t="s">
        <v>90</v>
      </c>
      <c r="F14" s="70" t="s">
        <v>91</v>
      </c>
      <c r="G14" s="70"/>
      <c r="H14" s="70"/>
      <c r="I14" s="70"/>
      <c r="M14" s="63"/>
      <c r="N14" s="73"/>
      <c r="O14" s="74"/>
      <c r="P14" s="74"/>
      <c r="Q14" s="74"/>
      <c r="S14" s="64"/>
    </row>
    <row r="15" spans="1:23" x14ac:dyDescent="0.25">
      <c r="A15" t="s">
        <v>125</v>
      </c>
      <c r="B15" s="77">
        <v>2.5999999999999998E-4</v>
      </c>
      <c r="C15" s="102">
        <f>B15+B16</f>
        <v>7.899999999999999E-4</v>
      </c>
      <c r="D15" s="102">
        <f>B15-B16</f>
        <v>-2.7E-4</v>
      </c>
      <c r="E15" s="84">
        <v>1E-3</v>
      </c>
      <c r="F15" s="84">
        <v>-1E-3</v>
      </c>
      <c r="G15" s="84"/>
      <c r="H15" s="84"/>
      <c r="I15" s="70"/>
      <c r="M15" s="63"/>
      <c r="N15" s="73"/>
      <c r="O15" s="64"/>
      <c r="P15" s="74"/>
      <c r="Q15" s="74"/>
      <c r="S15" s="64"/>
    </row>
    <row r="16" spans="1:23" x14ac:dyDescent="0.25">
      <c r="A16" t="s">
        <v>92</v>
      </c>
      <c r="B16" s="84">
        <v>5.2999999999999998E-4</v>
      </c>
      <c r="C16" s="103"/>
      <c r="D16" s="84"/>
      <c r="E16" s="84"/>
      <c r="F16" s="84"/>
      <c r="G16" s="84"/>
      <c r="H16" s="84"/>
      <c r="I16" s="70"/>
      <c r="M16" s="63"/>
      <c r="N16" s="73"/>
      <c r="O16" s="74"/>
      <c r="P16" s="74"/>
      <c r="Q16" s="74"/>
      <c r="S16" s="64"/>
    </row>
    <row r="17" spans="1:19" x14ac:dyDescent="0.25">
      <c r="B17" s="70"/>
      <c r="C17" s="76"/>
      <c r="D17" s="70"/>
      <c r="E17" s="70"/>
      <c r="F17" s="70"/>
      <c r="G17" s="70"/>
      <c r="H17" s="70"/>
      <c r="I17" s="70"/>
      <c r="M17" s="63"/>
      <c r="N17" s="73"/>
      <c r="O17" s="74"/>
      <c r="P17" s="74"/>
      <c r="Q17" s="74"/>
      <c r="S17" s="64"/>
    </row>
    <row r="18" spans="1:19" x14ac:dyDescent="0.25">
      <c r="B18" s="78">
        <v>2016</v>
      </c>
      <c r="C18" s="78">
        <v>2017</v>
      </c>
      <c r="D18" s="78">
        <v>2018</v>
      </c>
      <c r="E18" s="78"/>
      <c r="F18" s="78"/>
      <c r="G18" s="78"/>
      <c r="H18" s="78"/>
      <c r="I18" s="78"/>
      <c r="J18" s="78"/>
      <c r="K18" s="78"/>
      <c r="M18" s="63"/>
      <c r="N18" s="73"/>
      <c r="O18" s="64"/>
      <c r="P18" s="74"/>
      <c r="Q18" s="74"/>
      <c r="S18" s="64"/>
    </row>
    <row r="19" spans="1:19" x14ac:dyDescent="0.25">
      <c r="A19" t="s">
        <v>93</v>
      </c>
      <c r="B19" s="84">
        <v>2.4000000000000001E-4</v>
      </c>
      <c r="C19" s="84">
        <v>8.0000000000000007E-5</v>
      </c>
      <c r="D19" s="70">
        <v>8.0000000000000002E-3</v>
      </c>
      <c r="E19" s="70"/>
      <c r="F19" s="70"/>
      <c r="G19" s="70"/>
      <c r="H19" s="70"/>
      <c r="I19" s="70"/>
      <c r="J19" s="70"/>
      <c r="K19" s="70"/>
      <c r="M19" s="63"/>
      <c r="N19" s="73"/>
      <c r="O19" s="74"/>
      <c r="P19" s="74"/>
      <c r="Q19" s="74"/>
      <c r="S19" s="64"/>
    </row>
    <row r="20" spans="1:19" x14ac:dyDescent="0.25">
      <c r="E20" s="70"/>
      <c r="F20" s="79"/>
      <c r="G20" s="79"/>
      <c r="H20" s="79"/>
      <c r="I20" s="79"/>
      <c r="J20" s="70"/>
      <c r="K20" s="70"/>
      <c r="M20" s="63"/>
      <c r="N20" s="64"/>
    </row>
    <row r="21" spans="1:19" x14ac:dyDescent="0.25">
      <c r="B21" s="4" t="s">
        <v>94</v>
      </c>
      <c r="C21" s="4" t="s">
        <v>95</v>
      </c>
      <c r="D21" s="4" t="s">
        <v>96</v>
      </c>
      <c r="E21" s="80" t="s">
        <v>97</v>
      </c>
      <c r="F21" s="79"/>
      <c r="G21" s="79"/>
      <c r="H21" s="79"/>
      <c r="I21" s="79"/>
      <c r="J21" s="70"/>
      <c r="K21" s="70"/>
      <c r="M21" s="63"/>
      <c r="N21" s="64"/>
    </row>
    <row r="22" spans="1:19" x14ac:dyDescent="0.25">
      <c r="A22" t="s">
        <v>98</v>
      </c>
      <c r="B22" s="104">
        <v>2.5000000000000001E-5</v>
      </c>
      <c r="C22" s="81">
        <f>B22+2*B23</f>
        <v>1.05E-4</v>
      </c>
      <c r="D22" s="81">
        <f>B22-2*B23</f>
        <v>-5.5000000000000009E-5</v>
      </c>
      <c r="E22" s="70"/>
      <c r="F22" s="79"/>
      <c r="G22" s="79"/>
      <c r="H22" s="79"/>
      <c r="I22" s="79"/>
      <c r="J22" s="70"/>
      <c r="K22" s="70"/>
      <c r="M22" s="63"/>
      <c r="N22" s="64"/>
    </row>
    <row r="23" spans="1:19" x14ac:dyDescent="0.25">
      <c r="A23" t="s">
        <v>99</v>
      </c>
      <c r="B23" s="105">
        <v>4.0000000000000003E-5</v>
      </c>
      <c r="E23" s="70"/>
      <c r="F23" s="79"/>
      <c r="G23" s="79"/>
      <c r="H23" s="79"/>
      <c r="I23" s="79"/>
      <c r="J23" s="70"/>
      <c r="K23" s="70"/>
      <c r="M23" s="63"/>
      <c r="N23" s="64"/>
    </row>
    <row r="24" spans="1:19" x14ac:dyDescent="0.25">
      <c r="B24" s="70"/>
      <c r="E24" s="70"/>
      <c r="F24" s="79"/>
      <c r="G24" s="79"/>
      <c r="H24" s="79"/>
      <c r="I24" s="79"/>
      <c r="J24" s="70"/>
      <c r="K24" s="70"/>
      <c r="M24" s="63"/>
      <c r="N24" s="64"/>
    </row>
    <row r="25" spans="1:19" x14ac:dyDescent="0.25">
      <c r="B25" s="4" t="s">
        <v>94</v>
      </c>
      <c r="C25" s="4" t="s">
        <v>95</v>
      </c>
      <c r="D25" s="4" t="s">
        <v>96</v>
      </c>
      <c r="E25" s="80" t="s">
        <v>97</v>
      </c>
      <c r="F25" s="79"/>
      <c r="G25" s="79"/>
      <c r="H25" s="79"/>
      <c r="I25" s="79"/>
      <c r="J25" s="70"/>
      <c r="K25" s="70"/>
      <c r="M25" s="63"/>
      <c r="N25" s="64"/>
    </row>
    <row r="26" spans="1:19" x14ac:dyDescent="0.25">
      <c r="A26" t="s">
        <v>100</v>
      </c>
      <c r="B26" s="104">
        <v>5.6999999999999996E-6</v>
      </c>
      <c r="C26" s="81">
        <f>B26+2*B27</f>
        <v>7.6999999999999991E-6</v>
      </c>
      <c r="D26" s="81">
        <f>B26-2*B27</f>
        <v>3.6999999999999997E-6</v>
      </c>
      <c r="E26" s="70"/>
      <c r="F26" s="79"/>
      <c r="G26" s="79"/>
      <c r="H26" s="79"/>
      <c r="I26" s="79"/>
      <c r="J26" s="70"/>
      <c r="K26" s="70"/>
      <c r="M26" s="63"/>
      <c r="N26" s="64"/>
    </row>
    <row r="27" spans="1:19" x14ac:dyDescent="0.25">
      <c r="A27" t="s">
        <v>99</v>
      </c>
      <c r="B27" s="105">
        <v>9.9999999999999995E-7</v>
      </c>
      <c r="E27" s="70"/>
      <c r="F27" s="79"/>
      <c r="G27" s="79"/>
      <c r="H27" s="79"/>
      <c r="I27" s="79"/>
      <c r="J27" s="70"/>
      <c r="K27" s="70"/>
      <c r="M27" s="63"/>
      <c r="N27" s="64"/>
    </row>
    <row r="28" spans="1:19" x14ac:dyDescent="0.25">
      <c r="B28" s="70"/>
      <c r="E28" s="70"/>
      <c r="F28" s="79"/>
      <c r="G28" s="79"/>
      <c r="H28" s="79"/>
      <c r="I28" s="79"/>
      <c r="J28" s="70"/>
      <c r="K28" s="70"/>
      <c r="M28" s="63"/>
      <c r="N28" s="64"/>
    </row>
    <row r="29" spans="1:19" x14ac:dyDescent="0.25">
      <c r="B29" s="4" t="s">
        <v>94</v>
      </c>
      <c r="C29" s="4" t="s">
        <v>95</v>
      </c>
      <c r="D29" s="4" t="s">
        <v>96</v>
      </c>
      <c r="E29" s="80" t="s">
        <v>97</v>
      </c>
      <c r="F29" s="79"/>
      <c r="G29" s="79"/>
      <c r="H29" s="79"/>
      <c r="I29" s="79"/>
      <c r="J29" s="70"/>
      <c r="K29" s="70"/>
      <c r="M29" s="63"/>
      <c r="N29" s="64"/>
    </row>
    <row r="30" spans="1:19" x14ac:dyDescent="0.25">
      <c r="A30" t="s">
        <v>101</v>
      </c>
      <c r="B30" s="104">
        <v>8.1999999999999998E-7</v>
      </c>
      <c r="C30" s="81">
        <f>B30+2*B31</f>
        <v>3.72E-6</v>
      </c>
      <c r="D30" s="81">
        <f>B30-2*B31</f>
        <v>-2.0800000000000004E-6</v>
      </c>
      <c r="E30" s="70"/>
      <c r="F30" s="79"/>
      <c r="G30" s="79"/>
      <c r="H30" s="79"/>
      <c r="I30" s="79"/>
      <c r="J30" s="70"/>
      <c r="K30" s="70"/>
      <c r="M30" s="63"/>
      <c r="N30" s="64"/>
    </row>
    <row r="31" spans="1:19" x14ac:dyDescent="0.25">
      <c r="A31" t="s">
        <v>99</v>
      </c>
      <c r="B31" s="140">
        <v>1.4500000000000001E-6</v>
      </c>
      <c r="E31" s="70"/>
      <c r="F31" s="79"/>
      <c r="G31" s="79"/>
      <c r="H31" s="79"/>
      <c r="I31" s="79"/>
      <c r="J31" s="70"/>
      <c r="K31" s="70"/>
      <c r="M31" s="63"/>
      <c r="N31" s="64"/>
    </row>
    <row r="32" spans="1:19" x14ac:dyDescent="0.25">
      <c r="A32" s="13"/>
      <c r="B32" s="138"/>
      <c r="E32" s="70"/>
      <c r="F32" s="79"/>
      <c r="G32" s="79"/>
      <c r="H32" s="79"/>
      <c r="I32" s="79"/>
      <c r="J32" s="70"/>
      <c r="K32" s="70"/>
      <c r="M32" s="63"/>
      <c r="N32" s="64"/>
    </row>
    <row r="33" spans="1:23" x14ac:dyDescent="0.25">
      <c r="A33" s="72" t="s">
        <v>102</v>
      </c>
      <c r="E33" s="70"/>
      <c r="F33" s="79"/>
      <c r="G33" s="79"/>
      <c r="H33" s="79"/>
      <c r="I33" s="79"/>
      <c r="J33" s="70"/>
      <c r="K33" s="70"/>
      <c r="M33" s="63"/>
      <c r="N33" s="64"/>
    </row>
    <row r="34" spans="1:23" x14ac:dyDescent="0.25">
      <c r="A34" s="82"/>
      <c r="B34" s="75" t="s">
        <v>103</v>
      </c>
      <c r="C34" s="75" t="s">
        <v>90</v>
      </c>
      <c r="D34" s="75" t="s">
        <v>91</v>
      </c>
      <c r="E34" s="70"/>
      <c r="F34" s="79"/>
      <c r="G34" s="79"/>
      <c r="H34" s="79"/>
      <c r="I34" s="79"/>
      <c r="J34" s="70"/>
      <c r="K34" s="70"/>
      <c r="M34" s="63"/>
      <c r="N34" s="64"/>
    </row>
    <row r="35" spans="1:23" x14ac:dyDescent="0.25">
      <c r="A35" t="s">
        <v>104</v>
      </c>
      <c r="B35" s="83">
        <v>264</v>
      </c>
      <c r="C35" s="83">
        <v>500</v>
      </c>
      <c r="D35" s="83">
        <v>150</v>
      </c>
      <c r="E35" s="70"/>
      <c r="F35" s="79"/>
      <c r="G35" s="79"/>
      <c r="H35" s="79"/>
      <c r="I35" s="79"/>
      <c r="J35" s="70"/>
      <c r="K35" s="70"/>
      <c r="M35" s="63"/>
      <c r="N35" s="64"/>
    </row>
    <row r="36" spans="1:23" x14ac:dyDescent="0.25">
      <c r="A36" t="s">
        <v>105</v>
      </c>
      <c r="B36" s="70">
        <v>1320</v>
      </c>
      <c r="C36" s="70"/>
      <c r="D36" s="70"/>
      <c r="E36" s="70"/>
      <c r="F36" s="79"/>
      <c r="G36" s="79"/>
      <c r="H36" s="79"/>
      <c r="I36" s="79"/>
      <c r="J36" s="70"/>
      <c r="K36" s="70"/>
      <c r="M36" s="63"/>
      <c r="N36" s="64"/>
    </row>
    <row r="37" spans="1:23" x14ac:dyDescent="0.25">
      <c r="A37" t="s">
        <v>106</v>
      </c>
      <c r="B37" s="147">
        <v>78.38</v>
      </c>
      <c r="C37" s="84">
        <v>0.8</v>
      </c>
      <c r="D37" s="84">
        <v>0.55000000000000004</v>
      </c>
      <c r="E37" s="70"/>
      <c r="F37" s="79"/>
      <c r="G37" s="79"/>
      <c r="H37" s="79"/>
      <c r="I37" s="79"/>
      <c r="J37" s="70"/>
      <c r="K37" s="70"/>
      <c r="M37" s="63"/>
      <c r="N37" s="64"/>
    </row>
    <row r="38" spans="1:23" x14ac:dyDescent="0.25">
      <c r="B38" s="70"/>
      <c r="C38" s="70"/>
      <c r="D38" s="70"/>
      <c r="E38" s="70"/>
      <c r="F38" s="79"/>
      <c r="G38" s="79"/>
      <c r="H38" s="79"/>
      <c r="I38" s="79"/>
      <c r="J38" s="70"/>
      <c r="K38" s="70"/>
      <c r="M38" s="63"/>
      <c r="N38" s="64"/>
    </row>
    <row r="39" spans="1:23" x14ac:dyDescent="0.25">
      <c r="A39" t="s">
        <v>107</v>
      </c>
      <c r="B39" s="77">
        <v>4.36E-2</v>
      </c>
      <c r="C39" s="80" t="s">
        <v>146</v>
      </c>
      <c r="D39" s="70"/>
      <c r="E39" s="70"/>
      <c r="F39" s="79"/>
      <c r="G39" s="79"/>
      <c r="H39" s="79"/>
      <c r="I39" s="79"/>
      <c r="J39" s="70"/>
      <c r="K39" s="70"/>
      <c r="M39" s="63"/>
      <c r="N39" s="64"/>
    </row>
    <row r="40" spans="1:23" x14ac:dyDescent="0.25">
      <c r="A40" t="s">
        <v>108</v>
      </c>
      <c r="B40" s="84">
        <v>0.55220000000000002</v>
      </c>
      <c r="C40" s="85"/>
      <c r="D40" s="70"/>
      <c r="E40" s="70"/>
      <c r="F40" s="79"/>
      <c r="G40" s="79"/>
      <c r="H40" s="79"/>
      <c r="I40" s="79"/>
      <c r="J40" s="70"/>
      <c r="K40" s="70"/>
      <c r="M40" s="63"/>
      <c r="N40" s="64"/>
    </row>
    <row r="41" spans="1:23" x14ac:dyDescent="0.25">
      <c r="A41" t="s">
        <v>109</v>
      </c>
      <c r="B41" s="86">
        <v>12</v>
      </c>
      <c r="C41" s="85"/>
      <c r="D41" s="70"/>
      <c r="E41" s="70"/>
      <c r="F41" s="79"/>
      <c r="G41" s="79"/>
      <c r="H41" s="79"/>
      <c r="I41" s="79"/>
      <c r="J41" s="70"/>
      <c r="K41" s="70"/>
      <c r="M41" s="63"/>
      <c r="N41" s="64"/>
    </row>
    <row r="42" spans="1:23" x14ac:dyDescent="0.25">
      <c r="B42" s="70"/>
      <c r="C42" s="70"/>
      <c r="D42" s="70"/>
      <c r="E42" s="70"/>
      <c r="F42" s="79"/>
      <c r="G42" s="79"/>
      <c r="H42" s="79"/>
      <c r="I42" s="79"/>
      <c r="J42" s="70"/>
      <c r="K42" s="70"/>
      <c r="M42" s="63"/>
      <c r="N42" s="64"/>
    </row>
    <row r="43" spans="1:23" x14ac:dyDescent="0.25">
      <c r="A43" t="s">
        <v>37</v>
      </c>
      <c r="B43" s="84">
        <v>-1.54E-2</v>
      </c>
      <c r="C43" s="80" t="s">
        <v>146</v>
      </c>
      <c r="D43" s="70"/>
      <c r="E43" s="70"/>
      <c r="F43" s="79"/>
      <c r="G43" s="79"/>
      <c r="H43" s="79"/>
      <c r="I43" s="79"/>
      <c r="J43" s="70"/>
      <c r="K43" s="70"/>
      <c r="M43" s="63"/>
      <c r="N43" s="64"/>
    </row>
    <row r="44" spans="1:23" x14ac:dyDescent="0.25">
      <c r="A44" t="s">
        <v>110</v>
      </c>
      <c r="B44" s="84">
        <v>-3.5000000000000001E-3</v>
      </c>
      <c r="C44" s="85"/>
      <c r="D44" s="70"/>
      <c r="E44" s="70"/>
      <c r="F44" s="79"/>
      <c r="G44" s="79"/>
      <c r="H44" s="79"/>
      <c r="I44" s="79"/>
      <c r="J44" s="70"/>
      <c r="K44" s="70"/>
      <c r="M44" s="63"/>
      <c r="N44" s="64"/>
    </row>
    <row r="45" spans="1:23" x14ac:dyDescent="0.25">
      <c r="A45" s="13" t="s">
        <v>111</v>
      </c>
      <c r="B45" s="139">
        <v>12</v>
      </c>
      <c r="C45" s="85"/>
      <c r="D45" s="70"/>
      <c r="E45" s="70"/>
      <c r="F45" s="79"/>
      <c r="G45" s="79"/>
      <c r="H45" s="79"/>
      <c r="I45" s="79"/>
      <c r="J45" s="70"/>
      <c r="K45" s="70"/>
      <c r="M45" s="63"/>
      <c r="N45" s="64"/>
    </row>
    <row r="46" spans="1:23" x14ac:dyDescent="0.25">
      <c r="A46" s="13"/>
      <c r="B46" s="141"/>
      <c r="C46" s="70"/>
      <c r="D46" s="70"/>
      <c r="E46" s="70"/>
      <c r="F46" s="79"/>
      <c r="G46" s="79"/>
      <c r="H46" s="79"/>
      <c r="I46" s="79"/>
      <c r="J46" s="70"/>
      <c r="K46" s="70"/>
      <c r="M46" s="63"/>
      <c r="N46" s="64"/>
    </row>
    <row r="47" spans="1:23" x14ac:dyDescent="0.25">
      <c r="A47" s="72" t="s">
        <v>112</v>
      </c>
      <c r="B47" s="70"/>
      <c r="C47" s="70"/>
      <c r="D47" s="70"/>
      <c r="E47" s="70"/>
      <c r="F47" s="79"/>
      <c r="G47" s="79"/>
      <c r="H47" s="79"/>
      <c r="I47" s="79"/>
      <c r="J47" s="70"/>
      <c r="K47" s="70"/>
      <c r="M47" s="63"/>
      <c r="N47" s="64"/>
    </row>
    <row r="48" spans="1:23" x14ac:dyDescent="0.25">
      <c r="B48" s="75" t="s">
        <v>103</v>
      </c>
      <c r="C48" s="75" t="s">
        <v>126</v>
      </c>
      <c r="D48" s="70"/>
      <c r="E48" s="79"/>
      <c r="F48" s="79"/>
      <c r="G48" s="79"/>
      <c r="H48" s="79"/>
      <c r="I48" s="70"/>
      <c r="J48" s="70"/>
      <c r="K48"/>
      <c r="L48" s="63"/>
      <c r="M48" s="64"/>
      <c r="W48"/>
    </row>
    <row r="49" spans="1:23" x14ac:dyDescent="0.25">
      <c r="A49" t="s">
        <v>113</v>
      </c>
      <c r="B49" s="84">
        <v>9.1000000000000004E-3</v>
      </c>
      <c r="C49" s="77">
        <v>4.6199999999999998E-2</v>
      </c>
      <c r="D49" s="70"/>
      <c r="E49" s="79"/>
      <c r="F49" s="79"/>
      <c r="G49" s="79"/>
      <c r="H49" s="79"/>
      <c r="K49"/>
      <c r="L49" s="63"/>
      <c r="M49" s="64"/>
      <c r="W49"/>
    </row>
    <row r="50" spans="1:23" x14ac:dyDescent="0.25">
      <c r="A50" t="s">
        <v>114</v>
      </c>
      <c r="B50" s="70" t="s">
        <v>7960</v>
      </c>
      <c r="C50" s="75">
        <v>135</v>
      </c>
      <c r="D50" s="70"/>
      <c r="E50" s="79"/>
      <c r="F50" s="79"/>
      <c r="G50" s="79"/>
      <c r="H50" s="79"/>
      <c r="K50"/>
      <c r="L50" s="63"/>
      <c r="M50" s="64"/>
      <c r="W50"/>
    </row>
    <row r="51" spans="1:23" x14ac:dyDescent="0.25">
      <c r="A51" t="s">
        <v>115</v>
      </c>
      <c r="B51" s="83">
        <v>7.99</v>
      </c>
      <c r="C51" s="86">
        <v>85</v>
      </c>
      <c r="D51" s="70"/>
      <c r="E51" s="79"/>
      <c r="F51" s="79"/>
      <c r="G51" s="79"/>
      <c r="H51" s="79"/>
      <c r="K51"/>
      <c r="L51" s="63"/>
      <c r="M51" s="64"/>
      <c r="W51"/>
    </row>
    <row r="52" spans="1:23" x14ac:dyDescent="0.25">
      <c r="B52" s="70"/>
      <c r="C52" s="70"/>
      <c r="D52" s="70"/>
      <c r="E52" s="70"/>
      <c r="F52" s="79"/>
      <c r="G52" s="79"/>
      <c r="H52" s="79"/>
      <c r="I52" s="79"/>
      <c r="M52" s="63"/>
      <c r="N52" s="64"/>
    </row>
    <row r="53" spans="1:23" x14ac:dyDescent="0.25">
      <c r="A53" s="87" t="s">
        <v>116</v>
      </c>
      <c r="B53" s="88" t="s">
        <v>94</v>
      </c>
      <c r="C53" s="70"/>
      <c r="D53" s="70"/>
      <c r="E53" s="70"/>
      <c r="F53" s="89" t="s">
        <v>117</v>
      </c>
      <c r="G53" s="89"/>
      <c r="H53" s="89"/>
      <c r="I53" s="89"/>
      <c r="J53" s="90"/>
      <c r="M53" s="63"/>
    </row>
    <row r="54" spans="1:23" ht="15.75" x14ac:dyDescent="0.25">
      <c r="A54" s="91" t="s">
        <v>40</v>
      </c>
      <c r="B54" s="92">
        <v>1.44</v>
      </c>
      <c r="C54" s="70"/>
      <c r="D54" s="70"/>
      <c r="E54" s="70"/>
      <c r="F54" s="93" t="s">
        <v>118</v>
      </c>
      <c r="G54" s="93"/>
      <c r="H54" s="93"/>
      <c r="I54" s="93"/>
      <c r="J54" s="106">
        <v>9.98E-2</v>
      </c>
      <c r="M54" s="63"/>
    </row>
    <row r="55" spans="1:23" x14ac:dyDescent="0.25">
      <c r="A55" s="91" t="s">
        <v>39</v>
      </c>
      <c r="B55" s="92">
        <v>1.78</v>
      </c>
      <c r="C55" s="70"/>
      <c r="D55" s="70"/>
      <c r="E55" s="70"/>
      <c r="F55" s="79"/>
      <c r="G55" s="79"/>
      <c r="H55" s="79"/>
      <c r="I55" s="79"/>
      <c r="M55" s="63"/>
    </row>
    <row r="56" spans="1:23" x14ac:dyDescent="0.25">
      <c r="A56" s="91" t="s">
        <v>119</v>
      </c>
      <c r="B56" s="92">
        <v>0.72</v>
      </c>
      <c r="C56" s="70"/>
      <c r="D56" s="70"/>
      <c r="E56" s="70"/>
      <c r="F56" s="79"/>
      <c r="G56" s="79"/>
      <c r="H56" s="79"/>
      <c r="I56" s="79"/>
      <c r="J56" s="94"/>
      <c r="M56" s="63"/>
    </row>
    <row r="57" spans="1:23" ht="15.75" thickBot="1" x14ac:dyDescent="0.3">
      <c r="A57" s="91" t="s">
        <v>120</v>
      </c>
      <c r="B57" s="92">
        <v>0.19</v>
      </c>
      <c r="C57" s="70"/>
      <c r="D57" s="70"/>
      <c r="E57" s="70"/>
      <c r="F57" s="79"/>
      <c r="G57" s="79"/>
      <c r="H57" s="79"/>
      <c r="I57" s="79"/>
      <c r="J57" s="95"/>
      <c r="M57" s="63"/>
    </row>
    <row r="58" spans="1:23" ht="15.75" thickBot="1" x14ac:dyDescent="0.3">
      <c r="A58" s="96" t="s">
        <v>42</v>
      </c>
      <c r="B58" s="97">
        <f>B54*B37/100-((100-B37)/100)</f>
        <v>0.91247199999999984</v>
      </c>
      <c r="C58" s="70"/>
      <c r="D58" s="70"/>
      <c r="E58" s="70"/>
      <c r="F58" s="79"/>
      <c r="G58" s="79"/>
      <c r="H58" s="79"/>
      <c r="I58" s="79"/>
      <c r="M58" s="63"/>
      <c r="N58" s="64"/>
    </row>
    <row r="59" spans="1:23" ht="15.75" thickBot="1" x14ac:dyDescent="0.3">
      <c r="A59" s="91" t="s">
        <v>121</v>
      </c>
      <c r="B59" s="98" t="e">
        <f>#REF!*SQRT(B36)/#REF!</f>
        <v>#REF!</v>
      </c>
      <c r="C59" s="70"/>
      <c r="D59" s="70"/>
      <c r="E59" s="70"/>
      <c r="F59" s="79"/>
      <c r="G59" s="79"/>
      <c r="H59" s="79"/>
      <c r="I59" s="79"/>
      <c r="M59" s="63"/>
      <c r="N59" s="64"/>
    </row>
    <row r="60" spans="1:23" x14ac:dyDescent="0.25">
      <c r="B60" s="70"/>
      <c r="C60" s="70"/>
      <c r="D60" s="70"/>
      <c r="E60" s="70"/>
      <c r="F60" s="79"/>
      <c r="G60" s="79"/>
      <c r="H60" s="79"/>
      <c r="I60" s="79"/>
    </row>
    <row r="61" spans="1:23" x14ac:dyDescent="0.25">
      <c r="B61" s="70"/>
      <c r="C61" s="70"/>
      <c r="D61" s="70"/>
      <c r="E61" s="70"/>
      <c r="F61" s="79"/>
      <c r="G61" s="79"/>
      <c r="H61" s="79"/>
      <c r="I61" s="79"/>
    </row>
    <row r="62" spans="1:23" x14ac:dyDescent="0.25">
      <c r="B62" s="70"/>
      <c r="C62" s="70"/>
      <c r="D62" s="70"/>
      <c r="E62" s="70"/>
      <c r="F62"/>
      <c r="G62" s="144"/>
      <c r="H62" s="144"/>
      <c r="I62" s="79"/>
    </row>
    <row r="63" spans="1:23" x14ac:dyDescent="0.25">
      <c r="B63" s="70"/>
      <c r="C63" s="70"/>
      <c r="D63" s="70"/>
      <c r="E63"/>
      <c r="F63"/>
      <c r="G63" s="144"/>
      <c r="H63" s="144"/>
      <c r="I63" s="79"/>
    </row>
    <row r="64" spans="1:23" x14ac:dyDescent="0.25">
      <c r="B64" s="70"/>
      <c r="C64" s="70"/>
      <c r="D64" s="70"/>
      <c r="E64"/>
      <c r="F64" s="79"/>
      <c r="G64" s="79"/>
      <c r="H64" s="79"/>
      <c r="I64" s="79"/>
    </row>
    <row r="65" spans="2:9" x14ac:dyDescent="0.25">
      <c r="B65" s="70"/>
      <c r="C65" s="70"/>
      <c r="D65" s="70"/>
      <c r="E65" s="70"/>
      <c r="F65" s="79"/>
      <c r="G65" s="79"/>
      <c r="H65" s="79"/>
      <c r="I65" s="79"/>
    </row>
    <row r="66" spans="2:9" x14ac:dyDescent="0.25">
      <c r="E66" s="70"/>
    </row>
    <row r="130" spans="2:9" x14ac:dyDescent="0.25">
      <c r="B130" s="70"/>
      <c r="C130" s="70"/>
      <c r="D130" s="70"/>
      <c r="F130" s="79"/>
      <c r="G130" s="79"/>
      <c r="H130" s="79"/>
      <c r="I130" s="79"/>
    </row>
    <row r="131" spans="2:9" x14ac:dyDescent="0.25">
      <c r="B131" s="70"/>
      <c r="C131" s="70"/>
      <c r="D131" s="70"/>
      <c r="E131" s="70"/>
      <c r="F131" s="79"/>
      <c r="G131" s="79"/>
      <c r="H131" s="79"/>
      <c r="I131" s="79"/>
    </row>
    <row r="132" spans="2:9" x14ac:dyDescent="0.25">
      <c r="B132" s="70"/>
      <c r="C132" s="70"/>
      <c r="D132" s="70"/>
      <c r="E132" s="70"/>
      <c r="F132" s="79"/>
      <c r="G132" s="79"/>
      <c r="H132" s="79"/>
      <c r="I132" s="79"/>
    </row>
    <row r="133" spans="2:9" x14ac:dyDescent="0.25">
      <c r="B133" s="70"/>
      <c r="C133" s="70"/>
      <c r="D133" s="70"/>
      <c r="E133" s="70"/>
      <c r="F133" s="79"/>
      <c r="G133" s="79"/>
      <c r="H133" s="79"/>
      <c r="I133" s="79"/>
    </row>
    <row r="134" spans="2:9" x14ac:dyDescent="0.25">
      <c r="B134" s="70"/>
      <c r="C134" s="70"/>
      <c r="D134" s="70"/>
      <c r="E134" s="70"/>
      <c r="F134" s="79"/>
      <c r="G134" s="79"/>
      <c r="H134" s="79"/>
      <c r="I134" s="79"/>
    </row>
    <row r="135" spans="2:9" x14ac:dyDescent="0.25">
      <c r="B135" s="70"/>
      <c r="C135" s="70"/>
      <c r="D135" s="70"/>
      <c r="E135" s="70"/>
      <c r="F135" s="79"/>
      <c r="G135" s="79"/>
      <c r="H135" s="79"/>
      <c r="I135" s="79"/>
    </row>
    <row r="136" spans="2:9" x14ac:dyDescent="0.25">
      <c r="B136" s="70"/>
      <c r="C136" s="70"/>
      <c r="D136" s="70"/>
      <c r="E136" s="70"/>
      <c r="F136" s="79"/>
      <c r="G136" s="79"/>
      <c r="H136" s="79"/>
      <c r="I136" s="79"/>
    </row>
    <row r="137" spans="2:9" x14ac:dyDescent="0.25">
      <c r="B137" s="70"/>
      <c r="C137" s="70"/>
      <c r="D137" s="70"/>
      <c r="E137" s="70"/>
      <c r="F137" s="79"/>
      <c r="G137" s="79"/>
      <c r="H137" s="79"/>
      <c r="I137" s="79"/>
    </row>
    <row r="138" spans="2:9" x14ac:dyDescent="0.25">
      <c r="B138" s="70"/>
      <c r="C138" s="70"/>
      <c r="D138" s="70"/>
      <c r="E138" s="70"/>
      <c r="F138" s="79"/>
      <c r="G138" s="79"/>
      <c r="H138" s="79"/>
      <c r="I138" s="79"/>
    </row>
    <row r="139" spans="2:9" x14ac:dyDescent="0.25">
      <c r="B139" s="70"/>
      <c r="C139" s="70"/>
      <c r="D139" s="70"/>
      <c r="E139" s="70"/>
      <c r="F139" s="79"/>
      <c r="G139" s="79"/>
      <c r="H139" s="79"/>
      <c r="I139" s="79"/>
    </row>
    <row r="140" spans="2:9" x14ac:dyDescent="0.25">
      <c r="B140" s="70"/>
      <c r="C140" s="70"/>
      <c r="D140" s="70"/>
      <c r="E140" s="70"/>
      <c r="F140" s="79"/>
      <c r="G140" s="79"/>
      <c r="H140" s="79"/>
      <c r="I140" s="79"/>
    </row>
    <row r="141" spans="2:9" x14ac:dyDescent="0.25">
      <c r="B141" s="70"/>
      <c r="C141" s="70"/>
      <c r="D141" s="70"/>
      <c r="E141" s="70"/>
      <c r="F141" s="79"/>
      <c r="G141" s="79"/>
      <c r="H141" s="79"/>
      <c r="I141" s="79"/>
    </row>
    <row r="142" spans="2:9" x14ac:dyDescent="0.25">
      <c r="B142" s="70"/>
      <c r="C142" s="70"/>
      <c r="D142" s="70"/>
      <c r="E142" s="70"/>
      <c r="F142" s="79"/>
      <c r="G142" s="79"/>
      <c r="H142" s="79"/>
      <c r="I142" s="79"/>
    </row>
    <row r="143" spans="2:9" x14ac:dyDescent="0.25">
      <c r="B143" s="70"/>
      <c r="C143" s="70"/>
      <c r="D143" s="70"/>
      <c r="E143" s="70"/>
      <c r="F143" s="79"/>
      <c r="G143" s="79"/>
      <c r="H143" s="79"/>
      <c r="I143" s="79"/>
    </row>
    <row r="144" spans="2:9" x14ac:dyDescent="0.25">
      <c r="B144" s="70"/>
      <c r="C144" s="70"/>
      <c r="D144" s="70"/>
      <c r="E144" s="70"/>
      <c r="F144" s="79"/>
      <c r="G144" s="79"/>
      <c r="H144" s="79"/>
      <c r="I144" s="79"/>
    </row>
    <row r="145" spans="2:9" x14ac:dyDescent="0.25">
      <c r="B145" s="70"/>
      <c r="C145" s="70"/>
      <c r="D145" s="70"/>
      <c r="E145" s="70"/>
      <c r="F145" s="79"/>
      <c r="G145" s="79"/>
      <c r="H145" s="79"/>
      <c r="I145" s="79"/>
    </row>
    <row r="146" spans="2:9" x14ac:dyDescent="0.25">
      <c r="B146" s="70"/>
      <c r="C146" s="70"/>
      <c r="D146" s="70"/>
      <c r="E146" s="70"/>
      <c r="F146" s="79"/>
      <c r="G146" s="79"/>
      <c r="H146" s="79"/>
      <c r="I146" s="79"/>
    </row>
    <row r="147" spans="2:9" x14ac:dyDescent="0.25">
      <c r="B147" s="70"/>
      <c r="C147" s="70"/>
      <c r="D147" s="70"/>
      <c r="E147" s="70"/>
      <c r="F147" s="79"/>
      <c r="G147" s="79"/>
      <c r="H147" s="79"/>
      <c r="I147" s="79"/>
    </row>
    <row r="148" spans="2:9" x14ac:dyDescent="0.25">
      <c r="B148" s="70"/>
      <c r="C148" s="70"/>
      <c r="D148" s="70"/>
      <c r="E148" s="70"/>
      <c r="F148" s="79"/>
      <c r="G148" s="79"/>
      <c r="H148" s="79"/>
      <c r="I148" s="79"/>
    </row>
    <row r="149" spans="2:9" x14ac:dyDescent="0.25">
      <c r="B149" s="70"/>
      <c r="C149" s="70"/>
      <c r="D149" s="70"/>
      <c r="E149" s="70"/>
      <c r="F149" s="79"/>
      <c r="G149" s="79"/>
      <c r="H149" s="79"/>
      <c r="I149" s="79"/>
    </row>
    <row r="150" spans="2:9" x14ac:dyDescent="0.25">
      <c r="B150" s="70"/>
      <c r="C150" s="70"/>
      <c r="D150" s="70"/>
      <c r="E150" s="70"/>
      <c r="F150" s="79"/>
      <c r="G150" s="79"/>
      <c r="H150" s="79"/>
      <c r="I150" s="79"/>
    </row>
    <row r="151" spans="2:9" x14ac:dyDescent="0.25">
      <c r="B151" s="70"/>
      <c r="C151" s="70"/>
      <c r="D151" s="70"/>
      <c r="E151" s="70"/>
      <c r="F151" s="79"/>
      <c r="G151" s="79"/>
      <c r="H151" s="79"/>
      <c r="I151" s="79"/>
    </row>
    <row r="152" spans="2:9" x14ac:dyDescent="0.25">
      <c r="B152" s="99"/>
      <c r="C152" s="99"/>
      <c r="D152" s="99"/>
      <c r="E152" s="70"/>
      <c r="F152" s="100"/>
      <c r="G152" s="100"/>
      <c r="H152" s="100"/>
      <c r="I152" s="100"/>
    </row>
    <row r="153" spans="2:9" x14ac:dyDescent="0.25">
      <c r="B153" s="99"/>
      <c r="C153" s="99"/>
      <c r="D153" s="99"/>
      <c r="E153" s="99"/>
      <c r="F153" s="100"/>
      <c r="G153" s="100"/>
      <c r="H153" s="100"/>
      <c r="I153" s="100"/>
    </row>
    <row r="154" spans="2:9" x14ac:dyDescent="0.25">
      <c r="B154" s="99"/>
      <c r="C154" s="99"/>
      <c r="D154" s="99"/>
      <c r="E154" s="99"/>
      <c r="F154" s="100"/>
      <c r="G154" s="100"/>
      <c r="H154" s="100"/>
      <c r="I154" s="100"/>
    </row>
    <row r="155" spans="2:9" x14ac:dyDescent="0.25">
      <c r="B155" s="99"/>
      <c r="C155" s="99"/>
      <c r="D155" s="99"/>
      <c r="E155" s="99"/>
      <c r="F155" s="100"/>
      <c r="G155" s="100"/>
      <c r="H155" s="100"/>
      <c r="I155" s="100"/>
    </row>
    <row r="156" spans="2:9" x14ac:dyDescent="0.25">
      <c r="B156" s="99"/>
      <c r="C156" s="99"/>
      <c r="D156" s="99"/>
      <c r="E156" s="99"/>
      <c r="F156" s="100"/>
      <c r="G156" s="100"/>
      <c r="H156" s="100"/>
      <c r="I156" s="100"/>
    </row>
    <row r="157" spans="2:9" x14ac:dyDescent="0.25">
      <c r="B157" s="99"/>
      <c r="C157" s="99"/>
      <c r="D157" s="99"/>
      <c r="E157" s="99"/>
      <c r="F157" s="100"/>
      <c r="G157" s="100"/>
      <c r="H157" s="100"/>
      <c r="I157" s="100"/>
    </row>
    <row r="158" spans="2:9" x14ac:dyDescent="0.25">
      <c r="B158" s="99"/>
      <c r="C158" s="99"/>
      <c r="D158" s="99"/>
      <c r="E158" s="99"/>
      <c r="F158" s="100"/>
      <c r="G158" s="100"/>
      <c r="H158" s="100"/>
      <c r="I158" s="100"/>
    </row>
    <row r="159" spans="2:9" x14ac:dyDescent="0.25">
      <c r="B159" s="99"/>
      <c r="C159" s="99"/>
      <c r="D159" s="99"/>
      <c r="E159" s="99"/>
      <c r="F159" s="100"/>
      <c r="G159" s="100"/>
      <c r="H159" s="100"/>
      <c r="I159" s="100"/>
    </row>
    <row r="160" spans="2:9" x14ac:dyDescent="0.25">
      <c r="B160" s="99"/>
      <c r="C160" s="99"/>
      <c r="D160" s="99"/>
      <c r="E160" s="99"/>
      <c r="F160" s="100"/>
      <c r="G160" s="100"/>
      <c r="H160" s="100"/>
      <c r="I160" s="100"/>
    </row>
    <row r="161" spans="2:9" x14ac:dyDescent="0.25">
      <c r="B161" s="99"/>
      <c r="C161" s="99"/>
      <c r="D161" s="99"/>
      <c r="E161" s="99"/>
      <c r="F161" s="100"/>
      <c r="G161" s="100"/>
      <c r="H161" s="100"/>
      <c r="I161" s="100"/>
    </row>
    <row r="162" spans="2:9" x14ac:dyDescent="0.25">
      <c r="B162" s="99"/>
      <c r="C162" s="99"/>
      <c r="D162" s="99"/>
      <c r="E162" s="99"/>
      <c r="F162" s="100"/>
      <c r="G162" s="100"/>
      <c r="H162" s="100"/>
      <c r="I162" s="100"/>
    </row>
    <row r="163" spans="2:9" x14ac:dyDescent="0.25">
      <c r="B163" s="99"/>
      <c r="C163" s="99"/>
      <c r="D163" s="99"/>
      <c r="E163" s="99"/>
      <c r="F163" s="100"/>
      <c r="G163" s="100"/>
      <c r="H163" s="100"/>
      <c r="I163" s="100"/>
    </row>
    <row r="164" spans="2:9" x14ac:dyDescent="0.25">
      <c r="B164" s="99"/>
      <c r="C164" s="99"/>
      <c r="D164" s="99"/>
      <c r="E164" s="99"/>
      <c r="F164" s="100"/>
      <c r="G164" s="100"/>
      <c r="H164" s="100"/>
      <c r="I164" s="100"/>
    </row>
    <row r="165" spans="2:9" x14ac:dyDescent="0.25">
      <c r="B165" s="99"/>
      <c r="C165" s="99"/>
      <c r="D165" s="99"/>
      <c r="E165" s="99"/>
      <c r="F165" s="100"/>
      <c r="G165" s="100"/>
      <c r="H165" s="100"/>
      <c r="I165" s="100"/>
    </row>
    <row r="166" spans="2:9" x14ac:dyDescent="0.25">
      <c r="B166" s="99"/>
      <c r="C166" s="99"/>
      <c r="D166" s="99"/>
      <c r="E166" s="99"/>
      <c r="F166" s="100"/>
      <c r="G166" s="100"/>
      <c r="H166" s="100"/>
      <c r="I166" s="100"/>
    </row>
    <row r="167" spans="2:9" x14ac:dyDescent="0.25">
      <c r="B167" s="99"/>
      <c r="C167" s="99"/>
      <c r="D167" s="99"/>
      <c r="E167" s="99"/>
      <c r="F167" s="100"/>
      <c r="G167" s="100"/>
      <c r="H167" s="100"/>
      <c r="I167" s="100"/>
    </row>
    <row r="168" spans="2:9" x14ac:dyDescent="0.25">
      <c r="B168" s="99"/>
      <c r="C168" s="99"/>
      <c r="D168" s="99"/>
      <c r="E168" s="99"/>
      <c r="F168" s="100"/>
      <c r="G168" s="100"/>
      <c r="H168" s="100"/>
      <c r="I168" s="100"/>
    </row>
    <row r="169" spans="2:9" x14ac:dyDescent="0.25">
      <c r="B169" s="99"/>
      <c r="C169" s="99"/>
      <c r="D169" s="99"/>
      <c r="E169" s="99"/>
      <c r="F169" s="100"/>
      <c r="G169" s="100"/>
      <c r="H169" s="100"/>
      <c r="I169" s="100"/>
    </row>
    <row r="170" spans="2:9" x14ac:dyDescent="0.25">
      <c r="B170" s="99"/>
      <c r="C170" s="99"/>
      <c r="D170" s="99"/>
      <c r="E170" s="99"/>
      <c r="F170" s="100"/>
      <c r="G170" s="100"/>
      <c r="H170" s="100"/>
      <c r="I170" s="100"/>
    </row>
    <row r="171" spans="2:9" x14ac:dyDescent="0.25">
      <c r="B171" s="99"/>
      <c r="C171" s="99"/>
      <c r="D171" s="99"/>
      <c r="E171" s="99"/>
      <c r="F171" s="100"/>
      <c r="G171" s="100"/>
      <c r="H171" s="100"/>
      <c r="I171" s="100"/>
    </row>
    <row r="172" spans="2:9" x14ac:dyDescent="0.25">
      <c r="B172" s="99"/>
      <c r="C172" s="99"/>
      <c r="D172" s="99"/>
      <c r="E172" s="99"/>
      <c r="F172" s="100"/>
      <c r="G172" s="100"/>
      <c r="H172" s="100"/>
      <c r="I172" s="100"/>
    </row>
    <row r="173" spans="2:9" x14ac:dyDescent="0.25">
      <c r="B173" s="99"/>
      <c r="C173" s="99"/>
      <c r="D173" s="99"/>
      <c r="E173" s="99"/>
      <c r="F173" s="100"/>
      <c r="G173" s="100"/>
      <c r="H173" s="100"/>
      <c r="I173" s="100"/>
    </row>
    <row r="174" spans="2:9" x14ac:dyDescent="0.25">
      <c r="B174" s="99"/>
      <c r="C174" s="99"/>
      <c r="D174" s="99"/>
      <c r="E174" s="99"/>
      <c r="F174" s="100"/>
      <c r="G174" s="100"/>
      <c r="H174" s="100"/>
      <c r="I174" s="100"/>
    </row>
    <row r="175" spans="2:9" x14ac:dyDescent="0.25">
      <c r="B175" s="99"/>
      <c r="C175" s="99"/>
      <c r="D175" s="99"/>
      <c r="E175" s="99"/>
      <c r="F175" s="100"/>
      <c r="G175" s="100"/>
      <c r="H175" s="100"/>
      <c r="I175" s="100"/>
    </row>
    <row r="176" spans="2:9" x14ac:dyDescent="0.25">
      <c r="B176" s="99"/>
      <c r="C176" s="99"/>
      <c r="D176" s="99"/>
      <c r="E176" s="99"/>
      <c r="F176" s="100"/>
      <c r="G176" s="100"/>
      <c r="H176" s="100"/>
      <c r="I176" s="100"/>
    </row>
    <row r="177" spans="2:9" x14ac:dyDescent="0.25">
      <c r="B177" s="99"/>
      <c r="C177" s="99"/>
      <c r="D177" s="99"/>
      <c r="E177" s="99"/>
      <c r="F177" s="100"/>
      <c r="G177" s="100"/>
      <c r="H177" s="100"/>
      <c r="I177" s="100"/>
    </row>
    <row r="178" spans="2:9" x14ac:dyDescent="0.25">
      <c r="B178" s="99"/>
      <c r="C178" s="99"/>
      <c r="D178" s="99"/>
      <c r="E178" s="99"/>
      <c r="F178" s="100"/>
      <c r="G178" s="100"/>
      <c r="H178" s="100"/>
      <c r="I178" s="100"/>
    </row>
    <row r="179" spans="2:9" x14ac:dyDescent="0.25">
      <c r="B179" s="99"/>
      <c r="C179" s="99"/>
      <c r="D179" s="99"/>
      <c r="E179" s="99"/>
      <c r="F179" s="100"/>
      <c r="G179" s="100"/>
      <c r="H179" s="100"/>
      <c r="I179" s="100"/>
    </row>
    <row r="180" spans="2:9" x14ac:dyDescent="0.25">
      <c r="B180" s="99"/>
      <c r="C180" s="99"/>
      <c r="D180" s="99"/>
      <c r="E180" s="99"/>
      <c r="F180" s="100"/>
      <c r="G180" s="100"/>
      <c r="H180" s="100"/>
      <c r="I180" s="100"/>
    </row>
    <row r="181" spans="2:9" x14ac:dyDescent="0.25">
      <c r="B181" s="99"/>
      <c r="C181" s="99"/>
      <c r="D181" s="99"/>
      <c r="E181" s="99"/>
      <c r="F181" s="100"/>
      <c r="G181" s="100"/>
      <c r="H181" s="100"/>
      <c r="I181" s="100"/>
    </row>
    <row r="182" spans="2:9" x14ac:dyDescent="0.25">
      <c r="B182" s="99"/>
      <c r="C182" s="99"/>
      <c r="D182" s="99"/>
      <c r="E182" s="99"/>
      <c r="F182" s="100"/>
      <c r="G182" s="100"/>
      <c r="H182" s="100"/>
      <c r="I182" s="100"/>
    </row>
    <row r="183" spans="2:9" x14ac:dyDescent="0.25">
      <c r="B183" s="99"/>
      <c r="C183" s="99"/>
      <c r="D183" s="99"/>
      <c r="E183" s="99"/>
      <c r="F183" s="100"/>
      <c r="G183" s="100"/>
      <c r="H183" s="100"/>
      <c r="I183" s="100"/>
    </row>
    <row r="184" spans="2:9" x14ac:dyDescent="0.25">
      <c r="B184" s="99"/>
      <c r="C184" s="99"/>
      <c r="D184" s="99"/>
      <c r="E184" s="99"/>
      <c r="F184" s="100"/>
      <c r="G184" s="100"/>
      <c r="H184" s="100"/>
      <c r="I184" s="100"/>
    </row>
    <row r="185" spans="2:9" x14ac:dyDescent="0.25">
      <c r="B185" s="99"/>
      <c r="C185" s="99"/>
      <c r="D185" s="99"/>
      <c r="E185" s="99"/>
      <c r="F185" s="100"/>
      <c r="G185" s="100"/>
      <c r="H185" s="100"/>
      <c r="I185" s="100"/>
    </row>
    <row r="186" spans="2:9" x14ac:dyDescent="0.25">
      <c r="B186" s="99"/>
      <c r="C186" s="99"/>
      <c r="D186" s="99"/>
      <c r="E186" s="99"/>
      <c r="F186" s="100"/>
      <c r="G186" s="100"/>
      <c r="H186" s="100"/>
      <c r="I186" s="100"/>
    </row>
    <row r="187" spans="2:9" x14ac:dyDescent="0.25">
      <c r="B187" s="99"/>
      <c r="C187" s="99"/>
      <c r="D187" s="99"/>
      <c r="E187" s="99"/>
      <c r="F187" s="100"/>
      <c r="G187" s="100"/>
      <c r="H187" s="100"/>
      <c r="I187" s="100"/>
    </row>
    <row r="188" spans="2:9" x14ac:dyDescent="0.25">
      <c r="B188" s="99"/>
      <c r="C188" s="99"/>
      <c r="D188" s="99"/>
      <c r="E188" s="99"/>
      <c r="F188" s="100"/>
      <c r="G188" s="100"/>
      <c r="H188" s="100"/>
      <c r="I188" s="100"/>
    </row>
    <row r="189" spans="2:9" x14ac:dyDescent="0.25">
      <c r="B189" s="99"/>
      <c r="C189" s="99"/>
      <c r="D189" s="99"/>
      <c r="E189" s="99"/>
      <c r="F189" s="100"/>
      <c r="G189" s="100"/>
      <c r="H189" s="100"/>
      <c r="I189" s="100"/>
    </row>
    <row r="190" spans="2:9" x14ac:dyDescent="0.25">
      <c r="B190" s="99"/>
      <c r="C190" s="99"/>
      <c r="D190" s="99"/>
      <c r="E190" s="99"/>
      <c r="F190" s="100"/>
      <c r="G190" s="100"/>
      <c r="H190" s="100"/>
      <c r="I190" s="100"/>
    </row>
    <row r="191" spans="2:9" x14ac:dyDescent="0.25">
      <c r="B191" s="99"/>
      <c r="C191" s="99"/>
      <c r="D191" s="99"/>
      <c r="E191" s="99"/>
      <c r="F191" s="100"/>
      <c r="G191" s="100"/>
      <c r="H191" s="100"/>
      <c r="I191" s="100"/>
    </row>
    <row r="192" spans="2:9" x14ac:dyDescent="0.25">
      <c r="B192" s="99"/>
      <c r="C192" s="99"/>
      <c r="D192" s="99"/>
      <c r="E192" s="99"/>
      <c r="F192" s="100"/>
      <c r="G192" s="100"/>
      <c r="H192" s="100"/>
      <c r="I192" s="100"/>
    </row>
    <row r="193" spans="2:9" x14ac:dyDescent="0.25">
      <c r="B193" s="99"/>
      <c r="C193" s="99"/>
      <c r="D193" s="99"/>
      <c r="E193" s="99"/>
      <c r="F193" s="100"/>
      <c r="G193" s="100"/>
      <c r="H193" s="100"/>
      <c r="I193" s="100"/>
    </row>
    <row r="194" spans="2:9" x14ac:dyDescent="0.25">
      <c r="B194" s="99"/>
      <c r="C194" s="99"/>
      <c r="D194" s="99"/>
      <c r="E194" s="99"/>
      <c r="F194" s="100"/>
      <c r="G194" s="100"/>
      <c r="H194" s="100"/>
      <c r="I194" s="100"/>
    </row>
    <row r="195" spans="2:9" x14ac:dyDescent="0.25">
      <c r="B195" s="99"/>
      <c r="C195" s="99"/>
      <c r="D195" s="99"/>
      <c r="E195" s="99"/>
      <c r="F195" s="100"/>
      <c r="G195" s="100"/>
      <c r="H195" s="100"/>
      <c r="I195" s="100"/>
    </row>
    <row r="196" spans="2:9" x14ac:dyDescent="0.25">
      <c r="B196" s="99"/>
      <c r="C196" s="99"/>
      <c r="D196" s="99"/>
      <c r="E196" s="99"/>
      <c r="F196" s="100"/>
      <c r="G196" s="100"/>
      <c r="H196" s="100"/>
      <c r="I196" s="100"/>
    </row>
    <row r="197" spans="2:9" x14ac:dyDescent="0.25">
      <c r="B197" s="99"/>
      <c r="C197" s="99"/>
      <c r="D197" s="99"/>
      <c r="E197" s="99"/>
      <c r="F197" s="100"/>
      <c r="G197" s="100"/>
      <c r="H197" s="100"/>
      <c r="I197" s="100"/>
    </row>
    <row r="198" spans="2:9" x14ac:dyDescent="0.25">
      <c r="B198" s="99"/>
      <c r="C198" s="99"/>
      <c r="D198" s="99"/>
      <c r="E198" s="99"/>
      <c r="F198" s="100"/>
      <c r="G198" s="100"/>
      <c r="H198" s="100"/>
      <c r="I198" s="100"/>
    </row>
    <row r="199" spans="2:9" x14ac:dyDescent="0.25">
      <c r="B199" s="99"/>
      <c r="C199" s="99"/>
      <c r="D199" s="99"/>
      <c r="E199" s="99"/>
      <c r="F199" s="100"/>
      <c r="G199" s="100"/>
      <c r="H199" s="100"/>
      <c r="I199" s="100"/>
    </row>
    <row r="200" spans="2:9" x14ac:dyDescent="0.25">
      <c r="B200" s="99"/>
      <c r="C200" s="99"/>
      <c r="D200" s="99"/>
      <c r="E200" s="99"/>
      <c r="F200" s="100"/>
      <c r="G200" s="100"/>
      <c r="H200" s="100"/>
      <c r="I200" s="100"/>
    </row>
    <row r="201" spans="2:9" x14ac:dyDescent="0.25">
      <c r="B201" s="99"/>
      <c r="C201" s="99"/>
      <c r="D201" s="99"/>
      <c r="E201" s="99"/>
      <c r="F201" s="100"/>
      <c r="G201" s="100"/>
      <c r="H201" s="100"/>
      <c r="I201" s="100"/>
    </row>
    <row r="202" spans="2:9" x14ac:dyDescent="0.25">
      <c r="B202" s="99"/>
      <c r="C202" s="99"/>
      <c r="D202" s="99"/>
      <c r="E202" s="99"/>
      <c r="F202" s="100"/>
      <c r="G202" s="100"/>
      <c r="H202" s="100"/>
      <c r="I202" s="100"/>
    </row>
    <row r="203" spans="2:9" x14ac:dyDescent="0.25">
      <c r="B203" s="99"/>
      <c r="C203" s="99"/>
      <c r="D203" s="99"/>
      <c r="E203" s="99"/>
      <c r="F203" s="100"/>
      <c r="G203" s="100"/>
      <c r="H203" s="100"/>
      <c r="I203" s="100"/>
    </row>
    <row r="204" spans="2:9" x14ac:dyDescent="0.25">
      <c r="B204" s="99"/>
      <c r="C204" s="99"/>
      <c r="D204" s="99"/>
      <c r="E204" s="99"/>
      <c r="F204" s="100"/>
      <c r="G204" s="100"/>
      <c r="H204" s="100"/>
      <c r="I204" s="100"/>
    </row>
    <row r="205" spans="2:9" x14ac:dyDescent="0.25">
      <c r="B205" s="99"/>
      <c r="C205" s="99"/>
      <c r="D205" s="99"/>
      <c r="E205" s="99"/>
      <c r="F205" s="100"/>
      <c r="G205" s="100"/>
      <c r="H205" s="100"/>
      <c r="I205" s="100"/>
    </row>
    <row r="206" spans="2:9" x14ac:dyDescent="0.25">
      <c r="B206" s="99"/>
      <c r="C206" s="99"/>
      <c r="D206" s="99"/>
      <c r="E206" s="99"/>
      <c r="F206" s="100"/>
      <c r="G206" s="100"/>
      <c r="H206" s="100"/>
      <c r="I206" s="100"/>
    </row>
    <row r="207" spans="2:9" x14ac:dyDescent="0.25">
      <c r="B207" s="99"/>
      <c r="C207" s="99"/>
      <c r="D207" s="99"/>
      <c r="E207" s="99"/>
      <c r="F207" s="100"/>
      <c r="G207" s="100"/>
      <c r="H207" s="100"/>
      <c r="I207" s="100"/>
    </row>
    <row r="208" spans="2:9" x14ac:dyDescent="0.25">
      <c r="B208" s="99"/>
      <c r="C208" s="99"/>
      <c r="D208" s="99"/>
      <c r="E208" s="99"/>
      <c r="F208" s="100"/>
      <c r="G208" s="100"/>
      <c r="H208" s="100"/>
      <c r="I208" s="100"/>
    </row>
    <row r="209" spans="2:9" x14ac:dyDescent="0.25">
      <c r="B209" s="99"/>
      <c r="C209" s="99"/>
      <c r="D209" s="99"/>
      <c r="E209" s="99"/>
      <c r="F209" s="100"/>
      <c r="G209" s="100"/>
      <c r="H209" s="100"/>
      <c r="I209" s="100"/>
    </row>
    <row r="210" spans="2:9" x14ac:dyDescent="0.25">
      <c r="B210" s="99"/>
      <c r="C210" s="99"/>
      <c r="D210" s="99"/>
      <c r="E210" s="99"/>
      <c r="F210" s="100"/>
      <c r="G210" s="100"/>
      <c r="H210" s="100"/>
      <c r="I210" s="100"/>
    </row>
    <row r="211" spans="2:9" x14ac:dyDescent="0.25">
      <c r="B211" s="99"/>
      <c r="C211" s="99"/>
      <c r="D211" s="99"/>
      <c r="E211" s="99"/>
      <c r="F211" s="100"/>
      <c r="G211" s="100"/>
      <c r="H211" s="100"/>
      <c r="I211" s="100"/>
    </row>
    <row r="212" spans="2:9" x14ac:dyDescent="0.25">
      <c r="B212" s="99"/>
      <c r="C212" s="99"/>
      <c r="D212" s="99"/>
      <c r="E212" s="99"/>
      <c r="F212" s="100"/>
      <c r="G212" s="100"/>
      <c r="H212" s="100"/>
      <c r="I212" s="100"/>
    </row>
    <row r="213" spans="2:9" x14ac:dyDescent="0.25">
      <c r="B213" s="99"/>
      <c r="C213" s="99"/>
      <c r="D213" s="99"/>
      <c r="E213" s="99"/>
      <c r="F213" s="100"/>
      <c r="G213" s="100"/>
      <c r="H213" s="100"/>
      <c r="I213" s="100"/>
    </row>
    <row r="214" spans="2:9" x14ac:dyDescent="0.25">
      <c r="B214" s="99"/>
      <c r="C214" s="99"/>
      <c r="D214" s="99"/>
      <c r="E214" s="99"/>
      <c r="F214" s="100"/>
      <c r="G214" s="100"/>
      <c r="H214" s="100"/>
      <c r="I214" s="100"/>
    </row>
    <row r="215" spans="2:9" x14ac:dyDescent="0.25">
      <c r="B215" s="99"/>
      <c r="C215" s="99"/>
      <c r="D215" s="99"/>
      <c r="E215" s="99"/>
      <c r="F215" s="100"/>
      <c r="G215" s="100"/>
      <c r="H215" s="100"/>
      <c r="I215" s="100"/>
    </row>
    <row r="216" spans="2:9" x14ac:dyDescent="0.25">
      <c r="B216" s="99"/>
      <c r="C216" s="99"/>
      <c r="D216" s="99"/>
      <c r="E216" s="99"/>
      <c r="F216" s="100"/>
      <c r="G216" s="100"/>
      <c r="H216" s="100"/>
      <c r="I216" s="100"/>
    </row>
    <row r="217" spans="2:9" x14ac:dyDescent="0.25">
      <c r="B217" s="99"/>
      <c r="C217" s="99"/>
      <c r="D217" s="99"/>
      <c r="E217" s="99"/>
      <c r="F217" s="100"/>
      <c r="G217" s="100"/>
      <c r="H217" s="100"/>
      <c r="I217" s="100"/>
    </row>
    <row r="218" spans="2:9" x14ac:dyDescent="0.25">
      <c r="B218" s="99"/>
      <c r="C218" s="99"/>
      <c r="D218" s="99"/>
      <c r="E218" s="99"/>
      <c r="F218" s="100"/>
      <c r="G218" s="100"/>
      <c r="H218" s="100"/>
      <c r="I218" s="100"/>
    </row>
    <row r="219" spans="2:9" x14ac:dyDescent="0.25">
      <c r="B219" s="99"/>
      <c r="C219" s="99"/>
      <c r="D219" s="99"/>
      <c r="E219" s="99"/>
      <c r="F219" s="100"/>
      <c r="G219" s="100"/>
      <c r="H219" s="100"/>
      <c r="I219" s="100"/>
    </row>
    <row r="220" spans="2:9" x14ac:dyDescent="0.25">
      <c r="B220" s="99"/>
      <c r="C220" s="99"/>
      <c r="D220" s="99"/>
      <c r="E220" s="99"/>
      <c r="F220" s="100"/>
      <c r="G220" s="100"/>
      <c r="H220" s="100"/>
      <c r="I220" s="100"/>
    </row>
    <row r="221" spans="2:9" x14ac:dyDescent="0.25">
      <c r="B221" s="99"/>
      <c r="C221" s="99"/>
      <c r="D221" s="99"/>
      <c r="E221" s="99"/>
      <c r="F221" s="100"/>
      <c r="G221" s="100"/>
      <c r="H221" s="100"/>
      <c r="I221" s="100"/>
    </row>
    <row r="222" spans="2:9" x14ac:dyDescent="0.25">
      <c r="B222" s="99"/>
      <c r="C222" s="99"/>
      <c r="D222" s="99"/>
      <c r="E222" s="99"/>
      <c r="F222" s="100"/>
      <c r="G222" s="100"/>
      <c r="H222" s="100"/>
      <c r="I222" s="100"/>
    </row>
    <row r="223" spans="2:9" x14ac:dyDescent="0.25">
      <c r="B223" s="99"/>
      <c r="C223" s="99"/>
      <c r="D223" s="99"/>
      <c r="E223" s="99"/>
      <c r="F223" s="100"/>
      <c r="G223" s="100"/>
      <c r="H223" s="100"/>
      <c r="I223" s="100"/>
    </row>
    <row r="224" spans="2:9" x14ac:dyDescent="0.25">
      <c r="B224" s="99"/>
      <c r="C224" s="99"/>
      <c r="D224" s="99"/>
      <c r="E224" s="99"/>
      <c r="F224" s="100"/>
      <c r="G224" s="100"/>
      <c r="H224" s="100"/>
      <c r="I224" s="100"/>
    </row>
    <row r="225" spans="2:9" x14ac:dyDescent="0.25">
      <c r="B225" s="99"/>
      <c r="C225" s="99"/>
      <c r="D225" s="99"/>
      <c r="E225" s="99"/>
      <c r="F225" s="100"/>
      <c r="G225" s="100"/>
      <c r="H225" s="100"/>
      <c r="I225" s="100"/>
    </row>
    <row r="226" spans="2:9" x14ac:dyDescent="0.25">
      <c r="B226" s="99"/>
      <c r="C226" s="99"/>
      <c r="D226" s="99"/>
      <c r="E226" s="99"/>
      <c r="F226" s="100"/>
      <c r="G226" s="100"/>
      <c r="H226" s="100"/>
      <c r="I226" s="100"/>
    </row>
    <row r="227" spans="2:9" x14ac:dyDescent="0.25">
      <c r="B227" s="99"/>
      <c r="C227" s="99"/>
      <c r="D227" s="99"/>
      <c r="E227" s="99"/>
      <c r="F227" s="100"/>
      <c r="G227" s="100"/>
      <c r="H227" s="100"/>
      <c r="I227" s="100"/>
    </row>
    <row r="228" spans="2:9" x14ac:dyDescent="0.25">
      <c r="B228" s="99"/>
      <c r="C228" s="99"/>
      <c r="D228" s="99"/>
      <c r="E228" s="99"/>
      <c r="F228" s="100"/>
      <c r="G228" s="100"/>
      <c r="H228" s="100"/>
      <c r="I228" s="100"/>
    </row>
    <row r="229" spans="2:9" x14ac:dyDescent="0.25">
      <c r="B229" s="99"/>
      <c r="C229" s="99"/>
      <c r="D229" s="99"/>
      <c r="E229" s="99"/>
      <c r="F229" s="100"/>
      <c r="G229" s="100"/>
      <c r="H229" s="100"/>
      <c r="I229" s="100"/>
    </row>
    <row r="230" spans="2:9" x14ac:dyDescent="0.25">
      <c r="B230" s="99"/>
      <c r="C230" s="99"/>
      <c r="D230" s="99"/>
      <c r="E230" s="99"/>
      <c r="F230" s="100"/>
      <c r="G230" s="100"/>
      <c r="H230" s="100"/>
      <c r="I230" s="100"/>
    </row>
    <row r="231" spans="2:9" x14ac:dyDescent="0.25">
      <c r="B231" s="99"/>
      <c r="C231" s="99"/>
      <c r="D231" s="99"/>
      <c r="E231" s="99"/>
      <c r="F231" s="100"/>
      <c r="G231" s="100"/>
      <c r="H231" s="100"/>
      <c r="I231" s="100"/>
    </row>
    <row r="232" spans="2:9" x14ac:dyDescent="0.25">
      <c r="B232" s="99"/>
      <c r="C232" s="99"/>
      <c r="D232" s="99"/>
      <c r="E232" s="99"/>
      <c r="F232" s="100"/>
      <c r="G232" s="100"/>
      <c r="H232" s="100"/>
      <c r="I232" s="100"/>
    </row>
    <row r="233" spans="2:9" x14ac:dyDescent="0.25">
      <c r="B233" s="99"/>
      <c r="C233" s="99"/>
      <c r="D233" s="99"/>
      <c r="E233" s="99"/>
      <c r="F233" s="100"/>
      <c r="G233" s="100"/>
      <c r="H233" s="100"/>
      <c r="I233" s="100"/>
    </row>
    <row r="234" spans="2:9" x14ac:dyDescent="0.25">
      <c r="B234" s="99"/>
      <c r="C234" s="99"/>
      <c r="D234" s="99"/>
      <c r="E234" s="99"/>
      <c r="F234" s="100"/>
      <c r="G234" s="100"/>
      <c r="H234" s="100"/>
      <c r="I234" s="100"/>
    </row>
    <row r="235" spans="2:9" x14ac:dyDescent="0.25">
      <c r="B235" s="99"/>
      <c r="C235" s="99"/>
      <c r="D235" s="99"/>
      <c r="E235" s="99"/>
      <c r="F235" s="100"/>
      <c r="G235" s="100"/>
      <c r="H235" s="100"/>
      <c r="I235" s="100"/>
    </row>
    <row r="236" spans="2:9" x14ac:dyDescent="0.25">
      <c r="B236" s="99"/>
      <c r="C236" s="99"/>
      <c r="D236" s="99"/>
      <c r="E236" s="99"/>
      <c r="F236" s="100"/>
      <c r="G236" s="100"/>
      <c r="H236" s="100"/>
      <c r="I236" s="100"/>
    </row>
    <row r="237" spans="2:9" x14ac:dyDescent="0.25">
      <c r="B237" s="99"/>
      <c r="C237" s="99"/>
      <c r="D237" s="99"/>
      <c r="E237" s="99"/>
      <c r="F237" s="100"/>
      <c r="G237" s="100"/>
      <c r="H237" s="100"/>
      <c r="I237" s="100"/>
    </row>
    <row r="238" spans="2:9" x14ac:dyDescent="0.25">
      <c r="B238" s="99"/>
      <c r="C238" s="99"/>
      <c r="D238" s="99"/>
      <c r="E238" s="99"/>
      <c r="F238" s="100"/>
      <c r="G238" s="100"/>
      <c r="H238" s="100"/>
      <c r="I238" s="100"/>
    </row>
    <row r="239" spans="2:9" x14ac:dyDescent="0.25">
      <c r="B239" s="99"/>
      <c r="C239" s="99"/>
      <c r="D239" s="99"/>
      <c r="E239" s="99"/>
      <c r="F239" s="100"/>
      <c r="G239" s="100"/>
      <c r="H239" s="100"/>
      <c r="I239" s="100"/>
    </row>
    <row r="240" spans="2:9" x14ac:dyDescent="0.25">
      <c r="B240" s="99"/>
      <c r="C240" s="99"/>
      <c r="D240" s="99"/>
      <c r="E240" s="99"/>
      <c r="F240" s="100"/>
      <c r="G240" s="100"/>
      <c r="H240" s="100"/>
      <c r="I240" s="100"/>
    </row>
    <row r="241" spans="2:9" x14ac:dyDescent="0.25">
      <c r="B241" s="99"/>
      <c r="C241" s="99"/>
      <c r="D241" s="99"/>
      <c r="E241" s="99"/>
      <c r="F241" s="100"/>
      <c r="G241" s="100"/>
      <c r="H241" s="100"/>
      <c r="I241" s="100"/>
    </row>
    <row r="242" spans="2:9" x14ac:dyDescent="0.25">
      <c r="B242" s="99"/>
      <c r="C242" s="99"/>
      <c r="D242" s="99"/>
      <c r="E242" s="99"/>
      <c r="F242" s="100"/>
      <c r="G242" s="100"/>
      <c r="H242" s="100"/>
      <c r="I242" s="100"/>
    </row>
    <row r="243" spans="2:9" x14ac:dyDescent="0.25">
      <c r="B243" s="99"/>
      <c r="C243" s="99"/>
      <c r="D243" s="99"/>
      <c r="E243" s="99"/>
      <c r="F243" s="100"/>
      <c r="G243" s="100"/>
      <c r="H243" s="100"/>
      <c r="I243" s="100"/>
    </row>
    <row r="244" spans="2:9" x14ac:dyDescent="0.25">
      <c r="B244" s="99"/>
      <c r="C244" s="99"/>
      <c r="D244" s="99"/>
      <c r="E244" s="99"/>
      <c r="F244" s="100"/>
      <c r="G244" s="100"/>
      <c r="H244" s="100"/>
      <c r="I244" s="100"/>
    </row>
    <row r="245" spans="2:9" x14ac:dyDescent="0.25">
      <c r="B245" s="99"/>
      <c r="C245" s="99"/>
      <c r="D245" s="99"/>
      <c r="E245" s="99"/>
      <c r="F245" s="100"/>
      <c r="G245" s="100"/>
      <c r="H245" s="100"/>
      <c r="I245" s="100"/>
    </row>
    <row r="246" spans="2:9" x14ac:dyDescent="0.25">
      <c r="B246" s="99"/>
      <c r="C246" s="99"/>
      <c r="D246" s="99"/>
      <c r="E246" s="99"/>
      <c r="F246" s="100"/>
      <c r="G246" s="100"/>
      <c r="H246" s="100"/>
      <c r="I246" s="100"/>
    </row>
    <row r="247" spans="2:9" x14ac:dyDescent="0.25">
      <c r="B247" s="99"/>
      <c r="C247" s="99"/>
      <c r="D247" s="99"/>
      <c r="E247" s="99"/>
      <c r="F247" s="100"/>
      <c r="G247" s="100"/>
      <c r="H247" s="100"/>
      <c r="I247" s="100"/>
    </row>
    <row r="248" spans="2:9" x14ac:dyDescent="0.25">
      <c r="B248" s="99"/>
      <c r="C248" s="99"/>
      <c r="D248" s="99"/>
      <c r="E248" s="99"/>
      <c r="F248" s="100"/>
      <c r="G248" s="100"/>
      <c r="H248" s="100"/>
      <c r="I248" s="100"/>
    </row>
    <row r="249" spans="2:9" x14ac:dyDescent="0.25">
      <c r="B249" s="99"/>
      <c r="C249" s="99"/>
      <c r="D249" s="99"/>
      <c r="E249" s="99"/>
      <c r="F249" s="100"/>
      <c r="G249" s="100"/>
      <c r="H249" s="100"/>
      <c r="I249" s="100"/>
    </row>
    <row r="250" spans="2:9" x14ac:dyDescent="0.25">
      <c r="B250" s="99"/>
      <c r="C250" s="99"/>
      <c r="D250" s="99"/>
      <c r="E250" s="99"/>
      <c r="F250" s="100"/>
      <c r="G250" s="100"/>
      <c r="H250" s="100"/>
      <c r="I250" s="100"/>
    </row>
    <row r="251" spans="2:9" x14ac:dyDescent="0.25">
      <c r="B251" s="99"/>
      <c r="C251" s="99"/>
      <c r="D251" s="99"/>
      <c r="E251" s="99"/>
      <c r="F251" s="100"/>
      <c r="G251" s="100"/>
      <c r="H251" s="100"/>
      <c r="I251" s="100"/>
    </row>
    <row r="252" spans="2:9" x14ac:dyDescent="0.25">
      <c r="B252" s="99"/>
      <c r="C252" s="99"/>
      <c r="D252" s="99"/>
      <c r="E252" s="99"/>
      <c r="F252" s="100"/>
      <c r="G252" s="100"/>
      <c r="H252" s="100"/>
      <c r="I252" s="100"/>
    </row>
    <row r="253" spans="2:9" x14ac:dyDescent="0.25">
      <c r="B253" s="99"/>
      <c r="C253" s="99"/>
      <c r="D253" s="99"/>
      <c r="E253" s="99"/>
      <c r="F253" s="100"/>
      <c r="G253" s="100"/>
      <c r="H253" s="100"/>
      <c r="I253" s="100"/>
    </row>
    <row r="254" spans="2:9" x14ac:dyDescent="0.25">
      <c r="B254" s="99"/>
      <c r="C254" s="99"/>
      <c r="D254" s="99"/>
      <c r="E254" s="99"/>
      <c r="F254" s="100"/>
      <c r="G254" s="100"/>
      <c r="H254" s="100"/>
      <c r="I254" s="100"/>
    </row>
    <row r="255" spans="2:9" x14ac:dyDescent="0.25">
      <c r="B255" s="99"/>
      <c r="C255" s="99"/>
      <c r="D255" s="99"/>
      <c r="E255" s="99"/>
      <c r="F255" s="100"/>
      <c r="G255" s="100"/>
      <c r="H255" s="100"/>
      <c r="I255" s="100"/>
    </row>
    <row r="256" spans="2:9" x14ac:dyDescent="0.25">
      <c r="B256" s="99"/>
      <c r="C256" s="99"/>
      <c r="D256" s="99"/>
      <c r="E256" s="99"/>
      <c r="F256" s="100"/>
      <c r="G256" s="100"/>
      <c r="H256" s="100"/>
      <c r="I256" s="100"/>
    </row>
    <row r="257" spans="2:9" x14ac:dyDescent="0.25">
      <c r="B257" s="99"/>
      <c r="C257" s="99"/>
      <c r="D257" s="99"/>
      <c r="E257" s="99"/>
      <c r="F257" s="100"/>
      <c r="G257" s="100"/>
      <c r="H257" s="100"/>
      <c r="I257" s="100"/>
    </row>
    <row r="258" spans="2:9" x14ac:dyDescent="0.25">
      <c r="B258" s="99"/>
      <c r="C258" s="99"/>
      <c r="D258" s="99"/>
      <c r="E258" s="99"/>
      <c r="F258" s="100"/>
      <c r="G258" s="100"/>
      <c r="H258" s="100"/>
      <c r="I258" s="100"/>
    </row>
    <row r="259" spans="2:9" x14ac:dyDescent="0.25">
      <c r="B259" s="99"/>
      <c r="C259" s="99"/>
      <c r="D259" s="99"/>
      <c r="E259" s="99"/>
      <c r="F259" s="100"/>
      <c r="G259" s="100"/>
      <c r="H259" s="100"/>
      <c r="I259" s="100"/>
    </row>
    <row r="260" spans="2:9" x14ac:dyDescent="0.25">
      <c r="B260" s="99"/>
      <c r="C260" s="99"/>
      <c r="D260" s="99"/>
      <c r="E260" s="99"/>
      <c r="F260" s="100"/>
      <c r="G260" s="100"/>
      <c r="H260" s="100"/>
      <c r="I260" s="100"/>
    </row>
    <row r="261" spans="2:9" x14ac:dyDescent="0.25">
      <c r="B261" s="99"/>
      <c r="C261" s="99"/>
      <c r="D261" s="99"/>
      <c r="E261" s="99"/>
      <c r="F261" s="100"/>
      <c r="G261" s="100"/>
      <c r="H261" s="100"/>
      <c r="I261" s="100"/>
    </row>
    <row r="262" spans="2:9" x14ac:dyDescent="0.25">
      <c r="B262" s="99"/>
      <c r="C262" s="99"/>
      <c r="D262" s="99"/>
      <c r="E262" s="99"/>
      <c r="F262" s="100"/>
      <c r="G262" s="100"/>
      <c r="H262" s="100"/>
      <c r="I262" s="100"/>
    </row>
    <row r="263" spans="2:9" x14ac:dyDescent="0.25">
      <c r="B263" s="99"/>
      <c r="C263" s="99"/>
      <c r="D263" s="99"/>
      <c r="E263" s="99"/>
      <c r="F263" s="100"/>
      <c r="G263" s="100"/>
      <c r="H263" s="100"/>
      <c r="I263" s="100"/>
    </row>
    <row r="264" spans="2:9" x14ac:dyDescent="0.25">
      <c r="B264" s="99"/>
      <c r="C264" s="99"/>
      <c r="D264" s="99"/>
      <c r="E264" s="99"/>
      <c r="F264" s="100"/>
      <c r="G264" s="100"/>
      <c r="H264" s="100"/>
      <c r="I264" s="100"/>
    </row>
    <row r="265" spans="2:9" x14ac:dyDescent="0.25">
      <c r="B265" s="99"/>
      <c r="C265" s="99"/>
      <c r="D265" s="99"/>
      <c r="E265" s="99"/>
      <c r="F265" s="100"/>
      <c r="G265" s="100"/>
      <c r="H265" s="100"/>
      <c r="I265" s="100"/>
    </row>
    <row r="266" spans="2:9" x14ac:dyDescent="0.25">
      <c r="B266" s="99"/>
      <c r="C266" s="99"/>
      <c r="D266" s="99"/>
      <c r="E266" s="99"/>
      <c r="F266" s="100"/>
      <c r="G266" s="100"/>
      <c r="H266" s="100"/>
      <c r="I266" s="100"/>
    </row>
    <row r="267" spans="2:9" x14ac:dyDescent="0.25">
      <c r="B267" s="99"/>
      <c r="C267" s="99"/>
      <c r="D267" s="99"/>
      <c r="E267" s="99"/>
      <c r="F267" s="100"/>
      <c r="G267" s="100"/>
      <c r="H267" s="100"/>
      <c r="I267" s="100"/>
    </row>
    <row r="268" spans="2:9" x14ac:dyDescent="0.25">
      <c r="B268" s="99"/>
      <c r="C268" s="99"/>
      <c r="D268" s="99"/>
      <c r="E268" s="99"/>
      <c r="F268" s="100"/>
      <c r="G268" s="100"/>
      <c r="H268" s="100"/>
      <c r="I268" s="100"/>
    </row>
    <row r="269" spans="2:9" x14ac:dyDescent="0.25">
      <c r="B269" s="99"/>
      <c r="C269" s="99"/>
      <c r="D269" s="99"/>
      <c r="E269" s="99"/>
      <c r="F269" s="100"/>
      <c r="G269" s="100"/>
      <c r="H269" s="100"/>
      <c r="I269" s="100"/>
    </row>
    <row r="270" spans="2:9" x14ac:dyDescent="0.25">
      <c r="B270" s="99"/>
      <c r="C270" s="99"/>
      <c r="D270" s="99"/>
      <c r="E270" s="99"/>
      <c r="F270" s="100"/>
      <c r="G270" s="100"/>
      <c r="H270" s="100"/>
      <c r="I270" s="100"/>
    </row>
    <row r="271" spans="2:9" x14ac:dyDescent="0.25">
      <c r="B271" s="99"/>
      <c r="C271" s="99"/>
      <c r="D271" s="99"/>
      <c r="E271" s="99"/>
      <c r="F271" s="100"/>
      <c r="G271" s="100"/>
      <c r="H271" s="100"/>
      <c r="I271" s="100"/>
    </row>
    <row r="272" spans="2:9" x14ac:dyDescent="0.25">
      <c r="B272" s="99"/>
      <c r="C272" s="99"/>
      <c r="D272" s="99"/>
      <c r="E272" s="99"/>
      <c r="F272" s="100"/>
      <c r="G272" s="100"/>
      <c r="H272" s="100"/>
      <c r="I272" s="100"/>
    </row>
    <row r="273" spans="2:9" x14ac:dyDescent="0.25">
      <c r="B273" s="99"/>
      <c r="C273" s="99"/>
      <c r="D273" s="99"/>
      <c r="E273" s="99"/>
      <c r="F273" s="100"/>
      <c r="G273" s="100"/>
      <c r="H273" s="100"/>
      <c r="I273" s="100"/>
    </row>
    <row r="274" spans="2:9" x14ac:dyDescent="0.25">
      <c r="B274" s="99"/>
      <c r="C274" s="99"/>
      <c r="D274" s="99"/>
      <c r="E274" s="99"/>
      <c r="F274" s="100"/>
      <c r="G274" s="100"/>
      <c r="H274" s="100"/>
      <c r="I274" s="100"/>
    </row>
    <row r="275" spans="2:9" x14ac:dyDescent="0.25">
      <c r="B275" s="99"/>
      <c r="C275" s="99"/>
      <c r="D275" s="99"/>
      <c r="E275" s="99"/>
      <c r="F275" s="100"/>
      <c r="G275" s="100"/>
      <c r="H275" s="100"/>
      <c r="I275" s="100"/>
    </row>
    <row r="276" spans="2:9" x14ac:dyDescent="0.25">
      <c r="B276" s="99"/>
      <c r="C276" s="99"/>
      <c r="D276" s="99"/>
      <c r="E276" s="99"/>
      <c r="F276" s="100"/>
      <c r="G276" s="100"/>
      <c r="H276" s="100"/>
      <c r="I276" s="100"/>
    </row>
    <row r="277" spans="2:9" x14ac:dyDescent="0.25">
      <c r="B277" s="99"/>
      <c r="C277" s="99"/>
      <c r="D277" s="99"/>
      <c r="E277" s="99"/>
      <c r="F277" s="100"/>
      <c r="G277" s="100"/>
      <c r="H277" s="100"/>
      <c r="I277" s="100"/>
    </row>
    <row r="278" spans="2:9" x14ac:dyDescent="0.25">
      <c r="B278" s="99"/>
      <c r="C278" s="99"/>
      <c r="D278" s="99"/>
      <c r="E278" s="99"/>
      <c r="F278" s="100"/>
      <c r="G278" s="100"/>
      <c r="H278" s="100"/>
      <c r="I278" s="100"/>
    </row>
    <row r="279" spans="2:9" x14ac:dyDescent="0.25">
      <c r="B279" s="99"/>
      <c r="C279" s="99"/>
      <c r="D279" s="99"/>
      <c r="E279" s="99"/>
      <c r="F279" s="100"/>
      <c r="G279" s="100"/>
      <c r="H279" s="100"/>
      <c r="I279" s="100"/>
    </row>
    <row r="280" spans="2:9" x14ac:dyDescent="0.25">
      <c r="B280" s="99"/>
      <c r="C280" s="99"/>
      <c r="D280" s="99"/>
      <c r="E280" s="99"/>
      <c r="F280" s="100"/>
      <c r="G280" s="100"/>
      <c r="H280" s="100"/>
      <c r="I280" s="100"/>
    </row>
    <row r="281" spans="2:9" x14ac:dyDescent="0.25">
      <c r="B281" s="99"/>
      <c r="C281" s="99"/>
      <c r="D281" s="99"/>
      <c r="E281" s="99"/>
      <c r="F281" s="100"/>
      <c r="G281" s="100"/>
      <c r="H281" s="100"/>
      <c r="I281" s="100"/>
    </row>
    <row r="282" spans="2:9" x14ac:dyDescent="0.25">
      <c r="B282" s="99"/>
      <c r="C282" s="99"/>
      <c r="D282" s="99"/>
      <c r="E282" s="99"/>
      <c r="F282" s="100"/>
      <c r="G282" s="100"/>
      <c r="H282" s="100"/>
      <c r="I282" s="100"/>
    </row>
    <row r="283" spans="2:9" x14ac:dyDescent="0.25">
      <c r="B283" s="99"/>
      <c r="C283" s="99"/>
      <c r="D283" s="99"/>
      <c r="E283" s="99"/>
      <c r="F283" s="100"/>
      <c r="G283" s="100"/>
      <c r="H283" s="100"/>
      <c r="I283" s="100"/>
    </row>
    <row r="284" spans="2:9" x14ac:dyDescent="0.25">
      <c r="B284" s="99"/>
      <c r="C284" s="99"/>
      <c r="D284" s="99"/>
      <c r="E284" s="99"/>
      <c r="F284" s="100"/>
      <c r="G284" s="100"/>
      <c r="H284" s="100"/>
      <c r="I284" s="100"/>
    </row>
    <row r="285" spans="2:9" x14ac:dyDescent="0.25">
      <c r="B285" s="99"/>
      <c r="C285" s="99"/>
      <c r="D285" s="99"/>
      <c r="E285" s="99"/>
      <c r="F285" s="100"/>
      <c r="G285" s="100"/>
      <c r="H285" s="100"/>
      <c r="I285" s="100"/>
    </row>
    <row r="286" spans="2:9" x14ac:dyDescent="0.25">
      <c r="B286" s="99"/>
      <c r="C286" s="99"/>
      <c r="D286" s="99"/>
      <c r="E286" s="99"/>
      <c r="F286" s="100"/>
      <c r="G286" s="100"/>
      <c r="H286" s="100"/>
      <c r="I286" s="100"/>
    </row>
    <row r="287" spans="2:9" x14ac:dyDescent="0.25">
      <c r="B287" s="99"/>
      <c r="C287" s="99"/>
      <c r="D287" s="99"/>
      <c r="E287" s="99"/>
      <c r="F287" s="100"/>
      <c r="G287" s="100"/>
      <c r="H287" s="100"/>
      <c r="I287" s="100"/>
    </row>
    <row r="288" spans="2:9" x14ac:dyDescent="0.25">
      <c r="B288" s="99"/>
      <c r="C288" s="99"/>
      <c r="D288" s="99"/>
      <c r="E288" s="99"/>
      <c r="F288" s="100"/>
      <c r="G288" s="100"/>
      <c r="H288" s="100"/>
      <c r="I288" s="100"/>
    </row>
    <row r="289" spans="2:9" x14ac:dyDescent="0.25">
      <c r="B289" s="99"/>
      <c r="C289" s="99"/>
      <c r="D289" s="99"/>
      <c r="E289" s="99"/>
      <c r="F289" s="100"/>
      <c r="G289" s="100"/>
      <c r="H289" s="100"/>
      <c r="I289" s="100"/>
    </row>
    <row r="290" spans="2:9" x14ac:dyDescent="0.25">
      <c r="B290" s="99"/>
      <c r="C290" s="99"/>
      <c r="D290" s="99"/>
      <c r="E290" s="99"/>
      <c r="F290" s="100"/>
      <c r="G290" s="100"/>
      <c r="H290" s="100"/>
      <c r="I290" s="100"/>
    </row>
    <row r="291" spans="2:9" x14ac:dyDescent="0.25">
      <c r="B291" s="99"/>
      <c r="C291" s="99"/>
      <c r="D291" s="99"/>
      <c r="E291" s="99"/>
      <c r="F291" s="100"/>
      <c r="G291" s="100"/>
      <c r="H291" s="100"/>
      <c r="I291" s="100"/>
    </row>
    <row r="292" spans="2:9" x14ac:dyDescent="0.25">
      <c r="B292" s="99"/>
      <c r="C292" s="99"/>
      <c r="D292" s="99"/>
      <c r="E292" s="99"/>
      <c r="F292" s="100"/>
      <c r="G292" s="100"/>
      <c r="H292" s="100"/>
      <c r="I292" s="100"/>
    </row>
    <row r="293" spans="2:9" x14ac:dyDescent="0.25">
      <c r="B293" s="99"/>
      <c r="C293" s="99"/>
      <c r="D293" s="99"/>
      <c r="E293" s="99"/>
      <c r="F293" s="100"/>
      <c r="G293" s="100"/>
      <c r="H293" s="100"/>
      <c r="I293" s="100"/>
    </row>
    <row r="294" spans="2:9" x14ac:dyDescent="0.25">
      <c r="B294" s="99"/>
      <c r="C294" s="99"/>
      <c r="D294" s="99"/>
      <c r="E294" s="99"/>
      <c r="F294" s="100"/>
      <c r="G294" s="100"/>
      <c r="H294" s="100"/>
      <c r="I294" s="100"/>
    </row>
    <row r="295" spans="2:9" x14ac:dyDescent="0.25">
      <c r="B295" s="99"/>
      <c r="C295" s="99"/>
      <c r="D295" s="99"/>
      <c r="E295" s="99"/>
      <c r="F295" s="100"/>
      <c r="G295" s="100"/>
      <c r="H295" s="100"/>
      <c r="I295" s="100"/>
    </row>
    <row r="296" spans="2:9" x14ac:dyDescent="0.25">
      <c r="B296" s="99"/>
      <c r="C296" s="99"/>
      <c r="D296" s="99"/>
      <c r="E296" s="99"/>
      <c r="F296" s="100"/>
      <c r="G296" s="100"/>
      <c r="H296" s="100"/>
      <c r="I296" s="100"/>
    </row>
    <row r="297" spans="2:9" x14ac:dyDescent="0.25">
      <c r="B297" s="99"/>
      <c r="C297" s="99"/>
      <c r="D297" s="99"/>
      <c r="E297" s="99"/>
      <c r="F297" s="100"/>
      <c r="G297" s="100"/>
      <c r="H297" s="100"/>
      <c r="I297" s="100"/>
    </row>
    <row r="298" spans="2:9" x14ac:dyDescent="0.25">
      <c r="B298" s="99"/>
      <c r="C298" s="99"/>
      <c r="D298" s="99"/>
      <c r="E298" s="99"/>
      <c r="F298" s="100"/>
      <c r="G298" s="100"/>
      <c r="H298" s="100"/>
      <c r="I298" s="100"/>
    </row>
    <row r="299" spans="2:9" x14ac:dyDescent="0.25">
      <c r="B299" s="99"/>
      <c r="C299" s="99"/>
      <c r="D299" s="99"/>
      <c r="E299" s="99"/>
      <c r="F299" s="100"/>
      <c r="G299" s="100"/>
      <c r="H299" s="100"/>
      <c r="I299" s="100"/>
    </row>
    <row r="300" spans="2:9" x14ac:dyDescent="0.25">
      <c r="B300" s="99"/>
      <c r="C300" s="99"/>
      <c r="D300" s="99"/>
      <c r="E300" s="99"/>
      <c r="F300" s="100"/>
      <c r="G300" s="100"/>
      <c r="H300" s="100"/>
      <c r="I300" s="100"/>
    </row>
    <row r="301" spans="2:9" x14ac:dyDescent="0.25">
      <c r="B301" s="99"/>
      <c r="C301" s="99"/>
      <c r="D301" s="99"/>
      <c r="E301" s="99"/>
      <c r="F301" s="100"/>
      <c r="G301" s="100"/>
      <c r="H301" s="100"/>
      <c r="I301" s="100"/>
    </row>
    <row r="302" spans="2:9" x14ac:dyDescent="0.25">
      <c r="B302" s="99"/>
      <c r="C302" s="99"/>
      <c r="D302" s="99"/>
      <c r="E302" s="99"/>
      <c r="F302" s="100"/>
      <c r="G302" s="100"/>
      <c r="H302" s="100"/>
      <c r="I302" s="100"/>
    </row>
    <row r="303" spans="2:9" x14ac:dyDescent="0.25">
      <c r="B303" s="99"/>
      <c r="C303" s="99"/>
      <c r="D303" s="99"/>
      <c r="E303" s="99"/>
      <c r="F303" s="100"/>
      <c r="G303" s="100"/>
      <c r="H303" s="100"/>
      <c r="I303" s="100"/>
    </row>
    <row r="304" spans="2:9" x14ac:dyDescent="0.25">
      <c r="B304" s="99"/>
      <c r="C304" s="99"/>
      <c r="D304" s="99"/>
      <c r="E304" s="99"/>
      <c r="F304" s="100"/>
      <c r="G304" s="100"/>
      <c r="H304" s="100"/>
      <c r="I304" s="100"/>
    </row>
    <row r="305" spans="2:9" x14ac:dyDescent="0.25">
      <c r="B305" s="99"/>
      <c r="C305" s="99"/>
      <c r="D305" s="99"/>
      <c r="E305" s="99"/>
      <c r="F305" s="100"/>
      <c r="G305" s="100"/>
      <c r="H305" s="100"/>
      <c r="I305" s="100"/>
    </row>
    <row r="306" spans="2:9" x14ac:dyDescent="0.25">
      <c r="B306" s="99"/>
      <c r="C306" s="99"/>
      <c r="D306" s="99"/>
      <c r="E306" s="99"/>
      <c r="F306" s="100"/>
      <c r="G306" s="100"/>
      <c r="H306" s="100"/>
      <c r="I306" s="100"/>
    </row>
    <row r="307" spans="2:9" x14ac:dyDescent="0.25">
      <c r="B307" s="99"/>
      <c r="C307" s="99"/>
      <c r="D307" s="99"/>
      <c r="E307" s="99"/>
      <c r="F307" s="100"/>
      <c r="G307" s="100"/>
      <c r="H307" s="100"/>
      <c r="I307" s="100"/>
    </row>
    <row r="308" spans="2:9" x14ac:dyDescent="0.25">
      <c r="B308" s="99"/>
      <c r="C308" s="99"/>
      <c r="D308" s="99"/>
      <c r="E308" s="99"/>
      <c r="F308" s="100"/>
      <c r="G308" s="100"/>
      <c r="H308" s="100"/>
      <c r="I308" s="100"/>
    </row>
    <row r="309" spans="2:9" x14ac:dyDescent="0.25">
      <c r="B309" s="99"/>
      <c r="C309" s="99"/>
      <c r="D309" s="99"/>
      <c r="E309" s="99"/>
      <c r="F309" s="100"/>
      <c r="G309" s="100"/>
      <c r="H309" s="100"/>
      <c r="I309" s="100"/>
    </row>
    <row r="310" spans="2:9" x14ac:dyDescent="0.25">
      <c r="B310" s="99"/>
      <c r="C310" s="99"/>
      <c r="D310" s="99"/>
      <c r="E310" s="99"/>
      <c r="F310" s="100"/>
      <c r="G310" s="100"/>
      <c r="H310" s="100"/>
      <c r="I310" s="100"/>
    </row>
    <row r="311" spans="2:9" x14ac:dyDescent="0.25">
      <c r="B311" s="99"/>
      <c r="C311" s="99"/>
      <c r="D311" s="99"/>
      <c r="E311" s="99"/>
      <c r="F311" s="100"/>
      <c r="G311" s="100"/>
      <c r="H311" s="100"/>
      <c r="I311" s="100"/>
    </row>
    <row r="312" spans="2:9" x14ac:dyDescent="0.25">
      <c r="B312" s="99"/>
      <c r="C312" s="99"/>
      <c r="D312" s="99"/>
      <c r="E312" s="99"/>
      <c r="F312" s="100"/>
      <c r="G312" s="100"/>
      <c r="H312" s="100"/>
      <c r="I312" s="100"/>
    </row>
    <row r="313" spans="2:9" x14ac:dyDescent="0.25">
      <c r="B313" s="99"/>
      <c r="C313" s="99"/>
      <c r="D313" s="99"/>
      <c r="E313" s="99"/>
      <c r="F313" s="100"/>
      <c r="G313" s="100"/>
      <c r="H313" s="100"/>
      <c r="I313" s="100"/>
    </row>
    <row r="314" spans="2:9" x14ac:dyDescent="0.25">
      <c r="B314" s="99"/>
      <c r="C314" s="99"/>
      <c r="D314" s="99"/>
      <c r="E314" s="99"/>
      <c r="F314" s="100"/>
      <c r="G314" s="100"/>
      <c r="H314" s="100"/>
      <c r="I314" s="100"/>
    </row>
    <row r="315" spans="2:9" x14ac:dyDescent="0.25">
      <c r="B315" s="99"/>
      <c r="C315" s="99"/>
      <c r="D315" s="99"/>
      <c r="E315" s="99"/>
      <c r="F315" s="100"/>
      <c r="G315" s="100"/>
      <c r="H315" s="100"/>
      <c r="I315" s="100"/>
    </row>
    <row r="316" spans="2:9" x14ac:dyDescent="0.25">
      <c r="B316" s="99"/>
      <c r="C316" s="99"/>
      <c r="D316" s="99"/>
      <c r="E316" s="99"/>
      <c r="F316" s="100"/>
      <c r="G316" s="100"/>
      <c r="H316" s="100"/>
      <c r="I316" s="100"/>
    </row>
    <row r="317" spans="2:9" x14ac:dyDescent="0.25">
      <c r="B317" s="99"/>
      <c r="C317" s="99"/>
      <c r="D317" s="99"/>
      <c r="E317" s="99"/>
      <c r="F317" s="100"/>
      <c r="G317" s="100"/>
      <c r="H317" s="100"/>
      <c r="I317" s="100"/>
    </row>
    <row r="318" spans="2:9" x14ac:dyDescent="0.25">
      <c r="B318" s="99"/>
      <c r="C318" s="99"/>
      <c r="D318" s="99"/>
      <c r="E318" s="99"/>
      <c r="F318" s="100"/>
      <c r="G318" s="100"/>
      <c r="H318" s="100"/>
      <c r="I318" s="100"/>
    </row>
    <row r="319" spans="2:9" x14ac:dyDescent="0.25">
      <c r="B319" s="99"/>
      <c r="C319" s="99"/>
      <c r="D319" s="99"/>
      <c r="E319" s="99"/>
      <c r="F319" s="100"/>
      <c r="G319" s="100"/>
      <c r="H319" s="100"/>
      <c r="I319" s="100"/>
    </row>
    <row r="320" spans="2:9" x14ac:dyDescent="0.25">
      <c r="B320" s="99"/>
      <c r="C320" s="99"/>
      <c r="D320" s="99"/>
      <c r="E320" s="99"/>
      <c r="F320" s="100"/>
      <c r="G320" s="100"/>
      <c r="H320" s="100"/>
      <c r="I320" s="100"/>
    </row>
    <row r="321" spans="2:9" x14ac:dyDescent="0.25">
      <c r="B321" s="99"/>
      <c r="C321" s="99"/>
      <c r="D321" s="99"/>
      <c r="E321" s="99"/>
      <c r="F321" s="100"/>
      <c r="G321" s="100"/>
      <c r="H321" s="100"/>
      <c r="I321" s="100"/>
    </row>
    <row r="322" spans="2:9" x14ac:dyDescent="0.25">
      <c r="B322" s="99"/>
      <c r="C322" s="99"/>
      <c r="D322" s="99"/>
      <c r="E322" s="99"/>
      <c r="F322" s="100"/>
      <c r="G322" s="100"/>
      <c r="H322" s="100"/>
      <c r="I322" s="100"/>
    </row>
    <row r="323" spans="2:9" x14ac:dyDescent="0.25">
      <c r="B323" s="99"/>
      <c r="C323" s="99"/>
      <c r="D323" s="99"/>
      <c r="E323" s="99"/>
      <c r="F323" s="100"/>
      <c r="G323" s="100"/>
      <c r="H323" s="100"/>
      <c r="I323" s="100"/>
    </row>
    <row r="324" spans="2:9" x14ac:dyDescent="0.25">
      <c r="B324" s="99"/>
      <c r="C324" s="99"/>
      <c r="D324" s="99"/>
      <c r="E324" s="99"/>
      <c r="F324" s="100"/>
      <c r="G324" s="100"/>
      <c r="H324" s="100"/>
      <c r="I324" s="100"/>
    </row>
    <row r="325" spans="2:9" x14ac:dyDescent="0.25">
      <c r="B325" s="99"/>
      <c r="C325" s="99"/>
      <c r="D325" s="99"/>
      <c r="E325" s="99"/>
      <c r="F325" s="100"/>
      <c r="G325" s="100"/>
      <c r="H325" s="100"/>
      <c r="I325" s="100"/>
    </row>
    <row r="326" spans="2:9" x14ac:dyDescent="0.25">
      <c r="E326" s="99"/>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1:K1628"/>
  <sheetViews>
    <sheetView workbookViewId="0">
      <selection activeCell="H1" sqref="H1"/>
    </sheetView>
  </sheetViews>
  <sheetFormatPr baseColWidth="10" defaultRowHeight="15" x14ac:dyDescent="0.25"/>
  <cols>
    <col min="1" max="1" width="2.85546875" customWidth="1"/>
    <col min="2" max="3" width="11.5703125" style="127"/>
  </cols>
  <sheetData>
    <row r="1" spans="2:11" x14ac:dyDescent="0.25">
      <c r="B1" s="123" t="s">
        <v>135</v>
      </c>
      <c r="C1" s="124"/>
      <c r="D1" s="125"/>
      <c r="E1" s="125"/>
      <c r="F1" s="125"/>
      <c r="G1" s="125"/>
      <c r="H1" s="125"/>
      <c r="I1" s="125"/>
      <c r="J1" s="125"/>
      <c r="K1" s="126"/>
    </row>
    <row r="3" spans="2:11" x14ac:dyDescent="0.25">
      <c r="B3" s="128" t="s">
        <v>136</v>
      </c>
      <c r="C3" s="128" t="s">
        <v>137</v>
      </c>
    </row>
    <row r="4" spans="2:11" x14ac:dyDescent="0.25">
      <c r="B4" s="150">
        <v>40911</v>
      </c>
      <c r="C4" s="151">
        <v>-38.020000000000003</v>
      </c>
    </row>
    <row r="5" spans="2:11" x14ac:dyDescent="0.25">
      <c r="B5" s="150">
        <v>40912</v>
      </c>
      <c r="C5" s="151">
        <v>-1443.51</v>
      </c>
    </row>
    <row r="6" spans="2:11" x14ac:dyDescent="0.25">
      <c r="B6" s="150">
        <v>40913</v>
      </c>
      <c r="C6" s="151">
        <v>763.58</v>
      </c>
    </row>
    <row r="7" spans="2:11" x14ac:dyDescent="0.25">
      <c r="B7" s="150">
        <v>40914</v>
      </c>
      <c r="C7" s="151">
        <v>-633.32000000000005</v>
      </c>
      <c r="E7" t="s">
        <v>138</v>
      </c>
    </row>
    <row r="8" spans="2:11" x14ac:dyDescent="0.25">
      <c r="B8" s="150">
        <v>40917</v>
      </c>
      <c r="C8" s="151">
        <v>1292.8</v>
      </c>
    </row>
    <row r="9" spans="2:11" x14ac:dyDescent="0.25">
      <c r="B9" s="150">
        <v>40918</v>
      </c>
      <c r="C9" s="151">
        <v>427.98</v>
      </c>
      <c r="E9" t="s">
        <v>139</v>
      </c>
    </row>
    <row r="10" spans="2:11" x14ac:dyDescent="0.25">
      <c r="B10" s="150">
        <v>40919</v>
      </c>
      <c r="C10" s="151">
        <v>865.47</v>
      </c>
    </row>
    <row r="11" spans="2:11" x14ac:dyDescent="0.25">
      <c r="B11" s="150">
        <v>40920</v>
      </c>
      <c r="C11" s="151">
        <v>384.9</v>
      </c>
    </row>
    <row r="12" spans="2:11" x14ac:dyDescent="0.25">
      <c r="B12" s="150">
        <v>40921</v>
      </c>
      <c r="C12" s="151">
        <v>445.04</v>
      </c>
    </row>
    <row r="13" spans="2:11" x14ac:dyDescent="0.25">
      <c r="B13" s="150">
        <v>40925</v>
      </c>
      <c r="C13" s="151">
        <v>102.27</v>
      </c>
    </row>
    <row r="14" spans="2:11" x14ac:dyDescent="0.25">
      <c r="B14" s="150">
        <v>40926</v>
      </c>
      <c r="C14" s="151">
        <v>330.01</v>
      </c>
    </row>
    <row r="15" spans="2:11" x14ac:dyDescent="0.25">
      <c r="B15" s="150">
        <v>40927</v>
      </c>
      <c r="C15" s="151">
        <v>-210.19</v>
      </c>
    </row>
    <row r="16" spans="2:11" x14ac:dyDescent="0.25">
      <c r="B16" s="150">
        <v>40928</v>
      </c>
      <c r="C16" s="151">
        <v>2355.3000000000002</v>
      </c>
    </row>
    <row r="17" spans="2:3" x14ac:dyDescent="0.25">
      <c r="B17" s="150">
        <v>40931</v>
      </c>
      <c r="C17" s="151">
        <v>1203.47</v>
      </c>
    </row>
    <row r="18" spans="2:3" x14ac:dyDescent="0.25">
      <c r="B18" s="150">
        <v>40932</v>
      </c>
      <c r="C18" s="151">
        <v>-426.07</v>
      </c>
    </row>
    <row r="19" spans="2:3" x14ac:dyDescent="0.25">
      <c r="B19" s="150">
        <v>40934</v>
      </c>
      <c r="C19" s="151">
        <v>1233.75</v>
      </c>
    </row>
    <row r="20" spans="2:3" x14ac:dyDescent="0.25">
      <c r="B20" s="150">
        <v>40935</v>
      </c>
      <c r="C20" s="151">
        <v>-45.21</v>
      </c>
    </row>
    <row r="21" spans="2:3" x14ac:dyDescent="0.25">
      <c r="B21" s="150">
        <v>40938</v>
      </c>
      <c r="C21" s="151">
        <v>-127.56</v>
      </c>
    </row>
    <row r="22" spans="2:3" x14ac:dyDescent="0.25">
      <c r="B22" s="150">
        <v>40939</v>
      </c>
      <c r="C22" s="151">
        <v>549.9</v>
      </c>
    </row>
    <row r="23" spans="2:3" x14ac:dyDescent="0.25">
      <c r="B23" s="150">
        <v>40940</v>
      </c>
      <c r="C23" s="151">
        <v>-198.89</v>
      </c>
    </row>
    <row r="24" spans="2:3" x14ac:dyDescent="0.25">
      <c r="B24" s="150">
        <v>40941</v>
      </c>
      <c r="C24" s="151">
        <v>98.91</v>
      </c>
    </row>
    <row r="25" spans="2:3" x14ac:dyDescent="0.25">
      <c r="B25" s="150">
        <v>40942</v>
      </c>
      <c r="C25" s="151">
        <v>1659.85</v>
      </c>
    </row>
    <row r="26" spans="2:3" x14ac:dyDescent="0.25">
      <c r="B26" s="150">
        <v>40945</v>
      </c>
      <c r="C26" s="151">
        <v>-1196.73</v>
      </c>
    </row>
    <row r="27" spans="2:3" x14ac:dyDescent="0.25">
      <c r="B27" s="150">
        <v>40946</v>
      </c>
      <c r="C27" s="151">
        <v>-403.99</v>
      </c>
    </row>
    <row r="28" spans="2:3" x14ac:dyDescent="0.25">
      <c r="B28" s="150">
        <v>40947</v>
      </c>
      <c r="C28" s="151">
        <v>521.62</v>
      </c>
    </row>
    <row r="29" spans="2:3" x14ac:dyDescent="0.25">
      <c r="B29" s="150">
        <v>40948</v>
      </c>
      <c r="C29" s="151">
        <v>37.799999999999997</v>
      </c>
    </row>
    <row r="30" spans="2:3" x14ac:dyDescent="0.25">
      <c r="B30" s="150">
        <v>40949</v>
      </c>
      <c r="C30" s="151">
        <v>-63.9</v>
      </c>
    </row>
    <row r="31" spans="2:3" x14ac:dyDescent="0.25">
      <c r="B31" s="150">
        <v>40952</v>
      </c>
      <c r="C31" s="151">
        <v>-907.51</v>
      </c>
    </row>
    <row r="32" spans="2:3" x14ac:dyDescent="0.25">
      <c r="B32" s="150">
        <v>40953</v>
      </c>
      <c r="C32" s="151">
        <v>-983.62</v>
      </c>
    </row>
    <row r="33" spans="2:3" x14ac:dyDescent="0.25">
      <c r="B33" s="150">
        <v>40954</v>
      </c>
      <c r="C33" s="151">
        <v>-581.02</v>
      </c>
    </row>
    <row r="34" spans="2:3" x14ac:dyDescent="0.25">
      <c r="B34" s="150">
        <v>40956</v>
      </c>
      <c r="C34" s="151">
        <v>207.29</v>
      </c>
    </row>
    <row r="35" spans="2:3" x14ac:dyDescent="0.25">
      <c r="B35" s="150">
        <v>40959</v>
      </c>
      <c r="C35" s="151">
        <v>-318.64999999999998</v>
      </c>
    </row>
    <row r="36" spans="2:3" x14ac:dyDescent="0.25">
      <c r="B36" s="150">
        <v>40960</v>
      </c>
      <c r="C36" s="151">
        <v>30.25</v>
      </c>
    </row>
    <row r="37" spans="2:3" x14ac:dyDescent="0.25">
      <c r="B37" s="150">
        <v>40961</v>
      </c>
      <c r="C37" s="151">
        <v>1693.25</v>
      </c>
    </row>
    <row r="38" spans="2:3" x14ac:dyDescent="0.25">
      <c r="B38" s="150">
        <v>40962</v>
      </c>
      <c r="C38" s="151">
        <v>380.75</v>
      </c>
    </row>
    <row r="39" spans="2:3" x14ac:dyDescent="0.25">
      <c r="B39" s="150">
        <v>40963</v>
      </c>
      <c r="C39" s="151">
        <v>11.3</v>
      </c>
    </row>
    <row r="40" spans="2:3" x14ac:dyDescent="0.25">
      <c r="B40" s="150">
        <v>40966</v>
      </c>
      <c r="C40" s="151">
        <v>265.74</v>
      </c>
    </row>
    <row r="41" spans="2:3" x14ac:dyDescent="0.25">
      <c r="B41" s="150">
        <v>40967</v>
      </c>
      <c r="C41" s="151">
        <v>-112.81</v>
      </c>
    </row>
    <row r="42" spans="2:3" x14ac:dyDescent="0.25">
      <c r="B42" s="150">
        <v>40968</v>
      </c>
      <c r="C42" s="151">
        <v>-82.65</v>
      </c>
    </row>
    <row r="43" spans="2:3" x14ac:dyDescent="0.25">
      <c r="B43" s="150">
        <v>40969</v>
      </c>
      <c r="C43" s="151">
        <v>-48.69</v>
      </c>
    </row>
    <row r="44" spans="2:3" x14ac:dyDescent="0.25">
      <c r="B44" s="150">
        <v>40970</v>
      </c>
      <c r="C44" s="151">
        <v>130.6</v>
      </c>
    </row>
    <row r="45" spans="2:3" x14ac:dyDescent="0.25">
      <c r="B45" s="150">
        <v>40974</v>
      </c>
      <c r="C45" s="151">
        <v>-324.63</v>
      </c>
    </row>
    <row r="46" spans="2:3" x14ac:dyDescent="0.25">
      <c r="B46" s="150">
        <v>40975</v>
      </c>
      <c r="C46" s="151">
        <v>-2116.83</v>
      </c>
    </row>
    <row r="47" spans="2:3" x14ac:dyDescent="0.25">
      <c r="B47" s="150">
        <v>40976</v>
      </c>
      <c r="C47" s="151">
        <v>-833.57</v>
      </c>
    </row>
    <row r="48" spans="2:3" x14ac:dyDescent="0.25">
      <c r="B48" s="150">
        <v>40977</v>
      </c>
      <c r="C48" s="151">
        <v>-615.79</v>
      </c>
    </row>
    <row r="49" spans="2:3" x14ac:dyDescent="0.25">
      <c r="B49" s="150">
        <v>40980</v>
      </c>
      <c r="C49" s="151">
        <v>-360.82</v>
      </c>
    </row>
    <row r="50" spans="2:3" x14ac:dyDescent="0.25">
      <c r="B50" s="150">
        <v>40981</v>
      </c>
      <c r="C50" s="151">
        <v>-1322.23</v>
      </c>
    </row>
    <row r="51" spans="2:3" x14ac:dyDescent="0.25">
      <c r="B51" s="150">
        <v>40982</v>
      </c>
      <c r="C51" s="151">
        <v>743.53</v>
      </c>
    </row>
    <row r="52" spans="2:3" x14ac:dyDescent="0.25">
      <c r="B52" s="150">
        <v>40983</v>
      </c>
      <c r="C52" s="151">
        <v>-341.86</v>
      </c>
    </row>
    <row r="53" spans="2:3" x14ac:dyDescent="0.25">
      <c r="B53" s="150">
        <v>40984</v>
      </c>
      <c r="C53" s="151">
        <v>7.97</v>
      </c>
    </row>
    <row r="54" spans="2:3" x14ac:dyDescent="0.25">
      <c r="B54" s="150">
        <v>40987</v>
      </c>
      <c r="C54" s="151">
        <v>-99.35</v>
      </c>
    </row>
    <row r="55" spans="2:3" x14ac:dyDescent="0.25">
      <c r="B55" s="150">
        <v>40988</v>
      </c>
      <c r="C55" s="151">
        <v>-1023.06</v>
      </c>
    </row>
    <row r="56" spans="2:3" x14ac:dyDescent="0.25">
      <c r="B56" s="150">
        <v>40989</v>
      </c>
      <c r="C56" s="151">
        <v>-91.7</v>
      </c>
    </row>
    <row r="57" spans="2:3" x14ac:dyDescent="0.25">
      <c r="B57" s="150">
        <v>40990</v>
      </c>
      <c r="C57" s="151">
        <v>-893.97</v>
      </c>
    </row>
    <row r="58" spans="2:3" x14ac:dyDescent="0.25">
      <c r="B58" s="150">
        <v>40991</v>
      </c>
      <c r="C58" s="151">
        <v>783.88</v>
      </c>
    </row>
    <row r="59" spans="2:3" x14ac:dyDescent="0.25">
      <c r="B59" s="150">
        <v>40994</v>
      </c>
      <c r="C59" s="151">
        <v>1475.57</v>
      </c>
    </row>
    <row r="60" spans="2:3" x14ac:dyDescent="0.25">
      <c r="B60" s="150">
        <v>40995</v>
      </c>
      <c r="C60" s="151">
        <v>-594.65</v>
      </c>
    </row>
    <row r="61" spans="2:3" x14ac:dyDescent="0.25">
      <c r="B61" s="150">
        <v>40996</v>
      </c>
      <c r="C61" s="151">
        <v>2735.34</v>
      </c>
    </row>
    <row r="62" spans="2:3" x14ac:dyDescent="0.25">
      <c r="B62" s="150">
        <v>40997</v>
      </c>
      <c r="C62" s="151">
        <v>462.38</v>
      </c>
    </row>
    <row r="63" spans="2:3" x14ac:dyDescent="0.25">
      <c r="B63" s="150">
        <v>40998</v>
      </c>
      <c r="C63" s="151">
        <v>3.97</v>
      </c>
    </row>
    <row r="64" spans="2:3" x14ac:dyDescent="0.25">
      <c r="B64" s="150">
        <v>41001</v>
      </c>
      <c r="C64" s="151">
        <v>1302.1400000000001</v>
      </c>
    </row>
    <row r="65" spans="2:3" x14ac:dyDescent="0.25">
      <c r="B65" s="150">
        <v>41002</v>
      </c>
      <c r="C65" s="151">
        <v>46.18</v>
      </c>
    </row>
    <row r="66" spans="2:3" x14ac:dyDescent="0.25">
      <c r="B66" s="150">
        <v>41003</v>
      </c>
      <c r="C66" s="151">
        <v>1205.8</v>
      </c>
    </row>
    <row r="67" spans="2:3" x14ac:dyDescent="0.25">
      <c r="B67" s="150">
        <v>41004</v>
      </c>
      <c r="C67" s="151">
        <v>2342.38</v>
      </c>
    </row>
    <row r="68" spans="2:3" x14ac:dyDescent="0.25">
      <c r="B68" s="150">
        <v>41005</v>
      </c>
      <c r="C68" s="151">
        <v>66.290000000000006</v>
      </c>
    </row>
    <row r="69" spans="2:3" x14ac:dyDescent="0.25">
      <c r="B69" s="150">
        <v>41008</v>
      </c>
      <c r="C69" s="151">
        <v>590.21</v>
      </c>
    </row>
    <row r="70" spans="2:3" x14ac:dyDescent="0.25">
      <c r="B70" s="150">
        <v>41009</v>
      </c>
      <c r="C70" s="151">
        <v>488.95</v>
      </c>
    </row>
    <row r="71" spans="2:3" x14ac:dyDescent="0.25">
      <c r="B71" s="150">
        <v>41010</v>
      </c>
      <c r="C71" s="151">
        <v>631.70000000000005</v>
      </c>
    </row>
    <row r="72" spans="2:3" x14ac:dyDescent="0.25">
      <c r="B72" s="150">
        <v>41011</v>
      </c>
      <c r="C72" s="151">
        <v>-1142.29</v>
      </c>
    </row>
    <row r="73" spans="2:3" x14ac:dyDescent="0.25">
      <c r="B73" s="150">
        <v>41015</v>
      </c>
      <c r="C73" s="151">
        <v>524.51</v>
      </c>
    </row>
    <row r="74" spans="2:3" x14ac:dyDescent="0.25">
      <c r="B74" s="150">
        <v>41016</v>
      </c>
      <c r="C74" s="151">
        <v>615.55999999999995</v>
      </c>
    </row>
    <row r="75" spans="2:3" x14ac:dyDescent="0.25">
      <c r="B75" s="150">
        <v>41017</v>
      </c>
      <c r="C75" s="151">
        <v>105.48</v>
      </c>
    </row>
    <row r="76" spans="2:3" x14ac:dyDescent="0.25">
      <c r="B76" s="150">
        <v>41018</v>
      </c>
      <c r="C76" s="151">
        <v>352.35</v>
      </c>
    </row>
    <row r="77" spans="2:3" x14ac:dyDescent="0.25">
      <c r="B77" s="150">
        <v>41019</v>
      </c>
      <c r="C77" s="151">
        <v>154.91</v>
      </c>
    </row>
    <row r="78" spans="2:3" x14ac:dyDescent="0.25">
      <c r="B78" s="150">
        <v>41022</v>
      </c>
      <c r="C78" s="151">
        <v>-1329.65</v>
      </c>
    </row>
    <row r="79" spans="2:3" x14ac:dyDescent="0.25">
      <c r="B79" s="150">
        <v>41023</v>
      </c>
      <c r="C79" s="151">
        <v>481.26</v>
      </c>
    </row>
    <row r="80" spans="2:3" x14ac:dyDescent="0.25">
      <c r="B80" s="150">
        <v>41024</v>
      </c>
      <c r="C80" s="151">
        <v>-164.5</v>
      </c>
    </row>
    <row r="81" spans="2:3" x14ac:dyDescent="0.25">
      <c r="B81" s="150">
        <v>41025</v>
      </c>
      <c r="C81" s="151">
        <v>1639.57</v>
      </c>
    </row>
    <row r="82" spans="2:3" x14ac:dyDescent="0.25">
      <c r="B82" s="150">
        <v>41026</v>
      </c>
      <c r="C82" s="151">
        <v>708.1</v>
      </c>
    </row>
    <row r="83" spans="2:3" x14ac:dyDescent="0.25">
      <c r="B83" s="150">
        <v>41029</v>
      </c>
      <c r="C83" s="151">
        <v>761.08</v>
      </c>
    </row>
    <row r="84" spans="2:3" x14ac:dyDescent="0.25">
      <c r="B84" s="150">
        <v>41031</v>
      </c>
      <c r="C84" s="151">
        <v>58.09</v>
      </c>
    </row>
    <row r="85" spans="2:3" x14ac:dyDescent="0.25">
      <c r="B85" s="150">
        <v>41032</v>
      </c>
      <c r="C85" s="151">
        <v>-52.48</v>
      </c>
    </row>
    <row r="86" spans="2:3" x14ac:dyDescent="0.25">
      <c r="B86" s="150">
        <v>41033</v>
      </c>
      <c r="C86" s="151">
        <v>203.32</v>
      </c>
    </row>
    <row r="87" spans="2:3" x14ac:dyDescent="0.25">
      <c r="B87" s="150">
        <v>41036</v>
      </c>
      <c r="C87" s="151">
        <v>801.72</v>
      </c>
    </row>
    <row r="88" spans="2:3" x14ac:dyDescent="0.25">
      <c r="B88" s="150">
        <v>41037</v>
      </c>
      <c r="C88" s="151">
        <v>-2584.64</v>
      </c>
    </row>
    <row r="89" spans="2:3" x14ac:dyDescent="0.25">
      <c r="B89" s="150">
        <v>41039</v>
      </c>
      <c r="C89" s="151">
        <v>1118.1199999999999</v>
      </c>
    </row>
    <row r="90" spans="2:3" x14ac:dyDescent="0.25">
      <c r="B90" s="150">
        <v>41040</v>
      </c>
      <c r="C90" s="151">
        <v>622.87</v>
      </c>
    </row>
    <row r="91" spans="2:3" x14ac:dyDescent="0.25">
      <c r="B91" s="150">
        <v>41043</v>
      </c>
      <c r="C91" s="151">
        <v>-619.64</v>
      </c>
    </row>
    <row r="92" spans="2:3" x14ac:dyDescent="0.25">
      <c r="B92" s="150">
        <v>41044</v>
      </c>
      <c r="C92" s="151">
        <v>-1.26</v>
      </c>
    </row>
    <row r="93" spans="2:3" x14ac:dyDescent="0.25">
      <c r="B93" s="150">
        <v>41045</v>
      </c>
      <c r="C93" s="151">
        <v>313.73</v>
      </c>
    </row>
    <row r="94" spans="2:3" x14ac:dyDescent="0.25">
      <c r="B94" s="150">
        <v>41046</v>
      </c>
      <c r="C94" s="151">
        <v>1834.97</v>
      </c>
    </row>
    <row r="95" spans="2:3" x14ac:dyDescent="0.25">
      <c r="B95" s="150">
        <v>41047</v>
      </c>
      <c r="C95" s="151">
        <v>2238.89</v>
      </c>
    </row>
    <row r="96" spans="2:3" x14ac:dyDescent="0.25">
      <c r="B96" s="150">
        <v>41050</v>
      </c>
      <c r="C96" s="151">
        <v>-1862.05</v>
      </c>
    </row>
    <row r="97" spans="2:3" x14ac:dyDescent="0.25">
      <c r="B97" s="150">
        <v>41051</v>
      </c>
      <c r="C97" s="151">
        <v>-931.81</v>
      </c>
    </row>
    <row r="98" spans="2:3" x14ac:dyDescent="0.25">
      <c r="B98" s="150">
        <v>41052</v>
      </c>
      <c r="C98" s="151">
        <v>740.2</v>
      </c>
    </row>
    <row r="99" spans="2:3" x14ac:dyDescent="0.25">
      <c r="B99" s="150">
        <v>41053</v>
      </c>
      <c r="C99" s="151">
        <v>-112.81</v>
      </c>
    </row>
    <row r="100" spans="2:3" x14ac:dyDescent="0.25">
      <c r="B100" s="150">
        <v>41054</v>
      </c>
      <c r="C100" s="151">
        <v>1022.07</v>
      </c>
    </row>
    <row r="101" spans="2:3" x14ac:dyDescent="0.25">
      <c r="B101" s="150">
        <v>41057</v>
      </c>
      <c r="C101" s="151">
        <v>287.33</v>
      </c>
    </row>
    <row r="102" spans="2:3" x14ac:dyDescent="0.25">
      <c r="B102" s="150">
        <v>41058</v>
      </c>
      <c r="C102" s="151">
        <v>368.96</v>
      </c>
    </row>
    <row r="103" spans="2:3" x14ac:dyDescent="0.25">
      <c r="B103" s="150">
        <v>41059</v>
      </c>
      <c r="C103" s="151">
        <v>317.76</v>
      </c>
    </row>
    <row r="104" spans="2:3" x14ac:dyDescent="0.25">
      <c r="B104" s="150">
        <v>41064</v>
      </c>
      <c r="C104" s="151">
        <v>110.34</v>
      </c>
    </row>
    <row r="105" spans="2:3" x14ac:dyDescent="0.25">
      <c r="B105" s="150">
        <v>41065</v>
      </c>
      <c r="C105" s="151">
        <v>-291.32</v>
      </c>
    </row>
    <row r="106" spans="2:3" x14ac:dyDescent="0.25">
      <c r="B106" s="150">
        <v>41066</v>
      </c>
      <c r="C106" s="151">
        <v>344.08</v>
      </c>
    </row>
    <row r="107" spans="2:3" x14ac:dyDescent="0.25">
      <c r="B107" s="150">
        <v>41067</v>
      </c>
      <c r="C107" s="151">
        <v>212.8</v>
      </c>
    </row>
    <row r="108" spans="2:3" x14ac:dyDescent="0.25">
      <c r="B108" s="150">
        <v>41068</v>
      </c>
      <c r="C108" s="151">
        <v>-832.02</v>
      </c>
    </row>
    <row r="109" spans="2:3" x14ac:dyDescent="0.25">
      <c r="B109" s="150">
        <v>41071</v>
      </c>
      <c r="C109" s="151">
        <v>690.61</v>
      </c>
    </row>
    <row r="110" spans="2:3" x14ac:dyDescent="0.25">
      <c r="B110" s="150">
        <v>41072</v>
      </c>
      <c r="C110" s="151">
        <v>2695.54</v>
      </c>
    </row>
    <row r="111" spans="2:3" x14ac:dyDescent="0.25">
      <c r="B111" s="150">
        <v>41073</v>
      </c>
      <c r="C111" s="151">
        <v>-1344.61</v>
      </c>
    </row>
    <row r="112" spans="2:3" x14ac:dyDescent="0.25">
      <c r="B112" s="150">
        <v>41074</v>
      </c>
      <c r="C112" s="151">
        <v>-109.79</v>
      </c>
    </row>
    <row r="113" spans="2:3" x14ac:dyDescent="0.25">
      <c r="B113" s="150">
        <v>41075</v>
      </c>
      <c r="C113" s="151">
        <v>-1080.54</v>
      </c>
    </row>
    <row r="114" spans="2:3" x14ac:dyDescent="0.25">
      <c r="B114" s="150">
        <v>41079</v>
      </c>
      <c r="C114" s="151">
        <v>3663.59</v>
      </c>
    </row>
    <row r="115" spans="2:3" x14ac:dyDescent="0.25">
      <c r="B115" s="150">
        <v>41080</v>
      </c>
      <c r="C115" s="151">
        <v>756.19</v>
      </c>
    </row>
    <row r="116" spans="2:3" x14ac:dyDescent="0.25">
      <c r="B116" s="150">
        <v>41081</v>
      </c>
      <c r="C116" s="151">
        <v>-1080.79</v>
      </c>
    </row>
    <row r="117" spans="2:3" x14ac:dyDescent="0.25">
      <c r="B117" s="150">
        <v>41082</v>
      </c>
      <c r="C117" s="151">
        <v>1963.73</v>
      </c>
    </row>
    <row r="118" spans="2:3" x14ac:dyDescent="0.25">
      <c r="B118" s="150">
        <v>41086</v>
      </c>
      <c r="C118" s="151">
        <v>924.06</v>
      </c>
    </row>
    <row r="119" spans="2:3" x14ac:dyDescent="0.25">
      <c r="B119" s="150">
        <v>41087</v>
      </c>
      <c r="C119" s="151">
        <v>1139.3399999999999</v>
      </c>
    </row>
    <row r="120" spans="2:3" x14ac:dyDescent="0.25">
      <c r="B120" s="150">
        <v>41088</v>
      </c>
      <c r="C120" s="151">
        <v>-1152.1500000000001</v>
      </c>
    </row>
    <row r="121" spans="2:3" x14ac:dyDescent="0.25">
      <c r="B121" s="150">
        <v>41089</v>
      </c>
      <c r="C121" s="151">
        <v>-54.84</v>
      </c>
    </row>
    <row r="122" spans="2:3" x14ac:dyDescent="0.25">
      <c r="B122" s="150">
        <v>41092</v>
      </c>
      <c r="C122" s="151">
        <v>-1073.8399999999999</v>
      </c>
    </row>
    <row r="123" spans="2:3" x14ac:dyDescent="0.25">
      <c r="B123" s="150">
        <v>41093</v>
      </c>
      <c r="C123" s="151">
        <v>-1581.93</v>
      </c>
    </row>
    <row r="124" spans="2:3" x14ac:dyDescent="0.25">
      <c r="B124" s="150">
        <v>41094</v>
      </c>
      <c r="C124" s="151">
        <v>1979.82</v>
      </c>
    </row>
    <row r="125" spans="2:3" x14ac:dyDescent="0.25">
      <c r="B125" s="150">
        <v>41095</v>
      </c>
      <c r="C125" s="151">
        <v>317.2</v>
      </c>
    </row>
    <row r="126" spans="2:3" x14ac:dyDescent="0.25">
      <c r="B126" s="150">
        <v>41096</v>
      </c>
      <c r="C126" s="151">
        <v>600.96</v>
      </c>
    </row>
    <row r="127" spans="2:3" x14ac:dyDescent="0.25">
      <c r="B127" s="150">
        <v>41100</v>
      </c>
      <c r="C127" s="151">
        <v>27.95</v>
      </c>
    </row>
    <row r="128" spans="2:3" x14ac:dyDescent="0.25">
      <c r="B128" s="150">
        <v>41101</v>
      </c>
      <c r="C128" s="151">
        <v>1288.22</v>
      </c>
    </row>
    <row r="129" spans="2:3" x14ac:dyDescent="0.25">
      <c r="B129" s="150">
        <v>41102</v>
      </c>
      <c r="C129" s="151">
        <v>-773.75</v>
      </c>
    </row>
    <row r="130" spans="2:3" x14ac:dyDescent="0.25">
      <c r="B130" s="150">
        <v>41103</v>
      </c>
      <c r="C130" s="151">
        <v>-1814.38</v>
      </c>
    </row>
    <row r="131" spans="2:3" x14ac:dyDescent="0.25">
      <c r="B131" s="150">
        <v>41107</v>
      </c>
      <c r="C131" s="151">
        <v>976.85</v>
      </c>
    </row>
    <row r="132" spans="2:3" x14ac:dyDescent="0.25">
      <c r="B132" s="150">
        <v>41108</v>
      </c>
      <c r="C132" s="151">
        <v>-199</v>
      </c>
    </row>
    <row r="133" spans="2:3" x14ac:dyDescent="0.25">
      <c r="B133" s="150">
        <v>41109</v>
      </c>
      <c r="C133" s="151">
        <v>-999.85</v>
      </c>
    </row>
    <row r="134" spans="2:3" x14ac:dyDescent="0.25">
      <c r="B134" s="150">
        <v>41110</v>
      </c>
      <c r="C134" s="151">
        <v>-207.64</v>
      </c>
    </row>
    <row r="135" spans="2:3" x14ac:dyDescent="0.25">
      <c r="B135" s="150">
        <v>41114</v>
      </c>
      <c r="C135" s="151">
        <v>1046.04</v>
      </c>
    </row>
    <row r="136" spans="2:3" x14ac:dyDescent="0.25">
      <c r="B136" s="150">
        <v>41115</v>
      </c>
      <c r="C136" s="151">
        <v>-743.57</v>
      </c>
    </row>
    <row r="137" spans="2:3" x14ac:dyDescent="0.25">
      <c r="B137" s="150">
        <v>41116</v>
      </c>
      <c r="C137" s="151">
        <v>-1.1499999999999999</v>
      </c>
    </row>
    <row r="138" spans="2:3" x14ac:dyDescent="0.25">
      <c r="B138" s="150">
        <v>41117</v>
      </c>
      <c r="C138" s="151">
        <v>1514.06</v>
      </c>
    </row>
    <row r="139" spans="2:3" x14ac:dyDescent="0.25">
      <c r="B139" s="150">
        <v>41120</v>
      </c>
      <c r="C139" s="151">
        <v>1276.0899999999999</v>
      </c>
    </row>
    <row r="140" spans="2:3" x14ac:dyDescent="0.25">
      <c r="B140" s="150">
        <v>41121</v>
      </c>
      <c r="C140" s="151">
        <v>1659.06</v>
      </c>
    </row>
    <row r="141" spans="2:3" x14ac:dyDescent="0.25">
      <c r="B141" s="150">
        <v>41122</v>
      </c>
      <c r="C141" s="151">
        <v>2383.5700000000002</v>
      </c>
    </row>
    <row r="142" spans="2:3" x14ac:dyDescent="0.25">
      <c r="B142" s="150">
        <v>41123</v>
      </c>
      <c r="C142" s="151">
        <v>1682.13</v>
      </c>
    </row>
    <row r="143" spans="2:3" x14ac:dyDescent="0.25">
      <c r="B143" s="150">
        <v>41124</v>
      </c>
      <c r="C143" s="151">
        <v>3249.27</v>
      </c>
    </row>
    <row r="144" spans="2:3" x14ac:dyDescent="0.25">
      <c r="B144" s="150">
        <v>41127</v>
      </c>
      <c r="C144" s="151">
        <v>-704.81</v>
      </c>
    </row>
    <row r="145" spans="2:3" x14ac:dyDescent="0.25">
      <c r="B145" s="150">
        <v>41128</v>
      </c>
      <c r="C145" s="151">
        <v>-929.62</v>
      </c>
    </row>
    <row r="146" spans="2:3" x14ac:dyDescent="0.25">
      <c r="B146" s="150">
        <v>41129</v>
      </c>
      <c r="C146" s="151">
        <v>538.34</v>
      </c>
    </row>
    <row r="147" spans="2:3" x14ac:dyDescent="0.25">
      <c r="B147" s="150">
        <v>41130</v>
      </c>
      <c r="C147" s="151">
        <v>1226.01</v>
      </c>
    </row>
    <row r="148" spans="2:3" x14ac:dyDescent="0.25">
      <c r="B148" s="150">
        <v>41131</v>
      </c>
      <c r="C148" s="151">
        <v>-719.85</v>
      </c>
    </row>
    <row r="149" spans="2:3" x14ac:dyDescent="0.25">
      <c r="B149" s="150">
        <v>41134</v>
      </c>
      <c r="C149" s="151">
        <v>317.2</v>
      </c>
    </row>
    <row r="150" spans="2:3" x14ac:dyDescent="0.25">
      <c r="B150" s="150">
        <v>41135</v>
      </c>
      <c r="C150" s="151">
        <v>1162.8800000000001</v>
      </c>
    </row>
    <row r="151" spans="2:3" x14ac:dyDescent="0.25">
      <c r="B151" s="150">
        <v>41137</v>
      </c>
      <c r="C151" s="151">
        <v>-61.02</v>
      </c>
    </row>
    <row r="152" spans="2:3" x14ac:dyDescent="0.25">
      <c r="B152" s="150">
        <v>41138</v>
      </c>
      <c r="C152" s="151">
        <v>99.96</v>
      </c>
    </row>
    <row r="153" spans="2:3" x14ac:dyDescent="0.25">
      <c r="B153" s="150">
        <v>41141</v>
      </c>
      <c r="C153" s="151">
        <v>445.04</v>
      </c>
    </row>
    <row r="154" spans="2:3" x14ac:dyDescent="0.25">
      <c r="B154" s="150">
        <v>41142</v>
      </c>
      <c r="C154" s="151">
        <v>382</v>
      </c>
    </row>
    <row r="155" spans="2:3" x14ac:dyDescent="0.25">
      <c r="B155" s="150">
        <v>41143</v>
      </c>
      <c r="C155" s="151">
        <v>-193.14</v>
      </c>
    </row>
    <row r="156" spans="2:3" x14ac:dyDescent="0.25">
      <c r="B156" s="150">
        <v>41144</v>
      </c>
      <c r="C156" s="151">
        <v>1048.01</v>
      </c>
    </row>
    <row r="157" spans="2:3" x14ac:dyDescent="0.25">
      <c r="B157" s="150">
        <v>41145</v>
      </c>
      <c r="C157" s="151">
        <v>-586.74</v>
      </c>
    </row>
    <row r="158" spans="2:3" x14ac:dyDescent="0.25">
      <c r="B158" s="150">
        <v>41148</v>
      </c>
      <c r="C158" s="151">
        <v>-89.31</v>
      </c>
    </row>
    <row r="159" spans="2:3" x14ac:dyDescent="0.25">
      <c r="B159" s="150">
        <v>41149</v>
      </c>
      <c r="C159" s="151">
        <v>-486.36</v>
      </c>
    </row>
    <row r="160" spans="2:3" x14ac:dyDescent="0.25">
      <c r="B160" s="150">
        <v>41150</v>
      </c>
      <c r="C160" s="151">
        <v>-1193.23</v>
      </c>
    </row>
    <row r="161" spans="2:3" x14ac:dyDescent="0.25">
      <c r="B161" s="150">
        <v>41151</v>
      </c>
      <c r="C161" s="151">
        <v>-643.75</v>
      </c>
    </row>
    <row r="162" spans="2:3" x14ac:dyDescent="0.25">
      <c r="B162" s="150">
        <v>41152</v>
      </c>
      <c r="C162" s="151">
        <v>348.55</v>
      </c>
    </row>
    <row r="163" spans="2:3" x14ac:dyDescent="0.25">
      <c r="B163" s="150">
        <v>41155</v>
      </c>
      <c r="C163" s="151">
        <v>-139.06</v>
      </c>
    </row>
    <row r="164" spans="2:3" x14ac:dyDescent="0.25">
      <c r="B164" s="150">
        <v>41156</v>
      </c>
      <c r="C164" s="151">
        <v>-359.71</v>
      </c>
    </row>
    <row r="165" spans="2:3" x14ac:dyDescent="0.25">
      <c r="B165" s="150">
        <v>41157</v>
      </c>
      <c r="C165" s="151">
        <v>-1042.5999999999999</v>
      </c>
    </row>
    <row r="166" spans="2:3" x14ac:dyDescent="0.25">
      <c r="B166" s="150">
        <v>41159</v>
      </c>
      <c r="C166" s="151">
        <v>27.75</v>
      </c>
    </row>
    <row r="167" spans="2:3" x14ac:dyDescent="0.25">
      <c r="B167" s="150">
        <v>41162</v>
      </c>
      <c r="C167" s="151">
        <v>-280.77999999999997</v>
      </c>
    </row>
    <row r="168" spans="2:3" x14ac:dyDescent="0.25">
      <c r="B168" s="150">
        <v>41164</v>
      </c>
      <c r="C168" s="151">
        <v>364.69</v>
      </c>
    </row>
    <row r="169" spans="2:3" x14ac:dyDescent="0.25">
      <c r="B169" s="150">
        <v>41165</v>
      </c>
      <c r="C169" s="151">
        <v>-124.88</v>
      </c>
    </row>
    <row r="170" spans="2:3" x14ac:dyDescent="0.25">
      <c r="B170" s="150">
        <v>41166</v>
      </c>
      <c r="C170" s="151">
        <v>-292.81</v>
      </c>
    </row>
    <row r="171" spans="2:3" x14ac:dyDescent="0.25">
      <c r="B171" s="150">
        <v>41170</v>
      </c>
      <c r="C171" s="151">
        <v>-22.69</v>
      </c>
    </row>
    <row r="172" spans="2:3" x14ac:dyDescent="0.25">
      <c r="B172" s="150">
        <v>41171</v>
      </c>
      <c r="C172" s="151">
        <v>370.09</v>
      </c>
    </row>
    <row r="173" spans="2:3" x14ac:dyDescent="0.25">
      <c r="B173" s="150">
        <v>41172</v>
      </c>
      <c r="C173" s="151">
        <v>-700.33</v>
      </c>
    </row>
    <row r="174" spans="2:3" x14ac:dyDescent="0.25">
      <c r="B174" s="150">
        <v>41173</v>
      </c>
      <c r="C174" s="151">
        <v>-623.41</v>
      </c>
    </row>
    <row r="175" spans="2:3" x14ac:dyDescent="0.25">
      <c r="B175" s="150">
        <v>41176</v>
      </c>
      <c r="C175" s="151">
        <v>-48.45</v>
      </c>
    </row>
    <row r="176" spans="2:3" x14ac:dyDescent="0.25">
      <c r="B176" s="150">
        <v>41177</v>
      </c>
      <c r="C176" s="151">
        <v>-782.56</v>
      </c>
    </row>
    <row r="177" spans="2:3" x14ac:dyDescent="0.25">
      <c r="B177" s="150">
        <v>41178</v>
      </c>
      <c r="C177" s="151">
        <v>-576.36</v>
      </c>
    </row>
    <row r="178" spans="2:3" x14ac:dyDescent="0.25">
      <c r="B178" s="150">
        <v>41179</v>
      </c>
      <c r="C178" s="151">
        <v>-1767.03</v>
      </c>
    </row>
    <row r="179" spans="2:3" x14ac:dyDescent="0.25">
      <c r="B179" s="150">
        <v>41180</v>
      </c>
      <c r="C179" s="151">
        <v>-993.4</v>
      </c>
    </row>
    <row r="180" spans="2:3" x14ac:dyDescent="0.25">
      <c r="B180" s="150">
        <v>41183</v>
      </c>
      <c r="C180" s="151">
        <v>554.45000000000005</v>
      </c>
    </row>
    <row r="181" spans="2:3" x14ac:dyDescent="0.25">
      <c r="B181" s="150">
        <v>41184</v>
      </c>
      <c r="C181" s="151">
        <v>223.53</v>
      </c>
    </row>
    <row r="182" spans="2:3" x14ac:dyDescent="0.25">
      <c r="B182" s="150">
        <v>41185</v>
      </c>
      <c r="C182" s="151">
        <v>-70.58</v>
      </c>
    </row>
    <row r="183" spans="2:3" x14ac:dyDescent="0.25">
      <c r="B183" s="150">
        <v>41186</v>
      </c>
      <c r="C183" s="151">
        <v>-506.69</v>
      </c>
    </row>
    <row r="184" spans="2:3" x14ac:dyDescent="0.25">
      <c r="B184" s="150">
        <v>41187</v>
      </c>
      <c r="C184" s="151">
        <v>252.77</v>
      </c>
    </row>
    <row r="185" spans="2:3" x14ac:dyDescent="0.25">
      <c r="B185" s="150">
        <v>41190</v>
      </c>
      <c r="C185" s="151">
        <v>-917.22</v>
      </c>
    </row>
    <row r="186" spans="2:3" x14ac:dyDescent="0.25">
      <c r="B186" s="150">
        <v>41191</v>
      </c>
      <c r="C186" s="151">
        <v>-1227.02</v>
      </c>
    </row>
    <row r="187" spans="2:3" x14ac:dyDescent="0.25">
      <c r="B187" s="150">
        <v>41192</v>
      </c>
      <c r="C187" s="151">
        <v>-219.17</v>
      </c>
    </row>
    <row r="188" spans="2:3" x14ac:dyDescent="0.25">
      <c r="B188" s="150">
        <v>41193</v>
      </c>
      <c r="C188" s="151">
        <v>549.34</v>
      </c>
    </row>
    <row r="189" spans="2:3" x14ac:dyDescent="0.25">
      <c r="B189" s="150">
        <v>41194</v>
      </c>
      <c r="C189" s="151">
        <v>1630.33</v>
      </c>
    </row>
    <row r="190" spans="2:3" x14ac:dyDescent="0.25">
      <c r="B190" s="150">
        <v>41197</v>
      </c>
      <c r="C190" s="151">
        <v>798.26</v>
      </c>
    </row>
    <row r="191" spans="2:3" x14ac:dyDescent="0.25">
      <c r="B191" s="150">
        <v>41198</v>
      </c>
      <c r="C191" s="151">
        <v>1354.2</v>
      </c>
    </row>
    <row r="192" spans="2:3" x14ac:dyDescent="0.25">
      <c r="B192" s="150">
        <v>41199</v>
      </c>
      <c r="C192" s="151">
        <v>228.73</v>
      </c>
    </row>
    <row r="193" spans="2:3" x14ac:dyDescent="0.25">
      <c r="B193" s="150">
        <v>41200</v>
      </c>
      <c r="C193" s="151">
        <v>-47.42</v>
      </c>
    </row>
    <row r="194" spans="2:3" x14ac:dyDescent="0.25">
      <c r="B194" s="150">
        <v>41201</v>
      </c>
      <c r="C194" s="151">
        <v>-393.73</v>
      </c>
    </row>
    <row r="195" spans="2:3" x14ac:dyDescent="0.25">
      <c r="B195" s="150">
        <v>41204</v>
      </c>
      <c r="C195" s="151">
        <v>-47.42</v>
      </c>
    </row>
    <row r="196" spans="2:3" x14ac:dyDescent="0.25">
      <c r="B196" s="150">
        <v>41205</v>
      </c>
      <c r="C196" s="151">
        <v>-1518.62</v>
      </c>
    </row>
    <row r="197" spans="2:3" x14ac:dyDescent="0.25">
      <c r="B197" s="150">
        <v>41206</v>
      </c>
      <c r="C197" s="151">
        <v>1342.13</v>
      </c>
    </row>
    <row r="198" spans="2:3" x14ac:dyDescent="0.25">
      <c r="B198" s="150">
        <v>41207</v>
      </c>
      <c r="C198" s="151">
        <v>1037.93</v>
      </c>
    </row>
    <row r="199" spans="2:3" x14ac:dyDescent="0.25">
      <c r="B199" s="150">
        <v>41208</v>
      </c>
      <c r="C199" s="151">
        <v>1051.8</v>
      </c>
    </row>
    <row r="200" spans="2:3" x14ac:dyDescent="0.25">
      <c r="B200" s="150">
        <v>41211</v>
      </c>
      <c r="C200" s="151">
        <v>1351.85</v>
      </c>
    </row>
    <row r="201" spans="2:3" x14ac:dyDescent="0.25">
      <c r="B201" s="150">
        <v>41212</v>
      </c>
      <c r="C201" s="151">
        <v>735.83</v>
      </c>
    </row>
    <row r="202" spans="2:3" x14ac:dyDescent="0.25">
      <c r="B202" s="150">
        <v>41213</v>
      </c>
      <c r="C202" s="151">
        <v>784.02</v>
      </c>
    </row>
    <row r="203" spans="2:3" x14ac:dyDescent="0.25">
      <c r="B203" s="150">
        <v>41214</v>
      </c>
      <c r="C203" s="151">
        <v>350.82</v>
      </c>
    </row>
    <row r="204" spans="2:3" x14ac:dyDescent="0.25">
      <c r="B204" s="150">
        <v>41215</v>
      </c>
      <c r="C204" s="151">
        <v>17.579999999999998</v>
      </c>
    </row>
    <row r="205" spans="2:3" x14ac:dyDescent="0.25">
      <c r="B205" s="150">
        <v>41218</v>
      </c>
      <c r="C205" s="151">
        <v>-196.38</v>
      </c>
    </row>
    <row r="206" spans="2:3" x14ac:dyDescent="0.25">
      <c r="B206" s="150">
        <v>41219</v>
      </c>
      <c r="C206" s="151">
        <v>59.12</v>
      </c>
    </row>
    <row r="207" spans="2:3" x14ac:dyDescent="0.25">
      <c r="B207" s="150">
        <v>41220</v>
      </c>
      <c r="C207" s="151">
        <v>171.05</v>
      </c>
    </row>
    <row r="208" spans="2:3" x14ac:dyDescent="0.25">
      <c r="B208" s="150">
        <v>41221</v>
      </c>
      <c r="C208" s="151">
        <v>409.61</v>
      </c>
    </row>
    <row r="209" spans="2:3" x14ac:dyDescent="0.25">
      <c r="B209" s="150">
        <v>41222</v>
      </c>
      <c r="C209" s="151">
        <v>432.8</v>
      </c>
    </row>
    <row r="210" spans="2:3" x14ac:dyDescent="0.25">
      <c r="B210" s="150">
        <v>41225</v>
      </c>
      <c r="C210" s="151">
        <v>1016.97</v>
      </c>
    </row>
    <row r="211" spans="2:3" x14ac:dyDescent="0.25">
      <c r="B211" s="150">
        <v>41226</v>
      </c>
      <c r="C211" s="151">
        <v>887.92</v>
      </c>
    </row>
    <row r="212" spans="2:3" x14ac:dyDescent="0.25">
      <c r="B212" s="150">
        <v>41228</v>
      </c>
      <c r="C212" s="151">
        <v>1142.98</v>
      </c>
    </row>
    <row r="213" spans="2:3" x14ac:dyDescent="0.25">
      <c r="B213" s="150">
        <v>41229</v>
      </c>
      <c r="C213" s="151">
        <v>755.27</v>
      </c>
    </row>
    <row r="214" spans="2:3" x14ac:dyDescent="0.25">
      <c r="B214" s="150">
        <v>41232</v>
      </c>
      <c r="C214" s="151">
        <v>18.04</v>
      </c>
    </row>
    <row r="215" spans="2:3" x14ac:dyDescent="0.25">
      <c r="B215" s="150">
        <v>41233</v>
      </c>
      <c r="C215" s="151">
        <v>581.80999999999995</v>
      </c>
    </row>
    <row r="216" spans="2:3" x14ac:dyDescent="0.25">
      <c r="B216" s="150">
        <v>41234</v>
      </c>
      <c r="C216" s="151">
        <v>342.75</v>
      </c>
    </row>
    <row r="217" spans="2:3" x14ac:dyDescent="0.25">
      <c r="B217" s="150">
        <v>41236</v>
      </c>
      <c r="C217" s="151">
        <v>-343.58</v>
      </c>
    </row>
    <row r="218" spans="2:3" x14ac:dyDescent="0.25">
      <c r="B218" s="150">
        <v>41239</v>
      </c>
      <c r="C218" s="151">
        <v>-238.18</v>
      </c>
    </row>
    <row r="219" spans="2:3" x14ac:dyDescent="0.25">
      <c r="B219" s="150">
        <v>41240</v>
      </c>
      <c r="C219" s="151">
        <v>556.24</v>
      </c>
    </row>
    <row r="220" spans="2:3" x14ac:dyDescent="0.25">
      <c r="B220" s="150">
        <v>41241</v>
      </c>
      <c r="C220" s="151">
        <v>114.47</v>
      </c>
    </row>
    <row r="221" spans="2:3" x14ac:dyDescent="0.25">
      <c r="B221" s="150">
        <v>41242</v>
      </c>
      <c r="C221" s="151">
        <v>-385.64</v>
      </c>
    </row>
    <row r="222" spans="2:3" x14ac:dyDescent="0.25">
      <c r="B222" s="150">
        <v>41243</v>
      </c>
      <c r="C222" s="151">
        <v>548.91</v>
      </c>
    </row>
    <row r="223" spans="2:3" x14ac:dyDescent="0.25">
      <c r="B223" s="150">
        <v>41246</v>
      </c>
      <c r="C223" s="151">
        <v>110.11</v>
      </c>
    </row>
    <row r="224" spans="2:3" x14ac:dyDescent="0.25">
      <c r="B224" s="150">
        <v>41247</v>
      </c>
      <c r="C224" s="151">
        <v>20.89</v>
      </c>
    </row>
    <row r="225" spans="2:3" x14ac:dyDescent="0.25">
      <c r="B225" s="150">
        <v>41248</v>
      </c>
      <c r="C225" s="151">
        <v>1260.0999999999999</v>
      </c>
    </row>
    <row r="226" spans="2:3" x14ac:dyDescent="0.25">
      <c r="B226" s="150">
        <v>41249</v>
      </c>
      <c r="C226" s="151">
        <v>-693.24</v>
      </c>
    </row>
    <row r="227" spans="2:3" x14ac:dyDescent="0.25">
      <c r="B227" s="150">
        <v>41255</v>
      </c>
      <c r="C227" s="151">
        <v>61.63</v>
      </c>
    </row>
    <row r="228" spans="2:3" x14ac:dyDescent="0.25">
      <c r="B228" s="150">
        <v>41256</v>
      </c>
      <c r="C228" s="151">
        <v>41.96</v>
      </c>
    </row>
    <row r="229" spans="2:3" x14ac:dyDescent="0.25">
      <c r="B229" s="150">
        <v>41257</v>
      </c>
      <c r="C229" s="151">
        <v>-166.68</v>
      </c>
    </row>
    <row r="230" spans="2:3" x14ac:dyDescent="0.25">
      <c r="B230" s="150">
        <v>41260</v>
      </c>
      <c r="C230" s="151">
        <v>-190.29</v>
      </c>
    </row>
    <row r="231" spans="2:3" x14ac:dyDescent="0.25">
      <c r="B231" s="150">
        <v>41261</v>
      </c>
      <c r="C231" s="151">
        <v>-673.88</v>
      </c>
    </row>
    <row r="232" spans="2:3" x14ac:dyDescent="0.25">
      <c r="B232" s="150">
        <v>41262</v>
      </c>
      <c r="C232" s="151">
        <v>435.13</v>
      </c>
    </row>
    <row r="233" spans="2:3" x14ac:dyDescent="0.25">
      <c r="B233" s="150">
        <v>41263</v>
      </c>
      <c r="C233" s="151">
        <v>-548.02</v>
      </c>
    </row>
    <row r="234" spans="2:3" x14ac:dyDescent="0.25">
      <c r="B234" s="150">
        <v>41264</v>
      </c>
      <c r="C234" s="151">
        <v>349</v>
      </c>
    </row>
    <row r="235" spans="2:3" x14ac:dyDescent="0.25">
      <c r="B235" s="150">
        <v>41267</v>
      </c>
      <c r="C235" s="151">
        <v>-67.569999999999993</v>
      </c>
    </row>
    <row r="236" spans="2:3" x14ac:dyDescent="0.25">
      <c r="B236" s="150">
        <v>41269</v>
      </c>
      <c r="C236" s="151">
        <v>919.16</v>
      </c>
    </row>
    <row r="237" spans="2:3" x14ac:dyDescent="0.25">
      <c r="B237" s="150">
        <v>41270</v>
      </c>
      <c r="C237" s="151">
        <v>3049.44</v>
      </c>
    </row>
    <row r="238" spans="2:3" x14ac:dyDescent="0.25">
      <c r="B238" s="150">
        <v>41271</v>
      </c>
      <c r="C238" s="151">
        <v>222.52</v>
      </c>
    </row>
    <row r="239" spans="2:3" x14ac:dyDescent="0.25">
      <c r="B239" s="150">
        <v>41274</v>
      </c>
      <c r="C239" s="151">
        <v>1621.18</v>
      </c>
    </row>
    <row r="240" spans="2:3" x14ac:dyDescent="0.25">
      <c r="B240" s="150">
        <v>41276</v>
      </c>
      <c r="C240" s="151">
        <v>418.98</v>
      </c>
    </row>
    <row r="241" spans="2:3" x14ac:dyDescent="0.25">
      <c r="B241" s="150">
        <v>41277</v>
      </c>
      <c r="C241" s="151">
        <v>813.85</v>
      </c>
    </row>
    <row r="242" spans="2:3" x14ac:dyDescent="0.25">
      <c r="B242" s="150">
        <v>41278</v>
      </c>
      <c r="C242" s="151">
        <v>647.69000000000005</v>
      </c>
    </row>
    <row r="243" spans="2:3" x14ac:dyDescent="0.25">
      <c r="B243" s="150">
        <v>41281</v>
      </c>
      <c r="C243" s="151">
        <v>-603.51</v>
      </c>
    </row>
    <row r="244" spans="2:3" x14ac:dyDescent="0.25">
      <c r="B244" s="150">
        <v>41282</v>
      </c>
      <c r="C244" s="151">
        <v>41.02</v>
      </c>
    </row>
    <row r="245" spans="2:3" x14ac:dyDescent="0.25">
      <c r="B245" s="150">
        <v>41283</v>
      </c>
      <c r="C245" s="151">
        <v>-61.02</v>
      </c>
    </row>
    <row r="246" spans="2:3" x14ac:dyDescent="0.25">
      <c r="B246" s="150">
        <v>41284</v>
      </c>
      <c r="C246" s="151">
        <v>1598.12</v>
      </c>
    </row>
    <row r="247" spans="2:3" x14ac:dyDescent="0.25">
      <c r="B247" s="150">
        <v>41285</v>
      </c>
      <c r="C247" s="151">
        <v>2.2599999999999998</v>
      </c>
    </row>
    <row r="248" spans="2:3" x14ac:dyDescent="0.25">
      <c r="B248" s="150">
        <v>41288</v>
      </c>
      <c r="C248" s="151">
        <v>-55.5</v>
      </c>
    </row>
    <row r="249" spans="2:3" x14ac:dyDescent="0.25">
      <c r="B249" s="150">
        <v>41289</v>
      </c>
      <c r="C249" s="151">
        <v>-1011.44</v>
      </c>
    </row>
    <row r="250" spans="2:3" x14ac:dyDescent="0.25">
      <c r="B250" s="150">
        <v>41290</v>
      </c>
      <c r="C250" s="151">
        <v>-757.53</v>
      </c>
    </row>
    <row r="251" spans="2:3" x14ac:dyDescent="0.25">
      <c r="B251" s="150">
        <v>41291</v>
      </c>
      <c r="C251" s="151">
        <v>671.4</v>
      </c>
    </row>
    <row r="252" spans="2:3" x14ac:dyDescent="0.25">
      <c r="B252" s="150">
        <v>41292</v>
      </c>
      <c r="C252" s="151">
        <v>119.56</v>
      </c>
    </row>
    <row r="253" spans="2:3" x14ac:dyDescent="0.25">
      <c r="B253" s="150">
        <v>41295</v>
      </c>
      <c r="C253" s="151">
        <v>-238.28</v>
      </c>
    </row>
    <row r="254" spans="2:3" x14ac:dyDescent="0.25">
      <c r="B254" s="150">
        <v>41296</v>
      </c>
      <c r="C254" s="151">
        <v>-895.52</v>
      </c>
    </row>
    <row r="255" spans="2:3" x14ac:dyDescent="0.25">
      <c r="B255" s="150">
        <v>41297</v>
      </c>
      <c r="C255" s="151">
        <v>-846.9</v>
      </c>
    </row>
    <row r="256" spans="2:3" x14ac:dyDescent="0.25">
      <c r="B256" s="150">
        <v>41298</v>
      </c>
      <c r="C256" s="151">
        <v>-1400.16</v>
      </c>
    </row>
    <row r="257" spans="2:3" x14ac:dyDescent="0.25">
      <c r="B257" s="150">
        <v>41299</v>
      </c>
      <c r="C257" s="151">
        <v>2669.48</v>
      </c>
    </row>
    <row r="258" spans="2:3" x14ac:dyDescent="0.25">
      <c r="B258" s="150">
        <v>41302</v>
      </c>
      <c r="C258" s="151">
        <v>341.62</v>
      </c>
    </row>
    <row r="259" spans="2:3" x14ac:dyDescent="0.25">
      <c r="B259" s="150">
        <v>41304</v>
      </c>
      <c r="C259" s="151">
        <v>99</v>
      </c>
    </row>
    <row r="260" spans="2:3" x14ac:dyDescent="0.25">
      <c r="B260" s="150">
        <v>41306</v>
      </c>
      <c r="C260" s="151">
        <v>-170.78</v>
      </c>
    </row>
    <row r="261" spans="2:3" x14ac:dyDescent="0.25">
      <c r="B261" s="150">
        <v>41309</v>
      </c>
      <c r="C261" s="151">
        <v>784.18</v>
      </c>
    </row>
    <row r="262" spans="2:3" x14ac:dyDescent="0.25">
      <c r="B262" s="150">
        <v>41310</v>
      </c>
      <c r="C262" s="151">
        <v>284.66000000000003</v>
      </c>
    </row>
    <row r="263" spans="2:3" x14ac:dyDescent="0.25">
      <c r="B263" s="150">
        <v>41311</v>
      </c>
      <c r="C263" s="151">
        <v>-45.5</v>
      </c>
    </row>
    <row r="264" spans="2:3" x14ac:dyDescent="0.25">
      <c r="B264" s="150">
        <v>41312</v>
      </c>
      <c r="C264" s="151">
        <v>1086.5899999999999</v>
      </c>
    </row>
    <row r="265" spans="2:3" x14ac:dyDescent="0.25">
      <c r="B265" s="150">
        <v>41313</v>
      </c>
      <c r="C265" s="151">
        <v>-898.02</v>
      </c>
    </row>
    <row r="266" spans="2:3" x14ac:dyDescent="0.25">
      <c r="B266" s="150">
        <v>41316</v>
      </c>
      <c r="C266" s="151">
        <v>-15.62</v>
      </c>
    </row>
    <row r="267" spans="2:3" x14ac:dyDescent="0.25">
      <c r="B267" s="150">
        <v>41317</v>
      </c>
      <c r="C267" s="151">
        <v>-296.27999999999997</v>
      </c>
    </row>
    <row r="268" spans="2:3" x14ac:dyDescent="0.25">
      <c r="B268" s="150">
        <v>41318</v>
      </c>
      <c r="C268" s="151">
        <v>427.38</v>
      </c>
    </row>
    <row r="269" spans="2:3" x14ac:dyDescent="0.25">
      <c r="B269" s="150">
        <v>41319</v>
      </c>
      <c r="C269" s="151">
        <v>-264.55</v>
      </c>
    </row>
    <row r="270" spans="2:3" x14ac:dyDescent="0.25">
      <c r="B270" s="150">
        <v>41320</v>
      </c>
      <c r="C270" s="151">
        <v>-664.62</v>
      </c>
    </row>
    <row r="271" spans="2:3" x14ac:dyDescent="0.25">
      <c r="B271" s="150">
        <v>41323</v>
      </c>
      <c r="C271" s="151">
        <v>-151.04</v>
      </c>
    </row>
    <row r="272" spans="2:3" x14ac:dyDescent="0.25">
      <c r="B272" s="150">
        <v>41324</v>
      </c>
      <c r="C272" s="151">
        <v>-554.20000000000005</v>
      </c>
    </row>
    <row r="273" spans="2:3" x14ac:dyDescent="0.25">
      <c r="B273" s="150">
        <v>41325</v>
      </c>
      <c r="C273" s="151">
        <v>256.33</v>
      </c>
    </row>
    <row r="274" spans="2:3" x14ac:dyDescent="0.25">
      <c r="B274" s="150">
        <v>41326</v>
      </c>
      <c r="C274" s="151">
        <v>-696.52</v>
      </c>
    </row>
    <row r="275" spans="2:3" x14ac:dyDescent="0.25">
      <c r="B275" s="150">
        <v>41327</v>
      </c>
      <c r="C275" s="151">
        <v>-256.92</v>
      </c>
    </row>
    <row r="276" spans="2:3" x14ac:dyDescent="0.25">
      <c r="B276" s="150">
        <v>41330</v>
      </c>
      <c r="C276" s="151">
        <v>149.44</v>
      </c>
    </row>
    <row r="277" spans="2:3" x14ac:dyDescent="0.25">
      <c r="B277" s="150">
        <v>41331</v>
      </c>
      <c r="C277" s="151">
        <v>821.66</v>
      </c>
    </row>
    <row r="278" spans="2:3" x14ac:dyDescent="0.25">
      <c r="B278" s="150">
        <v>41333</v>
      </c>
      <c r="C278" s="151">
        <v>430.98</v>
      </c>
    </row>
    <row r="279" spans="2:3" x14ac:dyDescent="0.25">
      <c r="B279" s="150">
        <v>41334</v>
      </c>
      <c r="C279" s="151">
        <v>235.59</v>
      </c>
    </row>
    <row r="280" spans="2:3" x14ac:dyDescent="0.25">
      <c r="B280" s="150">
        <v>41339</v>
      </c>
      <c r="C280" s="151">
        <v>515.82000000000005</v>
      </c>
    </row>
    <row r="281" spans="2:3" x14ac:dyDescent="0.25">
      <c r="B281" s="150">
        <v>41340</v>
      </c>
      <c r="C281" s="151">
        <v>868.92</v>
      </c>
    </row>
    <row r="282" spans="2:3" x14ac:dyDescent="0.25">
      <c r="B282" s="150">
        <v>41341</v>
      </c>
      <c r="C282" s="151">
        <v>1094.94</v>
      </c>
    </row>
    <row r="283" spans="2:3" x14ac:dyDescent="0.25">
      <c r="B283" s="150">
        <v>41344</v>
      </c>
      <c r="C283" s="151">
        <v>223.75</v>
      </c>
    </row>
    <row r="284" spans="2:3" x14ac:dyDescent="0.25">
      <c r="B284" s="150">
        <v>41345</v>
      </c>
      <c r="C284" s="151">
        <v>-360.76</v>
      </c>
    </row>
    <row r="285" spans="2:3" x14ac:dyDescent="0.25">
      <c r="B285" s="150">
        <v>41347</v>
      </c>
      <c r="C285" s="151">
        <v>327.47000000000003</v>
      </c>
    </row>
    <row r="286" spans="2:3" x14ac:dyDescent="0.25">
      <c r="B286" s="150">
        <v>41348</v>
      </c>
      <c r="C286" s="151">
        <v>30.14</v>
      </c>
    </row>
    <row r="287" spans="2:3" x14ac:dyDescent="0.25">
      <c r="B287" s="150">
        <v>41351</v>
      </c>
      <c r="C287" s="151">
        <v>-170.46</v>
      </c>
    </row>
    <row r="288" spans="2:3" x14ac:dyDescent="0.25">
      <c r="B288" s="150">
        <v>41352</v>
      </c>
      <c r="C288" s="151">
        <v>2371.9899999999998</v>
      </c>
    </row>
    <row r="289" spans="2:3" x14ac:dyDescent="0.25">
      <c r="B289" s="150">
        <v>41353</v>
      </c>
      <c r="C289" s="151">
        <v>99.96</v>
      </c>
    </row>
    <row r="290" spans="2:3" x14ac:dyDescent="0.25">
      <c r="B290" s="150">
        <v>41354</v>
      </c>
      <c r="C290" s="151">
        <v>-756.85</v>
      </c>
    </row>
    <row r="291" spans="2:3" x14ac:dyDescent="0.25">
      <c r="B291" s="150">
        <v>41358</v>
      </c>
      <c r="C291" s="151">
        <v>2300.0700000000002</v>
      </c>
    </row>
    <row r="292" spans="2:3" x14ac:dyDescent="0.25">
      <c r="B292" s="150">
        <v>41359</v>
      </c>
      <c r="C292" s="151">
        <v>30.14</v>
      </c>
    </row>
    <row r="293" spans="2:3" x14ac:dyDescent="0.25">
      <c r="B293" s="150">
        <v>41367</v>
      </c>
      <c r="C293" s="151">
        <v>111.76</v>
      </c>
    </row>
    <row r="294" spans="2:3" x14ac:dyDescent="0.25">
      <c r="B294" s="150">
        <v>41368</v>
      </c>
      <c r="C294" s="151">
        <v>768.81</v>
      </c>
    </row>
    <row r="295" spans="2:3" x14ac:dyDescent="0.25">
      <c r="B295" s="150">
        <v>41369</v>
      </c>
      <c r="C295" s="151">
        <v>-548.95000000000005</v>
      </c>
    </row>
    <row r="296" spans="2:3" x14ac:dyDescent="0.25">
      <c r="B296" s="150">
        <v>41372</v>
      </c>
      <c r="C296" s="151">
        <v>769.3</v>
      </c>
    </row>
    <row r="297" spans="2:3" x14ac:dyDescent="0.25">
      <c r="B297" s="150">
        <v>41374</v>
      </c>
      <c r="C297" s="151">
        <v>-805.47</v>
      </c>
    </row>
    <row r="298" spans="2:3" x14ac:dyDescent="0.25">
      <c r="B298" s="150">
        <v>41375</v>
      </c>
      <c r="C298" s="151">
        <v>-66.78</v>
      </c>
    </row>
    <row r="299" spans="2:3" x14ac:dyDescent="0.25">
      <c r="B299" s="150">
        <v>41376</v>
      </c>
      <c r="C299" s="151">
        <v>-344.25</v>
      </c>
    </row>
    <row r="300" spans="2:3" x14ac:dyDescent="0.25">
      <c r="B300" s="150">
        <v>41379</v>
      </c>
      <c r="C300" s="151">
        <v>849.39</v>
      </c>
    </row>
    <row r="301" spans="2:3" x14ac:dyDescent="0.25">
      <c r="B301" s="150">
        <v>41380</v>
      </c>
      <c r="C301" s="151">
        <v>-1248.49</v>
      </c>
    </row>
    <row r="302" spans="2:3" x14ac:dyDescent="0.25">
      <c r="B302" s="150">
        <v>41381</v>
      </c>
      <c r="C302" s="151">
        <v>1520.56</v>
      </c>
    </row>
    <row r="303" spans="2:3" x14ac:dyDescent="0.25">
      <c r="B303" s="150">
        <v>41382</v>
      </c>
      <c r="C303" s="151">
        <v>864.17</v>
      </c>
    </row>
    <row r="304" spans="2:3" x14ac:dyDescent="0.25">
      <c r="B304" s="150">
        <v>41383</v>
      </c>
      <c r="C304" s="151">
        <v>207.6</v>
      </c>
    </row>
    <row r="305" spans="2:3" x14ac:dyDescent="0.25">
      <c r="B305" s="150">
        <v>41386</v>
      </c>
      <c r="C305" s="151">
        <v>626.94000000000005</v>
      </c>
    </row>
    <row r="306" spans="2:3" x14ac:dyDescent="0.25">
      <c r="B306" s="150">
        <v>41388</v>
      </c>
      <c r="C306" s="151">
        <v>-1121.05</v>
      </c>
    </row>
    <row r="307" spans="2:3" x14ac:dyDescent="0.25">
      <c r="B307" s="150">
        <v>41390</v>
      </c>
      <c r="C307" s="151">
        <v>80.08</v>
      </c>
    </row>
    <row r="308" spans="2:3" x14ac:dyDescent="0.25">
      <c r="B308" s="150">
        <v>41393</v>
      </c>
      <c r="C308" s="151">
        <v>-31.36</v>
      </c>
    </row>
    <row r="309" spans="2:3" x14ac:dyDescent="0.25">
      <c r="B309" s="150">
        <v>41394</v>
      </c>
      <c r="C309" s="151">
        <v>-357.33</v>
      </c>
    </row>
    <row r="310" spans="2:3" x14ac:dyDescent="0.25">
      <c r="B310" s="150">
        <v>41395</v>
      </c>
      <c r="C310" s="151">
        <v>415.04</v>
      </c>
    </row>
    <row r="311" spans="2:3" x14ac:dyDescent="0.25">
      <c r="B311" s="150">
        <v>41396</v>
      </c>
      <c r="C311" s="151">
        <v>165.24</v>
      </c>
    </row>
    <row r="312" spans="2:3" x14ac:dyDescent="0.25">
      <c r="B312" s="150">
        <v>41397</v>
      </c>
      <c r="C312" s="151">
        <v>-838.7</v>
      </c>
    </row>
    <row r="313" spans="2:3" x14ac:dyDescent="0.25">
      <c r="B313" s="150">
        <v>41400</v>
      </c>
      <c r="C313" s="151">
        <v>-979.18</v>
      </c>
    </row>
    <row r="314" spans="2:3" x14ac:dyDescent="0.25">
      <c r="B314" s="150">
        <v>41401</v>
      </c>
      <c r="C314" s="151">
        <v>1822.99</v>
      </c>
    </row>
    <row r="315" spans="2:3" x14ac:dyDescent="0.25">
      <c r="B315" s="150">
        <v>41402</v>
      </c>
      <c r="C315" s="151">
        <v>80.17</v>
      </c>
    </row>
    <row r="316" spans="2:3" x14ac:dyDescent="0.25">
      <c r="B316" s="150">
        <v>41403</v>
      </c>
      <c r="C316" s="151">
        <v>-771.2</v>
      </c>
    </row>
    <row r="317" spans="2:3" x14ac:dyDescent="0.25">
      <c r="B317" s="150">
        <v>41404</v>
      </c>
      <c r="C317" s="151">
        <v>562.27</v>
      </c>
    </row>
    <row r="318" spans="2:3" x14ac:dyDescent="0.25">
      <c r="B318" s="150">
        <v>41408</v>
      </c>
      <c r="C318" s="151">
        <v>-252.66</v>
      </c>
    </row>
    <row r="319" spans="2:3" x14ac:dyDescent="0.25">
      <c r="B319" s="150">
        <v>41409</v>
      </c>
      <c r="C319" s="151">
        <v>365.16</v>
      </c>
    </row>
    <row r="320" spans="2:3" x14ac:dyDescent="0.25">
      <c r="B320" s="150">
        <v>41410</v>
      </c>
      <c r="C320" s="151">
        <v>487.89</v>
      </c>
    </row>
    <row r="321" spans="2:3" x14ac:dyDescent="0.25">
      <c r="B321" s="150">
        <v>41411</v>
      </c>
      <c r="C321" s="151">
        <v>-414.99</v>
      </c>
    </row>
    <row r="322" spans="2:3" x14ac:dyDescent="0.25">
      <c r="B322" s="150">
        <v>41414</v>
      </c>
      <c r="C322" s="151">
        <v>424.47</v>
      </c>
    </row>
    <row r="323" spans="2:3" x14ac:dyDescent="0.25">
      <c r="B323" s="150">
        <v>41415</v>
      </c>
      <c r="C323" s="151">
        <v>46.3</v>
      </c>
    </row>
    <row r="324" spans="2:3" x14ac:dyDescent="0.25">
      <c r="B324" s="150">
        <v>41416</v>
      </c>
      <c r="C324" s="151">
        <v>67.55</v>
      </c>
    </row>
    <row r="325" spans="2:3" x14ac:dyDescent="0.25">
      <c r="B325" s="150">
        <v>41417</v>
      </c>
      <c r="C325" s="151">
        <v>-170.78</v>
      </c>
    </row>
    <row r="326" spans="2:3" x14ac:dyDescent="0.25">
      <c r="B326" s="150">
        <v>41418</v>
      </c>
      <c r="C326" s="151">
        <v>650.82000000000005</v>
      </c>
    </row>
    <row r="327" spans="2:3" x14ac:dyDescent="0.25">
      <c r="B327" s="150">
        <v>41421</v>
      </c>
      <c r="C327" s="151">
        <v>303.88</v>
      </c>
    </row>
    <row r="328" spans="2:3" x14ac:dyDescent="0.25">
      <c r="B328" s="150">
        <v>41422</v>
      </c>
      <c r="C328" s="151">
        <v>-68.69</v>
      </c>
    </row>
    <row r="329" spans="2:3" x14ac:dyDescent="0.25">
      <c r="B329" s="150">
        <v>41423</v>
      </c>
      <c r="C329" s="151">
        <v>-520.87</v>
      </c>
    </row>
    <row r="330" spans="2:3" x14ac:dyDescent="0.25">
      <c r="B330" s="150">
        <v>41424</v>
      </c>
      <c r="C330" s="151">
        <v>41.02</v>
      </c>
    </row>
    <row r="331" spans="2:3" x14ac:dyDescent="0.25">
      <c r="B331" s="150">
        <v>41429</v>
      </c>
      <c r="C331" s="151">
        <v>-46.45</v>
      </c>
    </row>
    <row r="332" spans="2:3" x14ac:dyDescent="0.25">
      <c r="B332" s="150">
        <v>41431</v>
      </c>
      <c r="C332" s="151">
        <v>479.98</v>
      </c>
    </row>
    <row r="333" spans="2:3" x14ac:dyDescent="0.25">
      <c r="B333" s="150">
        <v>41432</v>
      </c>
      <c r="C333" s="151">
        <v>-555.08000000000004</v>
      </c>
    </row>
    <row r="334" spans="2:3" x14ac:dyDescent="0.25">
      <c r="B334" s="150">
        <v>41435</v>
      </c>
      <c r="C334" s="151">
        <v>1325.59</v>
      </c>
    </row>
    <row r="335" spans="2:3" x14ac:dyDescent="0.25">
      <c r="B335" s="150">
        <v>41436</v>
      </c>
      <c r="C335" s="151">
        <v>-1781.48</v>
      </c>
    </row>
    <row r="336" spans="2:3" x14ac:dyDescent="0.25">
      <c r="B336" s="150">
        <v>41437</v>
      </c>
      <c r="C336" s="151">
        <v>959.79</v>
      </c>
    </row>
    <row r="337" spans="2:3" x14ac:dyDescent="0.25">
      <c r="B337" s="150">
        <v>41438</v>
      </c>
      <c r="C337" s="151">
        <v>1858.88</v>
      </c>
    </row>
    <row r="338" spans="2:3" x14ac:dyDescent="0.25">
      <c r="B338" s="150">
        <v>41439</v>
      </c>
      <c r="C338" s="151">
        <v>741.11</v>
      </c>
    </row>
    <row r="339" spans="2:3" x14ac:dyDescent="0.25">
      <c r="B339" s="150">
        <v>41442</v>
      </c>
      <c r="C339" s="151">
        <v>943.24</v>
      </c>
    </row>
    <row r="340" spans="2:3" x14ac:dyDescent="0.25">
      <c r="B340" s="150">
        <v>41443</v>
      </c>
      <c r="C340" s="151">
        <v>226.56</v>
      </c>
    </row>
    <row r="341" spans="2:3" x14ac:dyDescent="0.25">
      <c r="B341" s="150">
        <v>41444</v>
      </c>
      <c r="C341" s="151">
        <v>-342.7</v>
      </c>
    </row>
    <row r="342" spans="2:3" x14ac:dyDescent="0.25">
      <c r="B342" s="150">
        <v>41445</v>
      </c>
      <c r="C342" s="151">
        <v>27.75</v>
      </c>
    </row>
    <row r="343" spans="2:3" x14ac:dyDescent="0.25">
      <c r="B343" s="150">
        <v>41446</v>
      </c>
      <c r="C343" s="151">
        <v>2285.62</v>
      </c>
    </row>
    <row r="344" spans="2:3" x14ac:dyDescent="0.25">
      <c r="B344" s="150">
        <v>41449</v>
      </c>
      <c r="C344" s="151">
        <v>187.18</v>
      </c>
    </row>
    <row r="345" spans="2:3" x14ac:dyDescent="0.25">
      <c r="B345" s="150">
        <v>41450</v>
      </c>
      <c r="C345" s="151">
        <v>-572.27</v>
      </c>
    </row>
    <row r="346" spans="2:3" x14ac:dyDescent="0.25">
      <c r="B346" s="150">
        <v>41453</v>
      </c>
      <c r="C346" s="151">
        <v>1156.04</v>
      </c>
    </row>
    <row r="347" spans="2:3" x14ac:dyDescent="0.25">
      <c r="B347" s="150">
        <v>41456</v>
      </c>
      <c r="C347" s="151">
        <v>1042.05</v>
      </c>
    </row>
    <row r="348" spans="2:3" x14ac:dyDescent="0.25">
      <c r="B348" s="150">
        <v>41457</v>
      </c>
      <c r="C348" s="151">
        <v>610.63</v>
      </c>
    </row>
    <row r="349" spans="2:3" x14ac:dyDescent="0.25">
      <c r="B349" s="150">
        <v>41459</v>
      </c>
      <c r="C349" s="151">
        <v>653.09</v>
      </c>
    </row>
    <row r="350" spans="2:3" x14ac:dyDescent="0.25">
      <c r="B350" s="150">
        <v>41460</v>
      </c>
      <c r="C350" s="151">
        <v>-1018.95</v>
      </c>
    </row>
    <row r="351" spans="2:3" x14ac:dyDescent="0.25">
      <c r="B351" s="150">
        <v>41463</v>
      </c>
      <c r="C351" s="151">
        <v>-664.11</v>
      </c>
    </row>
    <row r="352" spans="2:3" x14ac:dyDescent="0.25">
      <c r="B352" s="150">
        <v>41464</v>
      </c>
      <c r="C352" s="151">
        <v>1099.82</v>
      </c>
    </row>
    <row r="353" spans="2:3" x14ac:dyDescent="0.25">
      <c r="B353" s="150">
        <v>41466</v>
      </c>
      <c r="C353" s="151">
        <v>-1118.02</v>
      </c>
    </row>
    <row r="354" spans="2:3" x14ac:dyDescent="0.25">
      <c r="B354" s="150">
        <v>41467</v>
      </c>
      <c r="C354" s="151">
        <v>1520.31</v>
      </c>
    </row>
    <row r="355" spans="2:3" x14ac:dyDescent="0.25">
      <c r="B355" s="150">
        <v>41470</v>
      </c>
      <c r="C355" s="151">
        <v>-183.73</v>
      </c>
    </row>
    <row r="356" spans="2:3" x14ac:dyDescent="0.25">
      <c r="B356" s="150">
        <v>41471</v>
      </c>
      <c r="C356" s="151">
        <v>988.19</v>
      </c>
    </row>
    <row r="357" spans="2:3" x14ac:dyDescent="0.25">
      <c r="B357" s="150">
        <v>41472</v>
      </c>
      <c r="C357" s="151">
        <v>541.54</v>
      </c>
    </row>
    <row r="358" spans="2:3" x14ac:dyDescent="0.25">
      <c r="B358" s="150">
        <v>41473</v>
      </c>
      <c r="C358" s="151">
        <v>156.24</v>
      </c>
    </row>
    <row r="359" spans="2:3" x14ac:dyDescent="0.25">
      <c r="B359" s="150">
        <v>41477</v>
      </c>
      <c r="C359" s="151">
        <v>-392.39</v>
      </c>
    </row>
    <row r="360" spans="2:3" x14ac:dyDescent="0.25">
      <c r="B360" s="150">
        <v>41478</v>
      </c>
      <c r="C360" s="151">
        <v>176.62</v>
      </c>
    </row>
    <row r="361" spans="2:3" x14ac:dyDescent="0.25">
      <c r="B361" s="150">
        <v>41479</v>
      </c>
      <c r="C361" s="151">
        <v>1981.68</v>
      </c>
    </row>
    <row r="362" spans="2:3" x14ac:dyDescent="0.25">
      <c r="B362" s="150">
        <v>41480</v>
      </c>
      <c r="C362" s="151">
        <v>-13.27</v>
      </c>
    </row>
    <row r="363" spans="2:3" x14ac:dyDescent="0.25">
      <c r="B363" s="150">
        <v>41484</v>
      </c>
      <c r="C363" s="151">
        <v>89.28</v>
      </c>
    </row>
    <row r="364" spans="2:3" x14ac:dyDescent="0.25">
      <c r="B364" s="150">
        <v>41485</v>
      </c>
      <c r="C364" s="151">
        <v>-22.32</v>
      </c>
    </row>
    <row r="365" spans="2:3" x14ac:dyDescent="0.25">
      <c r="B365" s="150">
        <v>41486</v>
      </c>
      <c r="C365" s="151">
        <v>-76.61</v>
      </c>
    </row>
    <row r="366" spans="2:3" x14ac:dyDescent="0.25">
      <c r="B366" s="150">
        <v>41487</v>
      </c>
      <c r="C366" s="151">
        <v>59.34</v>
      </c>
    </row>
    <row r="367" spans="2:3" x14ac:dyDescent="0.25">
      <c r="B367" s="150">
        <v>41491</v>
      </c>
      <c r="C367" s="151">
        <v>1257.6099999999999</v>
      </c>
    </row>
    <row r="368" spans="2:3" x14ac:dyDescent="0.25">
      <c r="B368" s="150">
        <v>41492</v>
      </c>
      <c r="C368" s="151">
        <v>80.23</v>
      </c>
    </row>
    <row r="369" spans="2:3" x14ac:dyDescent="0.25">
      <c r="B369" s="150">
        <v>41493</v>
      </c>
      <c r="C369" s="151">
        <v>-325.32</v>
      </c>
    </row>
    <row r="370" spans="2:3" x14ac:dyDescent="0.25">
      <c r="B370" s="150">
        <v>41495</v>
      </c>
      <c r="C370" s="151">
        <v>-13.81</v>
      </c>
    </row>
    <row r="371" spans="2:3" x14ac:dyDescent="0.25">
      <c r="B371" s="150">
        <v>41498</v>
      </c>
      <c r="C371" s="151">
        <v>-1111.26</v>
      </c>
    </row>
    <row r="372" spans="2:3" x14ac:dyDescent="0.25">
      <c r="B372" s="150">
        <v>41502</v>
      </c>
      <c r="C372" s="151">
        <v>-330.78</v>
      </c>
    </row>
    <row r="373" spans="2:3" x14ac:dyDescent="0.25">
      <c r="B373" s="150">
        <v>41505</v>
      </c>
      <c r="C373" s="151">
        <v>-1038.73</v>
      </c>
    </row>
    <row r="374" spans="2:3" x14ac:dyDescent="0.25">
      <c r="B374" s="150">
        <v>41506</v>
      </c>
      <c r="C374" s="151">
        <v>724.9</v>
      </c>
    </row>
    <row r="375" spans="2:3" x14ac:dyDescent="0.25">
      <c r="B375" s="150">
        <v>41507</v>
      </c>
      <c r="C375" s="151">
        <v>-549.13</v>
      </c>
    </row>
    <row r="376" spans="2:3" x14ac:dyDescent="0.25">
      <c r="B376" s="150">
        <v>41508</v>
      </c>
      <c r="C376" s="151">
        <v>940.1</v>
      </c>
    </row>
    <row r="377" spans="2:3" x14ac:dyDescent="0.25">
      <c r="B377" s="150">
        <v>41513</v>
      </c>
      <c r="C377" s="151">
        <v>-2075.77</v>
      </c>
    </row>
    <row r="378" spans="2:3" x14ac:dyDescent="0.25">
      <c r="B378" s="150">
        <v>41514</v>
      </c>
      <c r="C378" s="151">
        <v>1254.1099999999999</v>
      </c>
    </row>
    <row r="379" spans="2:3" x14ac:dyDescent="0.25">
      <c r="B379" s="150">
        <v>41515</v>
      </c>
      <c r="C379" s="151">
        <v>547.02</v>
      </c>
    </row>
    <row r="380" spans="2:3" x14ac:dyDescent="0.25">
      <c r="B380" s="150">
        <v>41516</v>
      </c>
      <c r="C380" s="151">
        <v>-98.9</v>
      </c>
    </row>
    <row r="381" spans="2:3" x14ac:dyDescent="0.25">
      <c r="B381" s="150">
        <v>41520</v>
      </c>
      <c r="C381" s="151">
        <v>-799.19</v>
      </c>
    </row>
    <row r="382" spans="2:3" x14ac:dyDescent="0.25">
      <c r="B382" s="150">
        <v>41521</v>
      </c>
      <c r="C382" s="151">
        <v>125.48</v>
      </c>
    </row>
    <row r="383" spans="2:3" x14ac:dyDescent="0.25">
      <c r="B383" s="150">
        <v>41523</v>
      </c>
      <c r="C383" s="151">
        <v>187.18</v>
      </c>
    </row>
    <row r="384" spans="2:3" x14ac:dyDescent="0.25">
      <c r="B384" s="150">
        <v>41527</v>
      </c>
      <c r="C384" s="151">
        <v>-36.619999999999997</v>
      </c>
    </row>
    <row r="385" spans="2:3" x14ac:dyDescent="0.25">
      <c r="B385" s="150">
        <v>41528</v>
      </c>
      <c r="C385" s="151">
        <v>93.82</v>
      </c>
    </row>
    <row r="386" spans="2:3" x14ac:dyDescent="0.25">
      <c r="B386" s="150">
        <v>41529</v>
      </c>
      <c r="C386" s="151">
        <v>-180.51</v>
      </c>
    </row>
    <row r="387" spans="2:3" x14ac:dyDescent="0.25">
      <c r="B387" s="150">
        <v>41530</v>
      </c>
      <c r="C387" s="151">
        <v>23.86</v>
      </c>
    </row>
    <row r="388" spans="2:3" x14ac:dyDescent="0.25">
      <c r="B388" s="150">
        <v>41533</v>
      </c>
      <c r="C388" s="151">
        <v>-410.12</v>
      </c>
    </row>
    <row r="389" spans="2:3" x14ac:dyDescent="0.25">
      <c r="B389" s="150">
        <v>41534</v>
      </c>
      <c r="C389" s="151">
        <v>1437.86</v>
      </c>
    </row>
    <row r="390" spans="2:3" x14ac:dyDescent="0.25">
      <c r="B390" s="150">
        <v>41535</v>
      </c>
      <c r="C390" s="151">
        <v>1020.88</v>
      </c>
    </row>
    <row r="391" spans="2:3" x14ac:dyDescent="0.25">
      <c r="B391" s="150">
        <v>41536</v>
      </c>
      <c r="C391" s="151">
        <v>137.75</v>
      </c>
    </row>
    <row r="392" spans="2:3" x14ac:dyDescent="0.25">
      <c r="B392" s="150">
        <v>41537</v>
      </c>
      <c r="C392" s="151">
        <v>-287.31</v>
      </c>
    </row>
    <row r="393" spans="2:3" x14ac:dyDescent="0.25">
      <c r="B393" s="150">
        <v>41540</v>
      </c>
      <c r="C393" s="151">
        <v>-1154.03</v>
      </c>
    </row>
    <row r="394" spans="2:3" x14ac:dyDescent="0.25">
      <c r="B394" s="150">
        <v>41541</v>
      </c>
      <c r="C394" s="151">
        <v>1252.54</v>
      </c>
    </row>
    <row r="395" spans="2:3" x14ac:dyDescent="0.25">
      <c r="B395" s="150">
        <v>41543</v>
      </c>
      <c r="C395" s="151">
        <v>-608.79</v>
      </c>
    </row>
    <row r="396" spans="2:3" x14ac:dyDescent="0.25">
      <c r="B396" s="150">
        <v>41544</v>
      </c>
      <c r="C396" s="151">
        <v>1388.43</v>
      </c>
    </row>
    <row r="397" spans="2:3" x14ac:dyDescent="0.25">
      <c r="B397" s="150">
        <v>41547</v>
      </c>
      <c r="C397" s="151">
        <v>-823.39</v>
      </c>
    </row>
    <row r="398" spans="2:3" x14ac:dyDescent="0.25">
      <c r="B398" s="150">
        <v>41548</v>
      </c>
      <c r="C398" s="151">
        <v>-97.52</v>
      </c>
    </row>
    <row r="399" spans="2:3" x14ac:dyDescent="0.25">
      <c r="B399" s="150">
        <v>41549</v>
      </c>
      <c r="C399" s="151">
        <v>-839.97</v>
      </c>
    </row>
    <row r="400" spans="2:3" x14ac:dyDescent="0.25">
      <c r="B400" s="150">
        <v>41550</v>
      </c>
      <c r="C400" s="151">
        <v>1003.78</v>
      </c>
    </row>
    <row r="401" spans="2:3" x14ac:dyDescent="0.25">
      <c r="B401" s="150">
        <v>41551</v>
      </c>
      <c r="C401" s="151">
        <v>-91.68</v>
      </c>
    </row>
    <row r="402" spans="2:3" x14ac:dyDescent="0.25">
      <c r="B402" s="150">
        <v>41554</v>
      </c>
      <c r="C402" s="151">
        <v>-767.45</v>
      </c>
    </row>
    <row r="403" spans="2:3" x14ac:dyDescent="0.25">
      <c r="B403" s="150">
        <v>41555</v>
      </c>
      <c r="C403" s="151">
        <v>463.52</v>
      </c>
    </row>
    <row r="404" spans="2:3" x14ac:dyDescent="0.25">
      <c r="B404" s="150">
        <v>41556</v>
      </c>
      <c r="C404" s="151">
        <v>679</v>
      </c>
    </row>
    <row r="405" spans="2:3" x14ac:dyDescent="0.25">
      <c r="B405" s="150">
        <v>41557</v>
      </c>
      <c r="C405" s="151">
        <v>-3440.48</v>
      </c>
    </row>
    <row r="406" spans="2:3" x14ac:dyDescent="0.25">
      <c r="B406" s="150">
        <v>41558</v>
      </c>
      <c r="C406" s="151">
        <v>284.63</v>
      </c>
    </row>
    <row r="407" spans="2:3" x14ac:dyDescent="0.25">
      <c r="B407" s="150">
        <v>41561</v>
      </c>
      <c r="C407" s="151">
        <v>339.51</v>
      </c>
    </row>
    <row r="408" spans="2:3" x14ac:dyDescent="0.25">
      <c r="B408" s="150">
        <v>41562</v>
      </c>
      <c r="C408" s="151">
        <v>-251.23</v>
      </c>
    </row>
    <row r="409" spans="2:3" x14ac:dyDescent="0.25">
      <c r="B409" s="150">
        <v>41563</v>
      </c>
      <c r="C409" s="151">
        <v>466.64</v>
      </c>
    </row>
    <row r="410" spans="2:3" x14ac:dyDescent="0.25">
      <c r="B410" s="150">
        <v>41564</v>
      </c>
      <c r="C410" s="151">
        <v>-558.44000000000005</v>
      </c>
    </row>
    <row r="411" spans="2:3" x14ac:dyDescent="0.25">
      <c r="B411" s="150">
        <v>41565</v>
      </c>
      <c r="C411" s="151">
        <v>-88.32</v>
      </c>
    </row>
    <row r="412" spans="2:3" x14ac:dyDescent="0.25">
      <c r="B412" s="150">
        <v>41568</v>
      </c>
      <c r="C412" s="151">
        <v>-621.42999999999995</v>
      </c>
    </row>
    <row r="413" spans="2:3" x14ac:dyDescent="0.25">
      <c r="B413" s="150">
        <v>41569</v>
      </c>
      <c r="C413" s="151">
        <v>1539.34</v>
      </c>
    </row>
    <row r="414" spans="2:3" x14ac:dyDescent="0.25">
      <c r="B414" s="150">
        <v>41570</v>
      </c>
      <c r="C414" s="151">
        <v>-76.61</v>
      </c>
    </row>
    <row r="415" spans="2:3" x14ac:dyDescent="0.25">
      <c r="B415" s="150">
        <v>41572</v>
      </c>
      <c r="C415" s="151">
        <v>564.86</v>
      </c>
    </row>
    <row r="416" spans="2:3" x14ac:dyDescent="0.25">
      <c r="B416" s="150">
        <v>41575</v>
      </c>
      <c r="C416" s="151">
        <v>1033.22</v>
      </c>
    </row>
    <row r="417" spans="2:3" x14ac:dyDescent="0.25">
      <c r="B417" s="150">
        <v>41576</v>
      </c>
      <c r="C417" s="151">
        <v>364.85</v>
      </c>
    </row>
    <row r="418" spans="2:3" x14ac:dyDescent="0.25">
      <c r="B418" s="150">
        <v>41577</v>
      </c>
      <c r="C418" s="151">
        <v>302.7</v>
      </c>
    </row>
    <row r="419" spans="2:3" x14ac:dyDescent="0.25">
      <c r="B419" s="150">
        <v>41583</v>
      </c>
      <c r="C419" s="151">
        <v>-31.37</v>
      </c>
    </row>
    <row r="420" spans="2:3" x14ac:dyDescent="0.25">
      <c r="B420" s="150">
        <v>41584</v>
      </c>
      <c r="C420" s="151">
        <v>-317.38</v>
      </c>
    </row>
    <row r="421" spans="2:3" x14ac:dyDescent="0.25">
      <c r="B421" s="150">
        <v>41585</v>
      </c>
      <c r="C421" s="151">
        <v>1571.79</v>
      </c>
    </row>
    <row r="422" spans="2:3" x14ac:dyDescent="0.25">
      <c r="B422" s="150">
        <v>41586</v>
      </c>
      <c r="C422" s="151">
        <v>-473.94</v>
      </c>
    </row>
    <row r="423" spans="2:3" x14ac:dyDescent="0.25">
      <c r="B423" s="150">
        <v>41589</v>
      </c>
      <c r="C423" s="151">
        <v>-470.56</v>
      </c>
    </row>
    <row r="424" spans="2:3" x14ac:dyDescent="0.25">
      <c r="B424" s="150">
        <v>41590</v>
      </c>
      <c r="C424" s="151">
        <v>292.17</v>
      </c>
    </row>
    <row r="425" spans="2:3" x14ac:dyDescent="0.25">
      <c r="B425" s="150">
        <v>41591</v>
      </c>
      <c r="C425" s="151">
        <v>695.18</v>
      </c>
    </row>
    <row r="426" spans="2:3" x14ac:dyDescent="0.25">
      <c r="B426" s="150">
        <v>41593</v>
      </c>
      <c r="C426" s="151">
        <v>440.35</v>
      </c>
    </row>
    <row r="427" spans="2:3" x14ac:dyDescent="0.25">
      <c r="B427" s="150">
        <v>41596</v>
      </c>
      <c r="C427" s="151">
        <v>1452.53</v>
      </c>
    </row>
    <row r="428" spans="2:3" x14ac:dyDescent="0.25">
      <c r="B428" s="150">
        <v>41598</v>
      </c>
      <c r="C428" s="151">
        <v>-659.2</v>
      </c>
    </row>
    <row r="429" spans="2:3" x14ac:dyDescent="0.25">
      <c r="B429" s="150">
        <v>41599</v>
      </c>
      <c r="C429" s="151">
        <v>800.37</v>
      </c>
    </row>
    <row r="430" spans="2:3" x14ac:dyDescent="0.25">
      <c r="B430" s="150">
        <v>41600</v>
      </c>
      <c r="C430" s="151">
        <v>-906.26</v>
      </c>
    </row>
    <row r="431" spans="2:3" x14ac:dyDescent="0.25">
      <c r="B431" s="150">
        <v>41603</v>
      </c>
      <c r="C431" s="151">
        <v>196.22</v>
      </c>
    </row>
    <row r="432" spans="2:3" x14ac:dyDescent="0.25">
      <c r="B432" s="150">
        <v>41604</v>
      </c>
      <c r="C432" s="151">
        <v>1465.1</v>
      </c>
    </row>
    <row r="433" spans="2:3" x14ac:dyDescent="0.25">
      <c r="B433" s="150">
        <v>41605</v>
      </c>
      <c r="C433" s="151">
        <v>-906.81</v>
      </c>
    </row>
    <row r="434" spans="2:3" x14ac:dyDescent="0.25">
      <c r="B434" s="150">
        <v>41606</v>
      </c>
      <c r="C434" s="151">
        <v>4.78</v>
      </c>
    </row>
    <row r="435" spans="2:3" x14ac:dyDescent="0.25">
      <c r="B435" s="150">
        <v>41607</v>
      </c>
      <c r="C435" s="151">
        <v>-520.34</v>
      </c>
    </row>
    <row r="436" spans="2:3" x14ac:dyDescent="0.25">
      <c r="B436" s="150">
        <v>41610</v>
      </c>
      <c r="C436" s="151">
        <v>1028.76</v>
      </c>
    </row>
    <row r="437" spans="2:3" x14ac:dyDescent="0.25">
      <c r="B437" s="150">
        <v>41611</v>
      </c>
      <c r="C437" s="151">
        <v>-615.79</v>
      </c>
    </row>
    <row r="438" spans="2:3" x14ac:dyDescent="0.25">
      <c r="B438" s="150">
        <v>41612</v>
      </c>
      <c r="C438" s="151">
        <v>1994.93</v>
      </c>
    </row>
    <row r="439" spans="2:3" x14ac:dyDescent="0.25">
      <c r="B439" s="150">
        <v>41613</v>
      </c>
      <c r="C439" s="151">
        <v>316.43</v>
      </c>
    </row>
    <row r="440" spans="2:3" x14ac:dyDescent="0.25">
      <c r="B440" s="150">
        <v>41614</v>
      </c>
      <c r="C440" s="151">
        <v>-229.67</v>
      </c>
    </row>
    <row r="441" spans="2:3" x14ac:dyDescent="0.25">
      <c r="B441" s="150">
        <v>41620</v>
      </c>
      <c r="C441" s="151">
        <v>77.3</v>
      </c>
    </row>
    <row r="442" spans="2:3" x14ac:dyDescent="0.25">
      <c r="B442" s="150">
        <v>41621</v>
      </c>
      <c r="C442" s="151">
        <v>1345.13</v>
      </c>
    </row>
    <row r="443" spans="2:3" x14ac:dyDescent="0.25">
      <c r="B443" s="150">
        <v>41624</v>
      </c>
      <c r="C443" s="151">
        <v>-1123.25</v>
      </c>
    </row>
    <row r="444" spans="2:3" x14ac:dyDescent="0.25">
      <c r="B444" s="150">
        <v>41625</v>
      </c>
      <c r="C444" s="151">
        <v>-75.33</v>
      </c>
    </row>
    <row r="445" spans="2:3" x14ac:dyDescent="0.25">
      <c r="B445" s="150">
        <v>41626</v>
      </c>
      <c r="C445" s="151">
        <v>249.9</v>
      </c>
    </row>
    <row r="446" spans="2:3" x14ac:dyDescent="0.25">
      <c r="B446" s="150">
        <v>41627</v>
      </c>
      <c r="C446" s="151">
        <v>-5.29</v>
      </c>
    </row>
    <row r="447" spans="2:3" x14ac:dyDescent="0.25">
      <c r="B447" s="150">
        <v>41628</v>
      </c>
      <c r="C447" s="151">
        <v>-286.54000000000002</v>
      </c>
    </row>
    <row r="448" spans="2:3" x14ac:dyDescent="0.25">
      <c r="B448" s="150">
        <v>41631</v>
      </c>
      <c r="C448" s="151">
        <v>-525.76</v>
      </c>
    </row>
    <row r="449" spans="2:3" x14ac:dyDescent="0.25">
      <c r="B449" s="150">
        <v>41632</v>
      </c>
      <c r="C449" s="151">
        <v>273.13</v>
      </c>
    </row>
    <row r="450" spans="2:3" x14ac:dyDescent="0.25">
      <c r="B450" s="150">
        <v>41634</v>
      </c>
      <c r="C450" s="151">
        <v>506.23</v>
      </c>
    </row>
    <row r="451" spans="2:3" x14ac:dyDescent="0.25">
      <c r="B451" s="150">
        <v>41635</v>
      </c>
      <c r="C451" s="151">
        <v>441.38</v>
      </c>
    </row>
    <row r="452" spans="2:3" x14ac:dyDescent="0.25">
      <c r="B452" s="150">
        <v>41638</v>
      </c>
      <c r="C452" s="151">
        <v>74.23</v>
      </c>
    </row>
    <row r="453" spans="2:3" x14ac:dyDescent="0.25">
      <c r="B453" s="150">
        <v>41639</v>
      </c>
      <c r="C453" s="151">
        <v>-137.68</v>
      </c>
    </row>
    <row r="454" spans="2:3" x14ac:dyDescent="0.25">
      <c r="B454" s="150">
        <v>41641</v>
      </c>
      <c r="C454" s="151">
        <v>-151.68</v>
      </c>
    </row>
    <row r="455" spans="2:3" x14ac:dyDescent="0.25">
      <c r="B455" s="150">
        <v>41645</v>
      </c>
      <c r="C455" s="151">
        <v>11.3</v>
      </c>
    </row>
    <row r="456" spans="2:3" x14ac:dyDescent="0.25">
      <c r="B456" s="150">
        <v>41646</v>
      </c>
      <c r="C456" s="151">
        <v>-1556.7</v>
      </c>
    </row>
    <row r="457" spans="2:3" x14ac:dyDescent="0.25">
      <c r="B457" s="150">
        <v>41647</v>
      </c>
      <c r="C457" s="151">
        <v>-690.81</v>
      </c>
    </row>
    <row r="458" spans="2:3" x14ac:dyDescent="0.25">
      <c r="B458" s="150">
        <v>41648</v>
      </c>
      <c r="C458" s="151">
        <v>-970.3</v>
      </c>
    </row>
    <row r="459" spans="2:3" x14ac:dyDescent="0.25">
      <c r="B459" s="150">
        <v>41649</v>
      </c>
      <c r="C459" s="151">
        <v>1859.73</v>
      </c>
    </row>
    <row r="460" spans="2:3" x14ac:dyDescent="0.25">
      <c r="B460" s="150">
        <v>41652</v>
      </c>
      <c r="C460" s="151">
        <v>1127.01</v>
      </c>
    </row>
    <row r="461" spans="2:3" x14ac:dyDescent="0.25">
      <c r="B461" s="150">
        <v>41653</v>
      </c>
      <c r="C461" s="151">
        <v>-3116.73</v>
      </c>
    </row>
    <row r="462" spans="2:3" x14ac:dyDescent="0.25">
      <c r="B462" s="150">
        <v>41654</v>
      </c>
      <c r="C462" s="151">
        <v>-441.51</v>
      </c>
    </row>
    <row r="463" spans="2:3" x14ac:dyDescent="0.25">
      <c r="B463" s="150">
        <v>41655</v>
      </c>
      <c r="C463" s="151">
        <v>978.56</v>
      </c>
    </row>
    <row r="464" spans="2:3" x14ac:dyDescent="0.25">
      <c r="B464" s="150">
        <v>41656</v>
      </c>
      <c r="C464" s="151">
        <v>58.09</v>
      </c>
    </row>
    <row r="465" spans="2:3" x14ac:dyDescent="0.25">
      <c r="B465" s="150">
        <v>41659</v>
      </c>
      <c r="C465" s="151">
        <v>219.46</v>
      </c>
    </row>
    <row r="466" spans="2:3" x14ac:dyDescent="0.25">
      <c r="B466" s="150">
        <v>41662</v>
      </c>
      <c r="C466" s="151">
        <v>318.95999999999998</v>
      </c>
    </row>
    <row r="467" spans="2:3" x14ac:dyDescent="0.25">
      <c r="B467" s="150">
        <v>41663</v>
      </c>
      <c r="C467" s="151">
        <v>-341.15</v>
      </c>
    </row>
    <row r="468" spans="2:3" x14ac:dyDescent="0.25">
      <c r="B468" s="150">
        <v>41666</v>
      </c>
      <c r="C468" s="151">
        <v>781.6</v>
      </c>
    </row>
    <row r="469" spans="2:3" x14ac:dyDescent="0.25">
      <c r="B469" s="150">
        <v>41667</v>
      </c>
      <c r="C469" s="151">
        <v>757.4</v>
      </c>
    </row>
    <row r="470" spans="2:3" x14ac:dyDescent="0.25">
      <c r="B470" s="150">
        <v>41668</v>
      </c>
      <c r="C470" s="151">
        <v>736.02</v>
      </c>
    </row>
    <row r="471" spans="2:3" x14ac:dyDescent="0.25">
      <c r="B471" s="150">
        <v>41669</v>
      </c>
      <c r="C471" s="151">
        <v>-168.34</v>
      </c>
    </row>
    <row r="472" spans="2:3" x14ac:dyDescent="0.25">
      <c r="B472" s="150">
        <v>41670</v>
      </c>
      <c r="C472" s="151">
        <v>209.45</v>
      </c>
    </row>
    <row r="473" spans="2:3" x14ac:dyDescent="0.25">
      <c r="B473" s="150">
        <v>41674</v>
      </c>
      <c r="C473" s="151">
        <v>-1397.27</v>
      </c>
    </row>
    <row r="474" spans="2:3" x14ac:dyDescent="0.25">
      <c r="B474" s="150">
        <v>41675</v>
      </c>
      <c r="C474" s="151">
        <v>820.61</v>
      </c>
    </row>
    <row r="475" spans="2:3" x14ac:dyDescent="0.25">
      <c r="B475" s="150">
        <v>41676</v>
      </c>
      <c r="C475" s="151">
        <v>-2599.65</v>
      </c>
    </row>
    <row r="476" spans="2:3" x14ac:dyDescent="0.25">
      <c r="B476" s="150">
        <v>41677</v>
      </c>
      <c r="C476" s="151">
        <v>461.51</v>
      </c>
    </row>
    <row r="477" spans="2:3" x14ac:dyDescent="0.25">
      <c r="B477" s="150">
        <v>41682</v>
      </c>
      <c r="C477" s="151">
        <v>-176.82</v>
      </c>
    </row>
    <row r="478" spans="2:3" x14ac:dyDescent="0.25">
      <c r="B478" s="150">
        <v>41683</v>
      </c>
      <c r="C478" s="151">
        <v>690.01</v>
      </c>
    </row>
    <row r="479" spans="2:3" x14ac:dyDescent="0.25">
      <c r="B479" s="150">
        <v>41684</v>
      </c>
      <c r="C479" s="151">
        <v>-73.06</v>
      </c>
    </row>
    <row r="480" spans="2:3" x14ac:dyDescent="0.25">
      <c r="B480" s="150">
        <v>41687</v>
      </c>
      <c r="C480" s="151">
        <v>-29.71</v>
      </c>
    </row>
    <row r="481" spans="2:3" x14ac:dyDescent="0.25">
      <c r="B481" s="150">
        <v>41688</v>
      </c>
      <c r="C481" s="151">
        <v>-935.44</v>
      </c>
    </row>
    <row r="482" spans="2:3" x14ac:dyDescent="0.25">
      <c r="B482" s="150">
        <v>41689</v>
      </c>
      <c r="C482" s="151">
        <v>88.35</v>
      </c>
    </row>
    <row r="483" spans="2:3" x14ac:dyDescent="0.25">
      <c r="B483" s="150">
        <v>41691</v>
      </c>
      <c r="C483" s="151">
        <v>501.71</v>
      </c>
    </row>
    <row r="484" spans="2:3" x14ac:dyDescent="0.25">
      <c r="B484" s="150">
        <v>41694</v>
      </c>
      <c r="C484" s="151">
        <v>-116.61</v>
      </c>
    </row>
    <row r="485" spans="2:3" x14ac:dyDescent="0.25">
      <c r="B485" s="150">
        <v>41695</v>
      </c>
      <c r="C485" s="151">
        <v>-214.98</v>
      </c>
    </row>
    <row r="486" spans="2:3" x14ac:dyDescent="0.25">
      <c r="B486" s="150">
        <v>41696</v>
      </c>
      <c r="C486" s="151">
        <v>-284.20999999999998</v>
      </c>
    </row>
    <row r="487" spans="2:3" x14ac:dyDescent="0.25">
      <c r="B487" s="150">
        <v>41703</v>
      </c>
      <c r="C487" s="151">
        <v>126.82</v>
      </c>
    </row>
    <row r="488" spans="2:3" x14ac:dyDescent="0.25">
      <c r="B488" s="150">
        <v>41704</v>
      </c>
      <c r="C488" s="151">
        <v>-182.69</v>
      </c>
    </row>
    <row r="489" spans="2:3" x14ac:dyDescent="0.25">
      <c r="B489" s="150">
        <v>41705</v>
      </c>
      <c r="C489" s="151">
        <v>-788.52</v>
      </c>
    </row>
    <row r="490" spans="2:3" x14ac:dyDescent="0.25">
      <c r="B490" s="150">
        <v>41708</v>
      </c>
      <c r="C490" s="151">
        <v>-628.28</v>
      </c>
    </row>
    <row r="491" spans="2:3" x14ac:dyDescent="0.25">
      <c r="B491" s="150">
        <v>41709</v>
      </c>
      <c r="C491" s="151">
        <v>-58.03</v>
      </c>
    </row>
    <row r="492" spans="2:3" x14ac:dyDescent="0.25">
      <c r="B492" s="150">
        <v>41710</v>
      </c>
      <c r="C492" s="151">
        <v>714.49</v>
      </c>
    </row>
    <row r="493" spans="2:3" x14ac:dyDescent="0.25">
      <c r="B493" s="150">
        <v>41711</v>
      </c>
      <c r="C493" s="151">
        <v>482.03</v>
      </c>
    </row>
    <row r="494" spans="2:3" x14ac:dyDescent="0.25">
      <c r="B494" s="150">
        <v>41712</v>
      </c>
      <c r="C494" s="151">
        <v>682.39</v>
      </c>
    </row>
    <row r="495" spans="2:3" x14ac:dyDescent="0.25">
      <c r="B495" s="150">
        <v>41715</v>
      </c>
      <c r="C495" s="151">
        <v>-3925.05</v>
      </c>
    </row>
    <row r="496" spans="2:3" x14ac:dyDescent="0.25">
      <c r="B496" s="150">
        <v>41716</v>
      </c>
      <c r="C496" s="151">
        <v>389.36</v>
      </c>
    </row>
    <row r="497" spans="2:3" x14ac:dyDescent="0.25">
      <c r="B497" s="150">
        <v>41717</v>
      </c>
      <c r="C497" s="151">
        <v>604.16999999999996</v>
      </c>
    </row>
    <row r="498" spans="2:3" x14ac:dyDescent="0.25">
      <c r="B498" s="150">
        <v>41718</v>
      </c>
      <c r="C498" s="151">
        <v>749.61</v>
      </c>
    </row>
    <row r="499" spans="2:3" x14ac:dyDescent="0.25">
      <c r="B499" s="150">
        <v>41722</v>
      </c>
      <c r="C499" s="151">
        <v>914.87</v>
      </c>
    </row>
    <row r="500" spans="2:3" x14ac:dyDescent="0.25">
      <c r="B500" s="150">
        <v>41723</v>
      </c>
      <c r="C500" s="151">
        <v>440.7</v>
      </c>
    </row>
    <row r="501" spans="2:3" x14ac:dyDescent="0.25">
      <c r="B501" s="150">
        <v>41724</v>
      </c>
      <c r="C501" s="151">
        <v>104.57</v>
      </c>
    </row>
    <row r="502" spans="2:3" x14ac:dyDescent="0.25">
      <c r="B502" s="150">
        <v>41725</v>
      </c>
      <c r="C502" s="151">
        <v>1037.0999999999999</v>
      </c>
    </row>
    <row r="503" spans="2:3" x14ac:dyDescent="0.25">
      <c r="B503" s="150">
        <v>41726</v>
      </c>
      <c r="C503" s="151">
        <v>-899.61</v>
      </c>
    </row>
    <row r="504" spans="2:3" x14ac:dyDescent="0.25">
      <c r="B504" s="150">
        <v>41729</v>
      </c>
      <c r="C504" s="151">
        <v>-699.43</v>
      </c>
    </row>
    <row r="505" spans="2:3" x14ac:dyDescent="0.25">
      <c r="B505" s="150">
        <v>41730</v>
      </c>
      <c r="C505" s="151">
        <v>-501.45</v>
      </c>
    </row>
    <row r="506" spans="2:3" x14ac:dyDescent="0.25">
      <c r="B506" s="150">
        <v>41731</v>
      </c>
      <c r="C506" s="151">
        <v>1175.3900000000001</v>
      </c>
    </row>
    <row r="507" spans="2:3" x14ac:dyDescent="0.25">
      <c r="B507" s="150">
        <v>41732</v>
      </c>
      <c r="C507" s="151">
        <v>699.02</v>
      </c>
    </row>
    <row r="508" spans="2:3" x14ac:dyDescent="0.25">
      <c r="B508" s="150">
        <v>41733</v>
      </c>
      <c r="C508" s="151">
        <v>1097.97</v>
      </c>
    </row>
    <row r="509" spans="2:3" x14ac:dyDescent="0.25">
      <c r="B509" s="150">
        <v>41736</v>
      </c>
      <c r="C509" s="151">
        <v>-1872.46</v>
      </c>
    </row>
    <row r="510" spans="2:3" x14ac:dyDescent="0.25">
      <c r="B510" s="150">
        <v>41737</v>
      </c>
      <c r="C510" s="151">
        <v>573.48</v>
      </c>
    </row>
    <row r="511" spans="2:3" x14ac:dyDescent="0.25">
      <c r="B511" s="150">
        <v>41738</v>
      </c>
      <c r="C511" s="151">
        <v>-811.67</v>
      </c>
    </row>
    <row r="512" spans="2:3" x14ac:dyDescent="0.25">
      <c r="B512" s="150">
        <v>41739</v>
      </c>
      <c r="C512" s="151">
        <v>1119.0899999999999</v>
      </c>
    </row>
    <row r="513" spans="2:3" x14ac:dyDescent="0.25">
      <c r="B513" s="150">
        <v>41740</v>
      </c>
      <c r="C513" s="151">
        <v>1485.77</v>
      </c>
    </row>
    <row r="514" spans="2:3" x14ac:dyDescent="0.25">
      <c r="B514" s="150">
        <v>41743</v>
      </c>
      <c r="C514" s="151">
        <v>-1414.91</v>
      </c>
    </row>
    <row r="515" spans="2:3" x14ac:dyDescent="0.25">
      <c r="B515" s="150">
        <v>41744</v>
      </c>
      <c r="C515" s="151">
        <v>1672.19</v>
      </c>
    </row>
    <row r="516" spans="2:3" x14ac:dyDescent="0.25">
      <c r="B516" s="150">
        <v>41746</v>
      </c>
      <c r="C516" s="151">
        <v>864.92</v>
      </c>
    </row>
    <row r="517" spans="2:3" x14ac:dyDescent="0.25">
      <c r="B517" s="150">
        <v>41751</v>
      </c>
      <c r="C517" s="151">
        <v>-296.27999999999997</v>
      </c>
    </row>
    <row r="518" spans="2:3" x14ac:dyDescent="0.25">
      <c r="B518" s="150">
        <v>41752</v>
      </c>
      <c r="C518" s="151">
        <v>139.63999999999999</v>
      </c>
    </row>
    <row r="519" spans="2:3" x14ac:dyDescent="0.25">
      <c r="B519" s="150">
        <v>41753</v>
      </c>
      <c r="C519" s="151">
        <v>-609.02</v>
      </c>
    </row>
    <row r="520" spans="2:3" x14ac:dyDescent="0.25">
      <c r="B520" s="150">
        <v>41754</v>
      </c>
      <c r="C520" s="151">
        <v>575.13</v>
      </c>
    </row>
    <row r="521" spans="2:3" x14ac:dyDescent="0.25">
      <c r="B521" s="150">
        <v>41757</v>
      </c>
      <c r="C521" s="151">
        <v>-508.42</v>
      </c>
    </row>
    <row r="522" spans="2:3" x14ac:dyDescent="0.25">
      <c r="B522" s="150">
        <v>41758</v>
      </c>
      <c r="C522" s="151">
        <v>-821.09</v>
      </c>
    </row>
    <row r="523" spans="2:3" x14ac:dyDescent="0.25">
      <c r="B523" s="150">
        <v>41759</v>
      </c>
      <c r="C523" s="151">
        <v>634.73</v>
      </c>
    </row>
    <row r="524" spans="2:3" x14ac:dyDescent="0.25">
      <c r="B524" s="150">
        <v>41760</v>
      </c>
      <c r="C524" s="151">
        <v>-173.14</v>
      </c>
    </row>
    <row r="525" spans="2:3" x14ac:dyDescent="0.25">
      <c r="B525" s="150">
        <v>41761</v>
      </c>
      <c r="C525" s="151">
        <v>313.7</v>
      </c>
    </row>
    <row r="526" spans="2:3" x14ac:dyDescent="0.25">
      <c r="B526" s="150">
        <v>41764</v>
      </c>
      <c r="C526" s="151">
        <v>-167.1</v>
      </c>
    </row>
    <row r="527" spans="2:3" x14ac:dyDescent="0.25">
      <c r="B527" s="150">
        <v>41765</v>
      </c>
      <c r="C527" s="151">
        <v>220.25</v>
      </c>
    </row>
    <row r="528" spans="2:3" x14ac:dyDescent="0.25">
      <c r="B528" s="150">
        <v>41766</v>
      </c>
      <c r="C528" s="151">
        <v>797.3</v>
      </c>
    </row>
    <row r="529" spans="2:3" x14ac:dyDescent="0.25">
      <c r="B529" s="150">
        <v>41767</v>
      </c>
      <c r="C529" s="151">
        <v>484.07</v>
      </c>
    </row>
    <row r="530" spans="2:3" x14ac:dyDescent="0.25">
      <c r="B530" s="150">
        <v>41768</v>
      </c>
      <c r="C530" s="151">
        <v>907.07</v>
      </c>
    </row>
    <row r="531" spans="2:3" x14ac:dyDescent="0.25">
      <c r="B531" s="150">
        <v>41771</v>
      </c>
      <c r="C531" s="151">
        <v>-43.05</v>
      </c>
    </row>
    <row r="532" spans="2:3" x14ac:dyDescent="0.25">
      <c r="B532" s="150">
        <v>41772</v>
      </c>
      <c r="C532" s="151">
        <v>1987.65</v>
      </c>
    </row>
    <row r="533" spans="2:3" x14ac:dyDescent="0.25">
      <c r="B533" s="150">
        <v>41773</v>
      </c>
      <c r="C533" s="151">
        <v>507.82</v>
      </c>
    </row>
    <row r="534" spans="2:3" x14ac:dyDescent="0.25">
      <c r="B534" s="150">
        <v>41775</v>
      </c>
      <c r="C534" s="151">
        <v>66.290000000000006</v>
      </c>
    </row>
    <row r="535" spans="2:3" x14ac:dyDescent="0.25">
      <c r="B535" s="150">
        <v>41779</v>
      </c>
      <c r="C535" s="151">
        <v>622.87</v>
      </c>
    </row>
    <row r="536" spans="2:3" x14ac:dyDescent="0.25">
      <c r="B536" s="150">
        <v>41780</v>
      </c>
      <c r="C536" s="151">
        <v>200.51</v>
      </c>
    </row>
    <row r="537" spans="2:3" x14ac:dyDescent="0.25">
      <c r="B537" s="150">
        <v>41781</v>
      </c>
      <c r="C537" s="151">
        <v>152.74</v>
      </c>
    </row>
    <row r="538" spans="2:3" x14ac:dyDescent="0.25">
      <c r="B538" s="150">
        <v>41782</v>
      </c>
      <c r="C538" s="151">
        <v>-895.96</v>
      </c>
    </row>
    <row r="539" spans="2:3" x14ac:dyDescent="0.25">
      <c r="B539" s="150">
        <v>41785</v>
      </c>
      <c r="C539" s="151">
        <v>-1156.6400000000001</v>
      </c>
    </row>
    <row r="540" spans="2:3" x14ac:dyDescent="0.25">
      <c r="B540" s="150">
        <v>41786</v>
      </c>
      <c r="C540" s="151">
        <v>627.11</v>
      </c>
    </row>
    <row r="541" spans="2:3" x14ac:dyDescent="0.25">
      <c r="B541" s="150">
        <v>41787</v>
      </c>
      <c r="C541" s="151">
        <v>804.71</v>
      </c>
    </row>
    <row r="542" spans="2:3" x14ac:dyDescent="0.25">
      <c r="B542" s="150">
        <v>41788</v>
      </c>
      <c r="C542" s="151">
        <v>92.28</v>
      </c>
    </row>
    <row r="543" spans="2:3" x14ac:dyDescent="0.25">
      <c r="B543" s="150">
        <v>41789</v>
      </c>
      <c r="C543" s="151">
        <v>-53.35</v>
      </c>
    </row>
    <row r="544" spans="2:3" x14ac:dyDescent="0.25">
      <c r="B544" s="150">
        <v>41792</v>
      </c>
      <c r="C544" s="151">
        <v>130.63999999999999</v>
      </c>
    </row>
    <row r="545" spans="2:3" x14ac:dyDescent="0.25">
      <c r="B545" s="150">
        <v>41793</v>
      </c>
      <c r="C545" s="151">
        <v>29.79</v>
      </c>
    </row>
    <row r="546" spans="2:3" x14ac:dyDescent="0.25">
      <c r="B546" s="150">
        <v>41794</v>
      </c>
      <c r="C546" s="151">
        <v>-911.6</v>
      </c>
    </row>
    <row r="547" spans="2:3" x14ac:dyDescent="0.25">
      <c r="B547" s="150">
        <v>41795</v>
      </c>
      <c r="C547" s="151">
        <v>670.6</v>
      </c>
    </row>
    <row r="548" spans="2:3" x14ac:dyDescent="0.25">
      <c r="B548" s="150">
        <v>41796</v>
      </c>
      <c r="C548" s="151">
        <v>-262.91000000000003</v>
      </c>
    </row>
    <row r="549" spans="2:3" x14ac:dyDescent="0.25">
      <c r="B549" s="150">
        <v>41799</v>
      </c>
      <c r="C549" s="151">
        <v>235.74</v>
      </c>
    </row>
    <row r="550" spans="2:3" x14ac:dyDescent="0.25">
      <c r="B550" s="150">
        <v>41800</v>
      </c>
      <c r="C550" s="151">
        <v>836.55</v>
      </c>
    </row>
    <row r="551" spans="2:3" x14ac:dyDescent="0.25">
      <c r="B551" s="150">
        <v>41801</v>
      </c>
      <c r="C551" s="151">
        <v>-1868</v>
      </c>
    </row>
    <row r="552" spans="2:3" x14ac:dyDescent="0.25">
      <c r="B552" s="150">
        <v>41803</v>
      </c>
      <c r="C552" s="151">
        <v>-1490.51</v>
      </c>
    </row>
    <row r="553" spans="2:3" x14ac:dyDescent="0.25">
      <c r="B553" s="150">
        <v>41806</v>
      </c>
      <c r="C553" s="151">
        <v>-566.20000000000005</v>
      </c>
    </row>
    <row r="554" spans="2:3" x14ac:dyDescent="0.25">
      <c r="B554" s="150">
        <v>41807</v>
      </c>
      <c r="C554" s="151">
        <v>838.46</v>
      </c>
    </row>
    <row r="555" spans="2:3" x14ac:dyDescent="0.25">
      <c r="B555" s="150">
        <v>41809</v>
      </c>
      <c r="C555" s="151">
        <v>594</v>
      </c>
    </row>
    <row r="556" spans="2:3" x14ac:dyDescent="0.25">
      <c r="B556" s="150">
        <v>41810</v>
      </c>
      <c r="C556" s="151">
        <v>-84.02</v>
      </c>
    </row>
    <row r="557" spans="2:3" x14ac:dyDescent="0.25">
      <c r="B557" s="150">
        <v>41813</v>
      </c>
      <c r="C557" s="151">
        <v>257.7</v>
      </c>
    </row>
    <row r="558" spans="2:3" x14ac:dyDescent="0.25">
      <c r="B558" s="150">
        <v>41814</v>
      </c>
      <c r="C558" s="151">
        <v>-239.66</v>
      </c>
    </row>
    <row r="559" spans="2:3" x14ac:dyDescent="0.25">
      <c r="B559" s="150">
        <v>41815</v>
      </c>
      <c r="C559" s="151">
        <v>316.95999999999998</v>
      </c>
    </row>
    <row r="560" spans="2:3" x14ac:dyDescent="0.25">
      <c r="B560" s="150">
        <v>41816</v>
      </c>
      <c r="C560" s="151">
        <v>-22.32</v>
      </c>
    </row>
    <row r="561" spans="2:3" x14ac:dyDescent="0.25">
      <c r="B561" s="150">
        <v>41822</v>
      </c>
      <c r="C561" s="151">
        <v>-269.94</v>
      </c>
    </row>
    <row r="562" spans="2:3" x14ac:dyDescent="0.25">
      <c r="B562" s="150">
        <v>41823</v>
      </c>
      <c r="C562" s="151">
        <v>406.17</v>
      </c>
    </row>
    <row r="563" spans="2:3" x14ac:dyDescent="0.25">
      <c r="B563" s="150">
        <v>41824</v>
      </c>
      <c r="C563" s="151">
        <v>-27.29</v>
      </c>
    </row>
    <row r="564" spans="2:3" x14ac:dyDescent="0.25">
      <c r="B564" s="150">
        <v>41827</v>
      </c>
      <c r="C564" s="151">
        <v>410.62</v>
      </c>
    </row>
    <row r="565" spans="2:3" x14ac:dyDescent="0.25">
      <c r="B565" s="150">
        <v>41828</v>
      </c>
      <c r="C565" s="151">
        <v>1177.51</v>
      </c>
    </row>
    <row r="566" spans="2:3" x14ac:dyDescent="0.25">
      <c r="B566" s="150">
        <v>41829</v>
      </c>
      <c r="C566" s="151">
        <v>442.86</v>
      </c>
    </row>
    <row r="567" spans="2:3" x14ac:dyDescent="0.25">
      <c r="B567" s="150">
        <v>41830</v>
      </c>
      <c r="C567" s="151">
        <v>2346.54</v>
      </c>
    </row>
    <row r="568" spans="2:3" x14ac:dyDescent="0.25">
      <c r="B568" s="150">
        <v>41831</v>
      </c>
      <c r="C568" s="151">
        <v>622.87</v>
      </c>
    </row>
    <row r="569" spans="2:3" x14ac:dyDescent="0.25">
      <c r="B569" s="150">
        <v>41834</v>
      </c>
      <c r="C569" s="151">
        <v>-25.34</v>
      </c>
    </row>
    <row r="570" spans="2:3" x14ac:dyDescent="0.25">
      <c r="B570" s="150">
        <v>41835</v>
      </c>
      <c r="C570" s="151">
        <v>430.65</v>
      </c>
    </row>
    <row r="571" spans="2:3" x14ac:dyDescent="0.25">
      <c r="B571" s="150">
        <v>41837</v>
      </c>
      <c r="C571" s="151">
        <v>-377.6</v>
      </c>
    </row>
    <row r="572" spans="2:3" x14ac:dyDescent="0.25">
      <c r="B572" s="150">
        <v>41842</v>
      </c>
      <c r="C572" s="151">
        <v>47.05</v>
      </c>
    </row>
    <row r="573" spans="2:3" x14ac:dyDescent="0.25">
      <c r="B573" s="150">
        <v>41843</v>
      </c>
      <c r="C573" s="151">
        <v>111.76</v>
      </c>
    </row>
    <row r="574" spans="2:3" x14ac:dyDescent="0.25">
      <c r="B574" s="150">
        <v>41844</v>
      </c>
      <c r="C574" s="151">
        <v>636.42999999999995</v>
      </c>
    </row>
    <row r="575" spans="2:3" x14ac:dyDescent="0.25">
      <c r="B575" s="150">
        <v>41845</v>
      </c>
      <c r="C575" s="151">
        <v>278.35000000000002</v>
      </c>
    </row>
    <row r="576" spans="2:3" x14ac:dyDescent="0.25">
      <c r="B576" s="150">
        <v>41848</v>
      </c>
      <c r="C576" s="151">
        <v>-38.520000000000003</v>
      </c>
    </row>
    <row r="577" spans="2:3" x14ac:dyDescent="0.25">
      <c r="B577" s="150">
        <v>41849</v>
      </c>
      <c r="C577" s="151">
        <v>-79.63</v>
      </c>
    </row>
    <row r="578" spans="2:3" x14ac:dyDescent="0.25">
      <c r="B578" s="150">
        <v>41850</v>
      </c>
      <c r="C578" s="151">
        <v>9.42</v>
      </c>
    </row>
    <row r="579" spans="2:3" x14ac:dyDescent="0.25">
      <c r="B579" s="150">
        <v>41851</v>
      </c>
      <c r="C579" s="151">
        <v>-66.8</v>
      </c>
    </row>
    <row r="580" spans="2:3" x14ac:dyDescent="0.25">
      <c r="B580" s="150">
        <v>41852</v>
      </c>
      <c r="C580" s="151">
        <v>284.36</v>
      </c>
    </row>
    <row r="581" spans="2:3" x14ac:dyDescent="0.25">
      <c r="B581" s="150">
        <v>41855</v>
      </c>
      <c r="C581" s="151">
        <v>-293.64999999999998</v>
      </c>
    </row>
    <row r="582" spans="2:3" x14ac:dyDescent="0.25">
      <c r="B582" s="150">
        <v>41856</v>
      </c>
      <c r="C582" s="151">
        <v>-222.29</v>
      </c>
    </row>
    <row r="583" spans="2:3" x14ac:dyDescent="0.25">
      <c r="B583" s="150">
        <v>41857</v>
      </c>
      <c r="C583" s="151">
        <v>2708.85</v>
      </c>
    </row>
    <row r="584" spans="2:3" x14ac:dyDescent="0.25">
      <c r="B584" s="150">
        <v>41858</v>
      </c>
      <c r="C584" s="151">
        <v>876.08</v>
      </c>
    </row>
    <row r="585" spans="2:3" x14ac:dyDescent="0.25">
      <c r="B585" s="150">
        <v>41859</v>
      </c>
      <c r="C585" s="151">
        <v>2804.61</v>
      </c>
    </row>
    <row r="586" spans="2:3" x14ac:dyDescent="0.25">
      <c r="B586" s="150">
        <v>41862</v>
      </c>
      <c r="C586" s="151">
        <v>-70.319999999999993</v>
      </c>
    </row>
    <row r="587" spans="2:3" x14ac:dyDescent="0.25">
      <c r="B587" s="150">
        <v>41863</v>
      </c>
      <c r="C587" s="151">
        <v>-112.34</v>
      </c>
    </row>
    <row r="588" spans="2:3" x14ac:dyDescent="0.25">
      <c r="B588" s="150">
        <v>41864</v>
      </c>
      <c r="C588" s="151">
        <v>1678.35</v>
      </c>
    </row>
    <row r="589" spans="2:3" x14ac:dyDescent="0.25">
      <c r="B589" s="150">
        <v>41866</v>
      </c>
      <c r="C589" s="151">
        <v>1053.94</v>
      </c>
    </row>
    <row r="590" spans="2:3" x14ac:dyDescent="0.25">
      <c r="B590" s="150">
        <v>41869</v>
      </c>
      <c r="C590" s="151">
        <v>-1557.63</v>
      </c>
    </row>
    <row r="591" spans="2:3" x14ac:dyDescent="0.25">
      <c r="B591" s="150">
        <v>41870</v>
      </c>
      <c r="C591" s="151">
        <v>-551.44000000000005</v>
      </c>
    </row>
    <row r="592" spans="2:3" x14ac:dyDescent="0.25">
      <c r="B592" s="150">
        <v>41871</v>
      </c>
      <c r="C592" s="151">
        <v>483.94</v>
      </c>
    </row>
    <row r="593" spans="2:3" x14ac:dyDescent="0.25">
      <c r="B593" s="150">
        <v>41872</v>
      </c>
      <c r="C593" s="151">
        <v>-7.97</v>
      </c>
    </row>
    <row r="594" spans="2:3" x14ac:dyDescent="0.25">
      <c r="B594" s="150">
        <v>41873</v>
      </c>
      <c r="C594" s="151">
        <v>122.96</v>
      </c>
    </row>
    <row r="595" spans="2:3" x14ac:dyDescent="0.25">
      <c r="B595" s="150">
        <v>41876</v>
      </c>
      <c r="C595" s="151">
        <v>-107.01</v>
      </c>
    </row>
    <row r="596" spans="2:3" x14ac:dyDescent="0.25">
      <c r="B596" s="150">
        <v>41877</v>
      </c>
      <c r="C596" s="151">
        <v>-84.02</v>
      </c>
    </row>
    <row r="597" spans="2:3" x14ac:dyDescent="0.25">
      <c r="B597" s="150">
        <v>41885</v>
      </c>
      <c r="C597" s="151">
        <v>-1083.32</v>
      </c>
    </row>
    <row r="598" spans="2:3" x14ac:dyDescent="0.25">
      <c r="B598" s="150">
        <v>41886</v>
      </c>
      <c r="C598" s="151">
        <v>-208.33</v>
      </c>
    </row>
    <row r="599" spans="2:3" x14ac:dyDescent="0.25">
      <c r="B599" s="150">
        <v>41887</v>
      </c>
      <c r="C599" s="151">
        <v>122.64</v>
      </c>
    </row>
    <row r="600" spans="2:3" x14ac:dyDescent="0.25">
      <c r="B600" s="150">
        <v>41890</v>
      </c>
      <c r="C600" s="151">
        <v>836.48</v>
      </c>
    </row>
    <row r="601" spans="2:3" x14ac:dyDescent="0.25">
      <c r="B601" s="150">
        <v>41891</v>
      </c>
      <c r="C601" s="151">
        <v>89.96</v>
      </c>
    </row>
    <row r="602" spans="2:3" x14ac:dyDescent="0.25">
      <c r="B602" s="150">
        <v>41892</v>
      </c>
      <c r="C602" s="151">
        <v>-848.16</v>
      </c>
    </row>
    <row r="603" spans="2:3" x14ac:dyDescent="0.25">
      <c r="B603" s="150">
        <v>41893</v>
      </c>
      <c r="C603" s="151">
        <v>-142.97</v>
      </c>
    </row>
    <row r="604" spans="2:3" x14ac:dyDescent="0.25">
      <c r="B604" s="150">
        <v>41894</v>
      </c>
      <c r="C604" s="151">
        <v>517.03</v>
      </c>
    </row>
    <row r="605" spans="2:3" x14ac:dyDescent="0.25">
      <c r="B605" s="150">
        <v>41897</v>
      </c>
      <c r="C605" s="151">
        <v>189.25</v>
      </c>
    </row>
    <row r="606" spans="2:3" x14ac:dyDescent="0.25">
      <c r="B606" s="150">
        <v>41898</v>
      </c>
      <c r="C606" s="151">
        <v>735.62</v>
      </c>
    </row>
    <row r="607" spans="2:3" x14ac:dyDescent="0.25">
      <c r="B607" s="150">
        <v>41899</v>
      </c>
      <c r="C607" s="151">
        <v>-43.43</v>
      </c>
    </row>
    <row r="608" spans="2:3" x14ac:dyDescent="0.25">
      <c r="B608" s="150">
        <v>41900</v>
      </c>
      <c r="C608" s="151">
        <v>-64.55</v>
      </c>
    </row>
    <row r="609" spans="2:3" x14ac:dyDescent="0.25">
      <c r="B609" s="150">
        <v>41904</v>
      </c>
      <c r="C609" s="151">
        <v>-718.33</v>
      </c>
    </row>
    <row r="610" spans="2:3" x14ac:dyDescent="0.25">
      <c r="B610" s="150">
        <v>41905</v>
      </c>
      <c r="C610" s="151">
        <v>77.3</v>
      </c>
    </row>
    <row r="611" spans="2:3" x14ac:dyDescent="0.25">
      <c r="B611" s="150">
        <v>41906</v>
      </c>
      <c r="C611" s="151">
        <v>-1953.87</v>
      </c>
    </row>
    <row r="612" spans="2:3" x14ac:dyDescent="0.25">
      <c r="B612" s="150">
        <v>41907</v>
      </c>
      <c r="C612" s="151">
        <v>1334.91</v>
      </c>
    </row>
    <row r="613" spans="2:3" x14ac:dyDescent="0.25">
      <c r="B613" s="150">
        <v>41908</v>
      </c>
      <c r="C613" s="151">
        <v>147.43</v>
      </c>
    </row>
    <row r="614" spans="2:3" x14ac:dyDescent="0.25">
      <c r="B614" s="150">
        <v>41911</v>
      </c>
      <c r="C614" s="151">
        <v>238.81</v>
      </c>
    </row>
    <row r="615" spans="2:3" x14ac:dyDescent="0.25">
      <c r="B615" s="150">
        <v>41912</v>
      </c>
      <c r="C615" s="151">
        <v>235.93</v>
      </c>
    </row>
    <row r="616" spans="2:3" x14ac:dyDescent="0.25">
      <c r="B616" s="150">
        <v>41913</v>
      </c>
      <c r="C616" s="151">
        <v>1649.85</v>
      </c>
    </row>
    <row r="617" spans="2:3" x14ac:dyDescent="0.25">
      <c r="B617" s="150">
        <v>41914</v>
      </c>
      <c r="C617" s="151">
        <v>530.1</v>
      </c>
    </row>
    <row r="618" spans="2:3" x14ac:dyDescent="0.25">
      <c r="B618" s="150">
        <v>41918</v>
      </c>
      <c r="C618" s="151">
        <v>21.7</v>
      </c>
    </row>
    <row r="619" spans="2:3" x14ac:dyDescent="0.25">
      <c r="B619" s="150">
        <v>41919</v>
      </c>
      <c r="C619" s="151">
        <v>-758.97</v>
      </c>
    </row>
    <row r="620" spans="2:3" x14ac:dyDescent="0.25">
      <c r="B620" s="150">
        <v>41920</v>
      </c>
      <c r="C620" s="151">
        <v>819.75</v>
      </c>
    </row>
    <row r="621" spans="2:3" x14ac:dyDescent="0.25">
      <c r="B621" s="150">
        <v>41921</v>
      </c>
      <c r="C621" s="151">
        <v>-792.85</v>
      </c>
    </row>
    <row r="622" spans="2:3" x14ac:dyDescent="0.25">
      <c r="B622" s="150">
        <v>41922</v>
      </c>
      <c r="C622" s="151">
        <v>2208.17</v>
      </c>
    </row>
    <row r="623" spans="2:3" x14ac:dyDescent="0.25">
      <c r="B623" s="150">
        <v>41925</v>
      </c>
      <c r="C623" s="151">
        <v>982.7</v>
      </c>
    </row>
    <row r="624" spans="2:3" x14ac:dyDescent="0.25">
      <c r="B624" s="150">
        <v>41926</v>
      </c>
      <c r="C624" s="151">
        <v>215.13</v>
      </c>
    </row>
    <row r="625" spans="2:3" x14ac:dyDescent="0.25">
      <c r="B625" s="150">
        <v>41927</v>
      </c>
      <c r="C625" s="151">
        <v>-4111.18</v>
      </c>
    </row>
    <row r="626" spans="2:3" x14ac:dyDescent="0.25">
      <c r="B626" s="150">
        <v>41928</v>
      </c>
      <c r="C626" s="151">
        <v>242.48</v>
      </c>
    </row>
    <row r="627" spans="2:3" x14ac:dyDescent="0.25">
      <c r="B627" s="150">
        <v>41932</v>
      </c>
      <c r="C627" s="151">
        <v>-1112.3699999999999</v>
      </c>
    </row>
    <row r="628" spans="2:3" x14ac:dyDescent="0.25">
      <c r="B628" s="150">
        <v>41933</v>
      </c>
      <c r="C628" s="151">
        <v>-209.14</v>
      </c>
    </row>
    <row r="629" spans="2:3" x14ac:dyDescent="0.25">
      <c r="B629" s="150">
        <v>41934</v>
      </c>
      <c r="C629" s="151">
        <v>-964.07</v>
      </c>
    </row>
    <row r="630" spans="2:3" x14ac:dyDescent="0.25">
      <c r="B630" s="150">
        <v>41935</v>
      </c>
      <c r="C630" s="151">
        <v>74.23</v>
      </c>
    </row>
    <row r="631" spans="2:3" x14ac:dyDescent="0.25">
      <c r="B631" s="150">
        <v>41936</v>
      </c>
      <c r="C631" s="151">
        <v>-360.83</v>
      </c>
    </row>
    <row r="632" spans="2:3" x14ac:dyDescent="0.25">
      <c r="B632" s="150">
        <v>41939</v>
      </c>
      <c r="C632" s="151">
        <v>53.76</v>
      </c>
    </row>
    <row r="633" spans="2:3" x14ac:dyDescent="0.25">
      <c r="B633" s="150">
        <v>41940</v>
      </c>
      <c r="C633" s="151">
        <v>-597.51</v>
      </c>
    </row>
    <row r="634" spans="2:3" x14ac:dyDescent="0.25">
      <c r="B634" s="150">
        <v>41941</v>
      </c>
      <c r="C634" s="151">
        <v>505.02</v>
      </c>
    </row>
    <row r="635" spans="2:3" x14ac:dyDescent="0.25">
      <c r="B635" s="150">
        <v>41942</v>
      </c>
      <c r="C635" s="151">
        <v>807.77</v>
      </c>
    </row>
    <row r="636" spans="2:3" x14ac:dyDescent="0.25">
      <c r="B636" s="150">
        <v>41943</v>
      </c>
      <c r="C636" s="151">
        <v>198</v>
      </c>
    </row>
    <row r="637" spans="2:3" x14ac:dyDescent="0.25">
      <c r="B637" s="150">
        <v>41946</v>
      </c>
      <c r="C637" s="151">
        <v>-1064.22</v>
      </c>
    </row>
    <row r="638" spans="2:3" x14ac:dyDescent="0.25">
      <c r="B638" s="150">
        <v>41947</v>
      </c>
      <c r="C638" s="151">
        <v>-416.28</v>
      </c>
    </row>
    <row r="639" spans="2:3" x14ac:dyDescent="0.25">
      <c r="B639" s="150">
        <v>41948</v>
      </c>
      <c r="C639" s="151">
        <v>-445.99</v>
      </c>
    </row>
    <row r="640" spans="2:3" x14ac:dyDescent="0.25">
      <c r="B640" s="150">
        <v>41949</v>
      </c>
      <c r="C640" s="151">
        <v>560.66</v>
      </c>
    </row>
    <row r="641" spans="2:3" x14ac:dyDescent="0.25">
      <c r="B641" s="150">
        <v>41950</v>
      </c>
      <c r="C641" s="151">
        <v>-937.78</v>
      </c>
    </row>
    <row r="642" spans="2:3" x14ac:dyDescent="0.25">
      <c r="B642" s="150">
        <v>41953</v>
      </c>
      <c r="C642" s="151">
        <v>120.05</v>
      </c>
    </row>
    <row r="643" spans="2:3" x14ac:dyDescent="0.25">
      <c r="B643" s="150">
        <v>41954</v>
      </c>
      <c r="C643" s="151">
        <v>325.12</v>
      </c>
    </row>
    <row r="644" spans="2:3" x14ac:dyDescent="0.25">
      <c r="B644" s="150">
        <v>41956</v>
      </c>
      <c r="C644" s="151">
        <v>371.8</v>
      </c>
    </row>
    <row r="645" spans="2:3" x14ac:dyDescent="0.25">
      <c r="B645" s="150">
        <v>41961</v>
      </c>
      <c r="C645" s="151">
        <v>-58.52</v>
      </c>
    </row>
    <row r="646" spans="2:3" x14ac:dyDescent="0.25">
      <c r="B646" s="150">
        <v>41962</v>
      </c>
      <c r="C646" s="151">
        <v>836.55</v>
      </c>
    </row>
    <row r="647" spans="2:3" x14ac:dyDescent="0.25">
      <c r="B647" s="150">
        <v>41963</v>
      </c>
      <c r="C647" s="151">
        <v>605.97</v>
      </c>
    </row>
    <row r="648" spans="2:3" x14ac:dyDescent="0.25">
      <c r="B648" s="150">
        <v>41964</v>
      </c>
      <c r="C648" s="151">
        <v>226.56</v>
      </c>
    </row>
    <row r="649" spans="2:3" x14ac:dyDescent="0.25">
      <c r="B649" s="150">
        <v>41967</v>
      </c>
      <c r="C649" s="151">
        <v>-388.7</v>
      </c>
    </row>
    <row r="650" spans="2:3" x14ac:dyDescent="0.25">
      <c r="B650" s="150">
        <v>41968</v>
      </c>
      <c r="C650" s="151">
        <v>248.42</v>
      </c>
    </row>
    <row r="651" spans="2:3" x14ac:dyDescent="0.25">
      <c r="B651" s="150">
        <v>41969</v>
      </c>
      <c r="C651" s="151">
        <v>104.83</v>
      </c>
    </row>
    <row r="652" spans="2:3" x14ac:dyDescent="0.25">
      <c r="B652" s="150">
        <v>41970</v>
      </c>
      <c r="C652" s="151">
        <v>654.84</v>
      </c>
    </row>
    <row r="653" spans="2:3" x14ac:dyDescent="0.25">
      <c r="B653" s="150">
        <v>41971</v>
      </c>
      <c r="C653" s="151">
        <v>633.32000000000005</v>
      </c>
    </row>
    <row r="654" spans="2:3" x14ac:dyDescent="0.25">
      <c r="B654" s="150">
        <v>41974</v>
      </c>
      <c r="C654" s="151">
        <v>122.64</v>
      </c>
    </row>
    <row r="655" spans="2:3" x14ac:dyDescent="0.25">
      <c r="B655" s="150">
        <v>41975</v>
      </c>
      <c r="C655" s="151">
        <v>-306.25</v>
      </c>
    </row>
    <row r="656" spans="2:3" x14ac:dyDescent="0.25">
      <c r="B656" s="150">
        <v>41976</v>
      </c>
      <c r="C656" s="151">
        <v>-283.64</v>
      </c>
    </row>
    <row r="657" spans="2:3" x14ac:dyDescent="0.25">
      <c r="B657" s="150">
        <v>41977</v>
      </c>
      <c r="C657" s="151">
        <v>-115.83</v>
      </c>
    </row>
    <row r="658" spans="2:3" x14ac:dyDescent="0.25">
      <c r="B658" s="150">
        <v>41981</v>
      </c>
      <c r="C658" s="151">
        <v>2288.88</v>
      </c>
    </row>
    <row r="659" spans="2:3" x14ac:dyDescent="0.25">
      <c r="B659" s="150">
        <v>41982</v>
      </c>
      <c r="C659" s="151">
        <v>-1481.16</v>
      </c>
    </row>
    <row r="660" spans="2:3" x14ac:dyDescent="0.25">
      <c r="B660" s="150">
        <v>41983</v>
      </c>
      <c r="C660" s="151">
        <v>841.22</v>
      </c>
    </row>
    <row r="661" spans="2:3" x14ac:dyDescent="0.25">
      <c r="B661" s="150">
        <v>41984</v>
      </c>
      <c r="C661" s="151">
        <v>804.67</v>
      </c>
    </row>
    <row r="662" spans="2:3" x14ac:dyDescent="0.25">
      <c r="B662" s="150">
        <v>41985</v>
      </c>
      <c r="C662" s="151">
        <v>193.3</v>
      </c>
    </row>
    <row r="663" spans="2:3" x14ac:dyDescent="0.25">
      <c r="B663" s="150">
        <v>41988</v>
      </c>
      <c r="C663" s="151">
        <v>2634.87</v>
      </c>
    </row>
    <row r="664" spans="2:3" x14ac:dyDescent="0.25">
      <c r="B664" s="150">
        <v>41989</v>
      </c>
      <c r="C664" s="151">
        <v>2962.72</v>
      </c>
    </row>
    <row r="665" spans="2:3" x14ac:dyDescent="0.25">
      <c r="B665" s="150">
        <v>41990</v>
      </c>
      <c r="C665" s="151">
        <v>-354.16</v>
      </c>
    </row>
    <row r="666" spans="2:3" x14ac:dyDescent="0.25">
      <c r="B666" s="150">
        <v>41992</v>
      </c>
      <c r="C666" s="151">
        <v>362.75</v>
      </c>
    </row>
    <row r="667" spans="2:3" x14ac:dyDescent="0.25">
      <c r="B667" s="150">
        <v>41995</v>
      </c>
      <c r="C667" s="151">
        <v>70.540000000000006</v>
      </c>
    </row>
    <row r="668" spans="2:3" x14ac:dyDescent="0.25">
      <c r="B668" s="150">
        <v>41996</v>
      </c>
      <c r="C668" s="151">
        <v>19.02</v>
      </c>
    </row>
    <row r="669" spans="2:3" x14ac:dyDescent="0.25">
      <c r="B669" s="150">
        <v>41997</v>
      </c>
      <c r="C669" s="151">
        <v>74.23</v>
      </c>
    </row>
    <row r="670" spans="2:3" x14ac:dyDescent="0.25">
      <c r="B670" s="150">
        <v>42002</v>
      </c>
      <c r="C670" s="151">
        <v>300.43</v>
      </c>
    </row>
    <row r="671" spans="2:3" x14ac:dyDescent="0.25">
      <c r="B671" s="150">
        <v>42004</v>
      </c>
      <c r="C671" s="151">
        <v>273.27999999999997</v>
      </c>
    </row>
    <row r="672" spans="2:3" x14ac:dyDescent="0.25">
      <c r="B672" s="150">
        <v>42006</v>
      </c>
      <c r="C672" s="151">
        <v>1158.94</v>
      </c>
    </row>
    <row r="673" spans="2:3" x14ac:dyDescent="0.25">
      <c r="B673" s="150">
        <v>42009</v>
      </c>
      <c r="C673" s="151">
        <v>1337.86</v>
      </c>
    </row>
    <row r="674" spans="2:3" x14ac:dyDescent="0.25">
      <c r="B674" s="150">
        <v>42010</v>
      </c>
      <c r="C674" s="151">
        <v>1544.98</v>
      </c>
    </row>
    <row r="675" spans="2:3" x14ac:dyDescent="0.25">
      <c r="B675" s="150">
        <v>42011</v>
      </c>
      <c r="C675" s="151">
        <v>-2287.8000000000002</v>
      </c>
    </row>
    <row r="676" spans="2:3" x14ac:dyDescent="0.25">
      <c r="B676" s="150">
        <v>42012</v>
      </c>
      <c r="C676" s="151">
        <v>42.7</v>
      </c>
    </row>
    <row r="677" spans="2:3" x14ac:dyDescent="0.25">
      <c r="B677" s="150">
        <v>42013</v>
      </c>
      <c r="C677" s="151">
        <v>-1002.46</v>
      </c>
    </row>
    <row r="678" spans="2:3" x14ac:dyDescent="0.25">
      <c r="B678" s="150">
        <v>42016</v>
      </c>
      <c r="C678" s="151">
        <v>653.91</v>
      </c>
    </row>
    <row r="679" spans="2:3" x14ac:dyDescent="0.25">
      <c r="B679" s="150">
        <v>42018</v>
      </c>
      <c r="C679" s="151">
        <v>-2281.71</v>
      </c>
    </row>
    <row r="680" spans="2:3" x14ac:dyDescent="0.25">
      <c r="B680" s="150">
        <v>42019</v>
      </c>
      <c r="C680" s="151">
        <v>369.8</v>
      </c>
    </row>
    <row r="681" spans="2:3" x14ac:dyDescent="0.25">
      <c r="B681" s="150">
        <v>42020</v>
      </c>
      <c r="C681" s="151">
        <v>1298.3399999999999</v>
      </c>
    </row>
    <row r="682" spans="2:3" x14ac:dyDescent="0.25">
      <c r="B682" s="150">
        <v>42023</v>
      </c>
      <c r="C682" s="151">
        <v>-44.69</v>
      </c>
    </row>
    <row r="683" spans="2:3" x14ac:dyDescent="0.25">
      <c r="B683" s="150">
        <v>42024</v>
      </c>
      <c r="C683" s="151">
        <v>1160.3499999999999</v>
      </c>
    </row>
    <row r="684" spans="2:3" x14ac:dyDescent="0.25">
      <c r="B684" s="150">
        <v>42025</v>
      </c>
      <c r="C684" s="151">
        <v>279.45999999999998</v>
      </c>
    </row>
    <row r="685" spans="2:3" x14ac:dyDescent="0.25">
      <c r="B685" s="150">
        <v>42026</v>
      </c>
      <c r="C685" s="151">
        <v>2225.6</v>
      </c>
    </row>
    <row r="686" spans="2:3" x14ac:dyDescent="0.25">
      <c r="B686" s="150">
        <v>42027</v>
      </c>
      <c r="C686" s="151">
        <v>148.88</v>
      </c>
    </row>
    <row r="687" spans="2:3" x14ac:dyDescent="0.25">
      <c r="B687" s="150">
        <v>42030</v>
      </c>
      <c r="C687" s="151">
        <v>622.87</v>
      </c>
    </row>
    <row r="688" spans="2:3" x14ac:dyDescent="0.25">
      <c r="B688" s="150">
        <v>42031</v>
      </c>
      <c r="C688" s="151">
        <v>23.86</v>
      </c>
    </row>
    <row r="689" spans="2:3" x14ac:dyDescent="0.25">
      <c r="B689" s="150">
        <v>42032</v>
      </c>
      <c r="C689" s="151">
        <v>1630.63</v>
      </c>
    </row>
    <row r="690" spans="2:3" x14ac:dyDescent="0.25">
      <c r="B690" s="150">
        <v>42033</v>
      </c>
      <c r="C690" s="151">
        <v>1193.01</v>
      </c>
    </row>
    <row r="691" spans="2:3" x14ac:dyDescent="0.25">
      <c r="B691" s="150">
        <v>42037</v>
      </c>
      <c r="C691" s="151">
        <v>639.01</v>
      </c>
    </row>
    <row r="692" spans="2:3" x14ac:dyDescent="0.25">
      <c r="B692" s="150">
        <v>42039</v>
      </c>
      <c r="C692" s="151">
        <v>-863.5</v>
      </c>
    </row>
    <row r="693" spans="2:3" x14ac:dyDescent="0.25">
      <c r="B693" s="150">
        <v>42040</v>
      </c>
      <c r="C693" s="151">
        <v>977.88</v>
      </c>
    </row>
    <row r="694" spans="2:3" x14ac:dyDescent="0.25">
      <c r="B694" s="150">
        <v>42041</v>
      </c>
      <c r="C694" s="151">
        <v>-760.58</v>
      </c>
    </row>
    <row r="695" spans="2:3" x14ac:dyDescent="0.25">
      <c r="B695" s="150">
        <v>42044</v>
      </c>
      <c r="C695" s="151">
        <v>-1235.43</v>
      </c>
    </row>
    <row r="696" spans="2:3" x14ac:dyDescent="0.25">
      <c r="B696" s="150">
        <v>42045</v>
      </c>
      <c r="C696" s="151">
        <v>-887.99</v>
      </c>
    </row>
    <row r="697" spans="2:3" x14ac:dyDescent="0.25">
      <c r="B697" s="150">
        <v>42046</v>
      </c>
      <c r="C697" s="151">
        <v>0.57999999999999996</v>
      </c>
    </row>
    <row r="698" spans="2:3" x14ac:dyDescent="0.25">
      <c r="B698" s="150">
        <v>42047</v>
      </c>
      <c r="C698" s="151">
        <v>1102.93</v>
      </c>
    </row>
    <row r="699" spans="2:3" x14ac:dyDescent="0.25">
      <c r="B699" s="150">
        <v>42048</v>
      </c>
      <c r="C699" s="151">
        <v>-1092.8599999999999</v>
      </c>
    </row>
    <row r="700" spans="2:3" x14ac:dyDescent="0.25">
      <c r="B700" s="150">
        <v>42051</v>
      </c>
      <c r="C700" s="151">
        <v>1400.14</v>
      </c>
    </row>
    <row r="701" spans="2:3" x14ac:dyDescent="0.25">
      <c r="B701" s="150">
        <v>42052</v>
      </c>
      <c r="C701" s="151">
        <v>1033.3</v>
      </c>
    </row>
    <row r="702" spans="2:3" x14ac:dyDescent="0.25">
      <c r="B702" s="150">
        <v>42053</v>
      </c>
      <c r="C702" s="151">
        <v>-395.44</v>
      </c>
    </row>
    <row r="703" spans="2:3" x14ac:dyDescent="0.25">
      <c r="B703" s="150">
        <v>42054</v>
      </c>
      <c r="C703" s="151">
        <v>-731.98</v>
      </c>
    </row>
    <row r="704" spans="2:3" x14ac:dyDescent="0.25">
      <c r="B704" s="150">
        <v>42055</v>
      </c>
      <c r="C704" s="151">
        <v>1172</v>
      </c>
    </row>
    <row r="705" spans="2:3" x14ac:dyDescent="0.25">
      <c r="B705" s="150">
        <v>42058</v>
      </c>
      <c r="C705" s="151">
        <v>515.83000000000004</v>
      </c>
    </row>
    <row r="706" spans="2:3" x14ac:dyDescent="0.25">
      <c r="B706" s="150">
        <v>42059</v>
      </c>
      <c r="C706" s="151">
        <v>-1057.48</v>
      </c>
    </row>
    <row r="707" spans="2:3" x14ac:dyDescent="0.25">
      <c r="B707" s="150">
        <v>42060</v>
      </c>
      <c r="C707" s="151">
        <v>469.8</v>
      </c>
    </row>
    <row r="708" spans="2:3" x14ac:dyDescent="0.25">
      <c r="B708" s="150">
        <v>42061</v>
      </c>
      <c r="C708" s="151">
        <v>380.82</v>
      </c>
    </row>
    <row r="709" spans="2:3" x14ac:dyDescent="0.25">
      <c r="B709" s="150">
        <v>42062</v>
      </c>
      <c r="C709" s="151">
        <v>-189.62</v>
      </c>
    </row>
    <row r="710" spans="2:3" x14ac:dyDescent="0.25">
      <c r="B710" s="150">
        <v>42065</v>
      </c>
      <c r="C710" s="151">
        <v>-1109.48</v>
      </c>
    </row>
    <row r="711" spans="2:3" x14ac:dyDescent="0.25">
      <c r="B711" s="150">
        <v>42066</v>
      </c>
      <c r="C711" s="151">
        <v>-667.72</v>
      </c>
    </row>
    <row r="712" spans="2:3" x14ac:dyDescent="0.25">
      <c r="B712" s="150">
        <v>42067</v>
      </c>
      <c r="C712" s="151">
        <v>-819.12</v>
      </c>
    </row>
    <row r="713" spans="2:3" x14ac:dyDescent="0.25">
      <c r="B713" s="150">
        <v>42068</v>
      </c>
      <c r="C713" s="151">
        <v>146.47999999999999</v>
      </c>
    </row>
    <row r="714" spans="2:3" x14ac:dyDescent="0.25">
      <c r="B714" s="150">
        <v>42069</v>
      </c>
      <c r="C714" s="151">
        <v>-275.08</v>
      </c>
    </row>
    <row r="715" spans="2:3" x14ac:dyDescent="0.25">
      <c r="B715" s="150">
        <v>42072</v>
      </c>
      <c r="C715" s="151">
        <v>-54.53</v>
      </c>
    </row>
    <row r="716" spans="2:3" x14ac:dyDescent="0.25">
      <c r="B716" s="150">
        <v>42073</v>
      </c>
      <c r="C716" s="151">
        <v>-4273</v>
      </c>
    </row>
    <row r="717" spans="2:3" x14ac:dyDescent="0.25">
      <c r="B717" s="150">
        <v>42074</v>
      </c>
      <c r="C717" s="151">
        <v>205.57</v>
      </c>
    </row>
    <row r="718" spans="2:3" x14ac:dyDescent="0.25">
      <c r="B718" s="150">
        <v>42075</v>
      </c>
      <c r="C718" s="151">
        <v>1322.6</v>
      </c>
    </row>
    <row r="719" spans="2:3" x14ac:dyDescent="0.25">
      <c r="B719" s="150">
        <v>42076</v>
      </c>
      <c r="C719" s="151">
        <v>-872.95</v>
      </c>
    </row>
    <row r="720" spans="2:3" x14ac:dyDescent="0.25">
      <c r="B720" s="150">
        <v>42079</v>
      </c>
      <c r="C720" s="151">
        <v>-92.95</v>
      </c>
    </row>
    <row r="721" spans="2:3" x14ac:dyDescent="0.25">
      <c r="B721" s="150">
        <v>42080</v>
      </c>
      <c r="C721" s="151">
        <v>500.88</v>
      </c>
    </row>
    <row r="722" spans="2:3" x14ac:dyDescent="0.25">
      <c r="B722" s="150">
        <v>42081</v>
      </c>
      <c r="C722" s="151">
        <v>2044.84</v>
      </c>
    </row>
    <row r="723" spans="2:3" x14ac:dyDescent="0.25">
      <c r="B723" s="150">
        <v>42082</v>
      </c>
      <c r="C723" s="151">
        <v>1131.8399999999999</v>
      </c>
    </row>
    <row r="724" spans="2:3" x14ac:dyDescent="0.25">
      <c r="B724" s="150">
        <v>42083</v>
      </c>
      <c r="C724" s="151">
        <v>-2338.4299999999998</v>
      </c>
    </row>
    <row r="725" spans="2:3" x14ac:dyDescent="0.25">
      <c r="B725" s="150">
        <v>42086</v>
      </c>
      <c r="C725" s="151">
        <v>-275.3</v>
      </c>
    </row>
    <row r="726" spans="2:3" x14ac:dyDescent="0.25">
      <c r="B726" s="150">
        <v>42087</v>
      </c>
      <c r="C726" s="151">
        <v>-379.17</v>
      </c>
    </row>
    <row r="727" spans="2:3" x14ac:dyDescent="0.25">
      <c r="B727" s="150">
        <v>42088</v>
      </c>
      <c r="C727" s="151">
        <v>93.53</v>
      </c>
    </row>
    <row r="728" spans="2:3" x14ac:dyDescent="0.25">
      <c r="B728" s="150">
        <v>42089</v>
      </c>
      <c r="C728" s="151">
        <v>-692.64</v>
      </c>
    </row>
    <row r="729" spans="2:3" x14ac:dyDescent="0.25">
      <c r="B729" s="150">
        <v>42090</v>
      </c>
      <c r="C729" s="151">
        <v>331.81</v>
      </c>
    </row>
    <row r="730" spans="2:3" x14ac:dyDescent="0.25">
      <c r="B730" s="150">
        <v>42093</v>
      </c>
      <c r="C730" s="151">
        <v>-442.05</v>
      </c>
    </row>
    <row r="731" spans="2:3" x14ac:dyDescent="0.25">
      <c r="B731" s="150">
        <v>42094</v>
      </c>
      <c r="C731" s="151">
        <v>786.59</v>
      </c>
    </row>
    <row r="732" spans="2:3" x14ac:dyDescent="0.25">
      <c r="B732" s="150">
        <v>42095</v>
      </c>
      <c r="C732" s="151">
        <v>80.2</v>
      </c>
    </row>
    <row r="733" spans="2:3" x14ac:dyDescent="0.25">
      <c r="B733" s="150">
        <v>42096</v>
      </c>
      <c r="C733" s="151">
        <v>1112.5899999999999</v>
      </c>
    </row>
    <row r="734" spans="2:3" x14ac:dyDescent="0.25">
      <c r="B734" s="150">
        <v>42100</v>
      </c>
      <c r="C734" s="151">
        <v>-3727.21</v>
      </c>
    </row>
    <row r="735" spans="2:3" x14ac:dyDescent="0.25">
      <c r="B735" s="150">
        <v>42101</v>
      </c>
      <c r="C735" s="151">
        <v>770.42</v>
      </c>
    </row>
    <row r="736" spans="2:3" x14ac:dyDescent="0.25">
      <c r="B736" s="150">
        <v>42102</v>
      </c>
      <c r="C736" s="151">
        <v>171.05</v>
      </c>
    </row>
    <row r="737" spans="2:3" x14ac:dyDescent="0.25">
      <c r="B737" s="150">
        <v>42103</v>
      </c>
      <c r="C737" s="151">
        <v>-115.83</v>
      </c>
    </row>
    <row r="738" spans="2:3" x14ac:dyDescent="0.25">
      <c r="B738" s="150">
        <v>42108</v>
      </c>
      <c r="C738" s="151">
        <v>427.42</v>
      </c>
    </row>
    <row r="739" spans="2:3" x14ac:dyDescent="0.25">
      <c r="B739" s="150">
        <v>42115</v>
      </c>
      <c r="C739" s="151">
        <v>1687.88</v>
      </c>
    </row>
    <row r="740" spans="2:3" x14ac:dyDescent="0.25">
      <c r="B740" s="150">
        <v>42116</v>
      </c>
      <c r="C740" s="151">
        <v>701.85</v>
      </c>
    </row>
    <row r="741" spans="2:3" x14ac:dyDescent="0.25">
      <c r="B741" s="150">
        <v>42117</v>
      </c>
      <c r="C741" s="151">
        <v>-409.87</v>
      </c>
    </row>
    <row r="742" spans="2:3" x14ac:dyDescent="0.25">
      <c r="B742" s="150">
        <v>42118</v>
      </c>
      <c r="C742" s="151">
        <v>-1486.16</v>
      </c>
    </row>
    <row r="743" spans="2:3" x14ac:dyDescent="0.25">
      <c r="B743" s="150">
        <v>42121</v>
      </c>
      <c r="C743" s="151">
        <v>159.16</v>
      </c>
    </row>
    <row r="744" spans="2:3" x14ac:dyDescent="0.25">
      <c r="B744" s="150">
        <v>42122</v>
      </c>
      <c r="C744" s="151">
        <v>392.43</v>
      </c>
    </row>
    <row r="745" spans="2:3" x14ac:dyDescent="0.25">
      <c r="B745" s="150">
        <v>42123</v>
      </c>
      <c r="C745" s="151">
        <v>975.38</v>
      </c>
    </row>
    <row r="746" spans="2:3" x14ac:dyDescent="0.25">
      <c r="B746" s="150">
        <v>42124</v>
      </c>
      <c r="C746" s="151">
        <v>-2762.11</v>
      </c>
    </row>
    <row r="747" spans="2:3" x14ac:dyDescent="0.25">
      <c r="B747" s="150">
        <v>42125</v>
      </c>
      <c r="C747" s="151">
        <v>-737.32</v>
      </c>
    </row>
    <row r="748" spans="2:3" x14ac:dyDescent="0.25">
      <c r="B748" s="150">
        <v>42128</v>
      </c>
      <c r="C748" s="151">
        <v>-164.09</v>
      </c>
    </row>
    <row r="749" spans="2:3" x14ac:dyDescent="0.25">
      <c r="B749" s="150">
        <v>42129</v>
      </c>
      <c r="C749" s="151">
        <v>-1281.24</v>
      </c>
    </row>
    <row r="750" spans="2:3" x14ac:dyDescent="0.25">
      <c r="B750" s="150">
        <v>42130</v>
      </c>
      <c r="C750" s="151">
        <v>-6.45</v>
      </c>
    </row>
    <row r="751" spans="2:3" x14ac:dyDescent="0.25">
      <c r="B751" s="150">
        <v>42131</v>
      </c>
      <c r="C751" s="151">
        <v>642.04</v>
      </c>
    </row>
    <row r="752" spans="2:3" x14ac:dyDescent="0.25">
      <c r="B752" s="150">
        <v>42135</v>
      </c>
      <c r="C752" s="151">
        <v>247.59</v>
      </c>
    </row>
    <row r="753" spans="2:3" x14ac:dyDescent="0.25">
      <c r="B753" s="150">
        <v>42136</v>
      </c>
      <c r="C753" s="151">
        <v>-2396.63</v>
      </c>
    </row>
    <row r="754" spans="2:3" x14ac:dyDescent="0.25">
      <c r="B754" s="150">
        <v>42137</v>
      </c>
      <c r="C754" s="151">
        <v>-64.55</v>
      </c>
    </row>
    <row r="755" spans="2:3" x14ac:dyDescent="0.25">
      <c r="B755" s="150">
        <v>42138</v>
      </c>
      <c r="C755" s="151">
        <v>327.57</v>
      </c>
    </row>
    <row r="756" spans="2:3" x14ac:dyDescent="0.25">
      <c r="B756" s="150">
        <v>42139</v>
      </c>
      <c r="C756" s="151">
        <v>121.35</v>
      </c>
    </row>
    <row r="757" spans="2:3" x14ac:dyDescent="0.25">
      <c r="B757" s="150">
        <v>42143</v>
      </c>
      <c r="C757" s="151">
        <v>1397.81</v>
      </c>
    </row>
    <row r="758" spans="2:3" x14ac:dyDescent="0.25">
      <c r="B758" s="150">
        <v>42144</v>
      </c>
      <c r="C758" s="151">
        <v>396.96</v>
      </c>
    </row>
    <row r="759" spans="2:3" x14ac:dyDescent="0.25">
      <c r="B759" s="150">
        <v>42145</v>
      </c>
      <c r="C759" s="151">
        <v>348.55</v>
      </c>
    </row>
    <row r="760" spans="2:3" x14ac:dyDescent="0.25">
      <c r="B760" s="150">
        <v>42149</v>
      </c>
      <c r="C760" s="151">
        <v>-499.75</v>
      </c>
    </row>
    <row r="761" spans="2:3" x14ac:dyDescent="0.25">
      <c r="B761" s="150">
        <v>42150</v>
      </c>
      <c r="C761" s="151">
        <v>-754.63</v>
      </c>
    </row>
    <row r="762" spans="2:3" x14ac:dyDescent="0.25">
      <c r="B762" s="150">
        <v>42151</v>
      </c>
      <c r="C762" s="151">
        <v>86.18</v>
      </c>
    </row>
    <row r="763" spans="2:3" x14ac:dyDescent="0.25">
      <c r="B763" s="150">
        <v>42153</v>
      </c>
      <c r="C763" s="151">
        <v>412.15</v>
      </c>
    </row>
    <row r="764" spans="2:3" x14ac:dyDescent="0.25">
      <c r="B764" s="150">
        <v>42156</v>
      </c>
      <c r="C764" s="151">
        <v>-956.52</v>
      </c>
    </row>
    <row r="765" spans="2:3" x14ac:dyDescent="0.25">
      <c r="B765" s="150">
        <v>42157</v>
      </c>
      <c r="C765" s="151">
        <v>4870.91</v>
      </c>
    </row>
    <row r="766" spans="2:3" x14ac:dyDescent="0.25">
      <c r="B766" s="150">
        <v>42158</v>
      </c>
      <c r="C766" s="151">
        <v>594.53</v>
      </c>
    </row>
    <row r="767" spans="2:3" x14ac:dyDescent="0.25">
      <c r="B767" s="150">
        <v>42160</v>
      </c>
      <c r="C767" s="151">
        <v>88.32</v>
      </c>
    </row>
    <row r="768" spans="2:3" x14ac:dyDescent="0.25">
      <c r="B768" s="150">
        <v>42163</v>
      </c>
      <c r="C768" s="151">
        <v>-130.91</v>
      </c>
    </row>
    <row r="769" spans="2:3" x14ac:dyDescent="0.25">
      <c r="B769" s="150">
        <v>42164</v>
      </c>
      <c r="C769" s="151">
        <v>-1775.05</v>
      </c>
    </row>
    <row r="770" spans="2:3" x14ac:dyDescent="0.25">
      <c r="B770" s="150">
        <v>42165</v>
      </c>
      <c r="C770" s="151">
        <v>-3335.21</v>
      </c>
    </row>
    <row r="771" spans="2:3" x14ac:dyDescent="0.25">
      <c r="B771" s="150">
        <v>42166</v>
      </c>
      <c r="C771" s="151">
        <v>332.41</v>
      </c>
    </row>
    <row r="772" spans="2:3" x14ac:dyDescent="0.25">
      <c r="B772" s="150">
        <v>42167</v>
      </c>
      <c r="C772" s="151">
        <v>-1234.9100000000001</v>
      </c>
    </row>
    <row r="773" spans="2:3" x14ac:dyDescent="0.25">
      <c r="B773" s="150">
        <v>42170</v>
      </c>
      <c r="C773" s="151">
        <v>-177.06</v>
      </c>
    </row>
    <row r="774" spans="2:3" x14ac:dyDescent="0.25">
      <c r="B774" s="150">
        <v>42171</v>
      </c>
      <c r="C774" s="151">
        <v>2326.27</v>
      </c>
    </row>
    <row r="775" spans="2:3" x14ac:dyDescent="0.25">
      <c r="B775" s="150">
        <v>42172</v>
      </c>
      <c r="C775" s="151">
        <v>-244.63</v>
      </c>
    </row>
    <row r="776" spans="2:3" x14ac:dyDescent="0.25">
      <c r="B776" s="150">
        <v>42173</v>
      </c>
      <c r="C776" s="151">
        <v>282.33</v>
      </c>
    </row>
    <row r="777" spans="2:3" x14ac:dyDescent="0.25">
      <c r="B777" s="150">
        <v>42174</v>
      </c>
      <c r="C777" s="151">
        <v>903.28</v>
      </c>
    </row>
    <row r="778" spans="2:3" x14ac:dyDescent="0.25">
      <c r="B778" s="150">
        <v>42177</v>
      </c>
      <c r="C778" s="151">
        <v>231.06</v>
      </c>
    </row>
    <row r="779" spans="2:3" x14ac:dyDescent="0.25">
      <c r="B779" s="150">
        <v>42178</v>
      </c>
      <c r="C779" s="151">
        <v>61.63</v>
      </c>
    </row>
    <row r="780" spans="2:3" x14ac:dyDescent="0.25">
      <c r="B780" s="150">
        <v>42179</v>
      </c>
      <c r="C780" s="151">
        <v>-38.770000000000003</v>
      </c>
    </row>
    <row r="781" spans="2:3" x14ac:dyDescent="0.25">
      <c r="B781" s="150">
        <v>42181</v>
      </c>
      <c r="C781" s="151">
        <v>2896.73</v>
      </c>
    </row>
    <row r="782" spans="2:3" x14ac:dyDescent="0.25">
      <c r="B782" s="150">
        <v>42184</v>
      </c>
      <c r="C782" s="151">
        <v>-1312.91</v>
      </c>
    </row>
    <row r="783" spans="2:3" x14ac:dyDescent="0.25">
      <c r="B783" s="150">
        <v>42185</v>
      </c>
      <c r="C783" s="151">
        <v>2283.3200000000002</v>
      </c>
    </row>
    <row r="784" spans="2:3" x14ac:dyDescent="0.25">
      <c r="B784" s="150">
        <v>42186</v>
      </c>
      <c r="C784" s="151">
        <v>-832.09</v>
      </c>
    </row>
    <row r="785" spans="2:3" x14ac:dyDescent="0.25">
      <c r="B785" s="150">
        <v>42188</v>
      </c>
      <c r="C785" s="151">
        <v>1268.6400000000001</v>
      </c>
    </row>
    <row r="786" spans="2:3" x14ac:dyDescent="0.25">
      <c r="B786" s="150">
        <v>42192</v>
      </c>
      <c r="C786" s="151">
        <v>2391.35</v>
      </c>
    </row>
    <row r="787" spans="2:3" x14ac:dyDescent="0.25">
      <c r="B787" s="150">
        <v>42193</v>
      </c>
      <c r="C787" s="151">
        <v>315.51</v>
      </c>
    </row>
    <row r="788" spans="2:3" x14ac:dyDescent="0.25">
      <c r="B788" s="150">
        <v>42194</v>
      </c>
      <c r="C788" s="151">
        <v>1893.59</v>
      </c>
    </row>
    <row r="789" spans="2:3" x14ac:dyDescent="0.25">
      <c r="B789" s="150">
        <v>42195</v>
      </c>
      <c r="C789" s="151">
        <v>2782.68</v>
      </c>
    </row>
    <row r="790" spans="2:3" x14ac:dyDescent="0.25">
      <c r="B790" s="150">
        <v>42199</v>
      </c>
      <c r="C790" s="151">
        <v>-177.06</v>
      </c>
    </row>
    <row r="791" spans="2:3" x14ac:dyDescent="0.25">
      <c r="B791" s="150">
        <v>42200</v>
      </c>
      <c r="C791" s="151">
        <v>2142.09</v>
      </c>
    </row>
    <row r="792" spans="2:3" x14ac:dyDescent="0.25">
      <c r="B792" s="150">
        <v>42201</v>
      </c>
      <c r="C792" s="151">
        <v>-1838.17</v>
      </c>
    </row>
    <row r="793" spans="2:3" x14ac:dyDescent="0.25">
      <c r="B793" s="150">
        <v>42202</v>
      </c>
      <c r="C793" s="151">
        <v>-1983.25</v>
      </c>
    </row>
    <row r="794" spans="2:3" x14ac:dyDescent="0.25">
      <c r="B794" s="150">
        <v>42205</v>
      </c>
      <c r="C794" s="151">
        <v>1536.07</v>
      </c>
    </row>
    <row r="795" spans="2:3" x14ac:dyDescent="0.25">
      <c r="B795" s="150">
        <v>42206</v>
      </c>
      <c r="C795" s="151">
        <v>1223.08</v>
      </c>
    </row>
    <row r="796" spans="2:3" x14ac:dyDescent="0.25">
      <c r="B796" s="150">
        <v>42207</v>
      </c>
      <c r="C796" s="151">
        <v>749.68</v>
      </c>
    </row>
    <row r="797" spans="2:3" x14ac:dyDescent="0.25">
      <c r="B797" s="150">
        <v>42208</v>
      </c>
      <c r="C797" s="151">
        <v>-874.95</v>
      </c>
    </row>
    <row r="798" spans="2:3" x14ac:dyDescent="0.25">
      <c r="B798" s="150">
        <v>42209</v>
      </c>
      <c r="C798" s="151">
        <v>856.07</v>
      </c>
    </row>
    <row r="799" spans="2:3" x14ac:dyDescent="0.25">
      <c r="B799" s="150">
        <v>42212</v>
      </c>
      <c r="C799" s="151">
        <v>-2797.45</v>
      </c>
    </row>
    <row r="800" spans="2:3" x14ac:dyDescent="0.25">
      <c r="B800" s="150">
        <v>42213</v>
      </c>
      <c r="C800" s="151">
        <v>1977.36</v>
      </c>
    </row>
    <row r="801" spans="2:3" x14ac:dyDescent="0.25">
      <c r="B801" s="150">
        <v>42214</v>
      </c>
      <c r="C801" s="151">
        <v>-13.27</v>
      </c>
    </row>
    <row r="802" spans="2:3" x14ac:dyDescent="0.25">
      <c r="B802" s="150">
        <v>42215</v>
      </c>
      <c r="C802" s="151">
        <v>2308.92</v>
      </c>
    </row>
    <row r="803" spans="2:3" x14ac:dyDescent="0.25">
      <c r="B803" s="150">
        <v>42216</v>
      </c>
      <c r="C803" s="151">
        <v>84.77</v>
      </c>
    </row>
    <row r="804" spans="2:3" x14ac:dyDescent="0.25">
      <c r="B804" s="150">
        <v>42219</v>
      </c>
      <c r="C804" s="151">
        <v>923.69</v>
      </c>
    </row>
    <row r="805" spans="2:3" x14ac:dyDescent="0.25">
      <c r="B805" s="150">
        <v>42220</v>
      </c>
      <c r="C805" s="151">
        <v>10.86</v>
      </c>
    </row>
    <row r="806" spans="2:3" x14ac:dyDescent="0.25">
      <c r="B806" s="150">
        <v>42221</v>
      </c>
      <c r="C806" s="151">
        <v>767.08</v>
      </c>
    </row>
    <row r="807" spans="2:3" x14ac:dyDescent="0.25">
      <c r="B807" s="150">
        <v>42222</v>
      </c>
      <c r="C807" s="151">
        <v>198.9</v>
      </c>
    </row>
    <row r="808" spans="2:3" x14ac:dyDescent="0.25">
      <c r="B808" s="150">
        <v>42223</v>
      </c>
      <c r="C808" s="151">
        <v>1321.28</v>
      </c>
    </row>
    <row r="809" spans="2:3" x14ac:dyDescent="0.25">
      <c r="B809" s="150">
        <v>42227</v>
      </c>
      <c r="C809" s="151">
        <v>890.21</v>
      </c>
    </row>
    <row r="810" spans="2:3" x14ac:dyDescent="0.25">
      <c r="B810" s="150">
        <v>42229</v>
      </c>
      <c r="C810" s="151">
        <v>-19.3</v>
      </c>
    </row>
    <row r="811" spans="2:3" x14ac:dyDescent="0.25">
      <c r="B811" s="150">
        <v>42230</v>
      </c>
      <c r="C811" s="151">
        <v>429.23</v>
      </c>
    </row>
    <row r="812" spans="2:3" x14ac:dyDescent="0.25">
      <c r="B812" s="150">
        <v>42233</v>
      </c>
      <c r="C812" s="151">
        <v>347.92</v>
      </c>
    </row>
    <row r="813" spans="2:3" x14ac:dyDescent="0.25">
      <c r="B813" s="150">
        <v>42235</v>
      </c>
      <c r="C813" s="151">
        <v>-1234.83</v>
      </c>
    </row>
    <row r="814" spans="2:3" x14ac:dyDescent="0.25">
      <c r="B814" s="150">
        <v>42236</v>
      </c>
      <c r="C814" s="151">
        <v>-2313.98</v>
      </c>
    </row>
    <row r="815" spans="2:3" x14ac:dyDescent="0.25">
      <c r="B815" s="150">
        <v>42237</v>
      </c>
      <c r="C815" s="151">
        <v>-3964.66</v>
      </c>
    </row>
    <row r="816" spans="2:3" x14ac:dyDescent="0.25">
      <c r="B816" s="150">
        <v>42241</v>
      </c>
      <c r="C816" s="151">
        <v>3766.19</v>
      </c>
    </row>
    <row r="817" spans="2:3" x14ac:dyDescent="0.25">
      <c r="B817" s="150">
        <v>42242</v>
      </c>
      <c r="C817" s="151">
        <v>-1762.55</v>
      </c>
    </row>
    <row r="818" spans="2:3" x14ac:dyDescent="0.25">
      <c r="B818" s="150">
        <v>42244</v>
      </c>
      <c r="C818" s="151">
        <v>759.89</v>
      </c>
    </row>
    <row r="819" spans="2:3" x14ac:dyDescent="0.25">
      <c r="B819" s="150">
        <v>42247</v>
      </c>
      <c r="C819" s="151">
        <v>2046.98</v>
      </c>
    </row>
    <row r="820" spans="2:3" x14ac:dyDescent="0.25">
      <c r="B820" s="150">
        <v>42248</v>
      </c>
      <c r="C820" s="151">
        <v>520.61</v>
      </c>
    </row>
    <row r="821" spans="2:3" x14ac:dyDescent="0.25">
      <c r="B821" s="150">
        <v>42249</v>
      </c>
      <c r="C821" s="151">
        <v>3349.95</v>
      </c>
    </row>
    <row r="822" spans="2:3" x14ac:dyDescent="0.25">
      <c r="B822" s="150">
        <v>42251</v>
      </c>
      <c r="C822" s="151">
        <v>1010.83</v>
      </c>
    </row>
    <row r="823" spans="2:3" x14ac:dyDescent="0.25">
      <c r="B823" s="150">
        <v>42255</v>
      </c>
      <c r="C823" s="151">
        <v>-112.81</v>
      </c>
    </row>
    <row r="824" spans="2:3" x14ac:dyDescent="0.25">
      <c r="B824" s="150">
        <v>42256</v>
      </c>
      <c r="C824" s="151">
        <v>194.38</v>
      </c>
    </row>
    <row r="825" spans="2:3" x14ac:dyDescent="0.25">
      <c r="B825" s="150">
        <v>42257</v>
      </c>
      <c r="C825" s="151">
        <v>31.97</v>
      </c>
    </row>
    <row r="826" spans="2:3" x14ac:dyDescent="0.25">
      <c r="B826" s="150">
        <v>42258</v>
      </c>
      <c r="C826" s="151">
        <v>865.59</v>
      </c>
    </row>
    <row r="827" spans="2:3" x14ac:dyDescent="0.25">
      <c r="B827" s="150">
        <v>42261</v>
      </c>
      <c r="C827" s="151">
        <v>-76.61</v>
      </c>
    </row>
    <row r="828" spans="2:3" x14ac:dyDescent="0.25">
      <c r="B828" s="150">
        <v>42262</v>
      </c>
      <c r="C828" s="151">
        <v>1831.07</v>
      </c>
    </row>
    <row r="829" spans="2:3" x14ac:dyDescent="0.25">
      <c r="B829" s="150">
        <v>42263</v>
      </c>
      <c r="C829" s="151">
        <v>255.12</v>
      </c>
    </row>
    <row r="830" spans="2:3" x14ac:dyDescent="0.25">
      <c r="B830" s="150">
        <v>42265</v>
      </c>
      <c r="C830" s="151">
        <v>1114.0899999999999</v>
      </c>
    </row>
    <row r="831" spans="2:3" x14ac:dyDescent="0.25">
      <c r="B831" s="150">
        <v>42268</v>
      </c>
      <c r="C831" s="151">
        <v>893.22</v>
      </c>
    </row>
    <row r="832" spans="2:3" x14ac:dyDescent="0.25">
      <c r="B832" s="150">
        <v>42269</v>
      </c>
      <c r="C832" s="151">
        <v>-186.98</v>
      </c>
    </row>
    <row r="833" spans="2:3" x14ac:dyDescent="0.25">
      <c r="B833" s="150">
        <v>42270</v>
      </c>
      <c r="C833" s="151">
        <v>3135.23</v>
      </c>
    </row>
    <row r="834" spans="2:3" x14ac:dyDescent="0.25">
      <c r="B834" s="150">
        <v>42275</v>
      </c>
      <c r="C834" s="151">
        <v>3868.58</v>
      </c>
    </row>
    <row r="835" spans="2:3" x14ac:dyDescent="0.25">
      <c r="B835" s="150">
        <v>42276</v>
      </c>
      <c r="C835" s="151">
        <v>-1453.95</v>
      </c>
    </row>
    <row r="836" spans="2:3" x14ac:dyDescent="0.25">
      <c r="B836" s="150">
        <v>42277</v>
      </c>
      <c r="C836" s="151">
        <v>-1231.95</v>
      </c>
    </row>
    <row r="837" spans="2:3" x14ac:dyDescent="0.25">
      <c r="B837" s="150">
        <v>42278</v>
      </c>
      <c r="C837" s="151">
        <v>97.2</v>
      </c>
    </row>
    <row r="838" spans="2:3" x14ac:dyDescent="0.25">
      <c r="B838" s="150">
        <v>42282</v>
      </c>
      <c r="C838" s="151">
        <v>-61.02</v>
      </c>
    </row>
    <row r="839" spans="2:3" x14ac:dyDescent="0.25">
      <c r="B839" s="150">
        <v>42283</v>
      </c>
      <c r="C839" s="151">
        <v>425.96</v>
      </c>
    </row>
    <row r="840" spans="2:3" x14ac:dyDescent="0.25">
      <c r="B840" s="150">
        <v>42284</v>
      </c>
      <c r="C840" s="151">
        <v>3262.87</v>
      </c>
    </row>
    <row r="841" spans="2:3" x14ac:dyDescent="0.25">
      <c r="B841" s="150">
        <v>42285</v>
      </c>
      <c r="C841" s="151">
        <v>-557.70000000000005</v>
      </c>
    </row>
    <row r="842" spans="2:3" x14ac:dyDescent="0.25">
      <c r="B842" s="150">
        <v>42286</v>
      </c>
      <c r="C842" s="151">
        <v>-513.49</v>
      </c>
    </row>
    <row r="843" spans="2:3" x14ac:dyDescent="0.25">
      <c r="B843" s="150">
        <v>42289</v>
      </c>
      <c r="C843" s="151">
        <v>1318.05</v>
      </c>
    </row>
    <row r="844" spans="2:3" x14ac:dyDescent="0.25">
      <c r="B844" s="150">
        <v>42290</v>
      </c>
      <c r="C844" s="151">
        <v>199.58</v>
      </c>
    </row>
    <row r="845" spans="2:3" x14ac:dyDescent="0.25">
      <c r="B845" s="150">
        <v>42291</v>
      </c>
      <c r="C845" s="151">
        <v>686.12</v>
      </c>
    </row>
    <row r="846" spans="2:3" x14ac:dyDescent="0.25">
      <c r="B846" s="150">
        <v>42292</v>
      </c>
      <c r="C846" s="151">
        <v>330.59</v>
      </c>
    </row>
    <row r="847" spans="2:3" x14ac:dyDescent="0.25">
      <c r="B847" s="150">
        <v>42293</v>
      </c>
      <c r="C847" s="151">
        <v>-336.35</v>
      </c>
    </row>
    <row r="848" spans="2:3" x14ac:dyDescent="0.25">
      <c r="B848" s="150">
        <v>42297</v>
      </c>
      <c r="C848" s="151">
        <v>2234.7399999999998</v>
      </c>
    </row>
    <row r="849" spans="2:3" x14ac:dyDescent="0.25">
      <c r="B849" s="150">
        <v>42298</v>
      </c>
      <c r="C849" s="151">
        <v>1466.86</v>
      </c>
    </row>
    <row r="850" spans="2:3" x14ac:dyDescent="0.25">
      <c r="B850" s="150">
        <v>42299</v>
      </c>
      <c r="C850" s="151">
        <v>1902.5</v>
      </c>
    </row>
    <row r="851" spans="2:3" x14ac:dyDescent="0.25">
      <c r="B851" s="150">
        <v>42300</v>
      </c>
      <c r="C851" s="151">
        <v>-1910.9</v>
      </c>
    </row>
    <row r="852" spans="2:3" x14ac:dyDescent="0.25">
      <c r="B852" s="150">
        <v>42303</v>
      </c>
      <c r="C852" s="151">
        <v>-158.19999999999999</v>
      </c>
    </row>
    <row r="853" spans="2:3" x14ac:dyDescent="0.25">
      <c r="B853" s="150">
        <v>42304</v>
      </c>
      <c r="C853" s="151">
        <v>880.61</v>
      </c>
    </row>
    <row r="854" spans="2:3" x14ac:dyDescent="0.25">
      <c r="B854" s="150">
        <v>42305</v>
      </c>
      <c r="C854" s="151">
        <v>764.9</v>
      </c>
    </row>
    <row r="855" spans="2:3" x14ac:dyDescent="0.25">
      <c r="B855" s="150">
        <v>42306</v>
      </c>
      <c r="C855" s="151">
        <v>126.19</v>
      </c>
    </row>
    <row r="856" spans="2:3" x14ac:dyDescent="0.25">
      <c r="B856" s="150">
        <v>42307</v>
      </c>
      <c r="C856" s="151">
        <v>-651.78</v>
      </c>
    </row>
    <row r="857" spans="2:3" x14ac:dyDescent="0.25">
      <c r="B857" s="150">
        <v>42310</v>
      </c>
      <c r="C857" s="151">
        <v>1457.75</v>
      </c>
    </row>
    <row r="858" spans="2:3" x14ac:dyDescent="0.25">
      <c r="B858" s="150">
        <v>42311</v>
      </c>
      <c r="C858" s="151">
        <v>1246.56</v>
      </c>
    </row>
    <row r="859" spans="2:3" x14ac:dyDescent="0.25">
      <c r="B859" s="150">
        <v>42312</v>
      </c>
      <c r="C859" s="151">
        <v>2593.0500000000002</v>
      </c>
    </row>
    <row r="860" spans="2:3" x14ac:dyDescent="0.25">
      <c r="B860" s="150">
        <v>42313</v>
      </c>
      <c r="C860" s="151">
        <v>-152.02000000000001</v>
      </c>
    </row>
    <row r="861" spans="2:3" x14ac:dyDescent="0.25">
      <c r="B861" s="150">
        <v>42314</v>
      </c>
      <c r="C861" s="151">
        <v>10.89</v>
      </c>
    </row>
    <row r="862" spans="2:3" x14ac:dyDescent="0.25">
      <c r="B862" s="150">
        <v>42317</v>
      </c>
      <c r="C862" s="151">
        <v>-46.45</v>
      </c>
    </row>
    <row r="863" spans="2:3" x14ac:dyDescent="0.25">
      <c r="B863" s="150">
        <v>42318</v>
      </c>
      <c r="C863" s="151">
        <v>13.88</v>
      </c>
    </row>
    <row r="864" spans="2:3" x14ac:dyDescent="0.25">
      <c r="B864" s="150">
        <v>42319</v>
      </c>
      <c r="C864" s="151">
        <v>458.06</v>
      </c>
    </row>
    <row r="865" spans="2:3" x14ac:dyDescent="0.25">
      <c r="B865" s="150">
        <v>42320</v>
      </c>
      <c r="C865" s="151">
        <v>-371.97</v>
      </c>
    </row>
    <row r="866" spans="2:3" x14ac:dyDescent="0.25">
      <c r="B866" s="150">
        <v>42321</v>
      </c>
      <c r="C866" s="151">
        <v>1882.87</v>
      </c>
    </row>
    <row r="867" spans="2:3" x14ac:dyDescent="0.25">
      <c r="B867" s="150">
        <v>42324</v>
      </c>
      <c r="C867" s="151">
        <v>791.61</v>
      </c>
    </row>
    <row r="868" spans="2:3" x14ac:dyDescent="0.25">
      <c r="B868" s="150">
        <v>42326</v>
      </c>
      <c r="C868" s="151">
        <v>1111.45</v>
      </c>
    </row>
    <row r="869" spans="2:3" x14ac:dyDescent="0.25">
      <c r="B869" s="150">
        <v>42327</v>
      </c>
      <c r="C869" s="151">
        <v>479.99</v>
      </c>
    </row>
    <row r="870" spans="2:3" x14ac:dyDescent="0.25">
      <c r="B870" s="150">
        <v>42328</v>
      </c>
      <c r="C870" s="151">
        <v>431.67</v>
      </c>
    </row>
    <row r="871" spans="2:3" x14ac:dyDescent="0.25">
      <c r="B871" s="150">
        <v>42331</v>
      </c>
      <c r="C871" s="151">
        <v>1447.93</v>
      </c>
    </row>
    <row r="872" spans="2:3" x14ac:dyDescent="0.25">
      <c r="B872" s="150">
        <v>42333</v>
      </c>
      <c r="C872" s="151">
        <v>1508.03</v>
      </c>
    </row>
    <row r="873" spans="2:3" x14ac:dyDescent="0.25">
      <c r="B873" s="150">
        <v>42334</v>
      </c>
      <c r="C873" s="151">
        <v>7.97</v>
      </c>
    </row>
    <row r="874" spans="2:3" x14ac:dyDescent="0.25">
      <c r="B874" s="150">
        <v>42339</v>
      </c>
      <c r="C874" s="151">
        <v>999.9</v>
      </c>
    </row>
    <row r="875" spans="2:3" x14ac:dyDescent="0.25">
      <c r="B875" s="150">
        <v>42340</v>
      </c>
      <c r="C875" s="151">
        <v>113.45</v>
      </c>
    </row>
    <row r="876" spans="2:3" x14ac:dyDescent="0.25">
      <c r="B876" s="150">
        <v>42341</v>
      </c>
      <c r="C876" s="151">
        <v>1223.94</v>
      </c>
    </row>
    <row r="877" spans="2:3" x14ac:dyDescent="0.25">
      <c r="B877" s="150">
        <v>42342</v>
      </c>
      <c r="C877" s="151">
        <v>901.58</v>
      </c>
    </row>
    <row r="878" spans="2:3" x14ac:dyDescent="0.25">
      <c r="B878" s="150">
        <v>42345</v>
      </c>
      <c r="C878" s="151">
        <v>318.52</v>
      </c>
    </row>
    <row r="879" spans="2:3" x14ac:dyDescent="0.25">
      <c r="B879" s="150">
        <v>42346</v>
      </c>
      <c r="C879" s="151">
        <v>260.77999999999997</v>
      </c>
    </row>
    <row r="880" spans="2:3" x14ac:dyDescent="0.25">
      <c r="B880" s="150">
        <v>42347</v>
      </c>
      <c r="C880" s="151">
        <v>287.31</v>
      </c>
    </row>
    <row r="881" spans="2:3" x14ac:dyDescent="0.25">
      <c r="B881" s="150">
        <v>42348</v>
      </c>
      <c r="C881" s="151">
        <v>1196.31</v>
      </c>
    </row>
    <row r="882" spans="2:3" x14ac:dyDescent="0.25">
      <c r="B882" s="150">
        <v>42349</v>
      </c>
      <c r="C882" s="151">
        <v>1044.07</v>
      </c>
    </row>
    <row r="883" spans="2:3" x14ac:dyDescent="0.25">
      <c r="B883" s="150">
        <v>42352</v>
      </c>
      <c r="C883" s="151">
        <v>1820.88</v>
      </c>
    </row>
    <row r="884" spans="2:3" x14ac:dyDescent="0.25">
      <c r="B884" s="150">
        <v>42353</v>
      </c>
      <c r="C884" s="151">
        <v>662.27</v>
      </c>
    </row>
    <row r="885" spans="2:3" x14ac:dyDescent="0.25">
      <c r="B885" s="150">
        <v>42354</v>
      </c>
      <c r="C885" s="151">
        <v>1585.27</v>
      </c>
    </row>
    <row r="886" spans="2:3" x14ac:dyDescent="0.25">
      <c r="B886" s="150">
        <v>42355</v>
      </c>
      <c r="C886" s="151">
        <v>458.94</v>
      </c>
    </row>
    <row r="887" spans="2:3" x14ac:dyDescent="0.25">
      <c r="B887" s="150">
        <v>42356</v>
      </c>
      <c r="C887" s="151">
        <v>665.91</v>
      </c>
    </row>
    <row r="888" spans="2:3" x14ac:dyDescent="0.25">
      <c r="B888" s="150">
        <v>42359</v>
      </c>
      <c r="C888" s="151">
        <v>1592.86</v>
      </c>
    </row>
    <row r="889" spans="2:3" x14ac:dyDescent="0.25">
      <c r="B889" s="150">
        <v>42360</v>
      </c>
      <c r="C889" s="151">
        <v>-37.4</v>
      </c>
    </row>
    <row r="890" spans="2:3" x14ac:dyDescent="0.25">
      <c r="B890" s="150">
        <v>42361</v>
      </c>
      <c r="C890" s="151">
        <v>662.27</v>
      </c>
    </row>
    <row r="891" spans="2:3" x14ac:dyDescent="0.25">
      <c r="B891" s="150">
        <v>42366</v>
      </c>
      <c r="C891" s="151">
        <v>-631.25</v>
      </c>
    </row>
    <row r="892" spans="2:3" x14ac:dyDescent="0.25">
      <c r="B892" s="150">
        <v>42367</v>
      </c>
      <c r="C892" s="151">
        <v>1068.92</v>
      </c>
    </row>
    <row r="893" spans="2:3" x14ac:dyDescent="0.25">
      <c r="B893" s="150">
        <v>42368</v>
      </c>
      <c r="C893" s="151">
        <v>-237.4</v>
      </c>
    </row>
    <row r="894" spans="2:3" x14ac:dyDescent="0.25">
      <c r="B894" s="150">
        <v>42369</v>
      </c>
      <c r="C894" s="151">
        <v>9.68</v>
      </c>
    </row>
    <row r="895" spans="2:3" x14ac:dyDescent="0.25">
      <c r="B895" s="152">
        <v>42373</v>
      </c>
      <c r="C895" s="153">
        <v>23.24</v>
      </c>
    </row>
    <row r="896" spans="2:3" x14ac:dyDescent="0.25">
      <c r="B896" s="152">
        <v>42374</v>
      </c>
      <c r="C896" s="153">
        <v>1983.82</v>
      </c>
    </row>
    <row r="897" spans="2:3" x14ac:dyDescent="0.25">
      <c r="B897" s="152">
        <v>42375</v>
      </c>
      <c r="C897" s="153">
        <v>154.05000000000001</v>
      </c>
    </row>
    <row r="898" spans="2:3" x14ac:dyDescent="0.25">
      <c r="B898" s="152">
        <v>42376</v>
      </c>
      <c r="C898" s="153">
        <v>-3887.58</v>
      </c>
    </row>
    <row r="899" spans="2:3" x14ac:dyDescent="0.25">
      <c r="B899" s="152">
        <v>42377</v>
      </c>
      <c r="C899" s="153">
        <v>8298.6200000000008</v>
      </c>
    </row>
    <row r="900" spans="2:3" x14ac:dyDescent="0.25">
      <c r="B900" s="152">
        <v>42380</v>
      </c>
      <c r="C900" s="153">
        <v>2399.09</v>
      </c>
    </row>
    <row r="901" spans="2:3" x14ac:dyDescent="0.25">
      <c r="B901" s="152">
        <v>42381</v>
      </c>
      <c r="C901" s="153">
        <v>-1284.3599999999999</v>
      </c>
    </row>
    <row r="902" spans="2:3" x14ac:dyDescent="0.25">
      <c r="B902" s="152">
        <v>42383</v>
      </c>
      <c r="C902" s="153">
        <v>2575.2800000000002</v>
      </c>
    </row>
    <row r="903" spans="2:3" x14ac:dyDescent="0.25">
      <c r="B903" s="152">
        <v>42384</v>
      </c>
      <c r="C903" s="153">
        <v>-4460.2</v>
      </c>
    </row>
    <row r="904" spans="2:3" x14ac:dyDescent="0.25">
      <c r="B904" s="152">
        <v>42387</v>
      </c>
      <c r="C904" s="153">
        <v>1877.2</v>
      </c>
    </row>
    <row r="905" spans="2:3" x14ac:dyDescent="0.25">
      <c r="B905" s="152">
        <v>42388</v>
      </c>
      <c r="C905" s="153">
        <v>7497.95</v>
      </c>
    </row>
    <row r="906" spans="2:3" x14ac:dyDescent="0.25">
      <c r="B906" s="152">
        <v>42389</v>
      </c>
      <c r="C906" s="153">
        <v>-4372.1000000000004</v>
      </c>
    </row>
    <row r="907" spans="2:3" x14ac:dyDescent="0.25">
      <c r="B907" s="152">
        <v>42390</v>
      </c>
      <c r="C907" s="153">
        <v>-218.38</v>
      </c>
    </row>
    <row r="908" spans="2:3" x14ac:dyDescent="0.25">
      <c r="B908" s="152">
        <v>42391</v>
      </c>
      <c r="C908" s="153">
        <v>3914.73</v>
      </c>
    </row>
    <row r="909" spans="2:3" x14ac:dyDescent="0.25">
      <c r="B909" s="152">
        <v>42394</v>
      </c>
      <c r="C909" s="153">
        <v>143.58000000000001</v>
      </c>
    </row>
    <row r="910" spans="2:3" x14ac:dyDescent="0.25">
      <c r="B910" s="152">
        <v>42395</v>
      </c>
      <c r="C910" s="153">
        <v>-2532.36</v>
      </c>
    </row>
    <row r="911" spans="2:3" x14ac:dyDescent="0.25">
      <c r="B911" s="152">
        <v>42396</v>
      </c>
      <c r="C911" s="153">
        <v>-52.48</v>
      </c>
    </row>
    <row r="912" spans="2:3" x14ac:dyDescent="0.25">
      <c r="B912" s="152">
        <v>42397</v>
      </c>
      <c r="C912" s="153">
        <v>-73.599999999999994</v>
      </c>
    </row>
    <row r="913" spans="2:3" x14ac:dyDescent="0.25">
      <c r="B913" s="152">
        <v>42402</v>
      </c>
      <c r="C913" s="153">
        <v>146.59</v>
      </c>
    </row>
    <row r="914" spans="2:3" x14ac:dyDescent="0.25">
      <c r="B914" s="152">
        <v>42403</v>
      </c>
      <c r="C914" s="153">
        <v>977.88</v>
      </c>
    </row>
    <row r="915" spans="2:3" x14ac:dyDescent="0.25">
      <c r="B915" s="152">
        <v>42404</v>
      </c>
      <c r="C915" s="153">
        <v>-61.53</v>
      </c>
    </row>
    <row r="916" spans="2:3" x14ac:dyDescent="0.25">
      <c r="B916" s="152">
        <v>42405</v>
      </c>
      <c r="C916" s="153">
        <v>187.18</v>
      </c>
    </row>
    <row r="917" spans="2:3" x14ac:dyDescent="0.25">
      <c r="B917" s="152">
        <v>42408</v>
      </c>
      <c r="C917" s="153">
        <v>2579.62</v>
      </c>
    </row>
    <row r="918" spans="2:3" x14ac:dyDescent="0.25">
      <c r="B918" s="152">
        <v>42409</v>
      </c>
      <c r="C918" s="153">
        <v>3390.51</v>
      </c>
    </row>
    <row r="919" spans="2:3" x14ac:dyDescent="0.25">
      <c r="B919" s="152">
        <v>42410</v>
      </c>
      <c r="C919" s="153">
        <v>5.0199999999999996</v>
      </c>
    </row>
    <row r="920" spans="2:3" x14ac:dyDescent="0.25">
      <c r="B920" s="152">
        <v>42411</v>
      </c>
      <c r="C920" s="153">
        <v>-2297.85</v>
      </c>
    </row>
    <row r="921" spans="2:3" x14ac:dyDescent="0.25">
      <c r="B921" s="152">
        <v>42412</v>
      </c>
      <c r="C921" s="153">
        <v>-195.9</v>
      </c>
    </row>
    <row r="922" spans="2:3" x14ac:dyDescent="0.25">
      <c r="B922" s="152">
        <v>42415</v>
      </c>
      <c r="C922" s="153">
        <v>1299.22</v>
      </c>
    </row>
    <row r="923" spans="2:3" x14ac:dyDescent="0.25">
      <c r="B923" s="152">
        <v>42416</v>
      </c>
      <c r="C923" s="153">
        <v>-1068.9000000000001</v>
      </c>
    </row>
    <row r="924" spans="2:3" x14ac:dyDescent="0.25">
      <c r="B924" s="152">
        <v>42417</v>
      </c>
      <c r="C924" s="153">
        <v>-7.53</v>
      </c>
    </row>
    <row r="925" spans="2:3" x14ac:dyDescent="0.25">
      <c r="B925" s="152">
        <v>42418</v>
      </c>
      <c r="C925" s="153">
        <v>3790.47</v>
      </c>
    </row>
    <row r="926" spans="2:3" x14ac:dyDescent="0.25">
      <c r="B926" s="152">
        <v>42419</v>
      </c>
      <c r="C926" s="153">
        <v>-92.96</v>
      </c>
    </row>
    <row r="927" spans="2:3" x14ac:dyDescent="0.25">
      <c r="B927" s="152">
        <v>42422</v>
      </c>
      <c r="C927" s="153">
        <v>4143.01</v>
      </c>
    </row>
    <row r="928" spans="2:3" x14ac:dyDescent="0.25">
      <c r="B928" s="152">
        <v>42423</v>
      </c>
      <c r="C928" s="153">
        <v>-125.21</v>
      </c>
    </row>
    <row r="929" spans="2:3" x14ac:dyDescent="0.25">
      <c r="B929" s="152">
        <v>42424</v>
      </c>
      <c r="C929" s="153">
        <v>-2281.71</v>
      </c>
    </row>
    <row r="930" spans="2:3" x14ac:dyDescent="0.25">
      <c r="B930" s="152">
        <v>42425</v>
      </c>
      <c r="C930" s="153">
        <v>168.95</v>
      </c>
    </row>
    <row r="931" spans="2:3" x14ac:dyDescent="0.25">
      <c r="B931" s="152">
        <v>42426</v>
      </c>
      <c r="C931" s="153">
        <v>145.96</v>
      </c>
    </row>
    <row r="932" spans="2:3" x14ac:dyDescent="0.25">
      <c r="B932" s="152">
        <v>42429</v>
      </c>
      <c r="C932" s="153">
        <v>-2330.12</v>
      </c>
    </row>
    <row r="933" spans="2:3" x14ac:dyDescent="0.25">
      <c r="B933" s="152">
        <v>42430</v>
      </c>
      <c r="C933" s="153">
        <v>2220.39</v>
      </c>
    </row>
    <row r="934" spans="2:3" x14ac:dyDescent="0.25">
      <c r="B934" s="152">
        <v>42431</v>
      </c>
      <c r="C934" s="153">
        <v>-1354.69</v>
      </c>
    </row>
    <row r="935" spans="2:3" x14ac:dyDescent="0.25">
      <c r="B935" s="152">
        <v>42432</v>
      </c>
      <c r="C935" s="153">
        <v>562.75</v>
      </c>
    </row>
    <row r="936" spans="2:3" x14ac:dyDescent="0.25">
      <c r="B936" s="152">
        <v>42433</v>
      </c>
      <c r="C936" s="153">
        <v>1265.6500000000001</v>
      </c>
    </row>
    <row r="937" spans="2:3" x14ac:dyDescent="0.25">
      <c r="B937" s="152">
        <v>42436</v>
      </c>
      <c r="C937" s="153">
        <v>-519.05999999999995</v>
      </c>
    </row>
    <row r="938" spans="2:3" x14ac:dyDescent="0.25">
      <c r="B938" s="152">
        <v>42438</v>
      </c>
      <c r="C938" s="153">
        <v>937.23</v>
      </c>
    </row>
    <row r="939" spans="2:3" x14ac:dyDescent="0.25">
      <c r="B939" s="152">
        <v>42439</v>
      </c>
      <c r="C939" s="153">
        <v>641.26</v>
      </c>
    </row>
    <row r="940" spans="2:3" x14ac:dyDescent="0.25">
      <c r="B940" s="152">
        <v>42443</v>
      </c>
      <c r="C940" s="153">
        <v>720.36</v>
      </c>
    </row>
    <row r="941" spans="2:3" x14ac:dyDescent="0.25">
      <c r="B941" s="152">
        <v>42444</v>
      </c>
      <c r="C941" s="153">
        <v>-260.73</v>
      </c>
    </row>
    <row r="942" spans="2:3" x14ac:dyDescent="0.25">
      <c r="B942" s="152">
        <v>42446</v>
      </c>
      <c r="C942" s="153">
        <v>-103.76</v>
      </c>
    </row>
    <row r="943" spans="2:3" x14ac:dyDescent="0.25">
      <c r="B943" s="152">
        <v>42447</v>
      </c>
      <c r="C943" s="153">
        <v>-333.81</v>
      </c>
    </row>
    <row r="944" spans="2:3" x14ac:dyDescent="0.25">
      <c r="B944" s="152">
        <v>42450</v>
      </c>
      <c r="C944" s="153">
        <v>544.19000000000005</v>
      </c>
    </row>
    <row r="945" spans="2:3" x14ac:dyDescent="0.25">
      <c r="B945" s="152">
        <v>42451</v>
      </c>
      <c r="C945" s="153">
        <v>-204.54</v>
      </c>
    </row>
    <row r="946" spans="2:3" x14ac:dyDescent="0.25">
      <c r="B946" s="152">
        <v>42452</v>
      </c>
      <c r="C946" s="153">
        <v>346.2</v>
      </c>
    </row>
    <row r="947" spans="2:3" x14ac:dyDescent="0.25">
      <c r="B947" s="152">
        <v>42453</v>
      </c>
      <c r="C947" s="153">
        <v>-1632.4</v>
      </c>
    </row>
    <row r="948" spans="2:3" x14ac:dyDescent="0.25">
      <c r="B948" s="152">
        <v>42457</v>
      </c>
      <c r="C948" s="153">
        <v>-67.569999999999993</v>
      </c>
    </row>
    <row r="949" spans="2:3" x14ac:dyDescent="0.25">
      <c r="B949" s="152">
        <v>42458</v>
      </c>
      <c r="C949" s="153">
        <v>1440.53</v>
      </c>
    </row>
    <row r="950" spans="2:3" x14ac:dyDescent="0.25">
      <c r="B950" s="152">
        <v>42459</v>
      </c>
      <c r="C950" s="153">
        <v>137.87</v>
      </c>
    </row>
    <row r="951" spans="2:3" x14ac:dyDescent="0.25">
      <c r="B951" s="152">
        <v>42460</v>
      </c>
      <c r="C951" s="153">
        <v>1160.98</v>
      </c>
    </row>
    <row r="952" spans="2:3" x14ac:dyDescent="0.25">
      <c r="B952" s="152">
        <v>42461</v>
      </c>
      <c r="C952" s="153">
        <v>-1024.81</v>
      </c>
    </row>
    <row r="953" spans="2:3" x14ac:dyDescent="0.25">
      <c r="B953" s="152">
        <v>42464</v>
      </c>
      <c r="C953" s="153">
        <v>919.2</v>
      </c>
    </row>
    <row r="954" spans="2:3" x14ac:dyDescent="0.25">
      <c r="B954" s="152">
        <v>42465</v>
      </c>
      <c r="C954" s="153">
        <v>-1997.07</v>
      </c>
    </row>
    <row r="955" spans="2:3" x14ac:dyDescent="0.25">
      <c r="B955" s="152">
        <v>42466</v>
      </c>
      <c r="C955" s="153">
        <v>-73.599999999999994</v>
      </c>
    </row>
    <row r="956" spans="2:3" x14ac:dyDescent="0.25">
      <c r="B956" s="152">
        <v>42467</v>
      </c>
      <c r="C956" s="153">
        <v>-146.88999999999999</v>
      </c>
    </row>
    <row r="957" spans="2:3" x14ac:dyDescent="0.25">
      <c r="B957" s="152">
        <v>42468</v>
      </c>
      <c r="C957" s="153">
        <v>2409.1999999999998</v>
      </c>
    </row>
    <row r="958" spans="2:3" x14ac:dyDescent="0.25">
      <c r="B958" s="152">
        <v>42471</v>
      </c>
      <c r="C958" s="153">
        <v>1543.56</v>
      </c>
    </row>
    <row r="959" spans="2:3" x14ac:dyDescent="0.25">
      <c r="B959" s="152">
        <v>42472</v>
      </c>
      <c r="C959" s="153">
        <v>1078.49</v>
      </c>
    </row>
    <row r="960" spans="2:3" x14ac:dyDescent="0.25">
      <c r="B960" s="152">
        <v>42473</v>
      </c>
      <c r="C960" s="153">
        <v>869.03</v>
      </c>
    </row>
    <row r="961" spans="2:3" x14ac:dyDescent="0.25">
      <c r="B961" s="152">
        <v>42474</v>
      </c>
      <c r="C961" s="153">
        <v>-238.18</v>
      </c>
    </row>
    <row r="962" spans="2:3" x14ac:dyDescent="0.25">
      <c r="B962" s="152">
        <v>42475</v>
      </c>
      <c r="C962" s="153">
        <v>85.85</v>
      </c>
    </row>
    <row r="963" spans="2:3" x14ac:dyDescent="0.25">
      <c r="B963" s="152">
        <v>42478</v>
      </c>
      <c r="C963" s="153">
        <v>537.1</v>
      </c>
    </row>
    <row r="964" spans="2:3" x14ac:dyDescent="0.25">
      <c r="B964" s="152">
        <v>42479</v>
      </c>
      <c r="C964" s="153">
        <v>1650.42</v>
      </c>
    </row>
    <row r="965" spans="2:3" x14ac:dyDescent="0.25">
      <c r="B965" s="152">
        <v>42480</v>
      </c>
      <c r="C965" s="153">
        <v>-322.67</v>
      </c>
    </row>
    <row r="966" spans="2:3" x14ac:dyDescent="0.25">
      <c r="B966" s="152">
        <v>42481</v>
      </c>
      <c r="C966" s="153">
        <v>16.89</v>
      </c>
    </row>
    <row r="967" spans="2:3" x14ac:dyDescent="0.25">
      <c r="B967" s="152">
        <v>42485</v>
      </c>
      <c r="C967" s="153">
        <v>-7.24</v>
      </c>
    </row>
    <row r="968" spans="2:3" x14ac:dyDescent="0.25">
      <c r="B968" s="152">
        <v>42487</v>
      </c>
      <c r="C968" s="153">
        <v>855.84</v>
      </c>
    </row>
    <row r="969" spans="2:3" x14ac:dyDescent="0.25">
      <c r="B969" s="152">
        <v>42488</v>
      </c>
      <c r="C969" s="153">
        <v>107.38</v>
      </c>
    </row>
    <row r="970" spans="2:3" x14ac:dyDescent="0.25">
      <c r="B970" s="152">
        <v>42489</v>
      </c>
      <c r="C970" s="153">
        <v>-5694.49</v>
      </c>
    </row>
    <row r="971" spans="2:3" x14ac:dyDescent="0.25">
      <c r="B971" s="152">
        <v>42492</v>
      </c>
      <c r="C971" s="153">
        <v>1026.82</v>
      </c>
    </row>
    <row r="972" spans="2:3" x14ac:dyDescent="0.25">
      <c r="B972" s="152">
        <v>42493</v>
      </c>
      <c r="C972" s="153">
        <v>1218.71</v>
      </c>
    </row>
    <row r="973" spans="2:3" x14ac:dyDescent="0.25">
      <c r="B973" s="152">
        <v>42494</v>
      </c>
      <c r="C973" s="153">
        <v>-2184.04</v>
      </c>
    </row>
    <row r="974" spans="2:3" x14ac:dyDescent="0.25">
      <c r="B974" s="152">
        <v>42495</v>
      </c>
      <c r="C974" s="153">
        <v>237.84</v>
      </c>
    </row>
    <row r="975" spans="2:3" x14ac:dyDescent="0.25">
      <c r="B975" s="152">
        <v>42496</v>
      </c>
      <c r="C975" s="153">
        <v>1282.27</v>
      </c>
    </row>
    <row r="976" spans="2:3" x14ac:dyDescent="0.25">
      <c r="B976" s="152">
        <v>42499</v>
      </c>
      <c r="C976" s="153">
        <v>667.54</v>
      </c>
    </row>
    <row r="977" spans="2:3" x14ac:dyDescent="0.25">
      <c r="B977" s="152">
        <v>42500</v>
      </c>
      <c r="C977" s="153">
        <v>2051.04</v>
      </c>
    </row>
    <row r="978" spans="2:3" x14ac:dyDescent="0.25">
      <c r="B978" s="152">
        <v>42503</v>
      </c>
      <c r="C978" s="153">
        <v>-606.07000000000005</v>
      </c>
    </row>
    <row r="979" spans="2:3" x14ac:dyDescent="0.25">
      <c r="B979" s="152">
        <v>42506</v>
      </c>
      <c r="C979" s="153">
        <v>646.1</v>
      </c>
    </row>
    <row r="980" spans="2:3" x14ac:dyDescent="0.25">
      <c r="B980" s="152">
        <v>42507</v>
      </c>
      <c r="C980" s="153">
        <v>1015.66</v>
      </c>
    </row>
    <row r="981" spans="2:3" x14ac:dyDescent="0.25">
      <c r="B981" s="152">
        <v>42508</v>
      </c>
      <c r="C981" s="153">
        <v>-1658.87</v>
      </c>
    </row>
    <row r="982" spans="2:3" x14ac:dyDescent="0.25">
      <c r="B982" s="152">
        <v>42509</v>
      </c>
      <c r="C982" s="153">
        <v>-180.09</v>
      </c>
    </row>
    <row r="983" spans="2:3" x14ac:dyDescent="0.25">
      <c r="B983" s="152">
        <v>42510</v>
      </c>
      <c r="C983" s="153">
        <v>-528.65</v>
      </c>
    </row>
    <row r="984" spans="2:3" x14ac:dyDescent="0.25">
      <c r="B984" s="152">
        <v>42513</v>
      </c>
      <c r="C984" s="153">
        <v>110.38</v>
      </c>
    </row>
    <row r="985" spans="2:3" x14ac:dyDescent="0.25">
      <c r="B985" s="152">
        <v>42514</v>
      </c>
      <c r="C985" s="153">
        <v>-451.22</v>
      </c>
    </row>
    <row r="986" spans="2:3" x14ac:dyDescent="0.25">
      <c r="B986" s="152">
        <v>42515</v>
      </c>
      <c r="C986" s="153">
        <v>460.82</v>
      </c>
    </row>
    <row r="987" spans="2:3" x14ac:dyDescent="0.25">
      <c r="B987" s="152">
        <v>42516</v>
      </c>
      <c r="C987" s="153">
        <v>1569.3</v>
      </c>
    </row>
    <row r="988" spans="2:3" x14ac:dyDescent="0.25">
      <c r="B988" s="152">
        <v>42517</v>
      </c>
      <c r="C988" s="153">
        <v>-1189.56</v>
      </c>
    </row>
    <row r="989" spans="2:3" x14ac:dyDescent="0.25">
      <c r="B989" s="152">
        <v>42520</v>
      </c>
      <c r="C989" s="153">
        <v>-176.11</v>
      </c>
    </row>
    <row r="990" spans="2:3" x14ac:dyDescent="0.25">
      <c r="B990" s="152">
        <v>42521</v>
      </c>
      <c r="C990" s="153">
        <v>-1799.22</v>
      </c>
    </row>
    <row r="991" spans="2:3" x14ac:dyDescent="0.25">
      <c r="B991" s="152">
        <v>42522</v>
      </c>
      <c r="C991" s="153">
        <v>-296.27999999999997</v>
      </c>
    </row>
    <row r="992" spans="2:3" x14ac:dyDescent="0.25">
      <c r="B992" s="152">
        <v>42523</v>
      </c>
      <c r="C992" s="153">
        <v>-684.19</v>
      </c>
    </row>
    <row r="993" spans="2:3" x14ac:dyDescent="0.25">
      <c r="B993" s="152">
        <v>42524</v>
      </c>
      <c r="C993" s="153">
        <v>460.25</v>
      </c>
    </row>
    <row r="994" spans="2:3" x14ac:dyDescent="0.25">
      <c r="B994" s="152">
        <v>42527</v>
      </c>
      <c r="C994" s="153">
        <v>-38.020000000000003</v>
      </c>
    </row>
    <row r="995" spans="2:3" x14ac:dyDescent="0.25">
      <c r="B995" s="152">
        <v>42528</v>
      </c>
      <c r="C995" s="153">
        <v>-61.02</v>
      </c>
    </row>
    <row r="996" spans="2:3" x14ac:dyDescent="0.25">
      <c r="B996" s="152">
        <v>42529</v>
      </c>
      <c r="C996" s="153">
        <v>92.3</v>
      </c>
    </row>
    <row r="997" spans="2:3" x14ac:dyDescent="0.25">
      <c r="B997" s="152">
        <v>42530</v>
      </c>
      <c r="C997" s="153">
        <v>-32.65</v>
      </c>
    </row>
    <row r="998" spans="2:3" x14ac:dyDescent="0.25">
      <c r="B998" s="152">
        <v>42531</v>
      </c>
      <c r="C998" s="153">
        <v>30.45</v>
      </c>
    </row>
    <row r="999" spans="2:3" x14ac:dyDescent="0.25">
      <c r="B999" s="152">
        <v>42534</v>
      </c>
      <c r="C999" s="153">
        <v>58.09</v>
      </c>
    </row>
    <row r="1000" spans="2:3" x14ac:dyDescent="0.25">
      <c r="B1000" s="152">
        <v>42535</v>
      </c>
      <c r="C1000" s="153">
        <v>1202.54</v>
      </c>
    </row>
    <row r="1001" spans="2:3" x14ac:dyDescent="0.25">
      <c r="B1001" s="152">
        <v>42536</v>
      </c>
      <c r="C1001" s="153">
        <v>0</v>
      </c>
    </row>
    <row r="1002" spans="2:3" x14ac:dyDescent="0.25">
      <c r="B1002" s="152">
        <v>42537</v>
      </c>
      <c r="C1002" s="153">
        <v>309.64</v>
      </c>
    </row>
    <row r="1003" spans="2:3" x14ac:dyDescent="0.25">
      <c r="B1003" s="152">
        <v>42538</v>
      </c>
      <c r="C1003" s="153">
        <v>74.09</v>
      </c>
    </row>
    <row r="1004" spans="2:3" x14ac:dyDescent="0.25">
      <c r="B1004" s="152">
        <v>42541</v>
      </c>
      <c r="C1004" s="153">
        <v>-261.27999999999997</v>
      </c>
    </row>
    <row r="1005" spans="2:3" x14ac:dyDescent="0.25">
      <c r="B1005" s="152">
        <v>42542</v>
      </c>
      <c r="C1005" s="153">
        <v>129.72</v>
      </c>
    </row>
    <row r="1006" spans="2:3" x14ac:dyDescent="0.25">
      <c r="B1006" s="152">
        <v>42543</v>
      </c>
      <c r="C1006" s="153">
        <v>-300.83</v>
      </c>
    </row>
    <row r="1007" spans="2:3" x14ac:dyDescent="0.25">
      <c r="B1007" s="152">
        <v>42544</v>
      </c>
      <c r="C1007" s="153">
        <v>252.16</v>
      </c>
    </row>
    <row r="1008" spans="2:3" x14ac:dyDescent="0.25">
      <c r="B1008" s="152">
        <v>42545</v>
      </c>
      <c r="C1008" s="153">
        <v>435.19</v>
      </c>
    </row>
    <row r="1009" spans="2:3" x14ac:dyDescent="0.25">
      <c r="B1009" s="152">
        <v>42548</v>
      </c>
      <c r="C1009" s="153">
        <v>881.06</v>
      </c>
    </row>
    <row r="1010" spans="2:3" x14ac:dyDescent="0.25">
      <c r="B1010" s="152">
        <v>42549</v>
      </c>
      <c r="C1010" s="153">
        <v>-2028.76</v>
      </c>
    </row>
    <row r="1011" spans="2:3" x14ac:dyDescent="0.25">
      <c r="B1011" s="152">
        <v>42550</v>
      </c>
      <c r="C1011" s="153">
        <v>339.64</v>
      </c>
    </row>
    <row r="1012" spans="2:3" x14ac:dyDescent="0.25">
      <c r="B1012" s="152">
        <v>42551</v>
      </c>
      <c r="C1012" s="153">
        <v>440.7</v>
      </c>
    </row>
    <row r="1013" spans="2:3" x14ac:dyDescent="0.25">
      <c r="B1013" s="152">
        <v>42552</v>
      </c>
      <c r="C1013" s="153">
        <v>-65.45</v>
      </c>
    </row>
    <row r="1014" spans="2:3" x14ac:dyDescent="0.25">
      <c r="B1014" s="152">
        <v>42555</v>
      </c>
      <c r="C1014" s="153">
        <v>688.11</v>
      </c>
    </row>
    <row r="1015" spans="2:3" x14ac:dyDescent="0.25">
      <c r="B1015" s="152">
        <v>42556</v>
      </c>
      <c r="C1015" s="153">
        <v>-1540.51</v>
      </c>
    </row>
    <row r="1016" spans="2:3" x14ac:dyDescent="0.25">
      <c r="B1016" s="152">
        <v>42557</v>
      </c>
      <c r="C1016" s="153">
        <v>95.32</v>
      </c>
    </row>
    <row r="1017" spans="2:3" x14ac:dyDescent="0.25">
      <c r="B1017" s="152">
        <v>42558</v>
      </c>
      <c r="C1017" s="153">
        <v>-109.37</v>
      </c>
    </row>
    <row r="1018" spans="2:3" x14ac:dyDescent="0.25">
      <c r="B1018" s="152">
        <v>42559</v>
      </c>
      <c r="C1018" s="153">
        <v>74.09</v>
      </c>
    </row>
    <row r="1019" spans="2:3" x14ac:dyDescent="0.25">
      <c r="B1019" s="152">
        <v>42562</v>
      </c>
      <c r="C1019" s="153">
        <v>-1340.68</v>
      </c>
    </row>
    <row r="1020" spans="2:3" x14ac:dyDescent="0.25">
      <c r="B1020" s="152">
        <v>42563</v>
      </c>
      <c r="C1020" s="153">
        <v>224.98</v>
      </c>
    </row>
    <row r="1021" spans="2:3" x14ac:dyDescent="0.25">
      <c r="B1021" s="152">
        <v>42564</v>
      </c>
      <c r="C1021" s="153">
        <v>2539.0700000000002</v>
      </c>
    </row>
    <row r="1022" spans="2:3" x14ac:dyDescent="0.25">
      <c r="B1022" s="152">
        <v>42565</v>
      </c>
      <c r="C1022" s="153">
        <v>1163.7</v>
      </c>
    </row>
    <row r="1023" spans="2:3" x14ac:dyDescent="0.25">
      <c r="B1023" s="152">
        <v>42566</v>
      </c>
      <c r="C1023" s="153">
        <v>1720.77</v>
      </c>
    </row>
    <row r="1024" spans="2:3" x14ac:dyDescent="0.25">
      <c r="B1024" s="152">
        <v>42569</v>
      </c>
      <c r="C1024" s="153">
        <v>-91.68</v>
      </c>
    </row>
    <row r="1025" spans="2:3" x14ac:dyDescent="0.25">
      <c r="B1025" s="152">
        <v>42570</v>
      </c>
      <c r="C1025" s="153">
        <v>-68.400000000000006</v>
      </c>
    </row>
    <row r="1026" spans="2:3" x14ac:dyDescent="0.25">
      <c r="B1026" s="152">
        <v>42571</v>
      </c>
      <c r="C1026" s="153">
        <v>444.19</v>
      </c>
    </row>
    <row r="1027" spans="2:3" x14ac:dyDescent="0.25">
      <c r="B1027" s="152">
        <v>42573</v>
      </c>
      <c r="C1027" s="153">
        <v>-509.3</v>
      </c>
    </row>
    <row r="1028" spans="2:3" x14ac:dyDescent="0.25">
      <c r="B1028" s="152">
        <v>42576</v>
      </c>
      <c r="C1028" s="153">
        <v>-927.17</v>
      </c>
    </row>
    <row r="1029" spans="2:3" x14ac:dyDescent="0.25">
      <c r="B1029" s="152">
        <v>42577</v>
      </c>
      <c r="C1029" s="153">
        <v>-92.95</v>
      </c>
    </row>
    <row r="1030" spans="2:3" x14ac:dyDescent="0.25">
      <c r="B1030" s="152">
        <v>42578</v>
      </c>
      <c r="C1030" s="153">
        <v>2205.88</v>
      </c>
    </row>
    <row r="1031" spans="2:3" x14ac:dyDescent="0.25">
      <c r="B1031" s="152">
        <v>42579</v>
      </c>
      <c r="C1031" s="153">
        <v>-34.39</v>
      </c>
    </row>
    <row r="1032" spans="2:3" x14ac:dyDescent="0.25">
      <c r="B1032" s="152">
        <v>42580</v>
      </c>
      <c r="C1032" s="153">
        <v>2334.63</v>
      </c>
    </row>
    <row r="1033" spans="2:3" x14ac:dyDescent="0.25">
      <c r="B1033" s="152">
        <v>42583</v>
      </c>
      <c r="C1033" s="153">
        <v>-130.91</v>
      </c>
    </row>
    <row r="1034" spans="2:3" x14ac:dyDescent="0.25">
      <c r="B1034" s="152">
        <v>42584</v>
      </c>
      <c r="C1034" s="153">
        <v>970.62</v>
      </c>
    </row>
    <row r="1035" spans="2:3" x14ac:dyDescent="0.25">
      <c r="B1035" s="152">
        <v>42585</v>
      </c>
      <c r="C1035" s="153">
        <v>-354.51</v>
      </c>
    </row>
    <row r="1036" spans="2:3" x14ac:dyDescent="0.25">
      <c r="B1036" s="152">
        <v>42586</v>
      </c>
      <c r="C1036" s="153">
        <v>756.83</v>
      </c>
    </row>
    <row r="1037" spans="2:3" x14ac:dyDescent="0.25">
      <c r="B1037" s="152">
        <v>42590</v>
      </c>
      <c r="C1037" s="153">
        <v>805.53</v>
      </c>
    </row>
    <row r="1038" spans="2:3" x14ac:dyDescent="0.25">
      <c r="B1038" s="152">
        <v>42591</v>
      </c>
      <c r="C1038" s="153">
        <v>-2107.14</v>
      </c>
    </row>
    <row r="1039" spans="2:3" x14ac:dyDescent="0.25">
      <c r="B1039" s="152">
        <v>42592</v>
      </c>
      <c r="C1039" s="153">
        <v>972.3</v>
      </c>
    </row>
    <row r="1040" spans="2:3" x14ac:dyDescent="0.25">
      <c r="B1040" s="152">
        <v>42593</v>
      </c>
      <c r="C1040" s="153">
        <v>10.86</v>
      </c>
    </row>
    <row r="1041" spans="2:3" x14ac:dyDescent="0.25">
      <c r="B1041" s="152">
        <v>42594</v>
      </c>
      <c r="C1041" s="153">
        <v>-276.35000000000002</v>
      </c>
    </row>
    <row r="1042" spans="2:3" x14ac:dyDescent="0.25">
      <c r="B1042" s="152">
        <v>42597</v>
      </c>
      <c r="C1042" s="153">
        <v>-499.6</v>
      </c>
    </row>
    <row r="1043" spans="2:3" x14ac:dyDescent="0.25">
      <c r="B1043" s="152">
        <v>42598</v>
      </c>
      <c r="C1043" s="153">
        <v>-1316.12</v>
      </c>
    </row>
    <row r="1044" spans="2:3" x14ac:dyDescent="0.25">
      <c r="B1044" s="152">
        <v>42599</v>
      </c>
      <c r="C1044" s="153">
        <v>-438.28</v>
      </c>
    </row>
    <row r="1045" spans="2:3" x14ac:dyDescent="0.25">
      <c r="B1045" s="152">
        <v>42600</v>
      </c>
      <c r="C1045" s="153">
        <v>105.04</v>
      </c>
    </row>
    <row r="1046" spans="2:3" x14ac:dyDescent="0.25">
      <c r="B1046" s="152">
        <v>42601</v>
      </c>
      <c r="C1046" s="153">
        <v>-724.55</v>
      </c>
    </row>
    <row r="1047" spans="2:3" x14ac:dyDescent="0.25">
      <c r="B1047" s="152">
        <v>42604</v>
      </c>
      <c r="C1047" s="153">
        <v>1156.06</v>
      </c>
    </row>
    <row r="1048" spans="2:3" x14ac:dyDescent="0.25">
      <c r="B1048" s="152">
        <v>42605</v>
      </c>
      <c r="C1048" s="153">
        <v>145.21</v>
      </c>
    </row>
    <row r="1049" spans="2:3" x14ac:dyDescent="0.25">
      <c r="B1049" s="152">
        <v>42606</v>
      </c>
      <c r="C1049" s="153">
        <v>-32.65</v>
      </c>
    </row>
    <row r="1050" spans="2:3" x14ac:dyDescent="0.25">
      <c r="B1050" s="152">
        <v>42607</v>
      </c>
      <c r="C1050" s="153">
        <v>162.16999999999999</v>
      </c>
    </row>
    <row r="1051" spans="2:3" x14ac:dyDescent="0.25">
      <c r="B1051" s="152">
        <v>42608</v>
      </c>
      <c r="C1051" s="153">
        <v>-526.26</v>
      </c>
    </row>
    <row r="1052" spans="2:3" x14ac:dyDescent="0.25">
      <c r="B1052" s="152">
        <v>42611</v>
      </c>
      <c r="C1052" s="153">
        <v>202.21</v>
      </c>
    </row>
    <row r="1053" spans="2:3" x14ac:dyDescent="0.25">
      <c r="B1053" s="152">
        <v>42612</v>
      </c>
      <c r="C1053" s="153">
        <v>-790.05</v>
      </c>
    </row>
    <row r="1054" spans="2:3" x14ac:dyDescent="0.25">
      <c r="B1054" s="152">
        <v>42613</v>
      </c>
      <c r="C1054" s="153">
        <v>110.38</v>
      </c>
    </row>
    <row r="1055" spans="2:3" x14ac:dyDescent="0.25">
      <c r="B1055" s="152">
        <v>42614</v>
      </c>
      <c r="C1055" s="153">
        <v>220.45</v>
      </c>
    </row>
    <row r="1056" spans="2:3" x14ac:dyDescent="0.25">
      <c r="B1056" s="152">
        <v>42615</v>
      </c>
      <c r="C1056" s="153">
        <v>-673.88</v>
      </c>
    </row>
    <row r="1057" spans="2:3" x14ac:dyDescent="0.25">
      <c r="B1057" s="152">
        <v>42618</v>
      </c>
      <c r="C1057" s="153">
        <v>-605.25</v>
      </c>
    </row>
    <row r="1058" spans="2:3" x14ac:dyDescent="0.25">
      <c r="B1058" s="152">
        <v>42619</v>
      </c>
      <c r="C1058" s="153">
        <v>2683.95</v>
      </c>
    </row>
    <row r="1059" spans="2:3" x14ac:dyDescent="0.25">
      <c r="B1059" s="152">
        <v>42622</v>
      </c>
      <c r="C1059" s="153">
        <v>-1813.75</v>
      </c>
    </row>
    <row r="1060" spans="2:3" x14ac:dyDescent="0.25">
      <c r="B1060" s="152">
        <v>42625</v>
      </c>
      <c r="C1060" s="153">
        <v>-2170.14</v>
      </c>
    </row>
    <row r="1061" spans="2:3" x14ac:dyDescent="0.25">
      <c r="B1061" s="152">
        <v>42628</v>
      </c>
      <c r="C1061" s="153">
        <v>135.16</v>
      </c>
    </row>
    <row r="1062" spans="2:3" x14ac:dyDescent="0.25">
      <c r="B1062" s="152">
        <v>42629</v>
      </c>
      <c r="C1062" s="153">
        <v>-410.8</v>
      </c>
    </row>
    <row r="1063" spans="2:3" x14ac:dyDescent="0.25">
      <c r="B1063" s="152">
        <v>42632</v>
      </c>
      <c r="C1063" s="153">
        <v>1386.46</v>
      </c>
    </row>
    <row r="1064" spans="2:3" x14ac:dyDescent="0.25">
      <c r="B1064" s="152">
        <v>42633</v>
      </c>
      <c r="C1064" s="153">
        <v>377.66</v>
      </c>
    </row>
    <row r="1065" spans="2:3" x14ac:dyDescent="0.25">
      <c r="B1065" s="152">
        <v>42634</v>
      </c>
      <c r="C1065" s="153">
        <v>-364.28</v>
      </c>
    </row>
    <row r="1066" spans="2:3" x14ac:dyDescent="0.25">
      <c r="B1066" s="152">
        <v>42635</v>
      </c>
      <c r="C1066" s="153">
        <v>1035.8599999999999</v>
      </c>
    </row>
    <row r="1067" spans="2:3" x14ac:dyDescent="0.25">
      <c r="B1067" s="152">
        <v>42636</v>
      </c>
      <c r="C1067" s="153">
        <v>-1093.92</v>
      </c>
    </row>
    <row r="1068" spans="2:3" x14ac:dyDescent="0.25">
      <c r="B1068" s="152">
        <v>42639</v>
      </c>
      <c r="C1068" s="153">
        <v>-1705.31</v>
      </c>
    </row>
    <row r="1069" spans="2:3" x14ac:dyDescent="0.25">
      <c r="B1069" s="152">
        <v>42640</v>
      </c>
      <c r="C1069" s="153">
        <v>814.87</v>
      </c>
    </row>
    <row r="1070" spans="2:3" x14ac:dyDescent="0.25">
      <c r="B1070" s="152">
        <v>42641</v>
      </c>
      <c r="C1070" s="153">
        <v>-289.60000000000002</v>
      </c>
    </row>
    <row r="1071" spans="2:3" x14ac:dyDescent="0.25">
      <c r="B1071" s="152">
        <v>42642</v>
      </c>
      <c r="C1071" s="153">
        <v>269.74</v>
      </c>
    </row>
    <row r="1072" spans="2:3" x14ac:dyDescent="0.25">
      <c r="B1072" s="152">
        <v>42643</v>
      </c>
      <c r="C1072" s="153">
        <v>121.35</v>
      </c>
    </row>
    <row r="1073" spans="2:3" x14ac:dyDescent="0.25">
      <c r="B1073" s="152">
        <v>42646</v>
      </c>
      <c r="C1073" s="153">
        <v>-27.49</v>
      </c>
    </row>
    <row r="1074" spans="2:3" x14ac:dyDescent="0.25">
      <c r="B1074" s="152">
        <v>42647</v>
      </c>
      <c r="C1074" s="153">
        <v>-613.80999999999995</v>
      </c>
    </row>
    <row r="1075" spans="2:3" x14ac:dyDescent="0.25">
      <c r="B1075" s="152">
        <v>42648</v>
      </c>
      <c r="C1075" s="153">
        <v>-91.53</v>
      </c>
    </row>
    <row r="1076" spans="2:3" x14ac:dyDescent="0.25">
      <c r="B1076" s="152">
        <v>42649</v>
      </c>
      <c r="C1076" s="153">
        <v>-34.39</v>
      </c>
    </row>
    <row r="1077" spans="2:3" x14ac:dyDescent="0.25">
      <c r="B1077" s="152">
        <v>42656</v>
      </c>
      <c r="C1077" s="153">
        <v>-1321.2</v>
      </c>
    </row>
    <row r="1078" spans="2:3" x14ac:dyDescent="0.25">
      <c r="B1078" s="152">
        <v>42657</v>
      </c>
      <c r="C1078" s="153">
        <v>-93.38</v>
      </c>
    </row>
    <row r="1079" spans="2:3" x14ac:dyDescent="0.25">
      <c r="B1079" s="152">
        <v>42660</v>
      </c>
      <c r="C1079" s="153">
        <v>-22.59</v>
      </c>
    </row>
    <row r="1080" spans="2:3" x14ac:dyDescent="0.25">
      <c r="B1080" s="152">
        <v>42661</v>
      </c>
      <c r="C1080" s="153">
        <v>23.86</v>
      </c>
    </row>
    <row r="1081" spans="2:3" x14ac:dyDescent="0.25">
      <c r="B1081" s="152">
        <v>42662</v>
      </c>
      <c r="C1081" s="153">
        <v>136.63999999999999</v>
      </c>
    </row>
    <row r="1082" spans="2:3" x14ac:dyDescent="0.25">
      <c r="B1082" s="152">
        <v>42663</v>
      </c>
      <c r="C1082" s="153">
        <v>-110.94</v>
      </c>
    </row>
    <row r="1083" spans="2:3" x14ac:dyDescent="0.25">
      <c r="B1083" s="152">
        <v>42664</v>
      </c>
      <c r="C1083" s="153">
        <v>-576.20000000000005</v>
      </c>
    </row>
    <row r="1084" spans="2:3" x14ac:dyDescent="0.25">
      <c r="B1084" s="152">
        <v>42667</v>
      </c>
      <c r="C1084" s="153">
        <v>194.86</v>
      </c>
    </row>
    <row r="1085" spans="2:3" x14ac:dyDescent="0.25">
      <c r="B1085" s="152">
        <v>42668</v>
      </c>
      <c r="C1085" s="153">
        <v>-804.46</v>
      </c>
    </row>
    <row r="1086" spans="2:3" x14ac:dyDescent="0.25">
      <c r="B1086" s="152">
        <v>42670</v>
      </c>
      <c r="C1086" s="153">
        <v>1187.6500000000001</v>
      </c>
    </row>
    <row r="1087" spans="2:3" x14ac:dyDescent="0.25">
      <c r="B1087" s="152">
        <v>42671</v>
      </c>
      <c r="C1087" s="153">
        <v>318.98</v>
      </c>
    </row>
    <row r="1088" spans="2:3" x14ac:dyDescent="0.25">
      <c r="B1088" s="152">
        <v>42674</v>
      </c>
      <c r="C1088" s="153">
        <v>1538.7</v>
      </c>
    </row>
    <row r="1089" spans="2:3" x14ac:dyDescent="0.25">
      <c r="B1089" s="152">
        <v>42675</v>
      </c>
      <c r="C1089" s="153">
        <v>2214.62</v>
      </c>
    </row>
    <row r="1090" spans="2:3" x14ac:dyDescent="0.25">
      <c r="B1090" s="152">
        <v>42676</v>
      </c>
      <c r="C1090" s="153">
        <v>1534.74</v>
      </c>
    </row>
    <row r="1091" spans="2:3" x14ac:dyDescent="0.25">
      <c r="B1091" s="152">
        <v>42677</v>
      </c>
      <c r="C1091" s="153">
        <v>1998.2</v>
      </c>
    </row>
    <row r="1092" spans="2:3" x14ac:dyDescent="0.25">
      <c r="B1092" s="152">
        <v>42678</v>
      </c>
      <c r="C1092" s="153">
        <v>473.51</v>
      </c>
    </row>
    <row r="1093" spans="2:3" x14ac:dyDescent="0.25">
      <c r="B1093" s="152">
        <v>42682</v>
      </c>
      <c r="C1093" s="153">
        <v>61.17</v>
      </c>
    </row>
    <row r="1094" spans="2:3" x14ac:dyDescent="0.25">
      <c r="B1094" s="152">
        <v>42683</v>
      </c>
      <c r="C1094" s="153">
        <v>16332.35</v>
      </c>
    </row>
    <row r="1095" spans="2:3" x14ac:dyDescent="0.25">
      <c r="B1095" s="152">
        <v>42684</v>
      </c>
      <c r="C1095" s="153">
        <v>5112.6000000000004</v>
      </c>
    </row>
    <row r="1096" spans="2:3" x14ac:dyDescent="0.25">
      <c r="B1096" s="152">
        <v>42688</v>
      </c>
      <c r="C1096" s="153">
        <v>207.28</v>
      </c>
    </row>
    <row r="1097" spans="2:3" x14ac:dyDescent="0.25">
      <c r="B1097" s="152">
        <v>42689</v>
      </c>
      <c r="C1097" s="153">
        <v>0.31</v>
      </c>
    </row>
    <row r="1098" spans="2:3" x14ac:dyDescent="0.25">
      <c r="B1098" s="152">
        <v>42690</v>
      </c>
      <c r="C1098" s="153">
        <v>-65.849999999999994</v>
      </c>
    </row>
    <row r="1099" spans="2:3" x14ac:dyDescent="0.25">
      <c r="B1099" s="152">
        <v>42691</v>
      </c>
      <c r="C1099" s="153">
        <v>-76.349999999999994</v>
      </c>
    </row>
    <row r="1100" spans="2:3" x14ac:dyDescent="0.25">
      <c r="B1100" s="152">
        <v>42692</v>
      </c>
      <c r="C1100" s="153">
        <v>168.95</v>
      </c>
    </row>
    <row r="1101" spans="2:3" x14ac:dyDescent="0.25">
      <c r="B1101" s="152">
        <v>42695</v>
      </c>
      <c r="C1101" s="153">
        <v>-964.72</v>
      </c>
    </row>
    <row r="1102" spans="2:3" x14ac:dyDescent="0.25">
      <c r="B1102" s="152">
        <v>42696</v>
      </c>
      <c r="C1102" s="153">
        <v>664.19</v>
      </c>
    </row>
    <row r="1103" spans="2:3" x14ac:dyDescent="0.25">
      <c r="B1103" s="152">
        <v>42697</v>
      </c>
      <c r="C1103" s="153">
        <v>-1589.67</v>
      </c>
    </row>
    <row r="1104" spans="2:3" x14ac:dyDescent="0.25">
      <c r="B1104" s="152">
        <v>42698</v>
      </c>
      <c r="C1104" s="153">
        <v>-1241.22</v>
      </c>
    </row>
    <row r="1105" spans="2:3" x14ac:dyDescent="0.25">
      <c r="B1105" s="152">
        <v>42699</v>
      </c>
      <c r="C1105" s="153">
        <v>58.63</v>
      </c>
    </row>
    <row r="1106" spans="2:3" x14ac:dyDescent="0.25">
      <c r="B1106" s="152">
        <v>42702</v>
      </c>
      <c r="C1106" s="153">
        <v>-122</v>
      </c>
    </row>
    <row r="1107" spans="2:3" x14ac:dyDescent="0.25">
      <c r="B1107" s="152">
        <v>42703</v>
      </c>
      <c r="C1107" s="153">
        <v>-106.37</v>
      </c>
    </row>
    <row r="1108" spans="2:3" x14ac:dyDescent="0.25">
      <c r="B1108" s="152">
        <v>42704</v>
      </c>
      <c r="C1108" s="153">
        <v>835.4</v>
      </c>
    </row>
    <row r="1109" spans="2:3" x14ac:dyDescent="0.25">
      <c r="B1109" s="152">
        <v>42705</v>
      </c>
      <c r="C1109" s="153">
        <v>-296.91000000000003</v>
      </c>
    </row>
    <row r="1110" spans="2:3" x14ac:dyDescent="0.25">
      <c r="B1110" s="152">
        <v>42706</v>
      </c>
      <c r="C1110" s="153">
        <v>952.09</v>
      </c>
    </row>
    <row r="1111" spans="2:3" x14ac:dyDescent="0.25">
      <c r="B1111" s="152">
        <v>42709</v>
      </c>
      <c r="C1111" s="153">
        <v>2281.52</v>
      </c>
    </row>
    <row r="1112" spans="2:3" x14ac:dyDescent="0.25">
      <c r="B1112" s="152">
        <v>42710</v>
      </c>
      <c r="C1112" s="153">
        <v>1104.74</v>
      </c>
    </row>
    <row r="1113" spans="2:3" x14ac:dyDescent="0.25">
      <c r="B1113" s="152">
        <v>42711</v>
      </c>
      <c r="C1113" s="153">
        <v>-22.69</v>
      </c>
    </row>
    <row r="1114" spans="2:3" x14ac:dyDescent="0.25">
      <c r="B1114" s="152">
        <v>42712</v>
      </c>
      <c r="C1114" s="153">
        <v>49.77</v>
      </c>
    </row>
    <row r="1115" spans="2:3" x14ac:dyDescent="0.25">
      <c r="B1115" s="152">
        <v>42713</v>
      </c>
      <c r="C1115" s="153">
        <v>-1530.45</v>
      </c>
    </row>
    <row r="1116" spans="2:3" x14ac:dyDescent="0.25">
      <c r="B1116" s="152">
        <v>42716</v>
      </c>
      <c r="C1116" s="153">
        <v>-869.31</v>
      </c>
    </row>
    <row r="1117" spans="2:3" x14ac:dyDescent="0.25">
      <c r="B1117" s="152">
        <v>42717</v>
      </c>
      <c r="C1117" s="153">
        <v>-547.57000000000005</v>
      </c>
    </row>
    <row r="1118" spans="2:3" x14ac:dyDescent="0.25">
      <c r="B1118" s="152">
        <v>42718</v>
      </c>
      <c r="C1118" s="153">
        <v>1283.24</v>
      </c>
    </row>
    <row r="1119" spans="2:3" x14ac:dyDescent="0.25">
      <c r="B1119" s="152">
        <v>42719</v>
      </c>
      <c r="C1119" s="153">
        <v>-165.44</v>
      </c>
    </row>
    <row r="1120" spans="2:3" x14ac:dyDescent="0.25">
      <c r="B1120" s="152">
        <v>42720</v>
      </c>
      <c r="C1120" s="153">
        <v>-79.239999999999995</v>
      </c>
    </row>
    <row r="1121" spans="2:3" x14ac:dyDescent="0.25">
      <c r="B1121" s="152">
        <v>42723</v>
      </c>
      <c r="C1121" s="153">
        <v>3360.57</v>
      </c>
    </row>
    <row r="1122" spans="2:3" x14ac:dyDescent="0.25">
      <c r="B1122" s="152">
        <v>42725</v>
      </c>
      <c r="C1122" s="153">
        <v>-109.79</v>
      </c>
    </row>
    <row r="1123" spans="2:3" x14ac:dyDescent="0.25">
      <c r="B1123" s="152">
        <v>42727</v>
      </c>
      <c r="C1123" s="153">
        <v>952.73</v>
      </c>
    </row>
    <row r="1124" spans="2:3" x14ac:dyDescent="0.25">
      <c r="B1124" s="152">
        <v>42731</v>
      </c>
      <c r="C1124" s="153">
        <v>691.31</v>
      </c>
    </row>
    <row r="1125" spans="2:3" x14ac:dyDescent="0.25">
      <c r="B1125" s="152">
        <v>42732</v>
      </c>
      <c r="C1125" s="153">
        <v>639.01</v>
      </c>
    </row>
    <row r="1126" spans="2:3" x14ac:dyDescent="0.25">
      <c r="B1126" s="152">
        <v>42733</v>
      </c>
      <c r="C1126" s="153">
        <v>52.09</v>
      </c>
    </row>
    <row r="1127" spans="2:3" x14ac:dyDescent="0.25">
      <c r="B1127" s="152">
        <v>42734</v>
      </c>
      <c r="C1127" s="153">
        <v>77.3</v>
      </c>
    </row>
    <row r="1128" spans="2:3" x14ac:dyDescent="0.25">
      <c r="B1128" s="152">
        <v>42738</v>
      </c>
      <c r="C1128" s="153">
        <v>-340.47</v>
      </c>
    </row>
    <row r="1129" spans="2:3" x14ac:dyDescent="0.25">
      <c r="B1129" s="152">
        <v>42739</v>
      </c>
      <c r="C1129" s="153">
        <v>-731.98</v>
      </c>
    </row>
    <row r="1130" spans="2:3" x14ac:dyDescent="0.25">
      <c r="B1130" s="152">
        <v>42740</v>
      </c>
      <c r="C1130" s="153">
        <v>58.57</v>
      </c>
    </row>
    <row r="1131" spans="2:3" x14ac:dyDescent="0.25">
      <c r="B1131" s="152">
        <v>42741</v>
      </c>
      <c r="C1131" s="153">
        <v>-435.78</v>
      </c>
    </row>
    <row r="1132" spans="2:3" x14ac:dyDescent="0.25">
      <c r="B1132" s="152">
        <v>42744</v>
      </c>
      <c r="C1132" s="153">
        <v>-527.75</v>
      </c>
    </row>
    <row r="1133" spans="2:3" x14ac:dyDescent="0.25">
      <c r="B1133" s="152">
        <v>42745</v>
      </c>
      <c r="C1133" s="153">
        <v>13.53</v>
      </c>
    </row>
    <row r="1134" spans="2:3" x14ac:dyDescent="0.25">
      <c r="B1134" s="152">
        <v>42746</v>
      </c>
      <c r="C1134" s="153">
        <v>148.21</v>
      </c>
    </row>
    <row r="1135" spans="2:3" x14ac:dyDescent="0.25">
      <c r="B1135" s="152">
        <v>42747</v>
      </c>
      <c r="C1135" s="153">
        <v>209.97</v>
      </c>
    </row>
    <row r="1136" spans="2:3" x14ac:dyDescent="0.25">
      <c r="B1136" s="152">
        <v>42748</v>
      </c>
      <c r="C1136" s="153">
        <v>-1008.74</v>
      </c>
    </row>
    <row r="1137" spans="2:3" x14ac:dyDescent="0.25">
      <c r="B1137" s="152">
        <v>42751</v>
      </c>
      <c r="C1137" s="153">
        <v>-6.45</v>
      </c>
    </row>
    <row r="1138" spans="2:3" x14ac:dyDescent="0.25">
      <c r="B1138" s="152">
        <v>42752</v>
      </c>
      <c r="C1138" s="153">
        <v>-923.78</v>
      </c>
    </row>
    <row r="1139" spans="2:3" x14ac:dyDescent="0.25">
      <c r="B1139" s="152">
        <v>42753</v>
      </c>
      <c r="C1139" s="153">
        <v>431.8</v>
      </c>
    </row>
    <row r="1140" spans="2:3" x14ac:dyDescent="0.25">
      <c r="B1140" s="152">
        <v>42755</v>
      </c>
      <c r="C1140" s="153">
        <v>1569.96</v>
      </c>
    </row>
    <row r="1141" spans="2:3" x14ac:dyDescent="0.25">
      <c r="B1141" s="152">
        <v>42758</v>
      </c>
      <c r="C1141" s="153">
        <v>-476.86</v>
      </c>
    </row>
    <row r="1142" spans="2:3" x14ac:dyDescent="0.25">
      <c r="B1142" s="152">
        <v>42759</v>
      </c>
      <c r="C1142" s="153">
        <v>834.33</v>
      </c>
    </row>
    <row r="1143" spans="2:3" x14ac:dyDescent="0.25">
      <c r="B1143" s="152">
        <v>42760</v>
      </c>
      <c r="C1143" s="153">
        <v>-305.56</v>
      </c>
    </row>
    <row r="1144" spans="2:3" x14ac:dyDescent="0.25">
      <c r="B1144" s="152">
        <v>42761</v>
      </c>
      <c r="C1144" s="153">
        <v>1539.16</v>
      </c>
    </row>
    <row r="1145" spans="2:3" x14ac:dyDescent="0.25">
      <c r="B1145" s="152">
        <v>42762</v>
      </c>
      <c r="C1145" s="153">
        <v>53.04</v>
      </c>
    </row>
    <row r="1146" spans="2:3" x14ac:dyDescent="0.25">
      <c r="B1146" s="152">
        <v>42765</v>
      </c>
      <c r="C1146" s="153">
        <v>-248.5</v>
      </c>
    </row>
    <row r="1147" spans="2:3" x14ac:dyDescent="0.25">
      <c r="B1147" s="152">
        <v>42766</v>
      </c>
      <c r="C1147" s="153">
        <v>-139.16</v>
      </c>
    </row>
    <row r="1148" spans="2:3" x14ac:dyDescent="0.25">
      <c r="B1148" s="152">
        <v>42767</v>
      </c>
      <c r="C1148" s="153">
        <v>-200.28</v>
      </c>
    </row>
    <row r="1149" spans="2:3" x14ac:dyDescent="0.25">
      <c r="B1149" s="152">
        <v>42768</v>
      </c>
      <c r="C1149" s="153">
        <v>-387.23</v>
      </c>
    </row>
    <row r="1150" spans="2:3" x14ac:dyDescent="0.25">
      <c r="B1150" s="152">
        <v>42769</v>
      </c>
      <c r="C1150" s="153">
        <v>1079.3800000000001</v>
      </c>
    </row>
    <row r="1151" spans="2:3" x14ac:dyDescent="0.25">
      <c r="B1151" s="152">
        <v>42772</v>
      </c>
      <c r="C1151" s="153">
        <v>1198.81</v>
      </c>
    </row>
    <row r="1152" spans="2:3" x14ac:dyDescent="0.25">
      <c r="B1152" s="152">
        <v>42773</v>
      </c>
      <c r="C1152" s="153">
        <v>107.38</v>
      </c>
    </row>
    <row r="1153" spans="2:3" x14ac:dyDescent="0.25">
      <c r="B1153" s="152">
        <v>42774</v>
      </c>
      <c r="C1153" s="153">
        <v>2649.24</v>
      </c>
    </row>
    <row r="1154" spans="2:3" x14ac:dyDescent="0.25">
      <c r="B1154" s="152">
        <v>42775</v>
      </c>
      <c r="C1154" s="153">
        <v>-927.99</v>
      </c>
    </row>
    <row r="1155" spans="2:3" x14ac:dyDescent="0.25">
      <c r="B1155" s="152">
        <v>42776</v>
      </c>
      <c r="C1155" s="153">
        <v>8.7799999999999994</v>
      </c>
    </row>
    <row r="1156" spans="2:3" x14ac:dyDescent="0.25">
      <c r="B1156" s="152">
        <v>42779</v>
      </c>
      <c r="C1156" s="153">
        <v>-1648.98</v>
      </c>
    </row>
    <row r="1157" spans="2:3" x14ac:dyDescent="0.25">
      <c r="B1157" s="152">
        <v>42780</v>
      </c>
      <c r="C1157" s="153">
        <v>390.41</v>
      </c>
    </row>
    <row r="1158" spans="2:3" x14ac:dyDescent="0.25">
      <c r="B1158" s="152">
        <v>42781</v>
      </c>
      <c r="C1158" s="153">
        <v>249.11</v>
      </c>
    </row>
    <row r="1159" spans="2:3" x14ac:dyDescent="0.25">
      <c r="B1159" s="152">
        <v>42782</v>
      </c>
      <c r="C1159" s="153">
        <v>-703.16</v>
      </c>
    </row>
    <row r="1160" spans="2:3" x14ac:dyDescent="0.25">
      <c r="B1160" s="152">
        <v>42783</v>
      </c>
      <c r="C1160" s="153">
        <v>635.84</v>
      </c>
    </row>
    <row r="1161" spans="2:3" x14ac:dyDescent="0.25">
      <c r="B1161" s="152">
        <v>42786</v>
      </c>
      <c r="C1161" s="153">
        <v>60.58</v>
      </c>
    </row>
    <row r="1162" spans="2:3" x14ac:dyDescent="0.25">
      <c r="B1162" s="152">
        <v>42787</v>
      </c>
      <c r="C1162" s="153">
        <v>-245</v>
      </c>
    </row>
    <row r="1163" spans="2:3" x14ac:dyDescent="0.25">
      <c r="B1163" s="152">
        <v>42788</v>
      </c>
      <c r="C1163" s="153">
        <v>93.82</v>
      </c>
    </row>
    <row r="1164" spans="2:3" x14ac:dyDescent="0.25">
      <c r="B1164" s="152">
        <v>42789</v>
      </c>
      <c r="C1164" s="153">
        <v>399.62</v>
      </c>
    </row>
    <row r="1165" spans="2:3" x14ac:dyDescent="0.25">
      <c r="B1165" s="152">
        <v>42793</v>
      </c>
      <c r="C1165" s="153">
        <v>-342.74</v>
      </c>
    </row>
    <row r="1166" spans="2:3" x14ac:dyDescent="0.25">
      <c r="B1166" s="152">
        <v>42795</v>
      </c>
      <c r="C1166" s="153">
        <v>-352.32</v>
      </c>
    </row>
    <row r="1167" spans="2:3" x14ac:dyDescent="0.25">
      <c r="B1167" s="152">
        <v>42796</v>
      </c>
      <c r="C1167" s="153">
        <v>-675.57</v>
      </c>
    </row>
    <row r="1168" spans="2:3" x14ac:dyDescent="0.25">
      <c r="B1168" s="152">
        <v>42797</v>
      </c>
      <c r="C1168" s="153">
        <v>-455.26</v>
      </c>
    </row>
    <row r="1169" spans="2:3" x14ac:dyDescent="0.25">
      <c r="B1169" s="152">
        <v>42800</v>
      </c>
      <c r="C1169" s="153">
        <v>23.24</v>
      </c>
    </row>
    <row r="1170" spans="2:3" x14ac:dyDescent="0.25">
      <c r="B1170" s="152">
        <v>42802</v>
      </c>
      <c r="C1170" s="153">
        <v>140.9</v>
      </c>
    </row>
    <row r="1171" spans="2:3" x14ac:dyDescent="0.25">
      <c r="B1171" s="152">
        <v>42803</v>
      </c>
      <c r="C1171" s="153">
        <v>82.81</v>
      </c>
    </row>
    <row r="1172" spans="2:3" x14ac:dyDescent="0.25">
      <c r="B1172" s="152">
        <v>42807</v>
      </c>
      <c r="C1172" s="153">
        <v>-79.63</v>
      </c>
    </row>
    <row r="1173" spans="2:3" x14ac:dyDescent="0.25">
      <c r="B1173" s="152">
        <v>42808</v>
      </c>
      <c r="C1173" s="153">
        <v>-43.43</v>
      </c>
    </row>
    <row r="1174" spans="2:3" x14ac:dyDescent="0.25">
      <c r="B1174" s="152">
        <v>42809</v>
      </c>
      <c r="C1174" s="153">
        <v>83.25</v>
      </c>
    </row>
    <row r="1175" spans="2:3" x14ac:dyDescent="0.25">
      <c r="B1175" s="152">
        <v>42810</v>
      </c>
      <c r="C1175" s="153">
        <v>170.9</v>
      </c>
    </row>
    <row r="1176" spans="2:3" x14ac:dyDescent="0.25">
      <c r="B1176" s="152">
        <v>42814</v>
      </c>
      <c r="C1176" s="153">
        <v>-174.76</v>
      </c>
    </row>
    <row r="1177" spans="2:3" x14ac:dyDescent="0.25">
      <c r="B1177" s="152">
        <v>42815</v>
      </c>
      <c r="C1177" s="153">
        <v>-161.07</v>
      </c>
    </row>
    <row r="1178" spans="2:3" x14ac:dyDescent="0.25">
      <c r="B1178" s="152">
        <v>42816</v>
      </c>
      <c r="C1178" s="153">
        <v>827.99</v>
      </c>
    </row>
    <row r="1179" spans="2:3" x14ac:dyDescent="0.25">
      <c r="B1179" s="152">
        <v>42817</v>
      </c>
      <c r="C1179" s="153">
        <v>-732.17</v>
      </c>
    </row>
    <row r="1180" spans="2:3" x14ac:dyDescent="0.25">
      <c r="B1180" s="152">
        <v>42818</v>
      </c>
      <c r="C1180" s="153">
        <v>111.76</v>
      </c>
    </row>
    <row r="1181" spans="2:3" x14ac:dyDescent="0.25">
      <c r="B1181" s="152">
        <v>42821</v>
      </c>
      <c r="C1181" s="153">
        <v>-1870.54</v>
      </c>
    </row>
    <row r="1182" spans="2:3" x14ac:dyDescent="0.25">
      <c r="B1182" s="152">
        <v>42822</v>
      </c>
      <c r="C1182" s="153">
        <v>-568.63</v>
      </c>
    </row>
    <row r="1183" spans="2:3" x14ac:dyDescent="0.25">
      <c r="B1183" s="152">
        <v>42823</v>
      </c>
      <c r="C1183" s="153">
        <v>1981.37</v>
      </c>
    </row>
    <row r="1184" spans="2:3" x14ac:dyDescent="0.25">
      <c r="B1184" s="152">
        <v>42824</v>
      </c>
      <c r="C1184" s="153">
        <v>-34.86</v>
      </c>
    </row>
    <row r="1185" spans="2:3" x14ac:dyDescent="0.25">
      <c r="B1185" s="152">
        <v>42825</v>
      </c>
      <c r="C1185" s="153">
        <v>-180.09</v>
      </c>
    </row>
    <row r="1186" spans="2:3" x14ac:dyDescent="0.25">
      <c r="B1186" s="152">
        <v>42828</v>
      </c>
      <c r="C1186" s="153">
        <v>1301.29</v>
      </c>
    </row>
    <row r="1187" spans="2:3" x14ac:dyDescent="0.25">
      <c r="B1187" s="152">
        <v>42829</v>
      </c>
      <c r="C1187" s="153">
        <v>-34.86</v>
      </c>
    </row>
    <row r="1188" spans="2:3" x14ac:dyDescent="0.25">
      <c r="B1188" s="152">
        <v>42830</v>
      </c>
      <c r="C1188" s="153">
        <v>-58.52</v>
      </c>
    </row>
    <row r="1189" spans="2:3" x14ac:dyDescent="0.25">
      <c r="B1189" s="152">
        <v>42831</v>
      </c>
      <c r="C1189" s="153">
        <v>76.849999999999994</v>
      </c>
    </row>
    <row r="1190" spans="2:3" x14ac:dyDescent="0.25">
      <c r="B1190" s="152">
        <v>42832</v>
      </c>
      <c r="C1190" s="153">
        <v>321.08999999999997</v>
      </c>
    </row>
    <row r="1191" spans="2:3" x14ac:dyDescent="0.25">
      <c r="B1191" s="152">
        <v>42835</v>
      </c>
      <c r="C1191" s="153">
        <v>786.41</v>
      </c>
    </row>
    <row r="1192" spans="2:3" x14ac:dyDescent="0.25">
      <c r="B1192" s="152">
        <v>42836</v>
      </c>
      <c r="C1192" s="153">
        <v>-173.14</v>
      </c>
    </row>
    <row r="1193" spans="2:3" x14ac:dyDescent="0.25">
      <c r="B1193" s="152">
        <v>42837</v>
      </c>
      <c r="C1193" s="153">
        <v>1107.56</v>
      </c>
    </row>
    <row r="1194" spans="2:3" x14ac:dyDescent="0.25">
      <c r="B1194" s="152">
        <v>42838</v>
      </c>
      <c r="C1194" s="153">
        <v>552.54</v>
      </c>
    </row>
    <row r="1195" spans="2:3" x14ac:dyDescent="0.25">
      <c r="B1195" s="152">
        <v>42842</v>
      </c>
      <c r="C1195" s="153">
        <v>-1198.26</v>
      </c>
    </row>
    <row r="1196" spans="2:3" x14ac:dyDescent="0.25">
      <c r="B1196" s="152">
        <v>42843</v>
      </c>
      <c r="C1196" s="153">
        <v>-34.72</v>
      </c>
    </row>
    <row r="1197" spans="2:3" x14ac:dyDescent="0.25">
      <c r="B1197" s="152">
        <v>42845</v>
      </c>
      <c r="C1197" s="153">
        <v>751.96</v>
      </c>
    </row>
    <row r="1198" spans="2:3" x14ac:dyDescent="0.25">
      <c r="B1198" s="152">
        <v>42846</v>
      </c>
      <c r="C1198" s="153">
        <v>317.70999999999998</v>
      </c>
    </row>
    <row r="1199" spans="2:3" x14ac:dyDescent="0.25">
      <c r="B1199" s="152">
        <v>42849</v>
      </c>
      <c r="C1199" s="153">
        <v>-653.95000000000005</v>
      </c>
    </row>
    <row r="1200" spans="2:3" x14ac:dyDescent="0.25">
      <c r="B1200" s="152">
        <v>42850</v>
      </c>
      <c r="C1200" s="153">
        <v>-1201.1199999999999</v>
      </c>
    </row>
    <row r="1201" spans="2:3" x14ac:dyDescent="0.25">
      <c r="B1201" s="152">
        <v>42851</v>
      </c>
      <c r="C1201" s="153">
        <v>446.71</v>
      </c>
    </row>
    <row r="1202" spans="2:3" x14ac:dyDescent="0.25">
      <c r="B1202" s="152">
        <v>42852</v>
      </c>
      <c r="C1202" s="153">
        <v>-868.35</v>
      </c>
    </row>
    <row r="1203" spans="2:3" x14ac:dyDescent="0.25">
      <c r="B1203" s="152">
        <v>42853</v>
      </c>
      <c r="C1203" s="153">
        <v>752.14</v>
      </c>
    </row>
    <row r="1204" spans="2:3" x14ac:dyDescent="0.25">
      <c r="B1204" s="152">
        <v>42856</v>
      </c>
      <c r="C1204" s="153">
        <v>-1064.8399999999999</v>
      </c>
    </row>
    <row r="1205" spans="2:3" x14ac:dyDescent="0.25">
      <c r="B1205" s="152">
        <v>42857</v>
      </c>
      <c r="C1205" s="153">
        <v>-202.99</v>
      </c>
    </row>
    <row r="1206" spans="2:3" x14ac:dyDescent="0.25">
      <c r="B1206" s="152">
        <v>42858</v>
      </c>
      <c r="C1206" s="153">
        <v>-251.89</v>
      </c>
    </row>
    <row r="1207" spans="2:3" x14ac:dyDescent="0.25">
      <c r="B1207" s="152">
        <v>42859</v>
      </c>
      <c r="C1207" s="153">
        <v>671.28</v>
      </c>
    </row>
    <row r="1208" spans="2:3" x14ac:dyDescent="0.25">
      <c r="B1208" s="152">
        <v>42863</v>
      </c>
      <c r="C1208" s="153">
        <v>-61.53</v>
      </c>
    </row>
    <row r="1209" spans="2:3" x14ac:dyDescent="0.25">
      <c r="B1209" s="152">
        <v>42864</v>
      </c>
      <c r="C1209" s="153">
        <v>-1466.09</v>
      </c>
    </row>
    <row r="1210" spans="2:3" x14ac:dyDescent="0.25">
      <c r="B1210" s="152">
        <v>42865</v>
      </c>
      <c r="C1210" s="153">
        <v>-325.22000000000003</v>
      </c>
    </row>
    <row r="1211" spans="2:3" x14ac:dyDescent="0.25">
      <c r="B1211" s="152">
        <v>42866</v>
      </c>
      <c r="C1211" s="153">
        <v>-70.58</v>
      </c>
    </row>
    <row r="1212" spans="2:3" x14ac:dyDescent="0.25">
      <c r="B1212" s="152">
        <v>42867</v>
      </c>
      <c r="C1212" s="153">
        <v>80.37</v>
      </c>
    </row>
    <row r="1213" spans="2:3" x14ac:dyDescent="0.25">
      <c r="B1213" s="152">
        <v>42870</v>
      </c>
      <c r="C1213" s="153">
        <v>-7.69</v>
      </c>
    </row>
    <row r="1214" spans="2:3" x14ac:dyDescent="0.25">
      <c r="B1214" s="152">
        <v>42871</v>
      </c>
      <c r="C1214" s="153">
        <v>342.33</v>
      </c>
    </row>
    <row r="1215" spans="2:3" x14ac:dyDescent="0.25">
      <c r="B1215" s="152">
        <v>42872</v>
      </c>
      <c r="C1215" s="153">
        <v>-975.65</v>
      </c>
    </row>
    <row r="1216" spans="2:3" x14ac:dyDescent="0.25">
      <c r="B1216" s="152">
        <v>42873</v>
      </c>
      <c r="C1216" s="153">
        <v>2060.42</v>
      </c>
    </row>
    <row r="1217" spans="2:3" x14ac:dyDescent="0.25">
      <c r="B1217" s="152">
        <v>42874</v>
      </c>
      <c r="C1217" s="153">
        <v>-189.62</v>
      </c>
    </row>
    <row r="1218" spans="2:3" x14ac:dyDescent="0.25">
      <c r="B1218" s="152">
        <v>42877</v>
      </c>
      <c r="C1218" s="153">
        <v>583.19000000000005</v>
      </c>
    </row>
    <row r="1219" spans="2:3" x14ac:dyDescent="0.25">
      <c r="B1219" s="152">
        <v>42878</v>
      </c>
      <c r="C1219" s="153">
        <v>-189.36</v>
      </c>
    </row>
    <row r="1220" spans="2:3" x14ac:dyDescent="0.25">
      <c r="B1220" s="152">
        <v>42879</v>
      </c>
      <c r="C1220" s="153">
        <v>-805.41</v>
      </c>
    </row>
    <row r="1221" spans="2:3" x14ac:dyDescent="0.25">
      <c r="B1221" s="152">
        <v>42880</v>
      </c>
      <c r="C1221" s="153">
        <v>-329.83</v>
      </c>
    </row>
    <row r="1222" spans="2:3" x14ac:dyDescent="0.25">
      <c r="B1222" s="152">
        <v>42881</v>
      </c>
      <c r="C1222" s="153">
        <v>1526.55</v>
      </c>
    </row>
    <row r="1223" spans="2:3" x14ac:dyDescent="0.25">
      <c r="B1223" s="152">
        <v>42884</v>
      </c>
      <c r="C1223" s="153">
        <v>1256.8800000000001</v>
      </c>
    </row>
    <row r="1224" spans="2:3" x14ac:dyDescent="0.25">
      <c r="B1224" s="152">
        <v>42885</v>
      </c>
      <c r="C1224" s="153">
        <v>-393.73</v>
      </c>
    </row>
    <row r="1225" spans="2:3" x14ac:dyDescent="0.25">
      <c r="B1225" s="152">
        <v>42886</v>
      </c>
      <c r="C1225" s="153">
        <v>504.2</v>
      </c>
    </row>
    <row r="1226" spans="2:3" x14ac:dyDescent="0.25">
      <c r="B1226" s="152">
        <v>42887</v>
      </c>
      <c r="C1226" s="153">
        <v>456.26</v>
      </c>
    </row>
    <row r="1227" spans="2:3" x14ac:dyDescent="0.25">
      <c r="B1227" s="152">
        <v>42888</v>
      </c>
      <c r="C1227" s="153">
        <v>211.7</v>
      </c>
    </row>
    <row r="1228" spans="2:3" x14ac:dyDescent="0.25">
      <c r="B1228" s="152">
        <v>42892</v>
      </c>
      <c r="C1228" s="153">
        <v>718.91</v>
      </c>
    </row>
    <row r="1229" spans="2:3" x14ac:dyDescent="0.25">
      <c r="B1229" s="152">
        <v>42893</v>
      </c>
      <c r="C1229" s="153">
        <v>495.89</v>
      </c>
    </row>
    <row r="1230" spans="2:3" x14ac:dyDescent="0.25">
      <c r="B1230" s="152">
        <v>42894</v>
      </c>
      <c r="C1230" s="153">
        <v>481.4</v>
      </c>
    </row>
    <row r="1231" spans="2:3" x14ac:dyDescent="0.25">
      <c r="B1231" s="152">
        <v>42899</v>
      </c>
      <c r="C1231" s="153">
        <v>1154.3499999999999</v>
      </c>
    </row>
    <row r="1232" spans="2:3" x14ac:dyDescent="0.25">
      <c r="B1232" s="152">
        <v>42900</v>
      </c>
      <c r="C1232" s="153">
        <v>1213.18</v>
      </c>
    </row>
    <row r="1233" spans="2:3" x14ac:dyDescent="0.25">
      <c r="B1233" s="152">
        <v>42901</v>
      </c>
      <c r="C1233" s="153">
        <v>34.229999999999997</v>
      </c>
    </row>
    <row r="1234" spans="2:3" x14ac:dyDescent="0.25">
      <c r="B1234" s="152">
        <v>42902</v>
      </c>
      <c r="C1234" s="153">
        <v>678.26</v>
      </c>
    </row>
    <row r="1235" spans="2:3" x14ac:dyDescent="0.25">
      <c r="B1235" s="152">
        <v>42906</v>
      </c>
      <c r="C1235" s="153">
        <v>734.32</v>
      </c>
    </row>
    <row r="1236" spans="2:3" x14ac:dyDescent="0.25">
      <c r="B1236" s="152">
        <v>42907</v>
      </c>
      <c r="C1236" s="153">
        <v>802.1</v>
      </c>
    </row>
    <row r="1237" spans="2:3" x14ac:dyDescent="0.25">
      <c r="B1237" s="152">
        <v>42908</v>
      </c>
      <c r="C1237" s="153">
        <v>69</v>
      </c>
    </row>
    <row r="1238" spans="2:3" x14ac:dyDescent="0.25">
      <c r="B1238" s="152">
        <v>42909</v>
      </c>
      <c r="C1238" s="153">
        <v>468.29</v>
      </c>
    </row>
    <row r="1239" spans="2:3" x14ac:dyDescent="0.25">
      <c r="B1239" s="152">
        <v>42912</v>
      </c>
      <c r="C1239" s="153">
        <v>-195.9</v>
      </c>
    </row>
    <row r="1240" spans="2:3" x14ac:dyDescent="0.25">
      <c r="B1240" s="152">
        <v>42913</v>
      </c>
      <c r="C1240" s="153">
        <v>2621.58</v>
      </c>
    </row>
    <row r="1241" spans="2:3" x14ac:dyDescent="0.25">
      <c r="B1241" s="152">
        <v>42914</v>
      </c>
      <c r="C1241" s="153">
        <v>137.09</v>
      </c>
    </row>
    <row r="1242" spans="2:3" x14ac:dyDescent="0.25">
      <c r="B1242" s="152">
        <v>42916</v>
      </c>
      <c r="C1242" s="153">
        <v>1292.33</v>
      </c>
    </row>
    <row r="1243" spans="2:3" x14ac:dyDescent="0.25">
      <c r="B1243" s="152">
        <v>42919</v>
      </c>
      <c r="C1243" s="153">
        <v>1129.1400000000001</v>
      </c>
    </row>
    <row r="1244" spans="2:3" x14ac:dyDescent="0.25">
      <c r="B1244" s="152">
        <v>42920</v>
      </c>
      <c r="C1244" s="153">
        <v>1804.26</v>
      </c>
    </row>
    <row r="1245" spans="2:3" x14ac:dyDescent="0.25">
      <c r="B1245" s="152">
        <v>42921</v>
      </c>
      <c r="C1245" s="153">
        <v>1049.8</v>
      </c>
    </row>
    <row r="1246" spans="2:3" x14ac:dyDescent="0.25">
      <c r="B1246" s="152">
        <v>42922</v>
      </c>
      <c r="C1246" s="153">
        <v>-37.4</v>
      </c>
    </row>
    <row r="1247" spans="2:3" x14ac:dyDescent="0.25">
      <c r="B1247" s="152">
        <v>42923</v>
      </c>
      <c r="C1247" s="153">
        <v>1165.52</v>
      </c>
    </row>
    <row r="1248" spans="2:3" x14ac:dyDescent="0.25">
      <c r="B1248" s="152">
        <v>42926</v>
      </c>
      <c r="C1248" s="153">
        <v>-28.35</v>
      </c>
    </row>
    <row r="1249" spans="2:3" x14ac:dyDescent="0.25">
      <c r="B1249" s="152">
        <v>42927</v>
      </c>
      <c r="C1249" s="153">
        <v>396.96</v>
      </c>
    </row>
    <row r="1250" spans="2:3" x14ac:dyDescent="0.25">
      <c r="B1250" s="152">
        <v>42928</v>
      </c>
      <c r="C1250" s="153">
        <v>-13.81</v>
      </c>
    </row>
    <row r="1251" spans="2:3" x14ac:dyDescent="0.25">
      <c r="B1251" s="152">
        <v>42929</v>
      </c>
      <c r="C1251" s="153">
        <v>907.38</v>
      </c>
    </row>
    <row r="1252" spans="2:3" x14ac:dyDescent="0.25">
      <c r="B1252" s="152">
        <v>42930</v>
      </c>
      <c r="C1252" s="153">
        <v>991.76</v>
      </c>
    </row>
    <row r="1253" spans="2:3" x14ac:dyDescent="0.25">
      <c r="B1253" s="152">
        <v>42933</v>
      </c>
      <c r="C1253" s="153">
        <v>807.79</v>
      </c>
    </row>
    <row r="1254" spans="2:3" x14ac:dyDescent="0.25">
      <c r="B1254" s="152">
        <v>42934</v>
      </c>
      <c r="C1254" s="153">
        <v>940.77</v>
      </c>
    </row>
    <row r="1255" spans="2:3" x14ac:dyDescent="0.25">
      <c r="B1255" s="152">
        <v>42935</v>
      </c>
      <c r="C1255" s="153">
        <v>-175.09</v>
      </c>
    </row>
    <row r="1256" spans="2:3" x14ac:dyDescent="0.25">
      <c r="B1256" s="152">
        <v>42936</v>
      </c>
      <c r="C1256" s="153">
        <v>-283.64999999999998</v>
      </c>
    </row>
    <row r="1257" spans="2:3" x14ac:dyDescent="0.25">
      <c r="B1257" s="152">
        <v>42937</v>
      </c>
      <c r="C1257" s="153">
        <v>103.92</v>
      </c>
    </row>
    <row r="1258" spans="2:3" x14ac:dyDescent="0.25">
      <c r="B1258" s="152">
        <v>42940</v>
      </c>
      <c r="C1258" s="153">
        <v>-536.95000000000005</v>
      </c>
    </row>
    <row r="1259" spans="2:3" x14ac:dyDescent="0.25">
      <c r="B1259" s="152">
        <v>42941</v>
      </c>
      <c r="C1259" s="153">
        <v>801.04</v>
      </c>
    </row>
    <row r="1260" spans="2:3" x14ac:dyDescent="0.25">
      <c r="B1260" s="152">
        <v>42944</v>
      </c>
      <c r="C1260" s="153">
        <v>20.96</v>
      </c>
    </row>
    <row r="1261" spans="2:3" x14ac:dyDescent="0.25">
      <c r="B1261" s="152">
        <v>42947</v>
      </c>
      <c r="C1261" s="153">
        <v>1186.83</v>
      </c>
    </row>
    <row r="1262" spans="2:3" x14ac:dyDescent="0.25">
      <c r="B1262" s="152">
        <v>42948</v>
      </c>
      <c r="C1262" s="153">
        <v>5692.53</v>
      </c>
    </row>
    <row r="1263" spans="2:3" x14ac:dyDescent="0.25">
      <c r="B1263" s="152">
        <v>42949</v>
      </c>
      <c r="C1263" s="153">
        <v>214.95</v>
      </c>
    </row>
    <row r="1264" spans="2:3" x14ac:dyDescent="0.25">
      <c r="B1264" s="152">
        <v>42950</v>
      </c>
      <c r="C1264" s="153">
        <v>52.28</v>
      </c>
    </row>
    <row r="1265" spans="2:3" x14ac:dyDescent="0.25">
      <c r="B1265" s="152">
        <v>42951</v>
      </c>
      <c r="C1265" s="153">
        <v>1192.18</v>
      </c>
    </row>
    <row r="1266" spans="2:3" x14ac:dyDescent="0.25">
      <c r="B1266" s="152">
        <v>42954</v>
      </c>
      <c r="C1266" s="153">
        <v>444.3</v>
      </c>
    </row>
    <row r="1267" spans="2:3" x14ac:dyDescent="0.25">
      <c r="B1267" s="152">
        <v>42955</v>
      </c>
      <c r="C1267" s="153">
        <v>-383.42</v>
      </c>
    </row>
    <row r="1268" spans="2:3" x14ac:dyDescent="0.25">
      <c r="B1268" s="152">
        <v>42956</v>
      </c>
      <c r="C1268" s="153">
        <v>-1909</v>
      </c>
    </row>
    <row r="1269" spans="2:3" x14ac:dyDescent="0.25">
      <c r="B1269" s="152">
        <v>42957</v>
      </c>
      <c r="C1269" s="153">
        <v>-3874.06</v>
      </c>
    </row>
    <row r="1270" spans="2:3" x14ac:dyDescent="0.25">
      <c r="B1270" s="152">
        <v>42958</v>
      </c>
      <c r="C1270" s="153">
        <v>1154.47</v>
      </c>
    </row>
    <row r="1271" spans="2:3" x14ac:dyDescent="0.25">
      <c r="B1271" s="152">
        <v>42961</v>
      </c>
      <c r="C1271" s="153">
        <v>-2362.12</v>
      </c>
    </row>
    <row r="1272" spans="2:3" x14ac:dyDescent="0.25">
      <c r="B1272" s="152">
        <v>42962</v>
      </c>
      <c r="C1272" s="153">
        <v>-482.02</v>
      </c>
    </row>
    <row r="1273" spans="2:3" x14ac:dyDescent="0.25">
      <c r="B1273" s="152">
        <v>42963</v>
      </c>
      <c r="C1273" s="153">
        <v>1300.23</v>
      </c>
    </row>
    <row r="1274" spans="2:3" x14ac:dyDescent="0.25">
      <c r="B1274" s="152">
        <v>42964</v>
      </c>
      <c r="C1274" s="153">
        <v>439.66</v>
      </c>
    </row>
    <row r="1275" spans="2:3" x14ac:dyDescent="0.25">
      <c r="B1275" s="152">
        <v>42965</v>
      </c>
      <c r="C1275" s="153">
        <v>1908.2</v>
      </c>
    </row>
    <row r="1276" spans="2:3" x14ac:dyDescent="0.25">
      <c r="B1276" s="152">
        <v>42968</v>
      </c>
      <c r="C1276" s="153">
        <v>88.32</v>
      </c>
    </row>
    <row r="1277" spans="2:3" x14ac:dyDescent="0.25">
      <c r="B1277" s="152">
        <v>42969</v>
      </c>
      <c r="C1277" s="153">
        <v>-306.32</v>
      </c>
    </row>
    <row r="1278" spans="2:3" x14ac:dyDescent="0.25">
      <c r="B1278" s="152">
        <v>42971</v>
      </c>
      <c r="C1278" s="153">
        <v>784.24</v>
      </c>
    </row>
    <row r="1279" spans="2:3" x14ac:dyDescent="0.25">
      <c r="B1279" s="152">
        <v>42975</v>
      </c>
      <c r="C1279" s="153">
        <v>1429.7</v>
      </c>
    </row>
    <row r="1280" spans="2:3" x14ac:dyDescent="0.25">
      <c r="B1280" s="152">
        <v>42976</v>
      </c>
      <c r="C1280" s="153">
        <v>3166.49</v>
      </c>
    </row>
    <row r="1281" spans="2:3" x14ac:dyDescent="0.25">
      <c r="B1281" s="152">
        <v>42978</v>
      </c>
      <c r="C1281" s="153">
        <v>30.14</v>
      </c>
    </row>
    <row r="1282" spans="2:3" x14ac:dyDescent="0.25">
      <c r="B1282" s="152">
        <v>42979</v>
      </c>
      <c r="C1282" s="153">
        <v>565.36</v>
      </c>
    </row>
    <row r="1283" spans="2:3" x14ac:dyDescent="0.25">
      <c r="B1283" s="152">
        <v>42983</v>
      </c>
      <c r="C1283" s="153">
        <v>1938.19</v>
      </c>
    </row>
    <row r="1284" spans="2:3" x14ac:dyDescent="0.25">
      <c r="B1284" s="152">
        <v>42984</v>
      </c>
      <c r="C1284" s="153">
        <v>1318</v>
      </c>
    </row>
    <row r="1285" spans="2:3" x14ac:dyDescent="0.25">
      <c r="B1285" s="152">
        <v>42985</v>
      </c>
      <c r="C1285" s="153">
        <v>-1078.3599999999999</v>
      </c>
    </row>
    <row r="1286" spans="2:3" x14ac:dyDescent="0.25">
      <c r="B1286" s="152">
        <v>42986</v>
      </c>
      <c r="C1286" s="153">
        <v>-819.12</v>
      </c>
    </row>
    <row r="1287" spans="2:3" x14ac:dyDescent="0.25">
      <c r="B1287" s="152">
        <v>42989</v>
      </c>
      <c r="C1287" s="153">
        <v>-1823.82</v>
      </c>
    </row>
    <row r="1288" spans="2:3" x14ac:dyDescent="0.25">
      <c r="B1288" s="152">
        <v>42990</v>
      </c>
      <c r="C1288" s="153">
        <v>1707.72</v>
      </c>
    </row>
    <row r="1289" spans="2:3" x14ac:dyDescent="0.25">
      <c r="B1289" s="152">
        <v>42991</v>
      </c>
      <c r="C1289" s="153">
        <v>-11.46</v>
      </c>
    </row>
    <row r="1290" spans="2:3" x14ac:dyDescent="0.25">
      <c r="B1290" s="152">
        <v>42993</v>
      </c>
      <c r="C1290" s="153">
        <v>604.16999999999996</v>
      </c>
    </row>
    <row r="1291" spans="2:3" x14ac:dyDescent="0.25">
      <c r="B1291" s="152">
        <v>42996</v>
      </c>
      <c r="C1291" s="153">
        <v>-149.65</v>
      </c>
    </row>
    <row r="1292" spans="2:3" x14ac:dyDescent="0.25">
      <c r="B1292" s="152">
        <v>42997</v>
      </c>
      <c r="C1292" s="153">
        <v>53.97</v>
      </c>
    </row>
    <row r="1293" spans="2:3" x14ac:dyDescent="0.25">
      <c r="B1293" s="152">
        <v>42998</v>
      </c>
      <c r="C1293" s="153">
        <v>46.3</v>
      </c>
    </row>
    <row r="1294" spans="2:3" x14ac:dyDescent="0.25">
      <c r="B1294" s="152">
        <v>43000</v>
      </c>
      <c r="C1294" s="153">
        <v>-1178.7</v>
      </c>
    </row>
    <row r="1295" spans="2:3" x14ac:dyDescent="0.25">
      <c r="B1295" s="152">
        <v>43003</v>
      </c>
      <c r="C1295" s="153">
        <v>350.36</v>
      </c>
    </row>
    <row r="1296" spans="2:3" x14ac:dyDescent="0.25">
      <c r="B1296" s="152">
        <v>43004</v>
      </c>
      <c r="C1296" s="153">
        <v>797.09</v>
      </c>
    </row>
    <row r="1297" spans="2:3" x14ac:dyDescent="0.25">
      <c r="B1297" s="152">
        <v>43005</v>
      </c>
      <c r="C1297" s="153">
        <v>-195.43</v>
      </c>
    </row>
    <row r="1298" spans="2:3" x14ac:dyDescent="0.25">
      <c r="B1298" s="152">
        <v>43007</v>
      </c>
      <c r="C1298" s="153">
        <v>-414.48</v>
      </c>
    </row>
    <row r="1299" spans="2:3" x14ac:dyDescent="0.25">
      <c r="B1299" s="152">
        <v>43010</v>
      </c>
      <c r="C1299" s="153">
        <v>82.72</v>
      </c>
    </row>
    <row r="1300" spans="2:3" x14ac:dyDescent="0.25">
      <c r="B1300" s="152">
        <v>43011</v>
      </c>
      <c r="C1300" s="153">
        <v>24.82</v>
      </c>
    </row>
    <row r="1301" spans="2:3" x14ac:dyDescent="0.25">
      <c r="B1301" s="152">
        <v>43012</v>
      </c>
      <c r="C1301" s="153">
        <v>-967.17</v>
      </c>
    </row>
    <row r="1302" spans="2:3" x14ac:dyDescent="0.25">
      <c r="B1302" s="152">
        <v>43013</v>
      </c>
      <c r="C1302" s="153">
        <v>137.93</v>
      </c>
    </row>
    <row r="1303" spans="2:3" x14ac:dyDescent="0.25">
      <c r="B1303" s="152">
        <v>43014</v>
      </c>
      <c r="C1303" s="153">
        <v>367.44</v>
      </c>
    </row>
    <row r="1304" spans="2:3" x14ac:dyDescent="0.25">
      <c r="B1304" s="152">
        <v>43017</v>
      </c>
      <c r="C1304" s="153">
        <v>118.93</v>
      </c>
    </row>
    <row r="1305" spans="2:3" x14ac:dyDescent="0.25">
      <c r="B1305" s="152">
        <v>43018</v>
      </c>
      <c r="C1305" s="153">
        <v>-120.9</v>
      </c>
    </row>
    <row r="1306" spans="2:3" x14ac:dyDescent="0.25">
      <c r="B1306" s="152">
        <v>43019</v>
      </c>
      <c r="C1306" s="153">
        <v>-723.79</v>
      </c>
    </row>
    <row r="1307" spans="2:3" x14ac:dyDescent="0.25">
      <c r="B1307" s="152">
        <v>43020</v>
      </c>
      <c r="C1307" s="153">
        <v>-202.53</v>
      </c>
    </row>
    <row r="1308" spans="2:3" x14ac:dyDescent="0.25">
      <c r="B1308" s="152">
        <v>43021</v>
      </c>
      <c r="C1308" s="153">
        <v>883.58</v>
      </c>
    </row>
    <row r="1309" spans="2:3" x14ac:dyDescent="0.25">
      <c r="B1309" s="152">
        <v>43024</v>
      </c>
      <c r="C1309" s="153">
        <v>1097.97</v>
      </c>
    </row>
    <row r="1310" spans="2:3" x14ac:dyDescent="0.25">
      <c r="B1310" s="152">
        <v>43025</v>
      </c>
      <c r="C1310" s="153">
        <v>255.61</v>
      </c>
    </row>
    <row r="1311" spans="2:3" x14ac:dyDescent="0.25">
      <c r="B1311" s="152">
        <v>43026</v>
      </c>
      <c r="C1311" s="153">
        <v>99.96</v>
      </c>
    </row>
    <row r="1312" spans="2:3" x14ac:dyDescent="0.25">
      <c r="B1312" s="152">
        <v>43027</v>
      </c>
      <c r="C1312" s="153">
        <v>-189.62</v>
      </c>
    </row>
    <row r="1313" spans="2:3" x14ac:dyDescent="0.25">
      <c r="B1313" s="152">
        <v>43028</v>
      </c>
      <c r="C1313" s="153">
        <v>566.15</v>
      </c>
    </row>
    <row r="1314" spans="2:3" x14ac:dyDescent="0.25">
      <c r="B1314" s="152">
        <v>43031</v>
      </c>
      <c r="C1314" s="153">
        <v>188.28</v>
      </c>
    </row>
    <row r="1315" spans="2:3" x14ac:dyDescent="0.25">
      <c r="B1315" s="152">
        <v>43033</v>
      </c>
      <c r="C1315" s="153">
        <v>283.63</v>
      </c>
    </row>
    <row r="1316" spans="2:3" x14ac:dyDescent="0.25">
      <c r="B1316" s="152">
        <v>43034</v>
      </c>
      <c r="C1316" s="153">
        <v>2040.27</v>
      </c>
    </row>
    <row r="1317" spans="2:3" x14ac:dyDescent="0.25">
      <c r="B1317" s="152">
        <v>43035</v>
      </c>
      <c r="C1317" s="153">
        <v>276.16000000000003</v>
      </c>
    </row>
    <row r="1318" spans="2:3" x14ac:dyDescent="0.25">
      <c r="B1318" s="152">
        <v>43038</v>
      </c>
      <c r="C1318" s="153">
        <v>899.31</v>
      </c>
    </row>
    <row r="1319" spans="2:3" x14ac:dyDescent="0.25">
      <c r="B1319" s="152">
        <v>43039</v>
      </c>
      <c r="C1319" s="153">
        <v>-872.96</v>
      </c>
    </row>
    <row r="1320" spans="2:3" x14ac:dyDescent="0.25">
      <c r="B1320" s="152">
        <v>43040</v>
      </c>
      <c r="C1320" s="153">
        <v>1540.51</v>
      </c>
    </row>
    <row r="1321" spans="2:3" x14ac:dyDescent="0.25">
      <c r="B1321" s="152">
        <v>43041</v>
      </c>
      <c r="C1321" s="153">
        <v>422.34</v>
      </c>
    </row>
    <row r="1322" spans="2:3" x14ac:dyDescent="0.25">
      <c r="B1322" s="152">
        <v>43042</v>
      </c>
      <c r="C1322" s="153">
        <v>-563.65</v>
      </c>
    </row>
    <row r="1323" spans="2:3" x14ac:dyDescent="0.25">
      <c r="B1323" s="152">
        <v>43045</v>
      </c>
      <c r="C1323" s="153">
        <v>-5.81</v>
      </c>
    </row>
    <row r="1324" spans="2:3" x14ac:dyDescent="0.25">
      <c r="B1324" s="152">
        <v>43046</v>
      </c>
      <c r="C1324" s="153">
        <v>662.27</v>
      </c>
    </row>
    <row r="1325" spans="2:3" x14ac:dyDescent="0.25">
      <c r="B1325" s="152">
        <v>43053</v>
      </c>
      <c r="C1325" s="153">
        <v>138.77000000000001</v>
      </c>
    </row>
    <row r="1326" spans="2:3" x14ac:dyDescent="0.25">
      <c r="B1326" s="152">
        <v>43054</v>
      </c>
      <c r="C1326" s="153">
        <v>-340.31</v>
      </c>
    </row>
    <row r="1327" spans="2:3" x14ac:dyDescent="0.25">
      <c r="B1327" s="152">
        <v>43055</v>
      </c>
      <c r="C1327" s="153">
        <v>-4218.43</v>
      </c>
    </row>
    <row r="1328" spans="2:3" x14ac:dyDescent="0.25">
      <c r="B1328" s="152">
        <v>43056</v>
      </c>
      <c r="C1328" s="153">
        <v>464.72</v>
      </c>
    </row>
    <row r="1329" spans="2:3" x14ac:dyDescent="0.25">
      <c r="B1329" s="152">
        <v>43059</v>
      </c>
      <c r="C1329" s="153">
        <v>671.28</v>
      </c>
    </row>
    <row r="1330" spans="2:3" x14ac:dyDescent="0.25">
      <c r="B1330" s="152">
        <v>43061</v>
      </c>
      <c r="C1330" s="153">
        <v>-1039.6600000000001</v>
      </c>
    </row>
    <row r="1331" spans="2:3" x14ac:dyDescent="0.25">
      <c r="B1331" s="152">
        <v>43062</v>
      </c>
      <c r="C1331" s="153">
        <v>735.4</v>
      </c>
    </row>
    <row r="1332" spans="2:3" x14ac:dyDescent="0.25">
      <c r="B1332" s="152">
        <v>43063</v>
      </c>
      <c r="C1332" s="153">
        <v>-1112.3699999999999</v>
      </c>
    </row>
    <row r="1333" spans="2:3" x14ac:dyDescent="0.25">
      <c r="B1333" s="152">
        <v>43066</v>
      </c>
      <c r="C1333" s="153">
        <v>1139.6500000000001</v>
      </c>
    </row>
    <row r="1334" spans="2:3" x14ac:dyDescent="0.25">
      <c r="B1334" s="152">
        <v>43067</v>
      </c>
      <c r="C1334" s="153">
        <v>-499.6</v>
      </c>
    </row>
    <row r="1335" spans="2:3" x14ac:dyDescent="0.25">
      <c r="B1335" s="152">
        <v>43068</v>
      </c>
      <c r="C1335" s="153">
        <v>916.48</v>
      </c>
    </row>
    <row r="1336" spans="2:3" x14ac:dyDescent="0.25">
      <c r="B1336" s="152">
        <v>43069</v>
      </c>
      <c r="C1336" s="153">
        <v>-4372.79</v>
      </c>
    </row>
    <row r="1337" spans="2:3" x14ac:dyDescent="0.25">
      <c r="B1337" s="152">
        <v>43070</v>
      </c>
      <c r="C1337" s="153">
        <v>-94</v>
      </c>
    </row>
    <row r="1338" spans="2:3" x14ac:dyDescent="0.25">
      <c r="B1338" s="152">
        <v>43073</v>
      </c>
      <c r="C1338" s="153">
        <v>230.28</v>
      </c>
    </row>
    <row r="1339" spans="2:3" x14ac:dyDescent="0.25">
      <c r="B1339" s="152">
        <v>43074</v>
      </c>
      <c r="C1339" s="153">
        <v>1211.92</v>
      </c>
    </row>
    <row r="1340" spans="2:3" x14ac:dyDescent="0.25">
      <c r="B1340" s="152">
        <v>43075</v>
      </c>
      <c r="C1340" s="153">
        <v>-1190.42</v>
      </c>
    </row>
    <row r="1341" spans="2:3" x14ac:dyDescent="0.25">
      <c r="B1341" s="152">
        <v>43077</v>
      </c>
      <c r="C1341" s="153">
        <v>-154.65</v>
      </c>
    </row>
    <row r="1342" spans="2:3" x14ac:dyDescent="0.25">
      <c r="B1342" s="152">
        <v>43080</v>
      </c>
      <c r="C1342" s="153">
        <v>364.69</v>
      </c>
    </row>
    <row r="1343" spans="2:3" x14ac:dyDescent="0.25">
      <c r="B1343" s="152">
        <v>43082</v>
      </c>
      <c r="C1343" s="153">
        <v>-336.33</v>
      </c>
    </row>
    <row r="1344" spans="2:3" x14ac:dyDescent="0.25">
      <c r="B1344" s="152">
        <v>43083</v>
      </c>
      <c r="C1344" s="153">
        <v>342.75</v>
      </c>
    </row>
    <row r="1345" spans="2:3" x14ac:dyDescent="0.25">
      <c r="B1345" s="152">
        <v>43087</v>
      </c>
      <c r="C1345" s="153">
        <v>-594.26</v>
      </c>
    </row>
    <row r="1346" spans="2:3" x14ac:dyDescent="0.25">
      <c r="B1346" s="152">
        <v>43088</v>
      </c>
      <c r="C1346" s="153">
        <v>3780.66</v>
      </c>
    </row>
    <row r="1347" spans="2:3" x14ac:dyDescent="0.25">
      <c r="B1347" s="152">
        <v>43090</v>
      </c>
      <c r="C1347" s="153">
        <v>-164.96</v>
      </c>
    </row>
    <row r="1348" spans="2:3" x14ac:dyDescent="0.25">
      <c r="B1348" s="152">
        <v>43091</v>
      </c>
      <c r="C1348" s="153">
        <v>396.96</v>
      </c>
    </row>
    <row r="1349" spans="2:3" x14ac:dyDescent="0.25">
      <c r="B1349" s="152">
        <v>43095</v>
      </c>
      <c r="C1349" s="153">
        <v>496.39</v>
      </c>
    </row>
    <row r="1350" spans="2:3" x14ac:dyDescent="0.25">
      <c r="B1350" s="152">
        <v>43096</v>
      </c>
      <c r="C1350" s="153">
        <v>718.91</v>
      </c>
    </row>
    <row r="1351" spans="2:3" x14ac:dyDescent="0.25">
      <c r="B1351" s="152">
        <v>43097</v>
      </c>
      <c r="C1351" s="153">
        <v>787.37</v>
      </c>
    </row>
    <row r="1352" spans="2:3" x14ac:dyDescent="0.25">
      <c r="B1352" s="152">
        <v>43098</v>
      </c>
      <c r="C1352" s="153">
        <v>736.02</v>
      </c>
    </row>
    <row r="1353" spans="2:3" x14ac:dyDescent="0.25">
      <c r="B1353" s="152">
        <v>43102</v>
      </c>
      <c r="C1353" s="153">
        <v>-4108.04</v>
      </c>
    </row>
    <row r="1354" spans="2:3" x14ac:dyDescent="0.25">
      <c r="B1354" s="152">
        <v>43103</v>
      </c>
      <c r="C1354" s="153">
        <v>102.7</v>
      </c>
    </row>
    <row r="1355" spans="2:3" x14ac:dyDescent="0.25">
      <c r="B1355" s="152">
        <v>43104</v>
      </c>
      <c r="C1355" s="153">
        <v>-745.06</v>
      </c>
    </row>
    <row r="1356" spans="2:3" x14ac:dyDescent="0.25">
      <c r="B1356" s="152">
        <v>43105</v>
      </c>
      <c r="C1356" s="153">
        <v>-3039.96</v>
      </c>
    </row>
    <row r="1357" spans="2:3" x14ac:dyDescent="0.25">
      <c r="B1357" s="152">
        <v>43108</v>
      </c>
      <c r="C1357" s="153">
        <v>669.14</v>
      </c>
    </row>
    <row r="1358" spans="2:3" x14ac:dyDescent="0.25">
      <c r="B1358" s="152">
        <v>43109</v>
      </c>
      <c r="C1358" s="153">
        <v>1264.3499999999999</v>
      </c>
    </row>
    <row r="1359" spans="2:3" x14ac:dyDescent="0.25">
      <c r="B1359" s="152">
        <v>43110</v>
      </c>
      <c r="C1359" s="153">
        <v>-2297.85</v>
      </c>
    </row>
    <row r="1360" spans="2:3" x14ac:dyDescent="0.25">
      <c r="B1360" s="152">
        <v>43111</v>
      </c>
      <c r="C1360" s="153">
        <v>-107.01</v>
      </c>
    </row>
    <row r="1361" spans="2:3" x14ac:dyDescent="0.25">
      <c r="B1361" s="152">
        <v>43112</v>
      </c>
      <c r="C1361" s="153">
        <v>-6.29</v>
      </c>
    </row>
    <row r="1362" spans="2:3" x14ac:dyDescent="0.25">
      <c r="B1362" s="152">
        <v>43115</v>
      </c>
      <c r="C1362" s="153">
        <v>667.79</v>
      </c>
    </row>
    <row r="1363" spans="2:3" x14ac:dyDescent="0.25">
      <c r="B1363" s="152">
        <v>43116</v>
      </c>
      <c r="C1363" s="153">
        <v>-475.87</v>
      </c>
    </row>
    <row r="1364" spans="2:3" x14ac:dyDescent="0.25">
      <c r="B1364" s="152">
        <v>43117</v>
      </c>
      <c r="C1364" s="153">
        <v>1591.07</v>
      </c>
    </row>
    <row r="1365" spans="2:3" x14ac:dyDescent="0.25">
      <c r="B1365" s="152">
        <v>43119</v>
      </c>
      <c r="C1365" s="153">
        <v>-95.44</v>
      </c>
    </row>
    <row r="1366" spans="2:3" x14ac:dyDescent="0.25">
      <c r="B1366" s="152">
        <v>43122</v>
      </c>
      <c r="C1366" s="153">
        <v>24.09</v>
      </c>
    </row>
    <row r="1367" spans="2:3" x14ac:dyDescent="0.25">
      <c r="B1367" s="152">
        <v>43123</v>
      </c>
      <c r="C1367" s="153">
        <v>24.54</v>
      </c>
    </row>
    <row r="1368" spans="2:3" x14ac:dyDescent="0.25">
      <c r="B1368" s="152">
        <v>43124</v>
      </c>
      <c r="C1368" s="153">
        <v>2626.18</v>
      </c>
    </row>
    <row r="1369" spans="2:3" x14ac:dyDescent="0.25">
      <c r="B1369" s="152">
        <v>43125</v>
      </c>
      <c r="C1369" s="153">
        <v>1090.75</v>
      </c>
    </row>
    <row r="1370" spans="2:3" x14ac:dyDescent="0.25">
      <c r="B1370" s="152">
        <v>43131</v>
      </c>
      <c r="C1370" s="153">
        <v>104.83</v>
      </c>
    </row>
    <row r="1371" spans="2:3" x14ac:dyDescent="0.25">
      <c r="B1371" s="152">
        <v>43133</v>
      </c>
      <c r="C1371" s="153">
        <v>-632.73</v>
      </c>
    </row>
    <row r="1372" spans="2:3" x14ac:dyDescent="0.25">
      <c r="B1372" s="152">
        <v>43136</v>
      </c>
      <c r="C1372" s="153">
        <v>3098.14</v>
      </c>
    </row>
    <row r="1373" spans="2:3" x14ac:dyDescent="0.25">
      <c r="B1373" s="152">
        <v>43137</v>
      </c>
      <c r="C1373" s="153">
        <v>5816.46</v>
      </c>
    </row>
    <row r="1374" spans="2:3" x14ac:dyDescent="0.25">
      <c r="B1374" s="152">
        <v>43138</v>
      </c>
      <c r="C1374" s="153">
        <v>1230.21</v>
      </c>
    </row>
    <row r="1375" spans="2:3" x14ac:dyDescent="0.25">
      <c r="B1375" s="152">
        <v>43139</v>
      </c>
      <c r="C1375" s="153">
        <v>-2297.85</v>
      </c>
    </row>
    <row r="1376" spans="2:3" x14ac:dyDescent="0.25">
      <c r="B1376" s="152">
        <v>43140</v>
      </c>
      <c r="C1376" s="153">
        <v>3254.56</v>
      </c>
    </row>
    <row r="1377" spans="2:3" x14ac:dyDescent="0.25">
      <c r="B1377" s="152">
        <v>43144</v>
      </c>
      <c r="C1377" s="153">
        <v>98.33</v>
      </c>
    </row>
    <row r="1378" spans="2:3" x14ac:dyDescent="0.25">
      <c r="B1378" s="152">
        <v>43145</v>
      </c>
      <c r="C1378" s="153">
        <v>552.63</v>
      </c>
    </row>
    <row r="1379" spans="2:3" x14ac:dyDescent="0.25">
      <c r="B1379" s="152">
        <v>43147</v>
      </c>
      <c r="C1379" s="153">
        <v>315.56</v>
      </c>
    </row>
    <row r="1380" spans="2:3" x14ac:dyDescent="0.25">
      <c r="B1380" s="152">
        <v>43150</v>
      </c>
      <c r="C1380" s="153">
        <v>81.33</v>
      </c>
    </row>
    <row r="1381" spans="2:3" x14ac:dyDescent="0.25">
      <c r="B1381" s="152">
        <v>43151</v>
      </c>
      <c r="C1381" s="153">
        <v>-562.61</v>
      </c>
    </row>
    <row r="1382" spans="2:3" x14ac:dyDescent="0.25">
      <c r="B1382" s="152">
        <v>43152</v>
      </c>
      <c r="C1382" s="153">
        <v>-935.3</v>
      </c>
    </row>
    <row r="1383" spans="2:3" x14ac:dyDescent="0.25">
      <c r="B1383" s="152">
        <v>43153</v>
      </c>
      <c r="C1383" s="153">
        <v>39.89</v>
      </c>
    </row>
    <row r="1384" spans="2:3" x14ac:dyDescent="0.25">
      <c r="B1384" s="152">
        <v>43154</v>
      </c>
      <c r="C1384" s="153">
        <v>1156.06</v>
      </c>
    </row>
    <row r="1385" spans="2:3" x14ac:dyDescent="0.25">
      <c r="B1385" s="152">
        <v>43158</v>
      </c>
      <c r="C1385" s="153">
        <v>-189.62</v>
      </c>
    </row>
    <row r="1386" spans="2:3" x14ac:dyDescent="0.25">
      <c r="B1386" s="152">
        <v>43159</v>
      </c>
      <c r="C1386" s="153">
        <v>497.67</v>
      </c>
    </row>
    <row r="1387" spans="2:3" x14ac:dyDescent="0.25">
      <c r="B1387" s="152">
        <v>43160</v>
      </c>
      <c r="C1387" s="153">
        <v>1764.93</v>
      </c>
    </row>
    <row r="1388" spans="2:3" x14ac:dyDescent="0.25">
      <c r="B1388" s="152">
        <v>43161</v>
      </c>
      <c r="C1388" s="153">
        <v>-5003.46</v>
      </c>
    </row>
    <row r="1389" spans="2:3" x14ac:dyDescent="0.25">
      <c r="B1389" s="152">
        <v>43164</v>
      </c>
      <c r="C1389" s="153">
        <v>273.68</v>
      </c>
    </row>
    <row r="1390" spans="2:3" x14ac:dyDescent="0.25">
      <c r="B1390" s="152">
        <v>43166</v>
      </c>
      <c r="C1390" s="153">
        <v>1106.97</v>
      </c>
    </row>
    <row r="1391" spans="2:3" x14ac:dyDescent="0.25">
      <c r="B1391" s="152">
        <v>43171</v>
      </c>
      <c r="C1391" s="153">
        <v>-650.44000000000005</v>
      </c>
    </row>
    <row r="1392" spans="2:3" x14ac:dyDescent="0.25">
      <c r="B1392" s="152">
        <v>43172</v>
      </c>
      <c r="C1392" s="153">
        <v>2504.48</v>
      </c>
    </row>
    <row r="1393" spans="2:3" x14ac:dyDescent="0.25">
      <c r="B1393" s="152">
        <v>43173</v>
      </c>
      <c r="C1393" s="153">
        <v>2743.78</v>
      </c>
    </row>
    <row r="1394" spans="2:3" x14ac:dyDescent="0.25">
      <c r="B1394" s="152">
        <v>43174</v>
      </c>
      <c r="C1394" s="153">
        <v>396.27</v>
      </c>
    </row>
    <row r="1395" spans="2:3" x14ac:dyDescent="0.25">
      <c r="B1395" s="152">
        <v>43178</v>
      </c>
      <c r="C1395" s="153">
        <v>-884.69</v>
      </c>
    </row>
    <row r="1396" spans="2:3" x14ac:dyDescent="0.25">
      <c r="B1396" s="152">
        <v>43179</v>
      </c>
      <c r="C1396" s="153">
        <v>2172.2199999999998</v>
      </c>
    </row>
    <row r="1397" spans="2:3" x14ac:dyDescent="0.25">
      <c r="B1397" s="152">
        <v>43180</v>
      </c>
      <c r="C1397" s="153">
        <v>1355.93</v>
      </c>
    </row>
    <row r="1398" spans="2:3" x14ac:dyDescent="0.25">
      <c r="B1398" s="152">
        <v>43181</v>
      </c>
      <c r="C1398" s="153">
        <v>-2982.28</v>
      </c>
    </row>
    <row r="1399" spans="2:3" x14ac:dyDescent="0.25">
      <c r="B1399" s="152">
        <v>43182</v>
      </c>
      <c r="C1399" s="153">
        <v>3432.91</v>
      </c>
    </row>
    <row r="1400" spans="2:3" x14ac:dyDescent="0.25">
      <c r="B1400" s="152">
        <v>43185</v>
      </c>
      <c r="C1400" s="153">
        <v>2213.42</v>
      </c>
    </row>
    <row r="1401" spans="2:3" x14ac:dyDescent="0.25">
      <c r="B1401" s="152">
        <v>43186</v>
      </c>
      <c r="C1401" s="153">
        <v>1152.27</v>
      </c>
    </row>
    <row r="1402" spans="2:3" x14ac:dyDescent="0.25">
      <c r="B1402" s="152">
        <v>43187</v>
      </c>
      <c r="C1402" s="153">
        <v>4752.79</v>
      </c>
    </row>
    <row r="1403" spans="2:3" x14ac:dyDescent="0.25">
      <c r="B1403" s="152">
        <v>43188</v>
      </c>
      <c r="C1403" s="153">
        <v>2546.4</v>
      </c>
    </row>
    <row r="1404" spans="2:3" x14ac:dyDescent="0.25">
      <c r="B1404" s="152">
        <v>43193</v>
      </c>
      <c r="C1404" s="153">
        <v>2667.56</v>
      </c>
    </row>
    <row r="1405" spans="2:3" x14ac:dyDescent="0.25">
      <c r="B1405" s="152">
        <v>43194</v>
      </c>
      <c r="C1405" s="153">
        <v>10469.16</v>
      </c>
    </row>
    <row r="1406" spans="2:3" x14ac:dyDescent="0.25">
      <c r="B1406" s="152">
        <v>43195</v>
      </c>
      <c r="C1406" s="153">
        <v>-225.52</v>
      </c>
    </row>
    <row r="1407" spans="2:3" x14ac:dyDescent="0.25">
      <c r="B1407" s="152">
        <v>43196</v>
      </c>
      <c r="C1407" s="153">
        <v>514.19000000000005</v>
      </c>
    </row>
    <row r="1408" spans="2:3" x14ac:dyDescent="0.25">
      <c r="B1408" s="152">
        <v>43199</v>
      </c>
      <c r="C1408" s="153">
        <v>-121.86</v>
      </c>
    </row>
    <row r="1409" spans="2:3" x14ac:dyDescent="0.25">
      <c r="B1409" s="152">
        <v>43200</v>
      </c>
      <c r="C1409" s="153">
        <v>7687.27</v>
      </c>
    </row>
    <row r="1410" spans="2:3" x14ac:dyDescent="0.25">
      <c r="B1410" s="152">
        <v>43201</v>
      </c>
      <c r="C1410" s="153">
        <v>175.08</v>
      </c>
    </row>
    <row r="1411" spans="2:3" x14ac:dyDescent="0.25">
      <c r="B1411" s="152">
        <v>43202</v>
      </c>
      <c r="C1411" s="153">
        <v>-433.32</v>
      </c>
    </row>
    <row r="1412" spans="2:3" x14ac:dyDescent="0.25">
      <c r="B1412" s="152">
        <v>43203</v>
      </c>
      <c r="C1412" s="153">
        <v>-7.07</v>
      </c>
    </row>
    <row r="1413" spans="2:3" x14ac:dyDescent="0.25">
      <c r="B1413" s="152">
        <v>43206</v>
      </c>
      <c r="C1413" s="153">
        <v>-688.06</v>
      </c>
    </row>
    <row r="1414" spans="2:3" x14ac:dyDescent="0.25">
      <c r="B1414" s="152">
        <v>43207</v>
      </c>
      <c r="C1414" s="153">
        <v>720.36</v>
      </c>
    </row>
    <row r="1415" spans="2:3" x14ac:dyDescent="0.25">
      <c r="B1415" s="152">
        <v>43208</v>
      </c>
      <c r="C1415" s="153">
        <v>-528.65</v>
      </c>
    </row>
    <row r="1416" spans="2:3" x14ac:dyDescent="0.25">
      <c r="B1416" s="152">
        <v>43213</v>
      </c>
      <c r="C1416" s="153">
        <v>-60.35</v>
      </c>
    </row>
    <row r="1417" spans="2:3" x14ac:dyDescent="0.25">
      <c r="B1417" s="152">
        <v>43214</v>
      </c>
      <c r="C1417" s="153">
        <v>-1504.2</v>
      </c>
    </row>
    <row r="1418" spans="2:3" x14ac:dyDescent="0.25">
      <c r="B1418" s="152">
        <v>43215</v>
      </c>
      <c r="C1418" s="153">
        <v>-4112.47</v>
      </c>
    </row>
    <row r="1419" spans="2:3" x14ac:dyDescent="0.25">
      <c r="B1419" s="152">
        <v>43216</v>
      </c>
      <c r="C1419" s="153">
        <v>-282.77999999999997</v>
      </c>
    </row>
    <row r="1420" spans="2:3" x14ac:dyDescent="0.25">
      <c r="B1420" s="152">
        <v>43217</v>
      </c>
      <c r="C1420" s="153">
        <v>23.24</v>
      </c>
    </row>
    <row r="1421" spans="2:3" x14ac:dyDescent="0.25">
      <c r="B1421" s="152">
        <v>43220</v>
      </c>
      <c r="C1421" s="153">
        <v>471.48</v>
      </c>
    </row>
    <row r="1422" spans="2:3" x14ac:dyDescent="0.25">
      <c r="B1422" s="152">
        <v>43221</v>
      </c>
      <c r="C1422" s="153">
        <v>2810.45</v>
      </c>
    </row>
    <row r="1423" spans="2:3" x14ac:dyDescent="0.25">
      <c r="B1423" s="152">
        <v>43222</v>
      </c>
      <c r="C1423" s="153">
        <v>-393.46</v>
      </c>
    </row>
    <row r="1424" spans="2:3" x14ac:dyDescent="0.25">
      <c r="B1424" s="152">
        <v>43223</v>
      </c>
      <c r="C1424" s="153">
        <v>1200.3499999999999</v>
      </c>
    </row>
    <row r="1425" spans="2:3" x14ac:dyDescent="0.25">
      <c r="B1425" s="152">
        <v>43224</v>
      </c>
      <c r="C1425" s="153">
        <v>-189.62</v>
      </c>
    </row>
    <row r="1426" spans="2:3" x14ac:dyDescent="0.25">
      <c r="B1426" s="152">
        <v>43227</v>
      </c>
      <c r="C1426" s="153">
        <v>3.15</v>
      </c>
    </row>
    <row r="1427" spans="2:3" x14ac:dyDescent="0.25">
      <c r="B1427" s="152">
        <v>43228</v>
      </c>
      <c r="C1427" s="153">
        <v>703.55</v>
      </c>
    </row>
    <row r="1428" spans="2:3" x14ac:dyDescent="0.25">
      <c r="B1428" s="152">
        <v>43229</v>
      </c>
      <c r="C1428" s="153">
        <v>-658.65</v>
      </c>
    </row>
    <row r="1429" spans="2:3" x14ac:dyDescent="0.25">
      <c r="B1429" s="152">
        <v>43230</v>
      </c>
      <c r="C1429" s="153">
        <v>-3126.31</v>
      </c>
    </row>
    <row r="1430" spans="2:3" x14ac:dyDescent="0.25">
      <c r="B1430" s="152">
        <v>43231</v>
      </c>
      <c r="C1430" s="153">
        <v>998.18</v>
      </c>
    </row>
    <row r="1431" spans="2:3" x14ac:dyDescent="0.25">
      <c r="B1431" s="152">
        <v>43234</v>
      </c>
      <c r="C1431" s="153">
        <v>919.48</v>
      </c>
    </row>
    <row r="1432" spans="2:3" x14ac:dyDescent="0.25">
      <c r="B1432" s="152">
        <v>43235</v>
      </c>
      <c r="C1432" s="153">
        <v>-2392.56</v>
      </c>
    </row>
    <row r="1433" spans="2:3" x14ac:dyDescent="0.25">
      <c r="B1433" s="152">
        <v>43236</v>
      </c>
      <c r="C1433" s="153">
        <v>249.15</v>
      </c>
    </row>
    <row r="1434" spans="2:3" x14ac:dyDescent="0.25">
      <c r="B1434" s="152">
        <v>43238</v>
      </c>
      <c r="C1434" s="153">
        <v>2329.12</v>
      </c>
    </row>
    <row r="1435" spans="2:3" x14ac:dyDescent="0.25">
      <c r="B1435" s="152">
        <v>43241</v>
      </c>
      <c r="C1435" s="153">
        <v>1276.45</v>
      </c>
    </row>
    <row r="1436" spans="2:3" x14ac:dyDescent="0.25">
      <c r="B1436" s="152">
        <v>43242</v>
      </c>
      <c r="C1436" s="153">
        <v>107.38</v>
      </c>
    </row>
    <row r="1437" spans="2:3" x14ac:dyDescent="0.25">
      <c r="B1437" s="152">
        <v>43243</v>
      </c>
      <c r="C1437" s="153">
        <v>-267.23</v>
      </c>
    </row>
    <row r="1438" spans="2:3" x14ac:dyDescent="0.25">
      <c r="B1438" s="152">
        <v>43244</v>
      </c>
      <c r="C1438" s="153">
        <v>1329.92</v>
      </c>
    </row>
    <row r="1439" spans="2:3" x14ac:dyDescent="0.25">
      <c r="B1439" s="152">
        <v>43248</v>
      </c>
      <c r="C1439" s="153">
        <v>-67.569999999999993</v>
      </c>
    </row>
    <row r="1440" spans="2:3" x14ac:dyDescent="0.25">
      <c r="B1440" s="152">
        <v>43249</v>
      </c>
      <c r="C1440" s="153">
        <v>-266.64</v>
      </c>
    </row>
    <row r="1441" spans="2:3" x14ac:dyDescent="0.25">
      <c r="B1441" s="152">
        <v>43250</v>
      </c>
      <c r="C1441" s="153">
        <v>74.47</v>
      </c>
    </row>
    <row r="1442" spans="2:3" x14ac:dyDescent="0.25">
      <c r="B1442" s="152">
        <v>43251</v>
      </c>
      <c r="C1442" s="153">
        <v>92.93</v>
      </c>
    </row>
    <row r="1443" spans="2:3" x14ac:dyDescent="0.25">
      <c r="B1443" s="152">
        <v>43255</v>
      </c>
      <c r="C1443" s="153">
        <v>-189.62</v>
      </c>
    </row>
    <row r="1444" spans="2:3" x14ac:dyDescent="0.25">
      <c r="B1444" s="152">
        <v>43256</v>
      </c>
      <c r="C1444" s="153">
        <v>99.2</v>
      </c>
    </row>
    <row r="1445" spans="2:3" x14ac:dyDescent="0.25">
      <c r="B1445" s="152">
        <v>43257</v>
      </c>
      <c r="C1445" s="153">
        <v>2865.36</v>
      </c>
    </row>
    <row r="1446" spans="2:3" x14ac:dyDescent="0.25">
      <c r="B1446" s="152">
        <v>43258</v>
      </c>
      <c r="C1446" s="153">
        <v>2748.84</v>
      </c>
    </row>
    <row r="1447" spans="2:3" x14ac:dyDescent="0.25">
      <c r="B1447" s="152">
        <v>43259</v>
      </c>
      <c r="C1447" s="153">
        <v>-456.85</v>
      </c>
    </row>
    <row r="1448" spans="2:3" x14ac:dyDescent="0.25">
      <c r="B1448" s="152">
        <v>43262</v>
      </c>
      <c r="C1448" s="153">
        <v>342.75</v>
      </c>
    </row>
    <row r="1449" spans="2:3" x14ac:dyDescent="0.25">
      <c r="B1449" s="152">
        <v>43263</v>
      </c>
      <c r="C1449" s="153">
        <v>-930.15</v>
      </c>
    </row>
    <row r="1450" spans="2:3" x14ac:dyDescent="0.25">
      <c r="B1450" s="152">
        <v>43264</v>
      </c>
      <c r="C1450" s="153">
        <v>-1274.7</v>
      </c>
    </row>
    <row r="1451" spans="2:3" x14ac:dyDescent="0.25">
      <c r="B1451" s="152">
        <v>43265</v>
      </c>
      <c r="C1451" s="153">
        <v>3142.84</v>
      </c>
    </row>
    <row r="1452" spans="2:3" x14ac:dyDescent="0.25">
      <c r="B1452" s="152">
        <v>43270</v>
      </c>
      <c r="C1452" s="153">
        <v>2190.9499999999998</v>
      </c>
    </row>
    <row r="1453" spans="2:3" x14ac:dyDescent="0.25">
      <c r="B1453" s="152">
        <v>43271</v>
      </c>
      <c r="C1453" s="153">
        <v>-34.229999999999997</v>
      </c>
    </row>
    <row r="1454" spans="2:3" x14ac:dyDescent="0.25">
      <c r="B1454" s="152">
        <v>43273</v>
      </c>
      <c r="C1454" s="153">
        <v>1897.66</v>
      </c>
    </row>
    <row r="1455" spans="2:3" x14ac:dyDescent="0.25">
      <c r="B1455" s="152">
        <v>43276</v>
      </c>
      <c r="C1455" s="153">
        <v>-2297.85</v>
      </c>
    </row>
    <row r="1456" spans="2:3" x14ac:dyDescent="0.25">
      <c r="B1456" s="152">
        <v>43277</v>
      </c>
      <c r="C1456" s="153">
        <v>1336.05</v>
      </c>
    </row>
    <row r="1457" spans="2:3" x14ac:dyDescent="0.25">
      <c r="B1457" s="152">
        <v>43278</v>
      </c>
      <c r="C1457" s="153">
        <v>-3898.59</v>
      </c>
    </row>
    <row r="1458" spans="2:3" x14ac:dyDescent="0.25">
      <c r="B1458" s="152">
        <v>43279</v>
      </c>
      <c r="C1458" s="153">
        <v>3028.64</v>
      </c>
    </row>
    <row r="1459" spans="2:3" x14ac:dyDescent="0.25">
      <c r="B1459" s="152">
        <v>43280</v>
      </c>
      <c r="C1459" s="153">
        <v>243.62</v>
      </c>
    </row>
    <row r="1460" spans="2:3" x14ac:dyDescent="0.25">
      <c r="B1460" s="152">
        <v>43283</v>
      </c>
      <c r="C1460" s="153">
        <v>-2112.9499999999998</v>
      </c>
    </row>
    <row r="1461" spans="2:3" x14ac:dyDescent="0.25">
      <c r="B1461" s="152">
        <v>43284</v>
      </c>
      <c r="C1461" s="153">
        <v>187.11</v>
      </c>
    </row>
    <row r="1462" spans="2:3" x14ac:dyDescent="0.25">
      <c r="B1462" s="152">
        <v>43286</v>
      </c>
      <c r="C1462" s="153">
        <v>74.09</v>
      </c>
    </row>
    <row r="1463" spans="2:3" x14ac:dyDescent="0.25">
      <c r="B1463" s="152">
        <v>43287</v>
      </c>
      <c r="C1463" s="153">
        <v>-70.319999999999993</v>
      </c>
    </row>
    <row r="1464" spans="2:3" x14ac:dyDescent="0.25">
      <c r="B1464" s="152">
        <v>43290</v>
      </c>
      <c r="C1464" s="153">
        <v>-501.18</v>
      </c>
    </row>
    <row r="1465" spans="2:3" x14ac:dyDescent="0.25">
      <c r="B1465" s="152">
        <v>43291</v>
      </c>
      <c r="C1465" s="153">
        <v>1441.02</v>
      </c>
    </row>
    <row r="1466" spans="2:3" x14ac:dyDescent="0.25">
      <c r="B1466" s="152">
        <v>43292</v>
      </c>
      <c r="C1466" s="153">
        <v>-26.37</v>
      </c>
    </row>
    <row r="1467" spans="2:3" x14ac:dyDescent="0.25">
      <c r="B1467" s="152">
        <v>43293</v>
      </c>
      <c r="C1467" s="153">
        <v>927.63</v>
      </c>
    </row>
    <row r="1468" spans="2:3" x14ac:dyDescent="0.25">
      <c r="B1468" s="152">
        <v>43294</v>
      </c>
      <c r="C1468" s="153">
        <v>1957.46</v>
      </c>
    </row>
    <row r="1469" spans="2:3" x14ac:dyDescent="0.25">
      <c r="B1469" s="152">
        <v>43297</v>
      </c>
      <c r="C1469" s="153">
        <v>1215.29</v>
      </c>
    </row>
    <row r="1470" spans="2:3" x14ac:dyDescent="0.25">
      <c r="B1470" s="152">
        <v>43298</v>
      </c>
      <c r="C1470" s="153">
        <v>269.26</v>
      </c>
    </row>
    <row r="1471" spans="2:3" x14ac:dyDescent="0.25">
      <c r="B1471" s="152">
        <v>43300</v>
      </c>
      <c r="C1471" s="153">
        <v>988.33</v>
      </c>
    </row>
    <row r="1472" spans="2:3" x14ac:dyDescent="0.25">
      <c r="B1472" s="152">
        <v>43301</v>
      </c>
      <c r="C1472" s="153">
        <v>-5.81</v>
      </c>
    </row>
    <row r="1473" spans="2:3" x14ac:dyDescent="0.25">
      <c r="B1473" s="152">
        <v>43304</v>
      </c>
      <c r="C1473" s="153">
        <v>-2923.32</v>
      </c>
    </row>
    <row r="1474" spans="2:3" x14ac:dyDescent="0.25">
      <c r="B1474" s="152">
        <v>43306</v>
      </c>
      <c r="C1474" s="153">
        <v>168.47</v>
      </c>
    </row>
    <row r="1475" spans="2:3" x14ac:dyDescent="0.25">
      <c r="B1475" s="152">
        <v>43307</v>
      </c>
      <c r="C1475" s="153">
        <v>-587.37</v>
      </c>
    </row>
    <row r="1476" spans="2:3" x14ac:dyDescent="0.25">
      <c r="B1476" s="152">
        <v>43308</v>
      </c>
      <c r="C1476" s="153">
        <v>4.37</v>
      </c>
    </row>
    <row r="1477" spans="2:3" x14ac:dyDescent="0.25">
      <c r="B1477" s="152">
        <v>43311</v>
      </c>
      <c r="C1477" s="153">
        <v>-1619.44</v>
      </c>
    </row>
    <row r="1478" spans="2:3" x14ac:dyDescent="0.25">
      <c r="B1478" s="152">
        <v>43312</v>
      </c>
      <c r="C1478" s="153">
        <v>1388.7</v>
      </c>
    </row>
    <row r="1479" spans="2:3" x14ac:dyDescent="0.25">
      <c r="B1479" s="152">
        <v>43313</v>
      </c>
      <c r="C1479" s="153">
        <v>302.67</v>
      </c>
    </row>
    <row r="1480" spans="2:3" x14ac:dyDescent="0.25">
      <c r="B1480" s="152">
        <v>43314</v>
      </c>
      <c r="C1480" s="153">
        <v>-70.58</v>
      </c>
    </row>
    <row r="1481" spans="2:3" x14ac:dyDescent="0.25">
      <c r="B1481" s="152">
        <v>43315</v>
      </c>
      <c r="C1481" s="153">
        <v>-21.15</v>
      </c>
    </row>
    <row r="1482" spans="2:3" x14ac:dyDescent="0.25">
      <c r="B1482" s="152">
        <v>43318</v>
      </c>
      <c r="C1482" s="153">
        <v>335.22</v>
      </c>
    </row>
    <row r="1483" spans="2:3" x14ac:dyDescent="0.25">
      <c r="B1483" s="152">
        <v>43319</v>
      </c>
      <c r="C1483" s="153">
        <v>-1118.02</v>
      </c>
    </row>
    <row r="1484" spans="2:3" x14ac:dyDescent="0.25">
      <c r="B1484" s="152">
        <v>43320</v>
      </c>
      <c r="C1484" s="153">
        <v>1238.7</v>
      </c>
    </row>
    <row r="1485" spans="2:3" x14ac:dyDescent="0.25">
      <c r="B1485" s="152">
        <v>43321</v>
      </c>
      <c r="C1485" s="153">
        <v>504.5</v>
      </c>
    </row>
    <row r="1486" spans="2:3" x14ac:dyDescent="0.25">
      <c r="B1486" s="152">
        <v>43322</v>
      </c>
      <c r="C1486" s="153">
        <v>-2292.5</v>
      </c>
    </row>
    <row r="1487" spans="2:3" x14ac:dyDescent="0.25">
      <c r="B1487" s="152">
        <v>43325</v>
      </c>
      <c r="C1487" s="153">
        <v>1001.43</v>
      </c>
    </row>
    <row r="1488" spans="2:3" x14ac:dyDescent="0.25">
      <c r="B1488" s="152">
        <v>43326</v>
      </c>
      <c r="C1488" s="153">
        <v>1913.8</v>
      </c>
    </row>
    <row r="1489" spans="2:3" x14ac:dyDescent="0.25">
      <c r="B1489" s="152">
        <v>43328</v>
      </c>
      <c r="C1489" s="153">
        <v>-170.46</v>
      </c>
    </row>
    <row r="1490" spans="2:3" x14ac:dyDescent="0.25">
      <c r="B1490" s="152">
        <v>43329</v>
      </c>
      <c r="C1490" s="153">
        <v>655.14</v>
      </c>
    </row>
    <row r="1491" spans="2:3" x14ac:dyDescent="0.25">
      <c r="B1491" s="152">
        <v>43334</v>
      </c>
      <c r="C1491" s="153">
        <v>-383.42</v>
      </c>
    </row>
    <row r="1492" spans="2:3" x14ac:dyDescent="0.25">
      <c r="B1492" s="152">
        <v>43336</v>
      </c>
      <c r="C1492" s="153">
        <v>-470.56</v>
      </c>
    </row>
    <row r="1493" spans="2:3" x14ac:dyDescent="0.25">
      <c r="B1493" s="152">
        <v>43339</v>
      </c>
      <c r="C1493" s="153">
        <v>1016.81</v>
      </c>
    </row>
    <row r="1494" spans="2:3" x14ac:dyDescent="0.25">
      <c r="B1494" s="152">
        <v>43340</v>
      </c>
      <c r="C1494" s="153">
        <v>115.37</v>
      </c>
    </row>
    <row r="1495" spans="2:3" x14ac:dyDescent="0.25">
      <c r="B1495" s="152">
        <v>43341</v>
      </c>
      <c r="C1495" s="153">
        <v>-3857.07</v>
      </c>
    </row>
    <row r="1496" spans="2:3" x14ac:dyDescent="0.25">
      <c r="B1496" s="152">
        <v>43342</v>
      </c>
      <c r="C1496" s="153">
        <v>1936.92</v>
      </c>
    </row>
    <row r="1497" spans="2:3" x14ac:dyDescent="0.25">
      <c r="B1497" s="152">
        <v>43343</v>
      </c>
      <c r="C1497" s="153">
        <v>720.35</v>
      </c>
    </row>
    <row r="1498" spans="2:3" x14ac:dyDescent="0.25">
      <c r="B1498" s="152">
        <v>43346</v>
      </c>
      <c r="C1498" s="153">
        <v>-796.02</v>
      </c>
    </row>
    <row r="1499" spans="2:3" x14ac:dyDescent="0.25">
      <c r="B1499" s="152">
        <v>43347</v>
      </c>
      <c r="C1499" s="153">
        <v>-166.38</v>
      </c>
    </row>
    <row r="1500" spans="2:3" x14ac:dyDescent="0.25">
      <c r="B1500" s="152">
        <v>43348</v>
      </c>
      <c r="C1500" s="153">
        <v>-4234.45</v>
      </c>
    </row>
    <row r="1501" spans="2:3" x14ac:dyDescent="0.25">
      <c r="B1501" s="152">
        <v>43349</v>
      </c>
      <c r="C1501" s="153">
        <v>2334.21</v>
      </c>
    </row>
    <row r="1502" spans="2:3" x14ac:dyDescent="0.25">
      <c r="B1502" s="152">
        <v>43350</v>
      </c>
      <c r="C1502" s="153">
        <v>1331.74</v>
      </c>
    </row>
    <row r="1503" spans="2:3" x14ac:dyDescent="0.25">
      <c r="B1503" s="152">
        <v>43353</v>
      </c>
      <c r="C1503" s="153">
        <v>2899.86</v>
      </c>
    </row>
    <row r="1504" spans="2:3" x14ac:dyDescent="0.25">
      <c r="B1504" s="152">
        <v>43354</v>
      </c>
      <c r="C1504" s="153">
        <v>-61.02</v>
      </c>
    </row>
    <row r="1505" spans="2:3" x14ac:dyDescent="0.25">
      <c r="B1505" s="152">
        <v>43360</v>
      </c>
      <c r="C1505" s="153">
        <v>-345.32</v>
      </c>
    </row>
    <row r="1506" spans="2:3" x14ac:dyDescent="0.25">
      <c r="B1506" s="152">
        <v>43361</v>
      </c>
      <c r="C1506" s="153">
        <v>1198.18</v>
      </c>
    </row>
    <row r="1507" spans="2:3" x14ac:dyDescent="0.25">
      <c r="B1507" s="152">
        <v>43362</v>
      </c>
      <c r="C1507" s="153">
        <v>171.05</v>
      </c>
    </row>
    <row r="1508" spans="2:3" x14ac:dyDescent="0.25">
      <c r="B1508" s="152">
        <v>43364</v>
      </c>
      <c r="C1508" s="153">
        <v>86.68</v>
      </c>
    </row>
    <row r="1509" spans="2:3" x14ac:dyDescent="0.25">
      <c r="B1509" s="152">
        <v>43370</v>
      </c>
      <c r="C1509" s="153">
        <v>1970.22</v>
      </c>
    </row>
    <row r="1510" spans="2:3" x14ac:dyDescent="0.25">
      <c r="B1510" s="152">
        <v>43371</v>
      </c>
      <c r="C1510" s="153">
        <v>-2313.98</v>
      </c>
    </row>
    <row r="1511" spans="2:3" x14ac:dyDescent="0.25">
      <c r="B1511" s="152">
        <v>43375</v>
      </c>
      <c r="C1511" s="153">
        <v>-2297.85</v>
      </c>
    </row>
    <row r="1512" spans="2:3" x14ac:dyDescent="0.25">
      <c r="B1512" s="152">
        <v>43376</v>
      </c>
      <c r="C1512" s="153">
        <v>639.01</v>
      </c>
    </row>
    <row r="1513" spans="2:3" x14ac:dyDescent="0.25">
      <c r="B1513" s="152">
        <v>43377</v>
      </c>
      <c r="C1513" s="153">
        <v>-2313.98</v>
      </c>
    </row>
    <row r="1514" spans="2:3" x14ac:dyDescent="0.25">
      <c r="B1514" s="152">
        <v>43378</v>
      </c>
      <c r="C1514" s="153">
        <v>2989.26</v>
      </c>
    </row>
    <row r="1515" spans="2:3" x14ac:dyDescent="0.25">
      <c r="B1515" s="152">
        <v>43381</v>
      </c>
      <c r="C1515" s="153">
        <v>230.28</v>
      </c>
    </row>
    <row r="1516" spans="2:3" x14ac:dyDescent="0.25">
      <c r="B1516" s="152">
        <v>43382</v>
      </c>
      <c r="C1516" s="153">
        <v>1539.22</v>
      </c>
    </row>
    <row r="1517" spans="2:3" x14ac:dyDescent="0.25">
      <c r="B1517" s="152">
        <v>43384</v>
      </c>
      <c r="C1517" s="153">
        <v>4878.1499999999996</v>
      </c>
    </row>
    <row r="1518" spans="2:3" x14ac:dyDescent="0.25">
      <c r="B1518" s="152">
        <v>43385</v>
      </c>
      <c r="C1518" s="153">
        <v>3430.14</v>
      </c>
    </row>
    <row r="1519" spans="2:3" x14ac:dyDescent="0.25">
      <c r="B1519" s="152">
        <v>43388</v>
      </c>
      <c r="C1519" s="153">
        <v>284.66000000000003</v>
      </c>
    </row>
    <row r="1520" spans="2:3" x14ac:dyDescent="0.25">
      <c r="B1520" s="152">
        <v>43389</v>
      </c>
      <c r="C1520" s="153">
        <v>3723.98</v>
      </c>
    </row>
    <row r="1521" spans="2:3" x14ac:dyDescent="0.25">
      <c r="B1521" s="152">
        <v>43390</v>
      </c>
      <c r="C1521" s="153">
        <v>-262.20999999999998</v>
      </c>
    </row>
    <row r="1522" spans="2:3" x14ac:dyDescent="0.25">
      <c r="B1522" s="152">
        <v>43391</v>
      </c>
      <c r="C1522" s="153">
        <v>2902.73</v>
      </c>
    </row>
    <row r="1523" spans="2:3" x14ac:dyDescent="0.25">
      <c r="B1523" s="152">
        <v>43392</v>
      </c>
      <c r="C1523" s="153">
        <v>1343.2</v>
      </c>
    </row>
    <row r="1524" spans="2:3" x14ac:dyDescent="0.25">
      <c r="B1524" s="152">
        <v>43395</v>
      </c>
      <c r="C1524" s="153">
        <v>5470.81</v>
      </c>
    </row>
    <row r="1525" spans="2:3" x14ac:dyDescent="0.25">
      <c r="B1525" s="152">
        <v>43396</v>
      </c>
      <c r="C1525" s="153">
        <v>-2486.73</v>
      </c>
    </row>
    <row r="1526" spans="2:3" x14ac:dyDescent="0.25">
      <c r="B1526" s="152">
        <v>43397</v>
      </c>
      <c r="C1526" s="153">
        <v>299.89</v>
      </c>
    </row>
    <row r="1527" spans="2:3" x14ac:dyDescent="0.25">
      <c r="B1527" s="152">
        <v>43398</v>
      </c>
      <c r="C1527" s="153">
        <v>-1106.2</v>
      </c>
    </row>
    <row r="1528" spans="2:3" x14ac:dyDescent="0.25">
      <c r="B1528" s="152">
        <v>43399</v>
      </c>
      <c r="C1528" s="153">
        <v>-6786.27</v>
      </c>
    </row>
    <row r="1529" spans="2:3" x14ac:dyDescent="0.25">
      <c r="B1529" s="152">
        <v>43402</v>
      </c>
      <c r="C1529" s="153">
        <v>-130.91</v>
      </c>
    </row>
    <row r="1530" spans="2:3" x14ac:dyDescent="0.25">
      <c r="B1530" s="152">
        <v>43403</v>
      </c>
      <c r="C1530" s="153">
        <v>6177.79</v>
      </c>
    </row>
    <row r="1531" spans="2:3" x14ac:dyDescent="0.25">
      <c r="B1531" s="152">
        <v>43404</v>
      </c>
      <c r="C1531" s="153">
        <v>139.41999999999999</v>
      </c>
    </row>
    <row r="1532" spans="2:3" x14ac:dyDescent="0.25">
      <c r="B1532" s="152">
        <v>43405</v>
      </c>
      <c r="C1532" s="153">
        <v>1452.04</v>
      </c>
    </row>
    <row r="1533" spans="2:3" x14ac:dyDescent="0.25">
      <c r="B1533" s="152">
        <v>43406</v>
      </c>
      <c r="C1533" s="153">
        <v>6203.52</v>
      </c>
    </row>
    <row r="1534" spans="2:3" x14ac:dyDescent="0.25">
      <c r="B1534" s="152">
        <v>43409</v>
      </c>
      <c r="C1534" s="153">
        <v>-499.6</v>
      </c>
    </row>
    <row r="1535" spans="2:3" x14ac:dyDescent="0.25">
      <c r="B1535" s="152">
        <v>43410</v>
      </c>
      <c r="C1535" s="153">
        <v>-514.17999999999995</v>
      </c>
    </row>
    <row r="1536" spans="2:3" x14ac:dyDescent="0.25">
      <c r="B1536" s="152">
        <v>43411</v>
      </c>
      <c r="C1536" s="153">
        <v>649.21</v>
      </c>
    </row>
    <row r="1537" spans="2:3" x14ac:dyDescent="0.25">
      <c r="B1537" s="152">
        <v>43412</v>
      </c>
      <c r="C1537" s="153">
        <v>33.26</v>
      </c>
    </row>
    <row r="1538" spans="2:3" x14ac:dyDescent="0.25">
      <c r="B1538" s="152">
        <v>43413</v>
      </c>
      <c r="C1538" s="153">
        <v>-1632.12</v>
      </c>
    </row>
    <row r="1539" spans="2:3" x14ac:dyDescent="0.25">
      <c r="B1539" s="152">
        <v>43416</v>
      </c>
      <c r="C1539" s="153">
        <v>1714.33</v>
      </c>
    </row>
    <row r="1540" spans="2:3" x14ac:dyDescent="0.25">
      <c r="B1540" s="152">
        <v>43417</v>
      </c>
      <c r="C1540" s="153">
        <v>-1862.66</v>
      </c>
    </row>
    <row r="1541" spans="2:3" x14ac:dyDescent="0.25">
      <c r="B1541" s="152">
        <v>43418</v>
      </c>
      <c r="C1541" s="153">
        <v>736.22</v>
      </c>
    </row>
    <row r="1542" spans="2:3" x14ac:dyDescent="0.25">
      <c r="B1542" s="152">
        <v>43419</v>
      </c>
      <c r="C1542" s="153">
        <v>579.51</v>
      </c>
    </row>
    <row r="1543" spans="2:3" x14ac:dyDescent="0.25">
      <c r="B1543" s="152">
        <v>43420</v>
      </c>
      <c r="C1543" s="153">
        <v>-122</v>
      </c>
    </row>
    <row r="1544" spans="2:3" x14ac:dyDescent="0.25">
      <c r="B1544" s="152">
        <v>43423</v>
      </c>
      <c r="C1544" s="153">
        <v>333.6</v>
      </c>
    </row>
    <row r="1545" spans="2:3" x14ac:dyDescent="0.25">
      <c r="B1545" s="152">
        <v>43424</v>
      </c>
      <c r="C1545" s="153">
        <v>-6967.65</v>
      </c>
    </row>
    <row r="1546" spans="2:3" x14ac:dyDescent="0.25">
      <c r="B1546" s="152">
        <v>43425</v>
      </c>
      <c r="C1546" s="153">
        <v>1445.58</v>
      </c>
    </row>
    <row r="1547" spans="2:3" x14ac:dyDescent="0.25">
      <c r="B1547" s="152">
        <v>43426</v>
      </c>
      <c r="C1547" s="153">
        <v>-1877.92</v>
      </c>
    </row>
    <row r="1548" spans="2:3" x14ac:dyDescent="0.25">
      <c r="B1548" s="152">
        <v>43427</v>
      </c>
      <c r="C1548" s="153">
        <v>3108.17</v>
      </c>
    </row>
    <row r="1549" spans="2:3" x14ac:dyDescent="0.25">
      <c r="B1549" s="152">
        <v>43431</v>
      </c>
      <c r="C1549" s="153">
        <v>-103.48</v>
      </c>
    </row>
    <row r="1550" spans="2:3" x14ac:dyDescent="0.25">
      <c r="B1550" s="152">
        <v>43432</v>
      </c>
      <c r="C1550" s="153">
        <v>-843.67</v>
      </c>
    </row>
    <row r="1551" spans="2:3" x14ac:dyDescent="0.25">
      <c r="B1551" s="152">
        <v>43433</v>
      </c>
      <c r="C1551" s="153">
        <v>-622.69000000000005</v>
      </c>
    </row>
    <row r="1552" spans="2:3" x14ac:dyDescent="0.25">
      <c r="B1552" s="152">
        <v>43434</v>
      </c>
      <c r="C1552" s="153">
        <v>2496.7199999999998</v>
      </c>
    </row>
    <row r="1553" spans="2:3" x14ac:dyDescent="0.25">
      <c r="B1553" s="152">
        <v>43437</v>
      </c>
      <c r="C1553" s="153">
        <v>6964.6</v>
      </c>
    </row>
    <row r="1554" spans="2:3" x14ac:dyDescent="0.25">
      <c r="B1554" s="152">
        <v>43439</v>
      </c>
      <c r="C1554" s="153">
        <v>-317.20999999999998</v>
      </c>
    </row>
    <row r="1555" spans="2:3" x14ac:dyDescent="0.25">
      <c r="B1555" s="152">
        <v>43440</v>
      </c>
      <c r="C1555" s="153">
        <v>3239.15</v>
      </c>
    </row>
    <row r="1556" spans="2:3" x14ac:dyDescent="0.25">
      <c r="B1556" s="152">
        <v>43445</v>
      </c>
      <c r="C1556" s="153">
        <v>-317.92</v>
      </c>
    </row>
    <row r="1557" spans="2:3" x14ac:dyDescent="0.25">
      <c r="B1557" s="152">
        <v>43446</v>
      </c>
      <c r="C1557" s="153">
        <v>3762.87</v>
      </c>
    </row>
    <row r="1558" spans="2:3" x14ac:dyDescent="0.25">
      <c r="B1558" s="152">
        <v>43447</v>
      </c>
      <c r="C1558" s="153">
        <v>378.39</v>
      </c>
    </row>
    <row r="1559" spans="2:3" x14ac:dyDescent="0.25">
      <c r="B1559" s="152">
        <v>43448</v>
      </c>
      <c r="C1559" s="153">
        <v>-26.37</v>
      </c>
    </row>
    <row r="1560" spans="2:3" x14ac:dyDescent="0.25">
      <c r="B1560" s="152">
        <v>43451</v>
      </c>
      <c r="C1560" s="153">
        <v>461.51</v>
      </c>
    </row>
    <row r="1561" spans="2:3" x14ac:dyDescent="0.25">
      <c r="B1561" s="152">
        <v>43452</v>
      </c>
      <c r="C1561" s="153">
        <v>-2932.38</v>
      </c>
    </row>
    <row r="1562" spans="2:3" x14ac:dyDescent="0.25">
      <c r="B1562" s="152">
        <v>43453</v>
      </c>
      <c r="C1562" s="153">
        <v>-2154.17</v>
      </c>
    </row>
    <row r="1563" spans="2:3" x14ac:dyDescent="0.25">
      <c r="B1563" s="152">
        <v>43454</v>
      </c>
      <c r="C1563" s="153">
        <v>1523.36</v>
      </c>
    </row>
    <row r="1564" spans="2:3" x14ac:dyDescent="0.25">
      <c r="B1564" s="152">
        <v>43455</v>
      </c>
      <c r="C1564" s="153">
        <v>-4158.28</v>
      </c>
    </row>
    <row r="1565" spans="2:3" x14ac:dyDescent="0.25">
      <c r="B1565" s="152">
        <v>43458</v>
      </c>
      <c r="C1565" s="153">
        <v>3191.97</v>
      </c>
    </row>
    <row r="1566" spans="2:3" x14ac:dyDescent="0.25">
      <c r="B1566" s="152">
        <v>43460</v>
      </c>
      <c r="C1566" s="153">
        <v>2807.16</v>
      </c>
    </row>
    <row r="1567" spans="2:3" x14ac:dyDescent="0.25">
      <c r="B1567" s="152">
        <v>43461</v>
      </c>
      <c r="C1567" s="153">
        <v>295.91000000000003</v>
      </c>
    </row>
    <row r="1568" spans="2:3" x14ac:dyDescent="0.25">
      <c r="B1568" s="152">
        <v>43462</v>
      </c>
      <c r="C1568" s="153">
        <v>-57.76</v>
      </c>
    </row>
    <row r="1569" spans="2:3" x14ac:dyDescent="0.25">
      <c r="B1569" s="152">
        <v>43465</v>
      </c>
      <c r="C1569" s="153">
        <v>13.88</v>
      </c>
    </row>
    <row r="1570" spans="2:3" x14ac:dyDescent="0.25">
      <c r="B1570" s="148"/>
      <c r="C1570" s="149"/>
    </row>
    <row r="1571" spans="2:3" x14ac:dyDescent="0.25">
      <c r="B1571" s="148"/>
      <c r="C1571" s="149"/>
    </row>
    <row r="1572" spans="2:3" x14ac:dyDescent="0.25">
      <c r="B1572" s="148"/>
      <c r="C1572" s="149"/>
    </row>
    <row r="1573" spans="2:3" x14ac:dyDescent="0.25">
      <c r="B1573" s="148"/>
      <c r="C1573" s="149"/>
    </row>
    <row r="1574" spans="2:3" x14ac:dyDescent="0.25">
      <c r="B1574" s="148"/>
      <c r="C1574" s="149"/>
    </row>
    <row r="1575" spans="2:3" x14ac:dyDescent="0.25">
      <c r="B1575" s="148"/>
      <c r="C1575" s="149"/>
    </row>
    <row r="1576" spans="2:3" x14ac:dyDescent="0.25">
      <c r="B1576" s="148"/>
      <c r="C1576" s="149"/>
    </row>
    <row r="1577" spans="2:3" x14ac:dyDescent="0.25">
      <c r="B1577" s="148"/>
      <c r="C1577" s="149"/>
    </row>
    <row r="1578" spans="2:3" x14ac:dyDescent="0.25">
      <c r="B1578" s="148"/>
      <c r="C1578" s="149"/>
    </row>
    <row r="1579" spans="2:3" x14ac:dyDescent="0.25">
      <c r="B1579" s="148"/>
      <c r="C1579" s="149"/>
    </row>
    <row r="1580" spans="2:3" x14ac:dyDescent="0.25">
      <c r="B1580" s="148"/>
      <c r="C1580" s="149"/>
    </row>
    <row r="1581" spans="2:3" x14ac:dyDescent="0.25">
      <c r="B1581" s="148"/>
      <c r="C1581" s="149"/>
    </row>
    <row r="1582" spans="2:3" x14ac:dyDescent="0.25">
      <c r="B1582" s="148"/>
      <c r="C1582" s="149"/>
    </row>
    <row r="1583" spans="2:3" x14ac:dyDescent="0.25">
      <c r="B1583" s="148"/>
      <c r="C1583" s="149"/>
    </row>
    <row r="1584" spans="2:3" x14ac:dyDescent="0.25">
      <c r="B1584" s="148"/>
      <c r="C1584" s="149"/>
    </row>
    <row r="1585" spans="2:3" x14ac:dyDescent="0.25">
      <c r="B1585" s="148"/>
      <c r="C1585" s="149"/>
    </row>
    <row r="1586" spans="2:3" x14ac:dyDescent="0.25">
      <c r="B1586" s="148"/>
      <c r="C1586" s="149"/>
    </row>
    <row r="1587" spans="2:3" x14ac:dyDescent="0.25">
      <c r="B1587" s="148"/>
      <c r="C1587" s="149"/>
    </row>
    <row r="1588" spans="2:3" x14ac:dyDescent="0.25">
      <c r="B1588" s="148"/>
      <c r="C1588" s="149"/>
    </row>
    <row r="1589" spans="2:3" x14ac:dyDescent="0.25">
      <c r="B1589" s="148"/>
      <c r="C1589" s="149"/>
    </row>
    <row r="1590" spans="2:3" x14ac:dyDescent="0.25">
      <c r="B1590" s="148"/>
      <c r="C1590" s="149"/>
    </row>
    <row r="1591" spans="2:3" x14ac:dyDescent="0.25">
      <c r="B1591" s="148"/>
      <c r="C1591" s="149"/>
    </row>
    <row r="1592" spans="2:3" x14ac:dyDescent="0.25">
      <c r="B1592" s="148"/>
      <c r="C1592" s="149"/>
    </row>
    <row r="1593" spans="2:3" x14ac:dyDescent="0.25">
      <c r="B1593" s="148"/>
      <c r="C1593" s="149"/>
    </row>
    <row r="1594" spans="2:3" x14ac:dyDescent="0.25">
      <c r="B1594" s="148"/>
      <c r="C1594" s="149"/>
    </row>
    <row r="1595" spans="2:3" x14ac:dyDescent="0.25">
      <c r="B1595" s="148"/>
      <c r="C1595" s="149"/>
    </row>
    <row r="1596" spans="2:3" x14ac:dyDescent="0.25">
      <c r="B1596" s="148"/>
      <c r="C1596" s="149"/>
    </row>
    <row r="1597" spans="2:3" x14ac:dyDescent="0.25">
      <c r="B1597" s="148"/>
      <c r="C1597" s="149"/>
    </row>
    <row r="1598" spans="2:3" x14ac:dyDescent="0.25">
      <c r="B1598" s="148"/>
      <c r="C1598" s="149"/>
    </row>
    <row r="1599" spans="2:3" x14ac:dyDescent="0.25">
      <c r="B1599" s="148"/>
      <c r="C1599" s="149"/>
    </row>
    <row r="1600" spans="2:3" x14ac:dyDescent="0.25">
      <c r="B1600" s="148"/>
      <c r="C1600" s="149"/>
    </row>
    <row r="1601" spans="2:3" x14ac:dyDescent="0.25">
      <c r="B1601" s="148"/>
      <c r="C1601" s="149"/>
    </row>
    <row r="1602" spans="2:3" x14ac:dyDescent="0.25">
      <c r="B1602" s="148"/>
      <c r="C1602" s="149"/>
    </row>
    <row r="1603" spans="2:3" x14ac:dyDescent="0.25">
      <c r="B1603" s="148"/>
      <c r="C1603" s="149"/>
    </row>
    <row r="1604" spans="2:3" x14ac:dyDescent="0.25">
      <c r="B1604" s="148"/>
      <c r="C1604" s="149"/>
    </row>
    <row r="1605" spans="2:3" x14ac:dyDescent="0.25">
      <c r="B1605" s="148"/>
      <c r="C1605" s="149"/>
    </row>
    <row r="1606" spans="2:3" x14ac:dyDescent="0.25">
      <c r="B1606" s="148"/>
      <c r="C1606" s="149"/>
    </row>
    <row r="1607" spans="2:3" x14ac:dyDescent="0.25">
      <c r="B1607" s="148"/>
      <c r="C1607" s="149"/>
    </row>
    <row r="1608" spans="2:3" x14ac:dyDescent="0.25">
      <c r="B1608" s="148"/>
      <c r="C1608" s="149"/>
    </row>
    <row r="1609" spans="2:3" x14ac:dyDescent="0.25">
      <c r="B1609" s="148"/>
      <c r="C1609" s="149"/>
    </row>
    <row r="1610" spans="2:3" x14ac:dyDescent="0.25">
      <c r="B1610" s="148"/>
      <c r="C1610" s="149"/>
    </row>
    <row r="1611" spans="2:3" x14ac:dyDescent="0.25">
      <c r="B1611" s="148"/>
      <c r="C1611" s="149"/>
    </row>
    <row r="1612" spans="2:3" x14ac:dyDescent="0.25">
      <c r="B1612" s="148"/>
      <c r="C1612" s="149"/>
    </row>
    <row r="1613" spans="2:3" x14ac:dyDescent="0.25">
      <c r="B1613" s="148"/>
      <c r="C1613" s="149"/>
    </row>
    <row r="1614" spans="2:3" x14ac:dyDescent="0.25">
      <c r="B1614" s="148"/>
      <c r="C1614" s="149"/>
    </row>
    <row r="1615" spans="2:3" x14ac:dyDescent="0.25">
      <c r="B1615" s="148"/>
      <c r="C1615" s="149"/>
    </row>
    <row r="1616" spans="2:3" x14ac:dyDescent="0.25">
      <c r="B1616" s="148"/>
      <c r="C1616" s="149"/>
    </row>
    <row r="1617" spans="2:3" x14ac:dyDescent="0.25">
      <c r="B1617" s="148"/>
      <c r="C1617" s="149"/>
    </row>
    <row r="1618" spans="2:3" x14ac:dyDescent="0.25">
      <c r="B1618" s="148"/>
      <c r="C1618" s="149"/>
    </row>
    <row r="1619" spans="2:3" x14ac:dyDescent="0.25">
      <c r="B1619" s="148"/>
      <c r="C1619" s="149"/>
    </row>
    <row r="1620" spans="2:3" x14ac:dyDescent="0.25">
      <c r="B1620" s="148"/>
      <c r="C1620" s="149"/>
    </row>
    <row r="1621" spans="2:3" x14ac:dyDescent="0.25">
      <c r="B1621" s="148"/>
      <c r="C1621" s="149"/>
    </row>
    <row r="1622" spans="2:3" x14ac:dyDescent="0.25">
      <c r="B1622" s="148"/>
      <c r="C1622" s="149"/>
    </row>
    <row r="1623" spans="2:3" x14ac:dyDescent="0.25">
      <c r="B1623" s="148"/>
      <c r="C1623" s="149"/>
    </row>
    <row r="1624" spans="2:3" x14ac:dyDescent="0.25">
      <c r="B1624" s="148"/>
      <c r="C1624" s="149"/>
    </row>
    <row r="1625" spans="2:3" x14ac:dyDescent="0.25">
      <c r="B1625" s="148"/>
      <c r="C1625" s="149"/>
    </row>
    <row r="1626" spans="2:3" x14ac:dyDescent="0.25">
      <c r="B1626" s="148"/>
      <c r="C1626" s="149"/>
    </row>
    <row r="1627" spans="2:3" x14ac:dyDescent="0.25">
      <c r="B1627" s="148"/>
      <c r="C1627" s="149"/>
    </row>
    <row r="1628" spans="2:3" x14ac:dyDescent="0.25">
      <c r="B1628" s="148"/>
      <c r="C1628" s="14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2:AB2"/>
  <sheetViews>
    <sheetView workbookViewId="0"/>
  </sheetViews>
  <sheetFormatPr baseColWidth="10" defaultRowHeight="15" x14ac:dyDescent="0.25"/>
  <cols>
    <col min="3" max="3" width="11.5703125" style="129"/>
    <col min="28" max="28" width="11.5703125" style="130"/>
  </cols>
  <sheetData>
    <row r="2" spans="1:19" x14ac:dyDescent="0.25">
      <c r="A2" s="16" t="s">
        <v>7961</v>
      </c>
      <c r="S2" s="16" t="s">
        <v>140</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44" r:id="rId4" name="Button 8">
              <controlPr locked="0" defaultSize="0" print="0" autoFill="0" autoPict="0">
                <anchor moveWithCells="1" sizeWithCells="1">
                  <from>
                    <xdr:col>9</xdr:col>
                    <xdr:colOff>666750</xdr:colOff>
                    <xdr:row>0</xdr:row>
                    <xdr:rowOff>0</xdr:rowOff>
                  </from>
                  <to>
                    <xdr:col>11</xdr:col>
                    <xdr:colOff>247650</xdr:colOff>
                    <xdr:row>0</xdr:row>
                    <xdr:rowOff>0</xdr:rowOff>
                  </to>
                </anchor>
              </controlPr>
            </control>
          </mc:Choice>
        </mc:AlternateContent>
        <mc:AlternateContent xmlns:mc="http://schemas.openxmlformats.org/markup-compatibility/2006">
          <mc:Choice Requires="x14">
            <control shapeId="14345" r:id="rId5" name="boton_opcion_6">
              <controlPr locked="0" defaultSize="0" autoFill="0" autoLine="0" autoPict="0">
                <anchor moveWithCells="1">
                  <from>
                    <xdr:col>9</xdr:col>
                    <xdr:colOff>95250</xdr:colOff>
                    <xdr:row>2</xdr:row>
                    <xdr:rowOff>0</xdr:rowOff>
                  </from>
                  <to>
                    <xdr:col>10</xdr:col>
                    <xdr:colOff>266700</xdr:colOff>
                    <xdr:row>3</xdr:row>
                    <xdr:rowOff>114300</xdr:rowOff>
                  </to>
                </anchor>
              </controlPr>
            </control>
          </mc:Choice>
        </mc:AlternateContent>
        <mc:AlternateContent xmlns:mc="http://schemas.openxmlformats.org/markup-compatibility/2006">
          <mc:Choice Requires="x14">
            <control shapeId="14346" r:id="rId6" name="Option Button 10">
              <controlPr locked="0" defaultSize="0" autoFill="0" autoLine="0" autoPict="0">
                <anchor moveWithCells="1">
                  <from>
                    <xdr:col>9</xdr:col>
                    <xdr:colOff>95250</xdr:colOff>
                    <xdr:row>2</xdr:row>
                    <xdr:rowOff>0</xdr:rowOff>
                  </from>
                  <to>
                    <xdr:col>10</xdr:col>
                    <xdr:colOff>66675</xdr:colOff>
                    <xdr:row>3</xdr:row>
                    <xdr:rowOff>123825</xdr:rowOff>
                  </to>
                </anchor>
              </controlPr>
            </control>
          </mc:Choice>
        </mc:AlternateContent>
        <mc:AlternateContent xmlns:mc="http://schemas.openxmlformats.org/markup-compatibility/2006">
          <mc:Choice Requires="x14">
            <control shapeId="14347" r:id="rId7" name="Option Button 11">
              <controlPr locked="0" defaultSize="0" autoFill="0" autoLine="0" autoPict="0">
                <anchor moveWithCells="1">
                  <from>
                    <xdr:col>9</xdr:col>
                    <xdr:colOff>95250</xdr:colOff>
                    <xdr:row>2</xdr:row>
                    <xdr:rowOff>0</xdr:rowOff>
                  </from>
                  <to>
                    <xdr:col>10</xdr:col>
                    <xdr:colOff>228600</xdr:colOff>
                    <xdr:row>3</xdr:row>
                    <xdr:rowOff>123825</xdr:rowOff>
                  </to>
                </anchor>
              </controlPr>
            </control>
          </mc:Choice>
        </mc:AlternateContent>
        <mc:AlternateContent xmlns:mc="http://schemas.openxmlformats.org/markup-compatibility/2006">
          <mc:Choice Requires="x14">
            <control shapeId="14348" r:id="rId8" name="Option Button 12">
              <controlPr locked="0" defaultSize="0" autoFill="0" autoLine="0" autoPict="0">
                <anchor moveWithCells="1">
                  <from>
                    <xdr:col>9</xdr:col>
                    <xdr:colOff>95250</xdr:colOff>
                    <xdr:row>2</xdr:row>
                    <xdr:rowOff>0</xdr:rowOff>
                  </from>
                  <to>
                    <xdr:col>10</xdr:col>
                    <xdr:colOff>85725</xdr:colOff>
                    <xdr:row>3</xdr:row>
                    <xdr:rowOff>76200</xdr:rowOff>
                  </to>
                </anchor>
              </controlPr>
            </control>
          </mc:Choice>
        </mc:AlternateContent>
        <mc:AlternateContent xmlns:mc="http://schemas.openxmlformats.org/markup-compatibility/2006">
          <mc:Choice Requires="x14">
            <control shapeId="14349" r:id="rId9" name="Option Button 13">
              <controlPr locked="0" defaultSize="0" autoFill="0" autoLine="0" autoPict="0">
                <anchor moveWithCells="1">
                  <from>
                    <xdr:col>9</xdr:col>
                    <xdr:colOff>95250</xdr:colOff>
                    <xdr:row>2</xdr:row>
                    <xdr:rowOff>0</xdr:rowOff>
                  </from>
                  <to>
                    <xdr:col>10</xdr:col>
                    <xdr:colOff>85725</xdr:colOff>
                    <xdr:row>3</xdr:row>
                    <xdr:rowOff>76200</xdr:rowOff>
                  </to>
                </anchor>
              </controlPr>
            </control>
          </mc:Choice>
        </mc:AlternateContent>
        <mc:AlternateContent xmlns:mc="http://schemas.openxmlformats.org/markup-compatibility/2006">
          <mc:Choice Requires="x14">
            <control shapeId="14350" r:id="rId10" name="Option Button 14">
              <controlPr locked="0" defaultSize="0" autoFill="0" autoLine="0" autoPict="0">
                <anchor moveWithCells="1">
                  <from>
                    <xdr:col>9</xdr:col>
                    <xdr:colOff>95250</xdr:colOff>
                    <xdr:row>2</xdr:row>
                    <xdr:rowOff>0</xdr:rowOff>
                  </from>
                  <to>
                    <xdr:col>9</xdr:col>
                    <xdr:colOff>685800</xdr:colOff>
                    <xdr:row>3</xdr:row>
                    <xdr:rowOff>123825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K39"/>
  <sheetViews>
    <sheetView workbookViewId="0">
      <selection activeCell="B1" sqref="B1"/>
    </sheetView>
  </sheetViews>
  <sheetFormatPr baseColWidth="10" defaultRowHeight="15" x14ac:dyDescent="0.25"/>
  <cols>
    <col min="3" max="3" width="12.140625" bestFit="1" customWidth="1"/>
    <col min="4" max="4" width="12.140625" customWidth="1"/>
    <col min="5" max="5" width="12" customWidth="1"/>
    <col min="6" max="7" width="12" style="144" customWidth="1"/>
    <col min="8" max="9" width="12" customWidth="1"/>
    <col min="10" max="10" width="12.85546875" customWidth="1"/>
  </cols>
  <sheetData>
    <row r="1" spans="1:11" x14ac:dyDescent="0.25">
      <c r="A1" t="s">
        <v>0</v>
      </c>
      <c r="B1" s="1" t="s">
        <v>7963</v>
      </c>
      <c r="D1" s="2"/>
    </row>
    <row r="2" spans="1:11" x14ac:dyDescent="0.25">
      <c r="A2" t="s">
        <v>1</v>
      </c>
      <c r="B2" s="3"/>
      <c r="D2" s="2"/>
      <c r="E2" s="3"/>
      <c r="F2" s="3"/>
      <c r="G2" s="3"/>
    </row>
    <row r="3" spans="1:11" x14ac:dyDescent="0.25">
      <c r="B3" s="3" t="s">
        <v>12</v>
      </c>
      <c r="D3" s="3" t="s">
        <v>147</v>
      </c>
      <c r="E3" s="3"/>
      <c r="F3" s="3"/>
      <c r="G3" s="3"/>
    </row>
    <row r="4" spans="1:11" x14ac:dyDescent="0.25">
      <c r="B4" s="3" t="s">
        <v>13</v>
      </c>
      <c r="D4" s="3" t="s">
        <v>7962</v>
      </c>
    </row>
    <row r="5" spans="1:11" x14ac:dyDescent="0.25">
      <c r="B5" s="3"/>
      <c r="D5" s="2"/>
    </row>
    <row r="6" spans="1:11" x14ac:dyDescent="0.25">
      <c r="A6" t="s">
        <v>2</v>
      </c>
      <c r="B6" s="3" t="s">
        <v>151</v>
      </c>
      <c r="D6" s="2"/>
    </row>
    <row r="7" spans="1:11" ht="15.75" thickBot="1" x14ac:dyDescent="0.3">
      <c r="B7" s="3"/>
      <c r="D7" s="2"/>
    </row>
    <row r="8" spans="1:11" x14ac:dyDescent="0.25">
      <c r="A8" t="s">
        <v>3</v>
      </c>
      <c r="B8" s="3"/>
      <c r="C8" s="115" t="s">
        <v>4</v>
      </c>
      <c r="D8" s="116" t="s">
        <v>4</v>
      </c>
      <c r="E8" s="116" t="s">
        <v>148</v>
      </c>
      <c r="F8" s="116" t="s">
        <v>149</v>
      </c>
      <c r="G8" s="116" t="s">
        <v>150</v>
      </c>
      <c r="H8" s="116" t="s">
        <v>152</v>
      </c>
      <c r="I8" s="116" t="s">
        <v>150</v>
      </c>
      <c r="K8" s="5" t="s">
        <v>5</v>
      </c>
    </row>
    <row r="9" spans="1:11" ht="15.75" thickBot="1" x14ac:dyDescent="0.3">
      <c r="A9" s="3" t="s">
        <v>6</v>
      </c>
      <c r="B9" s="3"/>
      <c r="C9" s="119">
        <v>2</v>
      </c>
      <c r="D9" s="120">
        <v>2</v>
      </c>
      <c r="E9" s="120">
        <v>2</v>
      </c>
      <c r="F9" s="120">
        <v>1</v>
      </c>
      <c r="G9" s="120">
        <v>1</v>
      </c>
      <c r="H9" s="120">
        <v>1</v>
      </c>
      <c r="I9" s="121">
        <v>3</v>
      </c>
    </row>
    <row r="10" spans="1:11" ht="15.75" thickBot="1" x14ac:dyDescent="0.3">
      <c r="A10" s="3" t="s">
        <v>7</v>
      </c>
      <c r="B10" s="3"/>
      <c r="C10" s="6">
        <v>5800</v>
      </c>
      <c r="D10" s="6">
        <v>5800</v>
      </c>
      <c r="E10" s="6">
        <v>6500</v>
      </c>
      <c r="F10" s="6">
        <v>6200</v>
      </c>
      <c r="G10" s="6">
        <v>5150</v>
      </c>
      <c r="H10" s="6">
        <v>6200</v>
      </c>
      <c r="I10" s="6">
        <v>5150</v>
      </c>
      <c r="K10" s="7">
        <f>C10*C9+D10*D9+E10*E9+I10*I9+H10*H9</f>
        <v>57850</v>
      </c>
    </row>
    <row r="11" spans="1:11" x14ac:dyDescent="0.25">
      <c r="A11" s="3"/>
      <c r="B11" s="3"/>
    </row>
    <row r="12" spans="1:11" x14ac:dyDescent="0.25">
      <c r="A12" s="3" t="s">
        <v>8</v>
      </c>
      <c r="B12" s="3"/>
      <c r="C12" s="8">
        <v>4100</v>
      </c>
      <c r="D12" s="8">
        <v>4900</v>
      </c>
      <c r="E12" s="8">
        <v>5100</v>
      </c>
      <c r="F12" s="8">
        <v>6100</v>
      </c>
      <c r="G12" s="8">
        <v>5150</v>
      </c>
      <c r="H12" s="8">
        <v>4950</v>
      </c>
      <c r="I12" s="8">
        <v>6000</v>
      </c>
      <c r="K12" s="9">
        <f>(C12*C9+D12*D9+E12*E9+H12*H9+I12*I9)</f>
        <v>51150</v>
      </c>
    </row>
    <row r="13" spans="1:11" ht="15.75" thickBot="1" x14ac:dyDescent="0.3">
      <c r="A13" s="3"/>
      <c r="B13" s="3"/>
    </row>
    <row r="14" spans="1:11" ht="15.75" thickBot="1" x14ac:dyDescent="0.3">
      <c r="A14" s="3" t="s">
        <v>9</v>
      </c>
      <c r="B14" s="3"/>
      <c r="J14" s="10">
        <v>12979</v>
      </c>
    </row>
    <row r="15" spans="1:11" x14ac:dyDescent="0.25">
      <c r="A15" s="3"/>
      <c r="B15" s="3"/>
      <c r="J15" s="11"/>
    </row>
    <row r="16" spans="1:11" x14ac:dyDescent="0.25">
      <c r="A16" s="3"/>
      <c r="B16" s="3"/>
      <c r="J16" s="11"/>
    </row>
    <row r="17" spans="1:10" x14ac:dyDescent="0.25">
      <c r="A17" s="3" t="s">
        <v>127</v>
      </c>
      <c r="B17" s="3"/>
      <c r="C17" s="107">
        <v>1.3</v>
      </c>
      <c r="J17" s="11"/>
    </row>
    <row r="18" spans="1:10" ht="15.75" thickBot="1" x14ac:dyDescent="0.3">
      <c r="A18" s="3"/>
      <c r="B18" s="3"/>
      <c r="J18" s="11"/>
    </row>
    <row r="19" spans="1:10" ht="16.5" thickBot="1" x14ac:dyDescent="0.3">
      <c r="A19" s="3" t="s">
        <v>128</v>
      </c>
      <c r="B19" s="3"/>
      <c r="C19" s="12">
        <f>(K10+K12+J14)*C17</f>
        <v>158572.70000000001</v>
      </c>
      <c r="D19" s="3" t="s">
        <v>10</v>
      </c>
      <c r="E19" s="3"/>
      <c r="F19" s="3"/>
      <c r="G19" s="3"/>
      <c r="H19" s="1" t="s">
        <v>11</v>
      </c>
      <c r="I19" s="13"/>
      <c r="J19" s="14">
        <v>160000</v>
      </c>
    </row>
    <row r="20" spans="1:10" x14ac:dyDescent="0.25">
      <c r="A20" s="3"/>
      <c r="B20" s="3"/>
      <c r="C20" s="3"/>
      <c r="D20" s="3"/>
      <c r="E20" s="3"/>
      <c r="F20" s="3"/>
      <c r="G20" s="3"/>
      <c r="H20" s="1"/>
    </row>
    <row r="21" spans="1:10" x14ac:dyDescent="0.25">
      <c r="A21" s="3"/>
      <c r="B21" s="3"/>
      <c r="C21" s="3"/>
      <c r="D21" s="3"/>
      <c r="E21" s="3"/>
      <c r="F21" s="3"/>
      <c r="G21" s="3"/>
      <c r="H21" s="1"/>
    </row>
    <row r="22" spans="1:10" ht="15.75" thickBot="1" x14ac:dyDescent="0.3"/>
    <row r="23" spans="1:10" ht="15.75" thickBot="1" x14ac:dyDescent="0.3">
      <c r="A23" t="s">
        <v>14</v>
      </c>
      <c r="D23" s="15" t="s">
        <v>15</v>
      </c>
      <c r="H23" t="s">
        <v>16</v>
      </c>
      <c r="I23" s="16"/>
    </row>
    <row r="27" spans="1:10" x14ac:dyDescent="0.25">
      <c r="A27" t="s">
        <v>17</v>
      </c>
    </row>
    <row r="29" spans="1:10" s="13" customFormat="1" x14ac:dyDescent="0.25"/>
    <row r="31" spans="1:10" x14ac:dyDescent="0.25">
      <c r="A31" s="16" t="s">
        <v>25</v>
      </c>
    </row>
    <row r="33" spans="2:10" x14ac:dyDescent="0.25">
      <c r="E33" t="s">
        <v>24</v>
      </c>
    </row>
    <row r="34" spans="2:10" x14ac:dyDescent="0.25">
      <c r="C34" s="19">
        <v>160000</v>
      </c>
      <c r="D34" s="19">
        <v>175000</v>
      </c>
      <c r="E34" s="19">
        <v>200000</v>
      </c>
      <c r="F34" s="19">
        <v>250000</v>
      </c>
      <c r="G34" s="19">
        <v>300000</v>
      </c>
      <c r="H34" s="19">
        <v>400000</v>
      </c>
      <c r="I34" s="19"/>
      <c r="J34" s="19"/>
    </row>
    <row r="35" spans="2:10" ht="19.5" thickBot="1" x14ac:dyDescent="0.35">
      <c r="B35" s="18" t="s">
        <v>19</v>
      </c>
      <c r="C35" s="27">
        <f>C34/$K$10+SQRT(C34*(C34-$K$10)/POWER($K$10,2))</f>
        <v>4.9756897928431307</v>
      </c>
      <c r="D35" s="27">
        <f>D34/$K$10+SQRT(D34*(D34-$K$10)/POWER($K$10,2))</f>
        <v>5.5001309551524908</v>
      </c>
      <c r="E35" s="27">
        <f>E34/$K$10+SQRT(E34*(E34-$K$10)/POWER($K$10,2))</f>
        <v>6.3718579186603259</v>
      </c>
      <c r="F35" s="27">
        <f>F34/$K$10+SQRT(F34*(F34-$K$10)/POWER($K$10,2))</f>
        <v>8.1101916671225034</v>
      </c>
      <c r="G35" s="27">
        <f>G34/$K$10+SQRT(G34*(G34-$K$10)/POWER($K$10,2))</f>
        <v>9.8448982558759344</v>
      </c>
      <c r="H35" s="27">
        <f>H34/$K$10+SQRT(H34*(H34-$K$10)/POWER($K$10,2))</f>
        <v>13.309350769177797</v>
      </c>
    </row>
    <row r="36" spans="2:10" ht="19.5" thickBot="1" x14ac:dyDescent="0.35">
      <c r="B36" s="17" t="s">
        <v>18</v>
      </c>
      <c r="C36" s="26">
        <f>2*(C35*$K$10-C34)/(C35*(C35-1))</f>
        <v>12925.381936099608</v>
      </c>
      <c r="D36" s="26">
        <f>2*(D35*$K$10-D34)/(D35*(D35-1))</f>
        <v>11569.696977713602</v>
      </c>
      <c r="E36" s="26">
        <f>2*(E35*$K$10-E34)/(E35*(E35-1))</f>
        <v>9852.0776220005282</v>
      </c>
      <c r="F36" s="26">
        <f>2*(F35*$K$10-F34)/(F35*(F35-1))</f>
        <v>7601.6482278525464</v>
      </c>
      <c r="G36" s="26">
        <f>2*(G35*$K$10-G34)/(G35*(G35-1))</f>
        <v>6190.5435903087318</v>
      </c>
      <c r="H36" s="26">
        <f>2*(H35*$K$10-H34)/(H35*(H35-1))</f>
        <v>4516.2320122578121</v>
      </c>
    </row>
    <row r="37" spans="2:10" ht="21.75" thickBot="1" x14ac:dyDescent="0.4">
      <c r="B37" s="17" t="s">
        <v>20</v>
      </c>
      <c r="C37" s="20">
        <f>C36+K$12</f>
        <v>64075.381936099606</v>
      </c>
      <c r="D37" s="20">
        <f>D36+$K$12</f>
        <v>62719.696977713604</v>
      </c>
      <c r="E37" s="20">
        <f>E36+$K$12</f>
        <v>61002.077622000528</v>
      </c>
      <c r="F37" s="20">
        <f>F36+$K$12</f>
        <v>58751.648227852544</v>
      </c>
      <c r="G37" s="20">
        <f>G36+$K$12</f>
        <v>57340.543590308735</v>
      </c>
      <c r="H37" s="20">
        <f>H36+$K$12</f>
        <v>55666.232012257809</v>
      </c>
    </row>
    <row r="39" spans="2:10" x14ac:dyDescent="0.25">
      <c r="C39" s="13"/>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H17"/>
  <sheetViews>
    <sheetView workbookViewId="0">
      <selection activeCell="B5" sqref="B5"/>
    </sheetView>
  </sheetViews>
  <sheetFormatPr baseColWidth="10" defaultRowHeight="15" x14ac:dyDescent="0.25"/>
  <cols>
    <col min="2" max="2" width="12.85546875" customWidth="1"/>
  </cols>
  <sheetData>
    <row r="1" spans="1:8" ht="18" x14ac:dyDescent="0.25">
      <c r="A1" s="21" t="s">
        <v>130</v>
      </c>
      <c r="B1" s="22"/>
      <c r="C1" s="22"/>
    </row>
    <row r="2" spans="1:8" ht="18" x14ac:dyDescent="0.25">
      <c r="A2" s="21"/>
      <c r="B2" s="22"/>
      <c r="C2" s="22"/>
    </row>
    <row r="3" spans="1:8" ht="18" x14ac:dyDescent="0.25">
      <c r="A3" s="21"/>
      <c r="B3" s="22"/>
      <c r="C3" s="22"/>
    </row>
    <row r="4" spans="1:8" x14ac:dyDescent="0.25">
      <c r="A4" s="22"/>
      <c r="B4" s="22"/>
      <c r="C4" s="22"/>
    </row>
    <row r="5" spans="1:8" x14ac:dyDescent="0.25">
      <c r="A5" s="1" t="s">
        <v>21</v>
      </c>
      <c r="B5" s="23" t="s">
        <v>7963</v>
      </c>
    </row>
    <row r="6" spans="1:8" x14ac:dyDescent="0.25">
      <c r="A6" s="1"/>
      <c r="B6" s="23"/>
    </row>
    <row r="7" spans="1:8" x14ac:dyDescent="0.25">
      <c r="A7" s="1" t="s">
        <v>22</v>
      </c>
      <c r="B7" s="4" t="s">
        <v>4</v>
      </c>
      <c r="C7" s="4" t="s">
        <v>4</v>
      </c>
      <c r="D7" s="4" t="s">
        <v>148</v>
      </c>
      <c r="E7" s="4" t="s">
        <v>149</v>
      </c>
      <c r="F7" s="4" t="s">
        <v>150</v>
      </c>
      <c r="G7" s="4" t="s">
        <v>149</v>
      </c>
      <c r="H7" s="4" t="s">
        <v>150</v>
      </c>
    </row>
    <row r="8" spans="1:8" x14ac:dyDescent="0.25">
      <c r="A8" s="1" t="s">
        <v>129</v>
      </c>
      <c r="B8" s="4">
        <v>2</v>
      </c>
      <c r="C8" s="4">
        <v>2</v>
      </c>
      <c r="D8" s="4">
        <v>2</v>
      </c>
      <c r="E8" s="4">
        <v>1</v>
      </c>
      <c r="F8" s="4">
        <v>1</v>
      </c>
      <c r="G8" s="4">
        <v>1</v>
      </c>
      <c r="H8" s="4">
        <v>3</v>
      </c>
    </row>
    <row r="9" spans="1:8" x14ac:dyDescent="0.25">
      <c r="A9" s="1"/>
      <c r="B9" s="4"/>
      <c r="C9" s="4"/>
      <c r="D9" s="4"/>
      <c r="E9" s="4"/>
      <c r="F9" s="4"/>
    </row>
    <row r="10" spans="1:8" x14ac:dyDescent="0.25">
      <c r="A10" s="1" t="s">
        <v>1</v>
      </c>
      <c r="B10" s="24">
        <v>40909</v>
      </c>
      <c r="C10" s="25">
        <v>42369</v>
      </c>
    </row>
    <row r="11" spans="1:8" ht="15.75" thickBot="1" x14ac:dyDescent="0.3"/>
    <row r="12" spans="1:8" ht="15.75" thickBot="1" x14ac:dyDescent="0.3">
      <c r="A12" s="16" t="s">
        <v>23</v>
      </c>
      <c r="C12" s="108">
        <v>0.15</v>
      </c>
    </row>
    <row r="13" spans="1:8" ht="15.75" thickBot="1" x14ac:dyDescent="0.3"/>
    <row r="14" spans="1:8" ht="15.75" thickBot="1" x14ac:dyDescent="0.3">
      <c r="A14" t="s">
        <v>26</v>
      </c>
      <c r="B14" s="28">
        <v>250000</v>
      </c>
    </row>
    <row r="15" spans="1:8" ht="15.75" thickBot="1" x14ac:dyDescent="0.3"/>
    <row r="16" spans="1:8" ht="19.5" thickBot="1" x14ac:dyDescent="0.35">
      <c r="A16" t="s">
        <v>27</v>
      </c>
      <c r="D16" s="17" t="s">
        <v>29</v>
      </c>
      <c r="E16" s="110">
        <v>7618</v>
      </c>
    </row>
    <row r="17" spans="1:5" ht="19.5" thickBot="1" x14ac:dyDescent="0.35">
      <c r="A17" t="s">
        <v>28</v>
      </c>
      <c r="D17" s="17" t="s">
        <v>20</v>
      </c>
      <c r="E17" s="109">
        <v>58752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A515"/>
  <sheetViews>
    <sheetView topLeftCell="A39" zoomScaleNormal="100" workbookViewId="0">
      <selection activeCell="G43" sqref="G43"/>
    </sheetView>
  </sheetViews>
  <sheetFormatPr baseColWidth="10" defaultRowHeight="15" x14ac:dyDescent="0.25"/>
  <cols>
    <col min="1" max="1" width="20.7109375" customWidth="1"/>
    <col min="2" max="4" width="18.85546875" customWidth="1"/>
    <col min="8" max="8" width="30.5703125" customWidth="1"/>
    <col min="9" max="9" width="23.140625" customWidth="1"/>
    <col min="11" max="11" width="13.42578125" customWidth="1"/>
    <col min="20" max="20" width="30.28515625" customWidth="1"/>
    <col min="21" max="21" width="23.7109375" customWidth="1"/>
    <col min="32" max="33" width="24.28515625" customWidth="1"/>
    <col min="44" max="45" width="26.42578125" customWidth="1"/>
  </cols>
  <sheetData>
    <row r="1" spans="1:53" ht="18" x14ac:dyDescent="0.25">
      <c r="B1" s="29" t="s">
        <v>30</v>
      </c>
    </row>
    <row r="3" spans="1:53" x14ac:dyDescent="0.25">
      <c r="A3" t="s">
        <v>44</v>
      </c>
      <c r="B3" s="1" t="s">
        <v>7963</v>
      </c>
    </row>
    <row r="4" spans="1:53" x14ac:dyDescent="0.25">
      <c r="A4" t="s">
        <v>1</v>
      </c>
      <c r="B4" s="3" t="s">
        <v>159</v>
      </c>
    </row>
    <row r="5" spans="1:53" x14ac:dyDescent="0.25">
      <c r="A5" t="s">
        <v>2</v>
      </c>
      <c r="B5" s="3" t="s">
        <v>142</v>
      </c>
    </row>
    <row r="6" spans="1:53" ht="15.75" thickBot="1" x14ac:dyDescent="0.3">
      <c r="B6" s="3"/>
    </row>
    <row r="7" spans="1:53" ht="15.75" thickBot="1" x14ac:dyDescent="0.3">
      <c r="A7" s="131" t="s">
        <v>141</v>
      </c>
      <c r="B7" s="3"/>
      <c r="C7" s="7">
        <v>58752</v>
      </c>
      <c r="E7" s="30"/>
      <c r="F7" s="30"/>
    </row>
    <row r="8" spans="1:53" ht="15.75" thickBot="1" x14ac:dyDescent="0.3">
      <c r="A8" s="31"/>
      <c r="B8" s="32"/>
      <c r="C8" s="32"/>
      <c r="D8" s="32"/>
      <c r="E8" s="32"/>
      <c r="F8" s="32"/>
    </row>
    <row r="9" spans="1:53" ht="16.5" thickBot="1" x14ac:dyDescent="0.3">
      <c r="A9" s="31" t="s">
        <v>46</v>
      </c>
      <c r="B9" s="32"/>
      <c r="C9" s="38">
        <v>250000</v>
      </c>
      <c r="D9" s="32"/>
      <c r="E9" s="122">
        <v>0.15</v>
      </c>
      <c r="F9" s="32"/>
    </row>
    <row r="10" spans="1:53" x14ac:dyDescent="0.25">
      <c r="H10" t="s">
        <v>76</v>
      </c>
    </row>
    <row r="12" spans="1:53" x14ac:dyDescent="0.25">
      <c r="A12" s="3" t="s">
        <v>74</v>
      </c>
      <c r="B12" s="50" t="s">
        <v>153</v>
      </c>
      <c r="C12" s="50" t="s">
        <v>154</v>
      </c>
      <c r="D12" s="50" t="s">
        <v>155</v>
      </c>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row>
    <row r="13" spans="1:53" ht="15.75" thickBot="1" x14ac:dyDescent="0.3">
      <c r="B13" s="33"/>
      <c r="C13" s="33"/>
      <c r="D13" s="33"/>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row>
    <row r="14" spans="1:53" ht="16.5" thickBot="1" x14ac:dyDescent="0.3">
      <c r="A14" s="51" t="s">
        <v>54</v>
      </c>
      <c r="B14" s="26">
        <v>6929</v>
      </c>
      <c r="C14" s="52">
        <v>8945.5</v>
      </c>
      <c r="D14" s="52">
        <v>2834.5</v>
      </c>
      <c r="F14" s="44"/>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row>
    <row r="15" spans="1:53" ht="18.75" x14ac:dyDescent="0.3">
      <c r="A15" s="17" t="s">
        <v>53</v>
      </c>
      <c r="B15" s="111">
        <f t="shared" ref="B15" si="0">IF(B14&gt;$C$7,B14,$C$7)</f>
        <v>58752</v>
      </c>
      <c r="C15" s="52">
        <v>61002</v>
      </c>
      <c r="D15" s="52">
        <v>61002</v>
      </c>
      <c r="E15" s="44"/>
      <c r="F15" s="44"/>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row>
    <row r="16" spans="1:53" ht="18.75" x14ac:dyDescent="0.3">
      <c r="A16" s="17"/>
      <c r="B16" s="44"/>
      <c r="C16" s="44"/>
      <c r="D16" s="44"/>
      <c r="E16" s="44"/>
      <c r="F16" s="44"/>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row>
    <row r="17" spans="1:53" ht="18.75" x14ac:dyDescent="0.3">
      <c r="A17" s="136"/>
      <c r="B17" s="137"/>
      <c r="C17" s="44"/>
      <c r="D17" s="44"/>
      <c r="E17" s="44"/>
      <c r="F17" s="44"/>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row>
    <row r="18" spans="1:53" ht="18.75" x14ac:dyDescent="0.3">
      <c r="A18" s="17"/>
      <c r="B18" s="44"/>
      <c r="C18" s="44"/>
      <c r="D18" s="44"/>
      <c r="E18" s="44"/>
      <c r="F18" s="44"/>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row>
    <row r="19" spans="1:53" x14ac:dyDescent="0.25">
      <c r="A19" s="3" t="s">
        <v>131</v>
      </c>
      <c r="B19" s="50" t="s">
        <v>156</v>
      </c>
      <c r="C19" s="50" t="s">
        <v>160</v>
      </c>
      <c r="D19" s="50" t="s">
        <v>162</v>
      </c>
      <c r="E19" s="34" t="s">
        <v>31</v>
      </c>
      <c r="F19" s="34" t="s">
        <v>32</v>
      </c>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row>
    <row r="20" spans="1:53" x14ac:dyDescent="0.25">
      <c r="A20" s="3" t="s">
        <v>132</v>
      </c>
      <c r="B20" s="112" t="s">
        <v>157</v>
      </c>
      <c r="C20" s="112" t="s">
        <v>161</v>
      </c>
      <c r="D20" s="112" t="s">
        <v>163</v>
      </c>
      <c r="E20" s="58"/>
      <c r="F20" s="34"/>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row>
    <row r="21" spans="1:53" x14ac:dyDescent="0.25">
      <c r="A21" t="s">
        <v>33</v>
      </c>
      <c r="B21" s="42">
        <v>11.73</v>
      </c>
      <c r="C21" s="42">
        <v>1.89</v>
      </c>
      <c r="D21" s="42">
        <v>8.0419999999999998</v>
      </c>
      <c r="E21" s="59">
        <f>AVERAGE(B21:D21)</f>
        <v>7.2206666666666663</v>
      </c>
      <c r="F21" s="36">
        <f>STDEV(B21:D21)</f>
        <v>4.971150906312678</v>
      </c>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row>
    <row r="22" spans="1:53" x14ac:dyDescent="0.25">
      <c r="A22" s="3" t="s">
        <v>34</v>
      </c>
      <c r="B22" s="53" t="s">
        <v>158</v>
      </c>
      <c r="C22" s="53">
        <v>47103.18</v>
      </c>
      <c r="D22" s="53">
        <v>160306.76</v>
      </c>
      <c r="E22" s="132">
        <f t="shared" ref="E22:E31" si="1">AVERAGE(B22:D22)</f>
        <v>103704.97</v>
      </c>
      <c r="F22" s="133">
        <f>STDEV(B22:D22)</f>
        <v>80047.01907259383</v>
      </c>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row>
    <row r="23" spans="1:53" x14ac:dyDescent="0.25">
      <c r="A23" s="35" t="s">
        <v>35</v>
      </c>
      <c r="B23" s="37">
        <v>0.29459999999999997</v>
      </c>
      <c r="C23" s="37">
        <v>8.2299999999999998E-2</v>
      </c>
      <c r="D23" s="37">
        <f>D34/D33-1</f>
        <v>0.2588273538703465</v>
      </c>
      <c r="E23" s="134">
        <f t="shared" si="1"/>
        <v>0.21190911795678216</v>
      </c>
      <c r="F23" s="135">
        <f t="shared" ref="F23:F31" si="2">STDEV(B23:D23)</f>
        <v>0.11366095699900931</v>
      </c>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row>
    <row r="24" spans="1:53" x14ac:dyDescent="0.25">
      <c r="A24" s="39" t="s">
        <v>36</v>
      </c>
      <c r="B24" s="114">
        <v>2.5100000000000001E-2</v>
      </c>
      <c r="C24" s="114">
        <v>4.3520000000000003E-2</v>
      </c>
      <c r="D24" s="114">
        <v>3.2800000000000003E-2</v>
      </c>
      <c r="E24" s="134">
        <f t="shared" si="1"/>
        <v>3.3806666666666672E-2</v>
      </c>
      <c r="F24" s="135">
        <f t="shared" si="2"/>
        <v>9.2511692954638548E-3</v>
      </c>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row>
    <row r="25" spans="1:53" x14ac:dyDescent="0.25">
      <c r="A25" t="s">
        <v>37</v>
      </c>
      <c r="B25" s="41">
        <v>9.5999999999999992E-3</v>
      </c>
      <c r="C25" s="41">
        <v>1.14E-2</v>
      </c>
      <c r="D25" s="41">
        <v>1.2699999999999999E-2</v>
      </c>
      <c r="E25" s="134">
        <f t="shared" si="1"/>
        <v>1.1233333333333331E-2</v>
      </c>
      <c r="F25" s="135">
        <f t="shared" si="2"/>
        <v>1.5567059238447492E-3</v>
      </c>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row>
    <row r="26" spans="1:53" x14ac:dyDescent="0.25">
      <c r="A26" t="s">
        <v>38</v>
      </c>
      <c r="B26" s="41">
        <v>1.1000000000000001E-3</v>
      </c>
      <c r="C26" s="41">
        <v>3.8E-3</v>
      </c>
      <c r="D26" s="41">
        <v>1E-3</v>
      </c>
      <c r="E26" s="134">
        <f t="shared" si="1"/>
        <v>1.9666666666666665E-3</v>
      </c>
      <c r="F26" s="135">
        <f t="shared" si="2"/>
        <v>1.5885003409925142E-3</v>
      </c>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row>
    <row r="27" spans="1:53" x14ac:dyDescent="0.25">
      <c r="A27" t="s">
        <v>39</v>
      </c>
      <c r="B27" s="40">
        <v>1.9239999999999999</v>
      </c>
      <c r="C27" s="40">
        <v>1.3</v>
      </c>
      <c r="D27" s="40">
        <v>1.89</v>
      </c>
      <c r="E27" s="59">
        <f t="shared" si="1"/>
        <v>1.7046666666666666</v>
      </c>
      <c r="F27" s="36">
        <f t="shared" si="2"/>
        <v>0.35086369623164659</v>
      </c>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row>
    <row r="28" spans="1:53" x14ac:dyDescent="0.25">
      <c r="A28" t="s">
        <v>40</v>
      </c>
      <c r="B28" s="40">
        <v>1.744</v>
      </c>
      <c r="C28" s="40">
        <v>1.2</v>
      </c>
      <c r="D28" s="40">
        <v>1.48</v>
      </c>
      <c r="E28" s="59">
        <f t="shared" si="1"/>
        <v>1.4746666666666666</v>
      </c>
      <c r="F28" s="36">
        <f t="shared" si="2"/>
        <v>0.27203921285971688</v>
      </c>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row>
    <row r="29" spans="1:53" x14ac:dyDescent="0.25">
      <c r="A29" s="3" t="s">
        <v>41</v>
      </c>
      <c r="B29" s="40">
        <v>23.5</v>
      </c>
      <c r="C29" s="40">
        <v>7.02</v>
      </c>
      <c r="D29" s="40">
        <v>56</v>
      </c>
      <c r="E29" s="59">
        <f t="shared" si="1"/>
        <v>28.84</v>
      </c>
      <c r="F29" s="36">
        <f t="shared" si="2"/>
        <v>24.922816855243315</v>
      </c>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row>
    <row r="30" spans="1:53" x14ac:dyDescent="0.25">
      <c r="A30" t="s">
        <v>42</v>
      </c>
      <c r="B30" s="49">
        <f>B28*B29/100-((100-B29)/100)</f>
        <v>-0.35515999999999998</v>
      </c>
      <c r="C30" s="49">
        <f>C28*C29/100-((100-C29)/100)</f>
        <v>-0.84556000000000009</v>
      </c>
      <c r="D30" s="49">
        <f>D28*D29/100-((100-D29)/100)</f>
        <v>0.38879999999999998</v>
      </c>
      <c r="E30" s="59">
        <f t="shared" si="1"/>
        <v>-0.27063999999999999</v>
      </c>
      <c r="F30" s="36">
        <f t="shared" si="2"/>
        <v>0.62150532998519015</v>
      </c>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row>
    <row r="31" spans="1:53" x14ac:dyDescent="0.25">
      <c r="A31" t="s">
        <v>43</v>
      </c>
      <c r="B31" s="50">
        <v>225</v>
      </c>
      <c r="C31" s="50">
        <v>235</v>
      </c>
      <c r="D31" s="50">
        <v>225</v>
      </c>
      <c r="E31" s="59">
        <f t="shared" si="1"/>
        <v>228.33333333333334</v>
      </c>
      <c r="F31" s="36">
        <f t="shared" si="2"/>
        <v>5.7735026918962573</v>
      </c>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row>
    <row r="32" spans="1:53" x14ac:dyDescent="0.25">
      <c r="E32" s="44"/>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row>
    <row r="33" spans="1:53" x14ac:dyDescent="0.25">
      <c r="A33" t="s">
        <v>68</v>
      </c>
      <c r="B33" s="54">
        <v>250000</v>
      </c>
      <c r="C33" s="55">
        <f>B34</f>
        <v>572254.03</v>
      </c>
      <c r="D33" s="55">
        <f>C34</f>
        <v>619357.18000000005</v>
      </c>
      <c r="E33" s="44"/>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row>
    <row r="34" spans="1:53" x14ac:dyDescent="0.25">
      <c r="A34" t="s">
        <v>52</v>
      </c>
      <c r="B34" s="56">
        <v>572254.03</v>
      </c>
      <c r="C34" s="56">
        <v>619357.18000000005</v>
      </c>
      <c r="D34" s="56">
        <v>779663.76</v>
      </c>
      <c r="E34" s="44"/>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row>
    <row r="35" spans="1:53" x14ac:dyDescent="0.25">
      <c r="E35" s="44"/>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row>
    <row r="36" spans="1:53" x14ac:dyDescent="0.25">
      <c r="A36" s="13"/>
      <c r="B36" s="13"/>
      <c r="C36" s="13"/>
      <c r="E36" s="22"/>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row>
    <row r="37" spans="1:53" x14ac:dyDescent="0.2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row>
    <row r="38" spans="1:53" x14ac:dyDescent="0.2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row>
    <row r="39" spans="1:53" x14ac:dyDescent="0.2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row>
    <row r="40" spans="1:53" x14ac:dyDescent="0.2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row>
    <row r="41" spans="1:53" x14ac:dyDescent="0.2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row>
    <row r="42" spans="1:53" x14ac:dyDescent="0.2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row>
    <row r="43" spans="1:53" x14ac:dyDescent="0.2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row>
    <row r="44" spans="1:53" x14ac:dyDescent="0.2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144" t="s">
        <v>164</v>
      </c>
      <c r="AG44" s="144"/>
      <c r="AH44" s="144"/>
      <c r="AI44" s="144"/>
      <c r="AJ44" s="144"/>
      <c r="AK44" s="144"/>
      <c r="AL44" s="144"/>
      <c r="AM44" s="144"/>
      <c r="AN44" s="144"/>
      <c r="AO44" s="144"/>
      <c r="AP44" s="144"/>
      <c r="AQ44" s="45"/>
      <c r="AR44" s="45"/>
      <c r="AS44" s="45"/>
      <c r="AT44" s="45"/>
      <c r="AU44" s="45"/>
      <c r="AV44" s="45"/>
      <c r="AW44" s="45"/>
      <c r="AX44" s="45"/>
      <c r="AY44" s="45"/>
      <c r="AZ44" s="45"/>
      <c r="BA44" s="45"/>
    </row>
    <row r="45" spans="1:53" x14ac:dyDescent="0.25">
      <c r="G45" s="13"/>
      <c r="H45" s="144" t="s">
        <v>7964</v>
      </c>
      <c r="I45" s="144"/>
      <c r="J45" s="144"/>
      <c r="K45" s="144"/>
      <c r="L45" s="144"/>
      <c r="M45" s="144"/>
      <c r="N45" s="144"/>
      <c r="O45" s="144"/>
      <c r="P45" s="144"/>
      <c r="Q45" s="144"/>
      <c r="R45" s="144"/>
      <c r="S45" s="45"/>
      <c r="T45" s="144" t="s">
        <v>164</v>
      </c>
      <c r="U45" s="144"/>
      <c r="V45" s="144"/>
      <c r="W45" s="144"/>
      <c r="X45" s="144"/>
      <c r="Y45" s="144"/>
      <c r="Z45" s="144"/>
      <c r="AA45" s="144"/>
      <c r="AB45" s="144"/>
      <c r="AC45" s="144"/>
      <c r="AD45" s="144"/>
      <c r="AE45" s="45"/>
      <c r="AF45" s="144"/>
      <c r="AG45" s="144"/>
      <c r="AH45" s="144"/>
      <c r="AI45" s="144"/>
      <c r="AJ45" s="144"/>
      <c r="AK45" s="144"/>
      <c r="AL45" s="144"/>
      <c r="AM45" s="144"/>
      <c r="AN45" s="144"/>
      <c r="AO45" s="144"/>
      <c r="AP45" s="144"/>
      <c r="AQ45" s="45"/>
      <c r="AR45" s="45"/>
      <c r="AS45" s="45"/>
      <c r="AT45" s="45"/>
      <c r="AU45" s="45"/>
      <c r="AV45" s="45"/>
      <c r="AW45" s="45"/>
      <c r="AX45" s="45"/>
      <c r="AY45" s="45"/>
      <c r="AZ45" s="45"/>
      <c r="BA45" s="45"/>
    </row>
    <row r="46" spans="1:53" x14ac:dyDescent="0.25">
      <c r="H46" s="144"/>
      <c r="I46" s="144"/>
      <c r="J46" s="144"/>
      <c r="K46" s="144"/>
      <c r="L46" s="144"/>
      <c r="M46" s="144"/>
      <c r="N46" s="144"/>
      <c r="O46" s="144"/>
      <c r="P46" s="144"/>
      <c r="Q46" s="144"/>
      <c r="R46" s="144"/>
      <c r="S46" s="45"/>
      <c r="T46" s="144"/>
      <c r="U46" s="144"/>
      <c r="V46" s="144"/>
      <c r="W46" s="144"/>
      <c r="X46" s="144"/>
      <c r="Y46" s="144"/>
      <c r="Z46" s="144"/>
      <c r="AA46" s="144"/>
      <c r="AB46" s="144"/>
      <c r="AC46" s="144"/>
      <c r="AD46" s="144"/>
      <c r="AE46" s="45"/>
      <c r="AF46" s="144" t="s">
        <v>47</v>
      </c>
      <c r="AG46" s="144"/>
      <c r="AH46" s="144"/>
      <c r="AI46" s="144"/>
      <c r="AJ46" s="144"/>
      <c r="AK46" s="144"/>
      <c r="AL46" s="144"/>
      <c r="AM46" s="144"/>
      <c r="AN46" s="144"/>
      <c r="AO46" s="144"/>
      <c r="AP46" s="144"/>
      <c r="AQ46" s="45"/>
      <c r="AR46" s="45"/>
      <c r="AS46" s="45"/>
      <c r="AT46" s="45"/>
      <c r="AU46" s="45"/>
      <c r="AV46" s="45"/>
      <c r="AW46" s="45"/>
      <c r="AX46" s="45"/>
      <c r="AY46" s="45"/>
      <c r="AZ46" s="45"/>
      <c r="BA46" s="45"/>
    </row>
    <row r="47" spans="1:53" x14ac:dyDescent="0.25">
      <c r="H47" s="144" t="s">
        <v>47</v>
      </c>
      <c r="I47" s="144"/>
      <c r="J47" s="144"/>
      <c r="K47" s="144"/>
      <c r="L47" s="144"/>
      <c r="M47" s="144"/>
      <c r="N47" s="144"/>
      <c r="O47" s="144"/>
      <c r="P47" s="144"/>
      <c r="Q47" s="144"/>
      <c r="R47" s="144"/>
      <c r="S47" s="45"/>
      <c r="T47" s="144" t="s">
        <v>47</v>
      </c>
      <c r="U47" s="144"/>
      <c r="V47" s="144"/>
      <c r="W47" s="144"/>
      <c r="X47" s="144"/>
      <c r="Y47" s="144"/>
      <c r="Z47" s="144"/>
      <c r="AA47" s="144"/>
      <c r="AB47" s="144"/>
      <c r="AC47" s="144"/>
      <c r="AD47" s="144"/>
      <c r="AE47" s="45"/>
      <c r="AF47" s="144" t="s">
        <v>2280</v>
      </c>
      <c r="AG47" s="144"/>
      <c r="AH47" s="144"/>
      <c r="AI47" s="144"/>
      <c r="AJ47" s="144"/>
      <c r="AK47" s="144"/>
      <c r="AL47" s="144"/>
      <c r="AM47" s="144"/>
      <c r="AN47" s="144"/>
      <c r="AO47" s="144"/>
      <c r="AP47" s="144"/>
      <c r="AQ47" s="45"/>
      <c r="AR47" s="45"/>
      <c r="AS47" s="45"/>
      <c r="AT47" s="45"/>
      <c r="AU47" s="45"/>
      <c r="AV47" s="45"/>
      <c r="AW47" s="45"/>
      <c r="AX47" s="45"/>
      <c r="AY47" s="45"/>
      <c r="AZ47" s="45"/>
      <c r="BA47" s="45"/>
    </row>
    <row r="48" spans="1:53" x14ac:dyDescent="0.25">
      <c r="H48" s="144" t="s">
        <v>180</v>
      </c>
      <c r="I48" s="144"/>
      <c r="J48" s="144"/>
      <c r="K48" s="144"/>
      <c r="L48" s="144"/>
      <c r="M48" s="144"/>
      <c r="N48" s="144"/>
      <c r="O48" s="144"/>
      <c r="P48" s="144"/>
      <c r="Q48" s="144"/>
      <c r="R48" s="144"/>
      <c r="S48" s="45"/>
      <c r="T48" s="144" t="s">
        <v>1257</v>
      </c>
      <c r="U48" s="144"/>
      <c r="V48" s="144"/>
      <c r="W48" s="144"/>
      <c r="X48" s="144"/>
      <c r="Y48" s="144"/>
      <c r="Z48" s="144"/>
      <c r="AA48" s="144"/>
      <c r="AB48" s="144"/>
      <c r="AC48" s="144"/>
      <c r="AD48" s="144"/>
      <c r="AE48" s="45"/>
      <c r="AF48" s="144" t="s">
        <v>165</v>
      </c>
      <c r="AG48" s="144"/>
      <c r="AH48" s="144"/>
      <c r="AI48" s="144"/>
      <c r="AJ48" s="144"/>
      <c r="AK48" s="144"/>
      <c r="AL48" s="144"/>
      <c r="AM48" s="144"/>
      <c r="AN48" s="144"/>
      <c r="AO48" s="144"/>
      <c r="AP48" s="144"/>
      <c r="AQ48" s="45"/>
      <c r="AR48" s="45"/>
      <c r="AS48" s="45"/>
      <c r="AT48" s="45"/>
      <c r="AU48" s="45"/>
      <c r="AV48" s="45"/>
      <c r="AW48" s="45"/>
      <c r="AX48" s="45"/>
      <c r="AY48" s="45"/>
      <c r="AZ48" s="45"/>
      <c r="BA48" s="45"/>
    </row>
    <row r="49" spans="8:53" x14ac:dyDescent="0.25">
      <c r="H49" s="144" t="s">
        <v>165</v>
      </c>
      <c r="I49" s="144"/>
      <c r="J49" s="144"/>
      <c r="K49" s="144"/>
      <c r="L49" s="144"/>
      <c r="M49" s="144"/>
      <c r="N49" s="144"/>
      <c r="O49" s="144"/>
      <c r="P49" s="144"/>
      <c r="Q49" s="144"/>
      <c r="R49" s="144"/>
      <c r="S49" s="45"/>
      <c r="T49" s="144" t="s">
        <v>165</v>
      </c>
      <c r="U49" s="144"/>
      <c r="V49" s="144"/>
      <c r="W49" s="144"/>
      <c r="X49" s="144"/>
      <c r="Y49" s="144"/>
      <c r="Z49" s="144"/>
      <c r="AA49" s="144"/>
      <c r="AB49" s="144"/>
      <c r="AC49" s="144"/>
      <c r="AD49" s="144"/>
      <c r="AE49" s="45"/>
      <c r="AF49" s="144" t="s">
        <v>181</v>
      </c>
      <c r="AG49" s="144"/>
      <c r="AH49" s="144"/>
      <c r="AI49" s="144"/>
      <c r="AJ49" s="144"/>
      <c r="AK49" s="144"/>
      <c r="AL49" s="144"/>
      <c r="AM49" s="144"/>
      <c r="AN49" s="144"/>
      <c r="AO49" s="144"/>
      <c r="AP49" s="144"/>
      <c r="AQ49" s="45"/>
      <c r="AR49" s="45"/>
      <c r="AS49" s="45"/>
      <c r="AT49" s="45"/>
      <c r="AU49" s="45"/>
      <c r="AV49" s="45"/>
      <c r="AW49" s="45"/>
      <c r="AX49" s="45"/>
      <c r="AY49" s="45"/>
      <c r="AZ49" s="45"/>
      <c r="BA49" s="45"/>
    </row>
    <row r="50" spans="8:53" x14ac:dyDescent="0.25">
      <c r="H50" s="144" t="s">
        <v>181</v>
      </c>
      <c r="I50" s="144"/>
      <c r="J50" s="144"/>
      <c r="K50" s="144"/>
      <c r="L50" s="144"/>
      <c r="M50" s="144"/>
      <c r="N50" s="144"/>
      <c r="O50" s="144"/>
      <c r="P50" s="144"/>
      <c r="Q50" s="144"/>
      <c r="R50" s="144"/>
      <c r="S50" s="45"/>
      <c r="T50" s="144" t="s">
        <v>181</v>
      </c>
      <c r="U50" s="144"/>
      <c r="V50" s="144"/>
      <c r="W50" s="144"/>
      <c r="X50" s="144"/>
      <c r="Y50" s="144"/>
      <c r="Z50" s="144"/>
      <c r="AA50" s="144"/>
      <c r="AB50" s="144"/>
      <c r="AC50" s="144"/>
      <c r="AD50" s="144"/>
      <c r="AE50" s="45"/>
      <c r="AF50" s="144" t="s">
        <v>182</v>
      </c>
      <c r="AG50" s="144"/>
      <c r="AH50" s="144"/>
      <c r="AI50" s="144"/>
      <c r="AJ50" s="144"/>
      <c r="AK50" s="144"/>
      <c r="AL50" s="144"/>
      <c r="AM50" s="144"/>
      <c r="AN50" s="144"/>
      <c r="AO50" s="144"/>
      <c r="AP50" s="144"/>
      <c r="AQ50" s="45"/>
      <c r="AR50" s="45"/>
      <c r="AS50" s="45"/>
      <c r="AT50" s="45"/>
      <c r="AU50" s="45"/>
      <c r="AV50" s="45"/>
      <c r="AW50" s="45"/>
      <c r="AX50" s="45"/>
      <c r="AY50" s="45"/>
      <c r="AZ50" s="45"/>
      <c r="BA50" s="45"/>
    </row>
    <row r="51" spans="8:53" x14ac:dyDescent="0.25">
      <c r="H51" s="144" t="s">
        <v>182</v>
      </c>
      <c r="I51" s="144"/>
      <c r="J51" s="144"/>
      <c r="K51" s="144"/>
      <c r="L51" s="144"/>
      <c r="M51" s="144"/>
      <c r="N51" s="144"/>
      <c r="O51" s="144"/>
      <c r="P51" s="144"/>
      <c r="Q51" s="144"/>
      <c r="R51" s="144"/>
      <c r="S51" s="45"/>
      <c r="T51" s="144" t="s">
        <v>182</v>
      </c>
      <c r="U51" s="144"/>
      <c r="V51" s="144"/>
      <c r="W51" s="144"/>
      <c r="X51" s="144"/>
      <c r="Y51" s="144"/>
      <c r="Z51" s="144"/>
      <c r="AA51" s="144"/>
      <c r="AB51" s="144"/>
      <c r="AC51" s="144"/>
      <c r="AD51" s="144"/>
      <c r="AE51" s="45"/>
      <c r="AF51" s="144" t="s">
        <v>183</v>
      </c>
      <c r="AG51" s="144"/>
      <c r="AH51" s="144"/>
      <c r="AI51" s="144"/>
      <c r="AJ51" s="144"/>
      <c r="AK51" s="144"/>
      <c r="AL51" s="144"/>
      <c r="AM51" s="144"/>
      <c r="AN51" s="144"/>
      <c r="AO51" s="144"/>
      <c r="AP51" s="144"/>
      <c r="AQ51" s="45"/>
      <c r="AR51" s="45"/>
      <c r="AS51" s="45"/>
      <c r="AT51" s="45"/>
      <c r="AU51" s="45"/>
      <c r="AV51" s="45"/>
      <c r="AW51" s="45"/>
      <c r="AX51" s="45"/>
      <c r="AY51" s="45"/>
      <c r="AZ51" s="45"/>
      <c r="BA51" s="45"/>
    </row>
    <row r="52" spans="8:53" x14ac:dyDescent="0.25">
      <c r="H52" s="144" t="s">
        <v>183</v>
      </c>
      <c r="I52" s="144"/>
      <c r="J52" s="144"/>
      <c r="K52" s="144"/>
      <c r="L52" s="144"/>
      <c r="M52" s="144"/>
      <c r="N52" s="144"/>
      <c r="O52" s="144"/>
      <c r="P52" s="144"/>
      <c r="Q52" s="144"/>
      <c r="R52" s="144"/>
      <c r="S52" s="45"/>
      <c r="T52" s="144" t="s">
        <v>183</v>
      </c>
      <c r="U52" s="144"/>
      <c r="V52" s="144"/>
      <c r="W52" s="144"/>
      <c r="X52" s="144"/>
      <c r="Y52" s="144"/>
      <c r="Z52" s="144"/>
      <c r="AA52" s="144"/>
      <c r="AB52" s="144"/>
      <c r="AC52" s="144"/>
      <c r="AD52" s="144"/>
      <c r="AE52" s="45"/>
      <c r="AF52" s="144"/>
      <c r="AG52" s="144"/>
      <c r="AH52" s="144"/>
      <c r="AI52" s="144"/>
      <c r="AJ52" s="144"/>
      <c r="AK52" s="144"/>
      <c r="AL52" s="144"/>
      <c r="AM52" s="144"/>
      <c r="AN52" s="144"/>
      <c r="AO52" s="144"/>
      <c r="AP52" s="144"/>
      <c r="AQ52" s="45"/>
      <c r="AR52" s="45"/>
      <c r="AS52" s="45"/>
      <c r="AT52" s="45"/>
      <c r="AU52" s="45"/>
      <c r="AV52" s="45"/>
      <c r="AW52" s="45"/>
      <c r="AX52" s="45"/>
      <c r="AY52" s="45"/>
      <c r="AZ52" s="45"/>
      <c r="BA52" s="45"/>
    </row>
    <row r="53" spans="8:53" x14ac:dyDescent="0.25">
      <c r="H53" s="144"/>
      <c r="I53" s="144"/>
      <c r="J53" s="144"/>
      <c r="K53" s="144"/>
      <c r="L53" s="144"/>
      <c r="M53" s="144"/>
      <c r="N53" s="144"/>
      <c r="O53" s="144"/>
      <c r="P53" s="144"/>
      <c r="Q53" s="144"/>
      <c r="R53" s="144"/>
      <c r="S53" s="45"/>
      <c r="T53" s="144"/>
      <c r="U53" s="144"/>
      <c r="V53" s="144"/>
      <c r="W53" s="144"/>
      <c r="X53" s="144"/>
      <c r="Y53" s="144"/>
      <c r="Z53" s="144"/>
      <c r="AA53" s="144"/>
      <c r="AB53" s="144"/>
      <c r="AC53" s="144"/>
      <c r="AD53" s="144"/>
      <c r="AE53" s="45"/>
      <c r="AF53" s="144" t="s">
        <v>48</v>
      </c>
      <c r="AG53" s="144"/>
      <c r="AH53" s="144"/>
      <c r="AI53" s="144"/>
      <c r="AJ53" s="144"/>
      <c r="AK53" s="144"/>
      <c r="AL53" s="144"/>
      <c r="AM53" s="144"/>
      <c r="AN53" s="144"/>
      <c r="AO53" s="144"/>
      <c r="AP53" s="144"/>
      <c r="AQ53" s="45"/>
      <c r="AR53" s="45"/>
      <c r="AS53" s="45"/>
      <c r="AT53" s="45"/>
      <c r="AU53" s="45"/>
      <c r="AV53" s="45"/>
      <c r="AW53" s="45"/>
      <c r="AX53" s="45"/>
      <c r="AY53" s="45"/>
      <c r="AZ53" s="45"/>
      <c r="BA53" s="45"/>
    </row>
    <row r="54" spans="8:53" x14ac:dyDescent="0.25">
      <c r="H54" s="144" t="s">
        <v>48</v>
      </c>
      <c r="I54" s="144"/>
      <c r="J54" s="144"/>
      <c r="K54" s="144"/>
      <c r="L54" s="144"/>
      <c r="M54" s="144"/>
      <c r="N54" s="144"/>
      <c r="O54" s="144"/>
      <c r="P54" s="144"/>
      <c r="Q54" s="144"/>
      <c r="R54" s="144"/>
      <c r="S54" s="45"/>
      <c r="T54" s="144" t="s">
        <v>48</v>
      </c>
      <c r="U54" s="144"/>
      <c r="V54" s="144"/>
      <c r="W54" s="144"/>
      <c r="X54" s="144"/>
      <c r="Y54" s="144"/>
      <c r="Z54" s="144"/>
      <c r="AA54" s="144"/>
      <c r="AB54" s="144"/>
      <c r="AC54" s="144"/>
      <c r="AD54" s="144"/>
      <c r="AE54" s="45"/>
      <c r="AF54" s="144" t="s">
        <v>49</v>
      </c>
      <c r="AG54" s="144"/>
      <c r="AH54" s="144"/>
      <c r="AI54" s="144"/>
      <c r="AJ54" s="144"/>
      <c r="AK54" s="144"/>
      <c r="AL54" s="144"/>
      <c r="AM54" s="144"/>
      <c r="AN54" s="144"/>
      <c r="AO54" s="144"/>
      <c r="AP54" s="144"/>
      <c r="AQ54" s="45"/>
      <c r="AR54" s="45"/>
      <c r="AS54" s="45"/>
      <c r="AT54" s="45"/>
      <c r="AU54" s="45"/>
      <c r="AV54" s="45"/>
      <c r="AW54" s="45"/>
      <c r="AX54" s="45"/>
      <c r="AY54" s="45"/>
      <c r="AZ54" s="45"/>
      <c r="BA54" s="45"/>
    </row>
    <row r="55" spans="8:53" x14ac:dyDescent="0.25">
      <c r="H55" s="144" t="s">
        <v>49</v>
      </c>
      <c r="I55" s="144"/>
      <c r="J55" s="144"/>
      <c r="K55" s="144"/>
      <c r="L55" s="144"/>
      <c r="M55" s="144"/>
      <c r="N55" s="144"/>
      <c r="O55" s="144"/>
      <c r="P55" s="144"/>
      <c r="Q55" s="144"/>
      <c r="R55" s="144"/>
      <c r="S55" s="45"/>
      <c r="T55" s="144" t="s">
        <v>49</v>
      </c>
      <c r="U55" s="144"/>
      <c r="V55" s="144"/>
      <c r="W55" s="144"/>
      <c r="X55" s="144"/>
      <c r="Y55" s="144"/>
      <c r="Z55" s="144"/>
      <c r="AA55" s="144"/>
      <c r="AB55" s="144"/>
      <c r="AC55" s="144"/>
      <c r="AD55" s="144"/>
      <c r="AE55" s="45"/>
      <c r="AF55" s="144" t="s">
        <v>166</v>
      </c>
      <c r="AG55" s="144"/>
      <c r="AH55" s="144"/>
      <c r="AI55" s="144"/>
      <c r="AJ55" s="144"/>
      <c r="AK55" s="144"/>
      <c r="AL55" s="144"/>
      <c r="AM55" s="144"/>
      <c r="AN55" s="144"/>
      <c r="AO55" s="144"/>
      <c r="AP55" s="144"/>
      <c r="AQ55" s="45"/>
      <c r="AR55" s="45"/>
      <c r="AS55" s="45"/>
      <c r="AT55" s="45"/>
      <c r="AU55" s="45"/>
      <c r="AV55" s="45"/>
      <c r="AW55" s="45"/>
      <c r="AX55" s="45"/>
      <c r="AY55" s="45"/>
      <c r="AZ55" s="45"/>
      <c r="BA55" s="45"/>
    </row>
    <row r="56" spans="8:53" x14ac:dyDescent="0.25">
      <c r="H56" s="144" t="s">
        <v>166</v>
      </c>
      <c r="I56" s="144"/>
      <c r="J56" s="144"/>
      <c r="K56" s="144"/>
      <c r="L56" s="144"/>
      <c r="M56" s="144"/>
      <c r="N56" s="144"/>
      <c r="O56" s="144"/>
      <c r="P56" s="144"/>
      <c r="Q56" s="144"/>
      <c r="R56" s="144"/>
      <c r="S56" s="45"/>
      <c r="T56" s="144" t="s">
        <v>166</v>
      </c>
      <c r="U56" s="144"/>
      <c r="V56" s="144"/>
      <c r="W56" s="144"/>
      <c r="X56" s="144"/>
      <c r="Y56" s="144"/>
      <c r="Z56" s="144"/>
      <c r="AA56" s="144"/>
      <c r="AB56" s="144"/>
      <c r="AC56" s="144"/>
      <c r="AD56" s="144"/>
      <c r="AE56" s="45"/>
      <c r="AF56" s="144"/>
      <c r="AG56" s="144"/>
      <c r="AH56" s="144"/>
      <c r="AI56" s="144"/>
      <c r="AJ56" s="144"/>
      <c r="AK56" s="144"/>
      <c r="AL56" s="144"/>
      <c r="AM56" s="144"/>
      <c r="AN56" s="144"/>
      <c r="AO56" s="144"/>
      <c r="AP56" s="144"/>
      <c r="AQ56" s="45"/>
      <c r="AR56" s="45"/>
      <c r="AS56" s="45"/>
      <c r="AT56" s="45"/>
      <c r="AU56" s="45"/>
      <c r="AV56" s="45"/>
      <c r="AW56" s="45"/>
      <c r="AX56" s="45"/>
      <c r="AY56" s="45"/>
      <c r="AZ56" s="45"/>
      <c r="BA56" s="45"/>
    </row>
    <row r="57" spans="8:53" x14ac:dyDescent="0.25">
      <c r="H57" s="144"/>
      <c r="I57" s="144"/>
      <c r="J57" s="144"/>
      <c r="K57" s="144"/>
      <c r="L57" s="144"/>
      <c r="M57" s="144"/>
      <c r="N57" s="144"/>
      <c r="O57" s="144"/>
      <c r="P57" s="144"/>
      <c r="Q57" s="144"/>
      <c r="R57" s="144"/>
      <c r="S57" s="45"/>
      <c r="T57" s="144"/>
      <c r="U57" s="144"/>
      <c r="V57" s="144"/>
      <c r="W57" s="144"/>
      <c r="X57" s="144"/>
      <c r="Y57" s="144"/>
      <c r="Z57" s="144"/>
      <c r="AA57" s="144"/>
      <c r="AB57" s="144"/>
      <c r="AC57" s="144"/>
      <c r="AD57" s="144"/>
      <c r="AE57" s="45"/>
      <c r="AF57" s="144" t="s">
        <v>50</v>
      </c>
      <c r="AG57" s="144"/>
      <c r="AH57" s="144"/>
      <c r="AI57" s="144"/>
      <c r="AJ57" s="144"/>
      <c r="AK57" s="144"/>
      <c r="AL57" s="144"/>
      <c r="AM57" s="144"/>
      <c r="AN57" s="144"/>
      <c r="AO57" s="144"/>
      <c r="AP57" s="144"/>
      <c r="AQ57" s="45"/>
      <c r="AR57" s="45"/>
      <c r="AS57" s="45"/>
      <c r="AT57" s="45"/>
      <c r="AU57" s="45"/>
      <c r="AV57" s="45"/>
      <c r="AW57" s="45"/>
      <c r="AX57" s="45"/>
      <c r="AY57" s="45"/>
      <c r="AZ57" s="45"/>
      <c r="BA57" s="45"/>
    </row>
    <row r="58" spans="8:53" x14ac:dyDescent="0.25">
      <c r="H58" s="144" t="s">
        <v>50</v>
      </c>
      <c r="I58" s="144"/>
      <c r="J58" s="144"/>
      <c r="K58" s="144"/>
      <c r="L58" s="144"/>
      <c r="M58" s="144"/>
      <c r="N58" s="144"/>
      <c r="O58" s="144"/>
      <c r="P58" s="144"/>
      <c r="Q58" s="144"/>
      <c r="R58" s="144"/>
      <c r="S58" s="45"/>
      <c r="T58" s="144" t="s">
        <v>50</v>
      </c>
      <c r="U58" s="144"/>
      <c r="V58" s="144"/>
      <c r="W58" s="144"/>
      <c r="X58" s="144"/>
      <c r="Y58" s="144"/>
      <c r="Z58" s="144"/>
      <c r="AA58" s="144"/>
      <c r="AB58" s="144"/>
      <c r="AC58" s="144"/>
      <c r="AD58" s="144"/>
      <c r="AE58" s="45"/>
      <c r="AF58" s="144" t="s">
        <v>51</v>
      </c>
      <c r="AG58" s="144"/>
      <c r="AH58" s="144"/>
      <c r="AI58" s="144"/>
      <c r="AJ58" s="144"/>
      <c r="AK58" s="144"/>
      <c r="AL58" s="144"/>
      <c r="AM58" s="144"/>
      <c r="AN58" s="144"/>
      <c r="AO58" s="144"/>
      <c r="AP58" s="144"/>
      <c r="AQ58" s="45"/>
      <c r="AR58" s="45"/>
      <c r="AS58" s="45"/>
      <c r="AT58" s="45"/>
      <c r="AU58" s="45"/>
      <c r="AV58" s="45"/>
      <c r="AW58" s="45"/>
      <c r="AX58" s="45"/>
      <c r="AY58" s="45"/>
      <c r="AZ58" s="45"/>
      <c r="BA58" s="45"/>
    </row>
    <row r="59" spans="8:53" x14ac:dyDescent="0.25">
      <c r="H59" s="144" t="s">
        <v>51</v>
      </c>
      <c r="I59" s="144"/>
      <c r="J59" s="144"/>
      <c r="K59" s="144"/>
      <c r="L59" s="144"/>
      <c r="M59" s="144"/>
      <c r="N59" s="144"/>
      <c r="O59" s="144"/>
      <c r="P59" s="144"/>
      <c r="Q59" s="144"/>
      <c r="R59" s="144"/>
      <c r="S59" s="45"/>
      <c r="T59" s="144" t="s">
        <v>51</v>
      </c>
      <c r="U59" s="144"/>
      <c r="V59" s="144"/>
      <c r="W59" s="144"/>
      <c r="X59" s="144"/>
      <c r="Y59" s="144"/>
      <c r="Z59" s="144"/>
      <c r="AA59" s="144"/>
      <c r="AB59" s="144"/>
      <c r="AC59" s="144"/>
      <c r="AD59" s="144"/>
      <c r="AE59" s="45"/>
      <c r="AF59" s="144" t="s">
        <v>167</v>
      </c>
      <c r="AG59" s="144"/>
      <c r="AH59" s="144"/>
      <c r="AI59" s="144"/>
      <c r="AJ59" s="144"/>
      <c r="AK59" s="144"/>
      <c r="AL59" s="144"/>
      <c r="AM59" s="144"/>
      <c r="AN59" s="144"/>
      <c r="AO59" s="144"/>
      <c r="AP59" s="144"/>
      <c r="AQ59" s="45"/>
      <c r="AR59" s="45"/>
      <c r="AS59" s="45"/>
      <c r="AT59" s="45"/>
      <c r="AU59" s="45"/>
      <c r="AV59" s="45"/>
      <c r="AW59" s="45"/>
      <c r="AX59" s="45"/>
      <c r="AY59" s="45"/>
      <c r="AZ59" s="45"/>
      <c r="BA59" s="45"/>
    </row>
    <row r="60" spans="8:53" x14ac:dyDescent="0.25">
      <c r="H60" s="144" t="s">
        <v>167</v>
      </c>
      <c r="I60" s="144"/>
      <c r="J60" s="144"/>
      <c r="K60" s="144"/>
      <c r="L60" s="144"/>
      <c r="M60" s="144"/>
      <c r="N60" s="144"/>
      <c r="O60" s="144"/>
      <c r="P60" s="144"/>
      <c r="Q60" s="144"/>
      <c r="R60" s="144"/>
      <c r="S60" s="45"/>
      <c r="T60" s="144" t="s">
        <v>167</v>
      </c>
      <c r="U60" s="144"/>
      <c r="V60" s="144"/>
      <c r="W60" s="144"/>
      <c r="X60" s="144"/>
      <c r="Y60" s="144"/>
      <c r="Z60" s="144"/>
      <c r="AA60" s="144"/>
      <c r="AB60" s="144"/>
      <c r="AC60" s="144"/>
      <c r="AD60" s="144"/>
      <c r="AE60" s="45"/>
      <c r="AF60" s="144" t="s">
        <v>1258</v>
      </c>
      <c r="AG60" s="144"/>
      <c r="AH60" s="144"/>
      <c r="AI60" s="144"/>
      <c r="AJ60" s="144"/>
      <c r="AK60" s="144"/>
      <c r="AL60" s="144"/>
      <c r="AM60" s="144"/>
      <c r="AN60" s="144"/>
      <c r="AO60" s="144"/>
      <c r="AP60" s="144"/>
      <c r="AQ60" s="45"/>
      <c r="AR60" s="45"/>
      <c r="AS60" s="45"/>
      <c r="AT60" s="45"/>
      <c r="AU60" s="45"/>
      <c r="AV60" s="45"/>
      <c r="AW60" s="45"/>
      <c r="AX60" s="45"/>
      <c r="AY60" s="45"/>
      <c r="AZ60" s="45"/>
      <c r="BA60" s="45"/>
    </row>
    <row r="61" spans="8:53" x14ac:dyDescent="0.25">
      <c r="H61" s="144" t="s">
        <v>184</v>
      </c>
      <c r="I61" s="144"/>
      <c r="J61" s="144"/>
      <c r="K61" s="144"/>
      <c r="L61" s="144"/>
      <c r="M61" s="144"/>
      <c r="N61" s="144"/>
      <c r="O61" s="144"/>
      <c r="P61" s="144"/>
      <c r="Q61" s="144"/>
      <c r="R61" s="144"/>
      <c r="S61" s="45"/>
      <c r="T61" s="144" t="s">
        <v>1258</v>
      </c>
      <c r="U61" s="144"/>
      <c r="V61" s="144"/>
      <c r="W61" s="144"/>
      <c r="X61" s="144"/>
      <c r="Y61" s="144"/>
      <c r="Z61" s="144"/>
      <c r="AA61" s="144"/>
      <c r="AB61" s="144"/>
      <c r="AC61" s="144"/>
      <c r="AD61" s="144"/>
      <c r="AE61" s="45"/>
      <c r="AF61" s="144"/>
      <c r="AG61" s="144"/>
      <c r="AH61" s="144"/>
      <c r="AI61" s="144"/>
      <c r="AJ61" s="144"/>
      <c r="AK61" s="144"/>
      <c r="AL61" s="144"/>
      <c r="AM61" s="144"/>
      <c r="AN61" s="144"/>
      <c r="AO61" s="144"/>
      <c r="AP61" s="144"/>
      <c r="AQ61" s="45"/>
      <c r="AR61" s="45"/>
      <c r="AS61" s="45"/>
      <c r="AT61" s="45"/>
      <c r="AU61" s="45"/>
      <c r="AV61" s="45"/>
      <c r="AW61" s="45"/>
      <c r="AX61" s="45"/>
      <c r="AY61" s="45"/>
      <c r="AZ61" s="45"/>
      <c r="BA61" s="45"/>
    </row>
    <row r="62" spans="8:53" x14ac:dyDescent="0.25">
      <c r="H62" s="144"/>
      <c r="I62" s="144"/>
      <c r="J62" s="144"/>
      <c r="K62" s="144"/>
      <c r="L62" s="144"/>
      <c r="M62" s="144"/>
      <c r="N62" s="144"/>
      <c r="O62" s="144"/>
      <c r="P62" s="144"/>
      <c r="Q62" s="144"/>
      <c r="R62" s="144"/>
      <c r="S62" s="45"/>
      <c r="T62" s="144"/>
      <c r="U62" s="144"/>
      <c r="V62" s="144"/>
      <c r="W62" s="144"/>
      <c r="X62" s="144"/>
      <c r="Y62" s="144"/>
      <c r="Z62" s="144"/>
      <c r="AA62" s="144"/>
      <c r="AB62" s="144"/>
      <c r="AC62" s="144"/>
      <c r="AD62" s="144"/>
      <c r="AE62" s="45"/>
      <c r="AF62" s="144" t="s">
        <v>185</v>
      </c>
      <c r="AG62" s="144"/>
      <c r="AH62" s="144"/>
      <c r="AI62" s="144"/>
      <c r="AJ62" s="144"/>
      <c r="AK62" s="144"/>
      <c r="AL62" s="144"/>
      <c r="AM62" s="144"/>
      <c r="AN62" s="144"/>
      <c r="AO62" s="144"/>
      <c r="AP62" s="144"/>
      <c r="AQ62" s="45"/>
      <c r="AR62" s="45"/>
      <c r="AS62" s="45"/>
      <c r="AT62" s="45"/>
      <c r="AU62" s="45"/>
      <c r="AV62" s="45"/>
      <c r="AW62" s="45"/>
      <c r="AX62" s="45"/>
      <c r="AY62" s="45"/>
      <c r="AZ62" s="45"/>
      <c r="BA62" s="45"/>
    </row>
    <row r="63" spans="8:53" x14ac:dyDescent="0.25">
      <c r="H63" s="144" t="s">
        <v>185</v>
      </c>
      <c r="I63" s="144"/>
      <c r="J63" s="144"/>
      <c r="K63" s="144"/>
      <c r="L63" s="144"/>
      <c r="M63" s="144"/>
      <c r="N63" s="144"/>
      <c r="O63" s="144"/>
      <c r="P63" s="144"/>
      <c r="Q63" s="144"/>
      <c r="R63" s="144"/>
      <c r="S63" s="45"/>
      <c r="T63" s="144" t="s">
        <v>185</v>
      </c>
      <c r="U63" s="144"/>
      <c r="V63" s="144"/>
      <c r="W63" s="144"/>
      <c r="X63" s="144"/>
      <c r="Y63" s="144"/>
      <c r="Z63" s="144"/>
      <c r="AA63" s="144"/>
      <c r="AB63" s="144"/>
      <c r="AC63" s="144"/>
      <c r="AD63" s="144"/>
      <c r="AE63" s="45"/>
      <c r="AF63" s="144" t="s">
        <v>186</v>
      </c>
      <c r="AG63" s="144" t="s">
        <v>2281</v>
      </c>
      <c r="AH63" s="144" t="s">
        <v>2281</v>
      </c>
      <c r="AI63" s="144"/>
      <c r="AJ63" s="144"/>
      <c r="AK63" s="144"/>
      <c r="AL63" s="144"/>
      <c r="AM63" s="144"/>
      <c r="AN63" s="144"/>
      <c r="AO63" s="144"/>
      <c r="AP63" s="144"/>
      <c r="AQ63" s="45"/>
      <c r="AR63" s="45"/>
      <c r="AS63" s="45"/>
      <c r="AT63" s="45"/>
      <c r="AU63" s="45"/>
      <c r="AV63" s="45"/>
      <c r="AW63" s="45"/>
      <c r="AX63" s="45"/>
      <c r="AY63" s="45"/>
      <c r="AZ63" s="45"/>
      <c r="BA63" s="45"/>
    </row>
    <row r="64" spans="8:53" x14ac:dyDescent="0.25">
      <c r="H64" s="144" t="s">
        <v>186</v>
      </c>
      <c r="I64" s="144" t="s">
        <v>187</v>
      </c>
      <c r="J64" s="144" t="s">
        <v>187</v>
      </c>
      <c r="K64" s="144"/>
      <c r="L64" s="144"/>
      <c r="M64" s="144"/>
      <c r="N64" s="144"/>
      <c r="O64" s="144"/>
      <c r="P64" s="144"/>
      <c r="Q64" s="144"/>
      <c r="R64" s="144"/>
      <c r="S64" s="45"/>
      <c r="T64" s="144" t="s">
        <v>186</v>
      </c>
      <c r="U64" s="144" t="s">
        <v>1259</v>
      </c>
      <c r="V64" s="144" t="s">
        <v>1259</v>
      </c>
      <c r="W64" s="144"/>
      <c r="X64" s="144"/>
      <c r="Y64" s="144"/>
      <c r="Z64" s="144"/>
      <c r="AA64" s="144"/>
      <c r="AB64" s="144"/>
      <c r="AC64" s="144"/>
      <c r="AD64" s="144"/>
      <c r="AE64" s="45"/>
      <c r="AF64" s="144" t="s">
        <v>188</v>
      </c>
      <c r="AG64" s="144" t="s">
        <v>2282</v>
      </c>
      <c r="AH64" s="144" t="s">
        <v>2282</v>
      </c>
      <c r="AI64" s="144"/>
      <c r="AJ64" s="144"/>
      <c r="AK64" s="144"/>
      <c r="AL64" s="144"/>
      <c r="AM64" s="144"/>
      <c r="AN64" s="144"/>
      <c r="AO64" s="144"/>
      <c r="AP64" s="144"/>
      <c r="AQ64" s="45"/>
      <c r="AR64" s="45"/>
      <c r="AS64" s="46"/>
      <c r="AT64" s="45"/>
      <c r="AU64" s="45"/>
      <c r="AV64" s="45"/>
      <c r="AW64" s="45"/>
      <c r="AX64" s="45"/>
      <c r="AY64" s="45"/>
      <c r="AZ64" s="45"/>
      <c r="BA64" s="45"/>
    </row>
    <row r="65" spans="8:53" x14ac:dyDescent="0.25">
      <c r="H65" s="144" t="s">
        <v>188</v>
      </c>
      <c r="I65" s="144" t="s">
        <v>189</v>
      </c>
      <c r="J65" s="144" t="s">
        <v>189</v>
      </c>
      <c r="K65" s="144"/>
      <c r="L65" s="144"/>
      <c r="M65" s="144"/>
      <c r="N65" s="144"/>
      <c r="O65" s="144"/>
      <c r="P65" s="144"/>
      <c r="Q65" s="144"/>
      <c r="R65" s="144"/>
      <c r="S65" s="45"/>
      <c r="T65" s="144" t="s">
        <v>188</v>
      </c>
      <c r="U65" s="144" t="s">
        <v>1260</v>
      </c>
      <c r="V65" s="144" t="s">
        <v>1260</v>
      </c>
      <c r="W65" s="144"/>
      <c r="X65" s="144"/>
      <c r="Y65" s="144"/>
      <c r="Z65" s="144"/>
      <c r="AA65" s="144"/>
      <c r="AB65" s="144"/>
      <c r="AC65" s="144"/>
      <c r="AD65" s="144"/>
      <c r="AE65" s="45"/>
      <c r="AF65" s="144" t="s">
        <v>190</v>
      </c>
      <c r="AG65" s="144" t="s">
        <v>2283</v>
      </c>
      <c r="AH65" s="144" t="s">
        <v>2283</v>
      </c>
      <c r="AI65" s="144"/>
      <c r="AJ65" s="144"/>
      <c r="AK65" s="144"/>
      <c r="AL65" s="144"/>
      <c r="AM65" s="144"/>
      <c r="AN65" s="144"/>
      <c r="AO65" s="144"/>
      <c r="AP65" s="144"/>
      <c r="AQ65" s="45"/>
      <c r="AR65" s="45"/>
      <c r="AS65" s="46"/>
      <c r="AT65" s="45"/>
      <c r="AU65" s="45"/>
      <c r="AV65" s="45"/>
      <c r="AW65" s="45"/>
      <c r="AX65" s="45"/>
      <c r="AY65" s="45"/>
      <c r="AZ65" s="45"/>
      <c r="BA65" s="45"/>
    </row>
    <row r="66" spans="8:53" x14ac:dyDescent="0.25">
      <c r="H66" s="144" t="s">
        <v>190</v>
      </c>
      <c r="I66" s="144" t="s">
        <v>191</v>
      </c>
      <c r="J66" s="144" t="s">
        <v>191</v>
      </c>
      <c r="K66" s="144"/>
      <c r="L66" s="144"/>
      <c r="M66" s="144"/>
      <c r="N66" s="144"/>
      <c r="O66" s="144"/>
      <c r="P66" s="144"/>
      <c r="Q66" s="144"/>
      <c r="R66" s="144"/>
      <c r="S66" s="45"/>
      <c r="T66" s="144" t="s">
        <v>190</v>
      </c>
      <c r="U66" s="144" t="s">
        <v>1261</v>
      </c>
      <c r="V66" s="144" t="s">
        <v>1261</v>
      </c>
      <c r="W66" s="144"/>
      <c r="X66" s="144"/>
      <c r="Y66" s="144"/>
      <c r="Z66" s="144"/>
      <c r="AA66" s="144"/>
      <c r="AB66" s="144"/>
      <c r="AC66" s="144"/>
      <c r="AD66" s="144"/>
      <c r="AE66" s="45"/>
      <c r="AF66" s="144" t="s">
        <v>192</v>
      </c>
      <c r="AG66" s="144">
        <v>1.885</v>
      </c>
      <c r="AH66" s="144">
        <v>1.885</v>
      </c>
      <c r="AI66" s="144"/>
      <c r="AJ66" s="144"/>
      <c r="AK66" s="144"/>
      <c r="AL66" s="144"/>
      <c r="AM66" s="144"/>
      <c r="AN66" s="144"/>
      <c r="AO66" s="144"/>
      <c r="AP66" s="144"/>
      <c r="AQ66" s="45"/>
      <c r="AR66" s="45"/>
      <c r="AS66" s="46"/>
      <c r="AT66" s="45"/>
      <c r="AU66" s="45"/>
      <c r="AV66" s="45"/>
      <c r="AW66" s="45"/>
      <c r="AX66" s="45"/>
      <c r="AY66" s="45"/>
      <c r="AZ66" s="45"/>
      <c r="BA66" s="45"/>
    </row>
    <row r="67" spans="8:53" x14ac:dyDescent="0.25">
      <c r="H67" s="144" t="s">
        <v>192</v>
      </c>
      <c r="I67" s="144">
        <v>1.9239999999999999</v>
      </c>
      <c r="J67" s="144">
        <v>1.9239999999999999</v>
      </c>
      <c r="K67" s="144"/>
      <c r="L67" s="144"/>
      <c r="M67" s="144"/>
      <c r="N67" s="144"/>
      <c r="O67" s="144"/>
      <c r="P67" s="144"/>
      <c r="Q67" s="144"/>
      <c r="R67" s="144"/>
      <c r="S67" s="45"/>
      <c r="T67" s="144" t="s">
        <v>192</v>
      </c>
      <c r="U67" s="144">
        <v>1.2969999999999999</v>
      </c>
      <c r="V67" s="144">
        <v>1.2969999999999999</v>
      </c>
      <c r="W67" s="144"/>
      <c r="X67" s="144"/>
      <c r="Y67" s="144"/>
      <c r="Z67" s="144"/>
      <c r="AA67" s="144"/>
      <c r="AB67" s="144"/>
      <c r="AC67" s="144"/>
      <c r="AD67" s="144"/>
      <c r="AE67" s="45"/>
      <c r="AF67" s="144" t="s">
        <v>193</v>
      </c>
      <c r="AG67" s="144">
        <v>1.56</v>
      </c>
      <c r="AH67" s="144">
        <v>1.56</v>
      </c>
      <c r="AI67" s="144"/>
      <c r="AJ67" s="144"/>
      <c r="AK67" s="144"/>
      <c r="AL67" s="144"/>
      <c r="AM67" s="144"/>
      <c r="AN67" s="144"/>
      <c r="AO67" s="144"/>
      <c r="AP67" s="144"/>
      <c r="AQ67" s="45"/>
      <c r="AR67" s="45"/>
      <c r="AS67" s="45"/>
      <c r="AT67" s="45"/>
      <c r="AU67" s="45"/>
      <c r="AV67" s="45"/>
      <c r="AW67" s="45"/>
      <c r="AX67" s="45"/>
      <c r="AY67" s="45"/>
      <c r="AZ67" s="45"/>
      <c r="BA67" s="45"/>
    </row>
    <row r="68" spans="8:53" x14ac:dyDescent="0.25">
      <c r="H68" s="144" t="s">
        <v>193</v>
      </c>
      <c r="I68" s="144">
        <v>1.593</v>
      </c>
      <c r="J68" s="144">
        <v>1.593</v>
      </c>
      <c r="K68" s="144"/>
      <c r="L68" s="144"/>
      <c r="M68" s="144"/>
      <c r="N68" s="144"/>
      <c r="O68" s="144"/>
      <c r="P68" s="144"/>
      <c r="Q68" s="144"/>
      <c r="R68" s="144"/>
      <c r="S68" s="45"/>
      <c r="T68" s="144" t="s">
        <v>193</v>
      </c>
      <c r="U68" s="144">
        <v>1.0780000000000001</v>
      </c>
      <c r="V68" s="144">
        <v>1.0780000000000001</v>
      </c>
      <c r="W68" s="144"/>
      <c r="X68" s="144"/>
      <c r="Y68" s="144"/>
      <c r="Z68" s="144"/>
      <c r="AA68" s="144"/>
      <c r="AB68" s="144"/>
      <c r="AC68" s="144"/>
      <c r="AD68" s="144"/>
      <c r="AE68" s="45"/>
      <c r="AF68" s="144" t="s">
        <v>2284</v>
      </c>
      <c r="AG68" s="144"/>
      <c r="AH68" s="144"/>
      <c r="AI68" s="144"/>
      <c r="AJ68" s="144"/>
      <c r="AK68" s="144"/>
      <c r="AL68" s="144"/>
      <c r="AM68" s="144"/>
      <c r="AN68" s="144"/>
      <c r="AO68" s="144"/>
      <c r="AP68" s="144"/>
      <c r="AQ68" s="45"/>
      <c r="AR68" s="45"/>
      <c r="AS68" s="45"/>
      <c r="AT68" s="45"/>
      <c r="AU68" s="45"/>
      <c r="AV68" s="45"/>
      <c r="AW68" s="45"/>
      <c r="AX68" s="45"/>
      <c r="AY68" s="45"/>
      <c r="AZ68" s="45"/>
      <c r="BA68" s="45"/>
    </row>
    <row r="69" spans="8:53" x14ac:dyDescent="0.25">
      <c r="H69" s="144" t="s">
        <v>194</v>
      </c>
      <c r="I69" s="144"/>
      <c r="J69" s="144"/>
      <c r="K69" s="144"/>
      <c r="L69" s="144"/>
      <c r="M69" s="144"/>
      <c r="N69" s="144"/>
      <c r="O69" s="144"/>
      <c r="P69" s="144"/>
      <c r="Q69" s="144"/>
      <c r="R69" s="144"/>
      <c r="S69" s="45"/>
      <c r="T69" s="144" t="s">
        <v>1262</v>
      </c>
      <c r="U69" s="144"/>
      <c r="V69" s="144"/>
      <c r="W69" s="144"/>
      <c r="X69" s="144"/>
      <c r="Y69" s="144"/>
      <c r="Z69" s="144"/>
      <c r="AA69" s="144"/>
      <c r="AB69" s="144"/>
      <c r="AC69" s="144"/>
      <c r="AD69" s="144"/>
      <c r="AE69" s="45"/>
      <c r="AF69" s="144" t="s">
        <v>195</v>
      </c>
      <c r="AG69" s="144" t="s">
        <v>2285</v>
      </c>
      <c r="AH69" s="144"/>
      <c r="AI69" s="144"/>
      <c r="AJ69" s="144"/>
      <c r="AK69" s="144"/>
      <c r="AL69" s="144"/>
      <c r="AM69" s="144"/>
      <c r="AN69" s="144"/>
      <c r="AO69" s="144"/>
      <c r="AP69" s="144"/>
      <c r="AQ69" s="45"/>
      <c r="AR69" s="45"/>
      <c r="AS69" s="45"/>
      <c r="AT69" s="45"/>
      <c r="AU69" s="45"/>
      <c r="AV69" s="45"/>
      <c r="AW69" s="45"/>
      <c r="AX69" s="45"/>
      <c r="AY69" s="45"/>
      <c r="AZ69" s="45"/>
      <c r="BA69" s="45"/>
    </row>
    <row r="70" spans="8:53" x14ac:dyDescent="0.25">
      <c r="H70" s="144" t="s">
        <v>195</v>
      </c>
      <c r="I70" s="144" t="s">
        <v>196</v>
      </c>
      <c r="J70" s="144"/>
      <c r="K70" s="144"/>
      <c r="L70" s="144"/>
      <c r="M70" s="144"/>
      <c r="N70" s="144"/>
      <c r="O70" s="144"/>
      <c r="P70" s="144"/>
      <c r="Q70" s="144"/>
      <c r="R70" s="144"/>
      <c r="S70" s="45"/>
      <c r="T70" s="144" t="s">
        <v>195</v>
      </c>
      <c r="U70" s="144" t="s">
        <v>1263</v>
      </c>
      <c r="V70" s="144"/>
      <c r="W70" s="144"/>
      <c r="X70" s="144"/>
      <c r="Y70" s="144"/>
      <c r="Z70" s="144"/>
      <c r="AA70" s="144"/>
      <c r="AB70" s="144"/>
      <c r="AC70" s="144"/>
      <c r="AD70" s="144"/>
      <c r="AE70" s="45"/>
      <c r="AF70" s="144" t="s">
        <v>197</v>
      </c>
      <c r="AG70" s="144" t="s">
        <v>2286</v>
      </c>
      <c r="AH70" s="144"/>
      <c r="AI70" s="144"/>
      <c r="AJ70" s="144"/>
      <c r="AK70" s="144"/>
      <c r="AL70" s="144"/>
      <c r="AM70" s="144"/>
      <c r="AN70" s="144"/>
      <c r="AO70" s="144"/>
      <c r="AP70" s="144"/>
      <c r="AQ70" s="45"/>
      <c r="AR70" s="45"/>
      <c r="AS70" s="45"/>
      <c r="AT70" s="45"/>
      <c r="AU70" s="45"/>
      <c r="AV70" s="45"/>
      <c r="AW70" s="45"/>
      <c r="AX70" s="45"/>
      <c r="AY70" s="45"/>
      <c r="AZ70" s="45"/>
      <c r="BA70" s="45"/>
    </row>
    <row r="71" spans="8:53" x14ac:dyDescent="0.25">
      <c r="H71" s="144" t="s">
        <v>197</v>
      </c>
      <c r="I71" s="144" t="s">
        <v>198</v>
      </c>
      <c r="J71" s="144"/>
      <c r="K71" s="144"/>
      <c r="L71" s="144"/>
      <c r="M71" s="144"/>
      <c r="N71" s="144"/>
      <c r="O71" s="144"/>
      <c r="P71" s="144"/>
      <c r="Q71" s="144"/>
      <c r="R71" s="144"/>
      <c r="S71" s="45"/>
      <c r="T71" s="144" t="s">
        <v>197</v>
      </c>
      <c r="U71" s="144" t="s">
        <v>1264</v>
      </c>
      <c r="V71" s="144"/>
      <c r="W71" s="144"/>
      <c r="X71" s="144"/>
      <c r="Y71" s="144"/>
      <c r="Z71" s="144"/>
      <c r="AA71" s="144"/>
      <c r="AB71" s="144"/>
      <c r="AC71" s="144"/>
      <c r="AD71" s="144"/>
      <c r="AE71" s="45"/>
      <c r="AF71" s="144" t="s">
        <v>199</v>
      </c>
      <c r="AG71" s="144" t="s">
        <v>2287</v>
      </c>
      <c r="AH71" s="144"/>
      <c r="AI71" s="144"/>
      <c r="AJ71" s="144"/>
      <c r="AK71" s="144"/>
      <c r="AL71" s="144"/>
      <c r="AM71" s="144"/>
      <c r="AN71" s="144"/>
      <c r="AO71" s="144"/>
      <c r="AP71" s="144"/>
      <c r="AQ71" s="45"/>
      <c r="AR71" s="45"/>
      <c r="AS71" s="46"/>
      <c r="AT71" s="45"/>
      <c r="AU71" s="45"/>
      <c r="AV71" s="45"/>
      <c r="AW71" s="45"/>
      <c r="AX71" s="45"/>
      <c r="AY71" s="45"/>
      <c r="AZ71" s="45"/>
      <c r="BA71" s="45"/>
    </row>
    <row r="72" spans="8:53" x14ac:dyDescent="0.25">
      <c r="H72" s="144" t="s">
        <v>199</v>
      </c>
      <c r="I72" s="144" t="s">
        <v>196</v>
      </c>
      <c r="J72" s="144"/>
      <c r="K72" s="144"/>
      <c r="L72" s="144"/>
      <c r="M72" s="144"/>
      <c r="N72" s="144"/>
      <c r="O72" s="144"/>
      <c r="P72" s="144"/>
      <c r="Q72" s="144"/>
      <c r="R72" s="144"/>
      <c r="S72" s="45"/>
      <c r="T72" s="144" t="s">
        <v>199</v>
      </c>
      <c r="U72" s="144" t="s">
        <v>1265</v>
      </c>
      <c r="V72" s="144"/>
      <c r="W72" s="144"/>
      <c r="X72" s="144"/>
      <c r="Y72" s="144"/>
      <c r="Z72" s="144"/>
      <c r="AA72" s="144"/>
      <c r="AB72" s="144"/>
      <c r="AC72" s="144"/>
      <c r="AD72" s="144"/>
      <c r="AE72" s="45"/>
      <c r="AF72" s="144" t="s">
        <v>200</v>
      </c>
      <c r="AG72" s="144" t="s">
        <v>201</v>
      </c>
      <c r="AH72" s="144"/>
      <c r="AI72" s="144"/>
      <c r="AJ72" s="144"/>
      <c r="AK72" s="144"/>
      <c r="AL72" s="144"/>
      <c r="AM72" s="144"/>
      <c r="AN72" s="144"/>
      <c r="AO72" s="144"/>
      <c r="AP72" s="144"/>
      <c r="AQ72" s="45"/>
      <c r="AR72" s="45"/>
      <c r="AS72" s="46"/>
      <c r="AT72" s="45"/>
      <c r="AU72" s="45"/>
      <c r="AV72" s="45"/>
      <c r="AW72" s="45"/>
      <c r="AX72" s="45"/>
      <c r="AY72" s="45"/>
      <c r="AZ72" s="45"/>
      <c r="BA72" s="45"/>
    </row>
    <row r="73" spans="8:53" x14ac:dyDescent="0.25">
      <c r="H73" s="144" t="s">
        <v>200</v>
      </c>
      <c r="I73" s="144" t="s">
        <v>201</v>
      </c>
      <c r="J73" s="144"/>
      <c r="K73" s="144"/>
      <c r="L73" s="144"/>
      <c r="M73" s="144"/>
      <c r="N73" s="144"/>
      <c r="O73" s="144"/>
      <c r="P73" s="144"/>
      <c r="Q73" s="144"/>
      <c r="R73" s="144"/>
      <c r="S73" s="45"/>
      <c r="T73" s="144" t="s">
        <v>200</v>
      </c>
      <c r="U73" s="144" t="s">
        <v>201</v>
      </c>
      <c r="V73" s="144"/>
      <c r="W73" s="144"/>
      <c r="X73" s="144"/>
      <c r="Y73" s="144"/>
      <c r="Z73" s="144"/>
      <c r="AA73" s="144"/>
      <c r="AB73" s="144"/>
      <c r="AC73" s="144"/>
      <c r="AD73" s="144"/>
      <c r="AE73" s="45"/>
      <c r="AF73" s="144" t="s">
        <v>202</v>
      </c>
      <c r="AG73" s="144" t="s">
        <v>201</v>
      </c>
      <c r="AH73" s="144"/>
      <c r="AI73" s="144"/>
      <c r="AJ73" s="144"/>
      <c r="AK73" s="144"/>
      <c r="AL73" s="144"/>
      <c r="AM73" s="144"/>
      <c r="AN73" s="144"/>
      <c r="AO73" s="144"/>
      <c r="AP73" s="144"/>
      <c r="AQ73" s="45"/>
      <c r="AR73" s="45"/>
      <c r="AS73" s="46"/>
      <c r="AT73" s="45"/>
      <c r="AU73" s="45"/>
      <c r="AV73" s="45"/>
      <c r="AW73" s="45"/>
      <c r="AX73" s="45"/>
      <c r="AY73" s="45"/>
      <c r="AZ73" s="45"/>
      <c r="BA73" s="45"/>
    </row>
    <row r="74" spans="8:53" x14ac:dyDescent="0.25">
      <c r="H74" s="144" t="s">
        <v>202</v>
      </c>
      <c r="I74" s="144" t="s">
        <v>201</v>
      </c>
      <c r="J74" s="144"/>
      <c r="K74" s="144"/>
      <c r="L74" s="144"/>
      <c r="M74" s="144"/>
      <c r="N74" s="144"/>
      <c r="O74" s="144"/>
      <c r="P74" s="144"/>
      <c r="Q74" s="144"/>
      <c r="R74" s="144"/>
      <c r="S74" s="45"/>
      <c r="T74" s="144" t="s">
        <v>202</v>
      </c>
      <c r="U74" s="144" t="s">
        <v>201</v>
      </c>
      <c r="V74" s="144"/>
      <c r="W74" s="144"/>
      <c r="X74" s="144"/>
      <c r="Y74" s="144"/>
      <c r="Z74" s="144"/>
      <c r="AA74" s="144"/>
      <c r="AB74" s="144"/>
      <c r="AC74" s="144"/>
      <c r="AD74" s="144"/>
      <c r="AE74" s="45"/>
      <c r="AF74" s="144" t="s">
        <v>203</v>
      </c>
      <c r="AG74" s="144" t="s">
        <v>201</v>
      </c>
      <c r="AH74" s="144" t="s">
        <v>201</v>
      </c>
      <c r="AI74" s="144"/>
      <c r="AJ74" s="144"/>
      <c r="AK74" s="144"/>
      <c r="AL74" s="144"/>
      <c r="AM74" s="144"/>
      <c r="AN74" s="144"/>
      <c r="AO74" s="144"/>
      <c r="AP74" s="144"/>
      <c r="AQ74" s="45"/>
      <c r="AR74" s="45"/>
      <c r="AS74" s="46"/>
      <c r="AT74" s="45"/>
      <c r="AU74" s="45"/>
      <c r="AV74" s="45"/>
      <c r="AW74" s="45"/>
      <c r="AX74" s="45"/>
      <c r="AY74" s="45"/>
      <c r="AZ74" s="45"/>
      <c r="BA74" s="45"/>
    </row>
    <row r="75" spans="8:53" x14ac:dyDescent="0.25">
      <c r="H75" s="144" t="s">
        <v>203</v>
      </c>
      <c r="I75" s="144" t="s">
        <v>201</v>
      </c>
      <c r="J75" s="144" t="s">
        <v>201</v>
      </c>
      <c r="K75" s="144"/>
      <c r="L75" s="144"/>
      <c r="M75" s="144"/>
      <c r="N75" s="144"/>
      <c r="O75" s="144"/>
      <c r="P75" s="144"/>
      <c r="Q75" s="144"/>
      <c r="R75" s="144"/>
      <c r="S75" s="45"/>
      <c r="T75" s="144" t="s">
        <v>203</v>
      </c>
      <c r="U75" s="144" t="s">
        <v>201</v>
      </c>
      <c r="V75" s="144" t="s">
        <v>201</v>
      </c>
      <c r="W75" s="144"/>
      <c r="X75" s="144"/>
      <c r="Y75" s="144"/>
      <c r="Z75" s="144"/>
      <c r="AA75" s="144"/>
      <c r="AB75" s="144"/>
      <c r="AC75" s="144"/>
      <c r="AD75" s="144"/>
      <c r="AE75" s="45"/>
      <c r="AF75" s="144" t="s">
        <v>204</v>
      </c>
      <c r="AG75" s="144" t="s">
        <v>201</v>
      </c>
      <c r="AH75" s="144" t="s">
        <v>201</v>
      </c>
      <c r="AI75" s="144"/>
      <c r="AJ75" s="144"/>
      <c r="AK75" s="144"/>
      <c r="AL75" s="144"/>
      <c r="AM75" s="144"/>
      <c r="AN75" s="144"/>
      <c r="AO75" s="144"/>
      <c r="AP75" s="144"/>
      <c r="AQ75" s="45"/>
      <c r="AR75" s="45"/>
      <c r="AS75" s="46"/>
      <c r="AT75" s="45"/>
      <c r="AU75" s="45"/>
      <c r="AV75" s="45"/>
      <c r="AW75" s="45"/>
      <c r="AX75" s="45"/>
      <c r="AY75" s="45"/>
      <c r="AZ75" s="45"/>
      <c r="BA75" s="45"/>
    </row>
    <row r="76" spans="8:53" x14ac:dyDescent="0.25">
      <c r="H76" s="144" t="s">
        <v>204</v>
      </c>
      <c r="I76" s="144" t="s">
        <v>201</v>
      </c>
      <c r="J76" s="144" t="s">
        <v>201</v>
      </c>
      <c r="K76" s="144"/>
      <c r="L76" s="144"/>
      <c r="M76" s="144"/>
      <c r="N76" s="144"/>
      <c r="O76" s="144"/>
      <c r="P76" s="144"/>
      <c r="Q76" s="144"/>
      <c r="R76" s="144"/>
      <c r="S76" s="45"/>
      <c r="T76" s="144" t="s">
        <v>204</v>
      </c>
      <c r="U76" s="144" t="s">
        <v>201</v>
      </c>
      <c r="V76" s="144" t="s">
        <v>201</v>
      </c>
      <c r="W76" s="144"/>
      <c r="X76" s="144"/>
      <c r="Y76" s="144"/>
      <c r="Z76" s="144"/>
      <c r="AA76" s="144"/>
      <c r="AB76" s="144"/>
      <c r="AC76" s="144"/>
      <c r="AD76" s="144"/>
      <c r="AE76" s="45"/>
      <c r="AF76" s="144" t="s">
        <v>205</v>
      </c>
      <c r="AG76" s="144" t="s">
        <v>2288</v>
      </c>
      <c r="AH76" s="144"/>
      <c r="AI76" s="144"/>
      <c r="AJ76" s="144"/>
      <c r="AK76" s="144"/>
      <c r="AL76" s="144"/>
      <c r="AM76" s="144"/>
      <c r="AN76" s="144"/>
      <c r="AO76" s="144"/>
      <c r="AP76" s="144"/>
      <c r="AQ76" s="45"/>
      <c r="AR76" s="45"/>
      <c r="AS76" s="46"/>
      <c r="AT76" s="45"/>
      <c r="AU76" s="45"/>
      <c r="AV76" s="45"/>
      <c r="AW76" s="45"/>
      <c r="AX76" s="45"/>
      <c r="AY76" s="45"/>
      <c r="AZ76" s="45"/>
      <c r="BA76" s="45"/>
    </row>
    <row r="77" spans="8:53" x14ac:dyDescent="0.25">
      <c r="H77" s="144" t="s">
        <v>205</v>
      </c>
      <c r="I77" s="144" t="s">
        <v>206</v>
      </c>
      <c r="J77" s="144"/>
      <c r="K77" s="144"/>
      <c r="L77" s="144"/>
      <c r="M77" s="144"/>
      <c r="N77" s="144"/>
      <c r="O77" s="144"/>
      <c r="P77" s="144"/>
      <c r="Q77" s="144"/>
      <c r="R77" s="144"/>
      <c r="S77" s="45"/>
      <c r="T77" s="144" t="s">
        <v>205</v>
      </c>
      <c r="U77" s="144" t="s">
        <v>1266</v>
      </c>
      <c r="V77" s="144"/>
      <c r="W77" s="144"/>
      <c r="X77" s="144"/>
      <c r="Y77" s="144"/>
      <c r="Z77" s="144"/>
      <c r="AA77" s="144"/>
      <c r="AB77" s="144"/>
      <c r="AC77" s="144"/>
      <c r="AD77" s="144"/>
      <c r="AE77" s="45"/>
      <c r="AF77" s="144" t="s">
        <v>207</v>
      </c>
      <c r="AG77" s="57">
        <v>0.25879999999999997</v>
      </c>
      <c r="AH77" s="57">
        <v>0.25879999999999997</v>
      </c>
      <c r="AI77" s="144"/>
      <c r="AJ77" s="144"/>
      <c r="AK77" s="144"/>
      <c r="AL77" s="144"/>
      <c r="AM77" s="144"/>
      <c r="AN77" s="144"/>
      <c r="AO77" s="144"/>
      <c r="AP77" s="144"/>
      <c r="AQ77" s="45"/>
      <c r="AR77" s="45"/>
      <c r="AS77" s="47"/>
      <c r="AT77" s="45"/>
      <c r="AU77" s="45"/>
      <c r="AV77" s="45"/>
      <c r="AW77" s="45"/>
      <c r="AX77" s="45"/>
      <c r="AY77" s="45"/>
      <c r="AZ77" s="45"/>
      <c r="BA77" s="45"/>
    </row>
    <row r="78" spans="8:53" x14ac:dyDescent="0.25">
      <c r="H78" s="144" t="s">
        <v>207</v>
      </c>
      <c r="I78" s="57">
        <v>0.29459999999999997</v>
      </c>
      <c r="J78" s="57">
        <v>0.29459999999999997</v>
      </c>
      <c r="K78" s="144"/>
      <c r="L78" s="144"/>
      <c r="M78" s="144"/>
      <c r="N78" s="144"/>
      <c r="O78" s="144"/>
      <c r="P78" s="144"/>
      <c r="Q78" s="144"/>
      <c r="R78" s="144"/>
      <c r="S78" s="45"/>
      <c r="T78" s="144" t="s">
        <v>207</v>
      </c>
      <c r="U78" s="57">
        <v>8.2309999999999994E-2</v>
      </c>
      <c r="V78" s="57">
        <v>8.2309999999999994E-2</v>
      </c>
      <c r="W78" s="144"/>
      <c r="X78" s="144"/>
      <c r="Y78" s="144"/>
      <c r="Z78" s="144"/>
      <c r="AA78" s="144"/>
      <c r="AB78" s="144"/>
      <c r="AC78" s="144"/>
      <c r="AD78" s="144"/>
      <c r="AE78" s="45"/>
      <c r="AF78" s="144" t="s">
        <v>208</v>
      </c>
      <c r="AG78" s="144"/>
      <c r="AH78" s="144"/>
      <c r="AI78" s="144"/>
      <c r="AJ78" s="144"/>
      <c r="AK78" s="144"/>
      <c r="AL78" s="144"/>
      <c r="AM78" s="144"/>
      <c r="AN78" s="144"/>
      <c r="AO78" s="144"/>
      <c r="AP78" s="144"/>
      <c r="AQ78" s="45"/>
      <c r="AR78" s="45"/>
      <c r="AS78" s="45"/>
      <c r="AT78" s="45"/>
      <c r="AU78" s="45"/>
      <c r="AV78" s="45"/>
      <c r="AW78" s="45"/>
      <c r="AX78" s="45"/>
      <c r="AY78" s="45"/>
      <c r="AZ78" s="45"/>
      <c r="BA78" s="45"/>
    </row>
    <row r="79" spans="8:53" x14ac:dyDescent="0.25">
      <c r="H79" s="144" t="s">
        <v>208</v>
      </c>
      <c r="I79" s="144"/>
      <c r="J79" s="144"/>
      <c r="K79" s="144"/>
      <c r="L79" s="144"/>
      <c r="M79" s="144"/>
      <c r="N79" s="144"/>
      <c r="O79" s="144"/>
      <c r="P79" s="144"/>
      <c r="Q79" s="144"/>
      <c r="R79" s="144"/>
      <c r="S79" s="45"/>
      <c r="T79" s="144" t="s">
        <v>1267</v>
      </c>
      <c r="U79" s="144"/>
      <c r="V79" s="144"/>
      <c r="W79" s="144"/>
      <c r="X79" s="144"/>
      <c r="Y79" s="144"/>
      <c r="Z79" s="144"/>
      <c r="AA79" s="144"/>
      <c r="AB79" s="144"/>
      <c r="AC79" s="144"/>
      <c r="AD79" s="144"/>
      <c r="AE79" s="45"/>
      <c r="AF79" s="144" t="s">
        <v>2289</v>
      </c>
      <c r="AG79" s="144"/>
      <c r="AH79" s="144"/>
      <c r="AI79" s="144"/>
      <c r="AJ79" s="144"/>
      <c r="AK79" s="144"/>
      <c r="AL79" s="144"/>
      <c r="AM79" s="144"/>
      <c r="AN79" s="144"/>
      <c r="AO79" s="144"/>
      <c r="AP79" s="144"/>
      <c r="AQ79" s="45"/>
      <c r="AR79" s="45"/>
      <c r="AS79" s="45"/>
      <c r="AT79" s="45"/>
      <c r="AU79" s="45"/>
      <c r="AV79" s="45"/>
      <c r="AW79" s="45"/>
      <c r="AX79" s="45"/>
      <c r="AY79" s="45"/>
      <c r="AZ79" s="45"/>
      <c r="BA79" s="45"/>
    </row>
    <row r="80" spans="8:53" x14ac:dyDescent="0.25">
      <c r="H80" s="144" t="s">
        <v>209</v>
      </c>
      <c r="I80" s="144"/>
      <c r="J80" s="144"/>
      <c r="K80" s="144"/>
      <c r="L80" s="144"/>
      <c r="M80" s="144"/>
      <c r="N80" s="144"/>
      <c r="O80" s="144"/>
      <c r="P80" s="144"/>
      <c r="Q80" s="144"/>
      <c r="R80" s="144"/>
      <c r="S80" s="45"/>
      <c r="T80" s="144" t="s">
        <v>1268</v>
      </c>
      <c r="U80" s="144"/>
      <c r="V80" s="144"/>
      <c r="W80" s="144"/>
      <c r="X80" s="144"/>
      <c r="Y80" s="144"/>
      <c r="Z80" s="144"/>
      <c r="AA80" s="144"/>
      <c r="AB80" s="144"/>
      <c r="AC80" s="144"/>
      <c r="AD80" s="144"/>
      <c r="AE80" s="45"/>
      <c r="AF80" s="144" t="s">
        <v>2290</v>
      </c>
      <c r="AG80" s="144"/>
      <c r="AH80" s="144"/>
      <c r="AI80" s="144"/>
      <c r="AJ80" s="144"/>
      <c r="AK80" s="144"/>
      <c r="AL80" s="144"/>
      <c r="AM80" s="144"/>
      <c r="AN80" s="144"/>
      <c r="AO80" s="144"/>
      <c r="AP80" s="144"/>
      <c r="AQ80" s="45"/>
      <c r="AR80" s="45"/>
      <c r="AS80" s="45"/>
      <c r="AT80" s="45"/>
      <c r="AU80" s="45"/>
      <c r="AV80" s="45"/>
      <c r="AW80" s="45"/>
      <c r="AX80" s="45"/>
      <c r="AY80" s="45"/>
      <c r="AZ80" s="45"/>
      <c r="BA80" s="45"/>
    </row>
    <row r="81" spans="8:53" x14ac:dyDescent="0.25">
      <c r="H81" s="144" t="s">
        <v>210</v>
      </c>
      <c r="I81" s="144"/>
      <c r="J81" s="144"/>
      <c r="K81" s="144"/>
      <c r="L81" s="144"/>
      <c r="M81" s="144"/>
      <c r="N81" s="144"/>
      <c r="O81" s="144"/>
      <c r="P81" s="144"/>
      <c r="Q81" s="144"/>
      <c r="R81" s="144"/>
      <c r="S81" s="45"/>
      <c r="T81" s="144" t="s">
        <v>1269</v>
      </c>
      <c r="U81" s="144"/>
      <c r="V81" s="144"/>
      <c r="W81" s="144"/>
      <c r="X81" s="144"/>
      <c r="Y81" s="144"/>
      <c r="Z81" s="144"/>
      <c r="AA81" s="144"/>
      <c r="AB81" s="144"/>
      <c r="AC81" s="144"/>
      <c r="AD81" s="144"/>
      <c r="AE81" s="45"/>
      <c r="AF81" s="144" t="s">
        <v>211</v>
      </c>
      <c r="AG81" s="144"/>
      <c r="AH81" s="144"/>
      <c r="AI81" s="144"/>
      <c r="AJ81" s="144"/>
      <c r="AK81" s="144"/>
      <c r="AL81" s="144"/>
      <c r="AM81" s="144"/>
      <c r="AN81" s="144"/>
      <c r="AO81" s="144"/>
      <c r="AP81" s="144"/>
      <c r="AQ81" s="45"/>
      <c r="AR81" s="45"/>
      <c r="AS81" s="45"/>
      <c r="AT81" s="45"/>
      <c r="AU81" s="45"/>
      <c r="AV81" s="45"/>
      <c r="AW81" s="45"/>
      <c r="AX81" s="45"/>
      <c r="AY81" s="45"/>
      <c r="AZ81" s="45"/>
      <c r="BA81" s="45"/>
    </row>
    <row r="82" spans="8:53" x14ac:dyDescent="0.25">
      <c r="H82" s="144" t="s">
        <v>211</v>
      </c>
      <c r="I82" s="144"/>
      <c r="J82" s="144"/>
      <c r="K82" s="144"/>
      <c r="L82" s="144"/>
      <c r="M82" s="144"/>
      <c r="N82" s="144"/>
      <c r="O82" s="144"/>
      <c r="P82" s="144"/>
      <c r="Q82" s="144"/>
      <c r="R82" s="144"/>
      <c r="S82" s="45"/>
      <c r="T82" s="144" t="s">
        <v>211</v>
      </c>
      <c r="U82" s="144"/>
      <c r="V82" s="144"/>
      <c r="W82" s="144"/>
      <c r="X82" s="144"/>
      <c r="Y82" s="144"/>
      <c r="Z82" s="144"/>
      <c r="AA82" s="144"/>
      <c r="AB82" s="144"/>
      <c r="AC82" s="144"/>
      <c r="AD82" s="144"/>
      <c r="AE82" s="45"/>
      <c r="AF82" s="144" t="s">
        <v>212</v>
      </c>
      <c r="AG82" s="57">
        <v>0.56000000000000005</v>
      </c>
      <c r="AH82" s="57">
        <v>0.56000000000000005</v>
      </c>
      <c r="AI82" s="144"/>
      <c r="AJ82" s="144"/>
      <c r="AK82" s="144"/>
      <c r="AL82" s="144"/>
      <c r="AM82" s="144"/>
      <c r="AN82" s="144"/>
      <c r="AO82" s="144"/>
      <c r="AP82" s="144"/>
      <c r="AQ82" s="45"/>
      <c r="AR82" s="45"/>
      <c r="AS82" s="45"/>
      <c r="AT82" s="45"/>
      <c r="AU82" s="45"/>
      <c r="AV82" s="45"/>
      <c r="AW82" s="45"/>
      <c r="AX82" s="45"/>
      <c r="AY82" s="45"/>
      <c r="AZ82" s="45"/>
      <c r="BA82" s="45"/>
    </row>
    <row r="83" spans="8:53" x14ac:dyDescent="0.25">
      <c r="H83" s="144" t="s">
        <v>212</v>
      </c>
      <c r="I83" s="57">
        <v>0.52439999999999998</v>
      </c>
      <c r="J83" s="57">
        <v>0.52439999999999998</v>
      </c>
      <c r="K83" s="144"/>
      <c r="L83" s="144"/>
      <c r="M83" s="144"/>
      <c r="N83" s="144"/>
      <c r="O83" s="144"/>
      <c r="P83" s="144"/>
      <c r="Q83" s="144"/>
      <c r="R83" s="144"/>
      <c r="S83" s="45"/>
      <c r="T83" s="144" t="s">
        <v>212</v>
      </c>
      <c r="U83" s="57">
        <v>0.51910000000000001</v>
      </c>
      <c r="V83" s="57">
        <v>0.51910000000000001</v>
      </c>
      <c r="W83" s="144"/>
      <c r="X83" s="144"/>
      <c r="Y83" s="144"/>
      <c r="Z83" s="144"/>
      <c r="AA83" s="144"/>
      <c r="AB83" s="144"/>
      <c r="AC83" s="144"/>
      <c r="AD83" s="144"/>
      <c r="AE83" s="45"/>
      <c r="AF83" s="144" t="s">
        <v>2291</v>
      </c>
      <c r="AG83" s="144"/>
      <c r="AH83" s="144"/>
      <c r="AI83" s="144"/>
      <c r="AJ83" s="144"/>
      <c r="AK83" s="144"/>
      <c r="AL83" s="144"/>
      <c r="AM83" s="144"/>
      <c r="AN83" s="144"/>
      <c r="AO83" s="144"/>
      <c r="AP83" s="144"/>
      <c r="AQ83" s="45"/>
      <c r="AR83" s="45"/>
      <c r="AS83" s="47"/>
      <c r="AT83" s="45"/>
      <c r="AU83" s="45"/>
      <c r="AV83" s="45"/>
      <c r="AW83" s="45"/>
      <c r="AX83" s="45"/>
      <c r="AY83" s="45"/>
      <c r="AZ83" s="45"/>
      <c r="BA83" s="45"/>
    </row>
    <row r="84" spans="8:53" x14ac:dyDescent="0.25">
      <c r="H84" s="144" t="s">
        <v>213</v>
      </c>
      <c r="I84" s="144"/>
      <c r="J84" s="144"/>
      <c r="K84" s="144"/>
      <c r="L84" s="144"/>
      <c r="M84" s="144"/>
      <c r="N84" s="144"/>
      <c r="O84" s="144"/>
      <c r="P84" s="144"/>
      <c r="Q84" s="144"/>
      <c r="R84" s="144"/>
      <c r="S84" s="45"/>
      <c r="T84" s="144" t="s">
        <v>213</v>
      </c>
      <c r="U84" s="144"/>
      <c r="V84" s="144"/>
      <c r="W84" s="144"/>
      <c r="X84" s="144"/>
      <c r="Y84" s="144"/>
      <c r="Z84" s="144"/>
      <c r="AA84" s="144"/>
      <c r="AB84" s="144"/>
      <c r="AC84" s="144"/>
      <c r="AD84" s="144"/>
      <c r="AE84" s="45"/>
      <c r="AF84" s="144" t="s">
        <v>214</v>
      </c>
      <c r="AG84" s="144"/>
      <c r="AH84" s="144"/>
      <c r="AI84" s="144"/>
      <c r="AJ84" s="144"/>
      <c r="AK84" s="144"/>
      <c r="AL84" s="144"/>
      <c r="AM84" s="144"/>
      <c r="AN84" s="144"/>
      <c r="AO84" s="144"/>
      <c r="AP84" s="144"/>
      <c r="AQ84" s="45"/>
      <c r="AR84" s="45"/>
      <c r="AS84" s="45"/>
      <c r="AT84" s="45"/>
      <c r="AU84" s="45"/>
      <c r="AV84" s="45"/>
      <c r="AW84" s="45"/>
      <c r="AX84" s="45"/>
      <c r="AY84" s="45"/>
      <c r="AZ84" s="45"/>
      <c r="BA84" s="45"/>
    </row>
    <row r="85" spans="8:53" x14ac:dyDescent="0.25">
      <c r="H85" s="144" t="s">
        <v>214</v>
      </c>
      <c r="I85" s="144"/>
      <c r="J85" s="144"/>
      <c r="K85" s="144"/>
      <c r="L85" s="144"/>
      <c r="M85" s="144"/>
      <c r="N85" s="144"/>
      <c r="O85" s="144"/>
      <c r="P85" s="144"/>
      <c r="Q85" s="144"/>
      <c r="R85" s="144"/>
      <c r="S85" s="45"/>
      <c r="T85" s="144" t="s">
        <v>214</v>
      </c>
      <c r="U85" s="144"/>
      <c r="V85" s="144"/>
      <c r="W85" s="144"/>
      <c r="X85" s="144"/>
      <c r="Y85" s="144"/>
      <c r="Z85" s="144"/>
      <c r="AA85" s="144"/>
      <c r="AB85" s="144"/>
      <c r="AC85" s="144"/>
      <c r="AD85" s="144"/>
      <c r="AE85" s="45"/>
      <c r="AF85" s="144" t="s">
        <v>2292</v>
      </c>
      <c r="AG85" s="144">
        <v>3.0129999999999999</v>
      </c>
      <c r="AH85" s="144">
        <v>3.0129999999999999</v>
      </c>
      <c r="AI85" s="144"/>
      <c r="AJ85" s="144"/>
      <c r="AK85" s="144"/>
      <c r="AL85" s="144"/>
      <c r="AM85" s="144"/>
      <c r="AN85" s="144"/>
      <c r="AO85" s="144"/>
      <c r="AP85" s="144"/>
      <c r="AQ85" s="45"/>
      <c r="AR85" s="45"/>
      <c r="AS85" s="45"/>
      <c r="AT85" s="45"/>
      <c r="AU85" s="45"/>
      <c r="AV85" s="45"/>
      <c r="AW85" s="45"/>
      <c r="AX85" s="45"/>
      <c r="AY85" s="45"/>
      <c r="AZ85" s="45"/>
      <c r="BA85" s="45"/>
    </row>
    <row r="86" spans="8:53" x14ac:dyDescent="0.25">
      <c r="H86" s="144" t="s">
        <v>215</v>
      </c>
      <c r="I86" s="144"/>
      <c r="J86" s="144"/>
      <c r="K86" s="144"/>
      <c r="L86" s="144"/>
      <c r="M86" s="144"/>
      <c r="N86" s="144"/>
      <c r="O86" s="144"/>
      <c r="P86" s="144"/>
      <c r="Q86" s="144"/>
      <c r="R86" s="144"/>
      <c r="S86" s="45"/>
      <c r="T86" s="144" t="s">
        <v>215</v>
      </c>
      <c r="U86" s="144"/>
      <c r="V86" s="144"/>
      <c r="W86" s="144"/>
      <c r="X86" s="144"/>
      <c r="Y86" s="144"/>
      <c r="Z86" s="144"/>
      <c r="AA86" s="144"/>
      <c r="AB86" s="144"/>
      <c r="AC86" s="144"/>
      <c r="AD86" s="144"/>
      <c r="AE86" s="45"/>
      <c r="AF86" s="144" t="s">
        <v>2293</v>
      </c>
      <c r="AG86" s="144"/>
      <c r="AH86" s="144"/>
      <c r="AI86" s="144"/>
      <c r="AJ86" s="144"/>
      <c r="AK86" s="144"/>
      <c r="AL86" s="144"/>
      <c r="AM86" s="144"/>
      <c r="AN86" s="144"/>
      <c r="AO86" s="144"/>
      <c r="AP86" s="144"/>
      <c r="AQ86" s="45"/>
      <c r="AR86" s="45"/>
      <c r="AS86" s="45"/>
      <c r="AT86" s="45"/>
      <c r="AU86" s="45"/>
      <c r="AV86" s="45"/>
      <c r="AW86" s="45"/>
      <c r="AX86" s="45"/>
      <c r="AY86" s="45"/>
      <c r="AZ86" s="45"/>
      <c r="BA86" s="45"/>
    </row>
    <row r="87" spans="8:53" x14ac:dyDescent="0.25">
      <c r="H87" s="144" t="s">
        <v>216</v>
      </c>
      <c r="I87" s="144"/>
      <c r="J87" s="144"/>
      <c r="K87" s="144"/>
      <c r="L87" s="144"/>
      <c r="M87" s="144"/>
      <c r="N87" s="144"/>
      <c r="O87" s="144"/>
      <c r="P87" s="144"/>
      <c r="Q87" s="144"/>
      <c r="R87" s="144"/>
      <c r="S87" s="45"/>
      <c r="T87" s="144" t="s">
        <v>1270</v>
      </c>
      <c r="U87" s="144"/>
      <c r="V87" s="144"/>
      <c r="W87" s="144"/>
      <c r="X87" s="144"/>
      <c r="Y87" s="144"/>
      <c r="Z87" s="144"/>
      <c r="AA87" s="144"/>
      <c r="AB87" s="144"/>
      <c r="AC87" s="144"/>
      <c r="AD87" s="144"/>
      <c r="AE87" s="45"/>
      <c r="AF87" s="144" t="s">
        <v>217</v>
      </c>
      <c r="AG87" s="144"/>
      <c r="AH87" s="144"/>
      <c r="AI87" s="144"/>
      <c r="AJ87" s="144"/>
      <c r="AK87" s="144"/>
      <c r="AL87" s="144"/>
      <c r="AM87" s="144"/>
      <c r="AN87" s="144"/>
      <c r="AO87" s="144"/>
      <c r="AP87" s="144"/>
      <c r="AQ87" s="45"/>
      <c r="AR87" s="45"/>
      <c r="AS87" s="45"/>
      <c r="AT87" s="45"/>
      <c r="AU87" s="45"/>
      <c r="AV87" s="45"/>
      <c r="AW87" s="45"/>
      <c r="AX87" s="45"/>
      <c r="AY87" s="45"/>
      <c r="AZ87" s="45"/>
      <c r="BA87" s="45"/>
    </row>
    <row r="88" spans="8:53" x14ac:dyDescent="0.25">
      <c r="H88" s="144" t="s">
        <v>217</v>
      </c>
      <c r="I88" s="144"/>
      <c r="J88" s="144"/>
      <c r="K88" s="144"/>
      <c r="L88" s="144"/>
      <c r="M88" s="144"/>
      <c r="N88" s="144"/>
      <c r="O88" s="144"/>
      <c r="P88" s="144"/>
      <c r="Q88" s="144"/>
      <c r="R88" s="144"/>
      <c r="S88" s="45"/>
      <c r="T88" s="144" t="s">
        <v>217</v>
      </c>
      <c r="U88" s="144"/>
      <c r="V88" s="144"/>
      <c r="W88" s="144"/>
      <c r="X88" s="144"/>
      <c r="Y88" s="144"/>
      <c r="Z88" s="144"/>
      <c r="AA88" s="144"/>
      <c r="AB88" s="144"/>
      <c r="AC88" s="144"/>
      <c r="AD88" s="144"/>
      <c r="AE88" s="45"/>
      <c r="AF88" s="144" t="s">
        <v>218</v>
      </c>
      <c r="AG88" s="144"/>
      <c r="AH88" s="144"/>
      <c r="AI88" s="144"/>
      <c r="AJ88" s="144"/>
      <c r="AK88" s="144"/>
      <c r="AL88" s="144"/>
      <c r="AM88" s="144"/>
      <c r="AN88" s="144"/>
      <c r="AO88" s="144"/>
      <c r="AP88" s="144"/>
      <c r="AQ88" s="45"/>
      <c r="AR88" s="45"/>
      <c r="AS88" s="46"/>
      <c r="AT88" s="45"/>
      <c r="AU88" s="45"/>
      <c r="AV88" s="45"/>
      <c r="AW88" s="45"/>
      <c r="AX88" s="45"/>
      <c r="AY88" s="45"/>
      <c r="AZ88" s="45"/>
      <c r="BA88" s="45"/>
    </row>
    <row r="89" spans="8:53" x14ac:dyDescent="0.25">
      <c r="H89" s="144" t="s">
        <v>218</v>
      </c>
      <c r="I89" s="144"/>
      <c r="J89" s="144"/>
      <c r="K89" s="144"/>
      <c r="L89" s="144"/>
      <c r="M89" s="144"/>
      <c r="N89" s="144"/>
      <c r="O89" s="144"/>
      <c r="P89" s="144"/>
      <c r="Q89" s="144"/>
      <c r="R89" s="144"/>
      <c r="S89" s="45"/>
      <c r="T89" s="144" t="s">
        <v>218</v>
      </c>
      <c r="U89" s="144"/>
      <c r="V89" s="144"/>
      <c r="W89" s="144"/>
      <c r="X89" s="144"/>
      <c r="Y89" s="144"/>
      <c r="Z89" s="144"/>
      <c r="AA89" s="144"/>
      <c r="AB89" s="144"/>
      <c r="AC89" s="144"/>
      <c r="AD89" s="144"/>
      <c r="AE89" s="45"/>
      <c r="AF89" s="144" t="s">
        <v>219</v>
      </c>
      <c r="AG89" s="144" t="s">
        <v>2294</v>
      </c>
      <c r="AH89" s="144" t="s">
        <v>2294</v>
      </c>
      <c r="AI89" s="144"/>
      <c r="AJ89" s="144"/>
      <c r="AK89" s="144"/>
      <c r="AL89" s="144"/>
      <c r="AM89" s="144"/>
      <c r="AN89" s="144"/>
      <c r="AO89" s="144"/>
      <c r="AP89" s="144"/>
      <c r="AQ89" s="45"/>
      <c r="AR89" s="45"/>
      <c r="AS89" s="47"/>
      <c r="AT89" s="45"/>
      <c r="AU89" s="45"/>
      <c r="AV89" s="45"/>
      <c r="AW89" s="45"/>
      <c r="AX89" s="45"/>
      <c r="AY89" s="45"/>
      <c r="AZ89" s="45"/>
      <c r="BA89" s="45"/>
    </row>
    <row r="90" spans="8:53" x14ac:dyDescent="0.25">
      <c r="H90" s="144" t="s">
        <v>219</v>
      </c>
      <c r="I90" s="144" t="s">
        <v>220</v>
      </c>
      <c r="J90" s="144" t="s">
        <v>220</v>
      </c>
      <c r="K90" s="144"/>
      <c r="L90" s="144"/>
      <c r="M90" s="144"/>
      <c r="N90" s="144"/>
      <c r="O90" s="144"/>
      <c r="P90" s="144"/>
      <c r="Q90" s="144"/>
      <c r="R90" s="144"/>
      <c r="S90" s="45"/>
      <c r="T90" s="144" t="s">
        <v>219</v>
      </c>
      <c r="U90" s="144" t="s">
        <v>1271</v>
      </c>
      <c r="V90" s="144" t="s">
        <v>1271</v>
      </c>
      <c r="W90" s="144"/>
      <c r="X90" s="144"/>
      <c r="Y90" s="144"/>
      <c r="Z90" s="144"/>
      <c r="AA90" s="144"/>
      <c r="AB90" s="144"/>
      <c r="AC90" s="144"/>
      <c r="AD90" s="144"/>
      <c r="AE90" s="45"/>
      <c r="AF90" s="144" t="s">
        <v>221</v>
      </c>
      <c r="AG90" s="57">
        <v>2.7650000000000001E-2</v>
      </c>
      <c r="AH90" s="57">
        <v>2.7650000000000001E-2</v>
      </c>
      <c r="AI90" s="144"/>
      <c r="AJ90" s="144"/>
      <c r="AK90" s="144"/>
      <c r="AL90" s="144"/>
      <c r="AM90" s="144"/>
      <c r="AN90" s="144"/>
      <c r="AO90" s="144"/>
      <c r="AP90" s="144"/>
      <c r="AQ90" s="45"/>
      <c r="AR90" s="45"/>
      <c r="AS90" s="47"/>
      <c r="AT90" s="45"/>
      <c r="AU90" s="45"/>
      <c r="AV90" s="45"/>
      <c r="AW90" s="45"/>
      <c r="AX90" s="45"/>
      <c r="AY90" s="45"/>
      <c r="AZ90" s="45"/>
      <c r="BA90" s="45"/>
    </row>
    <row r="91" spans="8:53" x14ac:dyDescent="0.25">
      <c r="H91" s="144" t="s">
        <v>221</v>
      </c>
      <c r="I91" s="57">
        <v>4.088E-2</v>
      </c>
      <c r="J91" s="57">
        <v>4.088E-2</v>
      </c>
      <c r="K91" s="144"/>
      <c r="L91" s="144"/>
      <c r="M91" s="144"/>
      <c r="N91" s="144"/>
      <c r="O91" s="144"/>
      <c r="P91" s="144"/>
      <c r="Q91" s="144"/>
      <c r="R91" s="144"/>
      <c r="S91" s="45"/>
      <c r="T91" s="144" t="s">
        <v>221</v>
      </c>
      <c r="U91" s="57">
        <v>2.4819999999999998E-2</v>
      </c>
      <c r="V91" s="57">
        <v>2.4819999999999998E-2</v>
      </c>
      <c r="W91" s="144"/>
      <c r="X91" s="144"/>
      <c r="Y91" s="144"/>
      <c r="Z91" s="144"/>
      <c r="AA91" s="144"/>
      <c r="AB91" s="144"/>
      <c r="AC91" s="144"/>
      <c r="AD91" s="144"/>
      <c r="AE91" s="45"/>
      <c r="AF91" s="144" t="s">
        <v>222</v>
      </c>
      <c r="AG91" s="57">
        <v>2.7650000000000001E-2</v>
      </c>
      <c r="AH91" s="57">
        <v>2.7650000000000001E-2</v>
      </c>
      <c r="AI91" s="144"/>
      <c r="AJ91" s="144"/>
      <c r="AK91" s="144"/>
      <c r="AL91" s="144"/>
      <c r="AM91" s="144"/>
      <c r="AN91" s="144"/>
      <c r="AO91" s="144"/>
      <c r="AP91" s="144"/>
      <c r="AQ91" s="45"/>
      <c r="AR91" s="45"/>
      <c r="AS91" s="46"/>
      <c r="AT91" s="45"/>
      <c r="AU91" s="45"/>
      <c r="AV91" s="45"/>
      <c r="AW91" s="45"/>
      <c r="AX91" s="45"/>
      <c r="AY91" s="45"/>
      <c r="AZ91" s="45"/>
      <c r="BA91" s="45"/>
    </row>
    <row r="92" spans="8:53" x14ac:dyDescent="0.25">
      <c r="H92" s="144" t="s">
        <v>222</v>
      </c>
      <c r="I92" s="57">
        <v>4.088E-2</v>
      </c>
      <c r="J92" s="57">
        <v>4.088E-2</v>
      </c>
      <c r="K92" s="144"/>
      <c r="L92" s="144"/>
      <c r="M92" s="144"/>
      <c r="N92" s="144"/>
      <c r="O92" s="144"/>
      <c r="P92" s="144"/>
      <c r="Q92" s="144"/>
      <c r="R92" s="144"/>
      <c r="S92" s="45"/>
      <c r="T92" s="144" t="s">
        <v>222</v>
      </c>
      <c r="U92" s="57">
        <v>2.4819999999999998E-2</v>
      </c>
      <c r="V92" s="57">
        <v>2.4819999999999998E-2</v>
      </c>
      <c r="W92" s="144"/>
      <c r="X92" s="144"/>
      <c r="Y92" s="144"/>
      <c r="Z92" s="144"/>
      <c r="AA92" s="144"/>
      <c r="AB92" s="144"/>
      <c r="AC92" s="144"/>
      <c r="AD92" s="144"/>
      <c r="AE92" s="45"/>
      <c r="AF92" s="144" t="s">
        <v>223</v>
      </c>
      <c r="AG92" s="144" t="s">
        <v>2294</v>
      </c>
      <c r="AH92" s="144" t="s">
        <v>2294</v>
      </c>
      <c r="AI92" s="144"/>
      <c r="AJ92" s="144"/>
      <c r="AK92" s="144"/>
      <c r="AL92" s="144"/>
      <c r="AM92" s="144"/>
      <c r="AN92" s="144"/>
      <c r="AO92" s="144"/>
      <c r="AP92" s="144"/>
      <c r="AQ92" s="45"/>
      <c r="AR92" s="45"/>
      <c r="AS92" s="46"/>
      <c r="AT92" s="45"/>
      <c r="AU92" s="45"/>
      <c r="AV92" s="45"/>
      <c r="AW92" s="45"/>
      <c r="AX92" s="45"/>
      <c r="AY92" s="45"/>
      <c r="AZ92" s="45"/>
      <c r="BA92" s="45"/>
    </row>
    <row r="93" spans="8:53" x14ac:dyDescent="0.25">
      <c r="H93" s="144" t="s">
        <v>223</v>
      </c>
      <c r="I93" s="144" t="s">
        <v>220</v>
      </c>
      <c r="J93" s="144" t="s">
        <v>220</v>
      </c>
      <c r="K93" s="144"/>
      <c r="L93" s="144"/>
      <c r="M93" s="144"/>
      <c r="N93" s="144"/>
      <c r="O93" s="144"/>
      <c r="P93" s="144"/>
      <c r="Q93" s="144"/>
      <c r="R93" s="144"/>
      <c r="S93" s="45"/>
      <c r="T93" s="144" t="s">
        <v>223</v>
      </c>
      <c r="U93" s="144" t="s">
        <v>1271</v>
      </c>
      <c r="V93" s="144" t="s">
        <v>1271</v>
      </c>
      <c r="W93" s="144"/>
      <c r="X93" s="144"/>
      <c r="Y93" s="144"/>
      <c r="Z93" s="144"/>
      <c r="AA93" s="144"/>
      <c r="AB93" s="144"/>
      <c r="AC93" s="144"/>
      <c r="AD93" s="144"/>
      <c r="AE93" s="45"/>
      <c r="AF93" s="144" t="s">
        <v>224</v>
      </c>
      <c r="AG93" s="144" t="s">
        <v>2295</v>
      </c>
      <c r="AH93" s="144" t="s">
        <v>2295</v>
      </c>
      <c r="AI93" s="144"/>
      <c r="AJ93" s="144"/>
      <c r="AK93" s="144"/>
      <c r="AL93" s="144"/>
      <c r="AM93" s="144"/>
      <c r="AN93" s="144"/>
      <c r="AO93" s="144"/>
      <c r="AP93" s="144"/>
      <c r="AQ93" s="45"/>
      <c r="AR93" s="45"/>
      <c r="AS93" s="47"/>
      <c r="AT93" s="45"/>
      <c r="AU93" s="45"/>
      <c r="AV93" s="45"/>
      <c r="AW93" s="45"/>
      <c r="AX93" s="45"/>
      <c r="AY93" s="45"/>
      <c r="AZ93" s="45"/>
      <c r="BA93" s="45"/>
    </row>
    <row r="94" spans="8:53" x14ac:dyDescent="0.25">
      <c r="H94" s="144" t="s">
        <v>224</v>
      </c>
      <c r="I94" s="144" t="s">
        <v>225</v>
      </c>
      <c r="J94" s="144" t="s">
        <v>225</v>
      </c>
      <c r="K94" s="144"/>
      <c r="L94" s="144"/>
      <c r="M94" s="144"/>
      <c r="N94" s="144"/>
      <c r="O94" s="144"/>
      <c r="P94" s="144"/>
      <c r="Q94" s="144"/>
      <c r="R94" s="144"/>
      <c r="S94" s="45"/>
      <c r="T94" s="144" t="s">
        <v>224</v>
      </c>
      <c r="U94" s="144" t="s">
        <v>1272</v>
      </c>
      <c r="V94" s="144" t="s">
        <v>1272</v>
      </c>
      <c r="W94" s="144"/>
      <c r="X94" s="144"/>
      <c r="Y94" s="144"/>
      <c r="Z94" s="144"/>
      <c r="AA94" s="144"/>
      <c r="AB94" s="144"/>
      <c r="AC94" s="144"/>
      <c r="AD94" s="144"/>
      <c r="AE94" s="45"/>
      <c r="AF94" s="144" t="s">
        <v>226</v>
      </c>
      <c r="AG94" s="57">
        <v>3.7959999999999999E-3</v>
      </c>
      <c r="AH94" s="57">
        <v>3.7959999999999999E-3</v>
      </c>
      <c r="AI94" s="144"/>
      <c r="AJ94" s="144"/>
      <c r="AK94" s="144"/>
      <c r="AL94" s="144"/>
      <c r="AM94" s="144"/>
      <c r="AN94" s="144"/>
      <c r="AO94" s="144"/>
      <c r="AP94" s="144"/>
      <c r="AQ94" s="45"/>
      <c r="AR94" s="45"/>
      <c r="AS94" s="45"/>
      <c r="AT94" s="45"/>
      <c r="AU94" s="45"/>
      <c r="AV94" s="45"/>
      <c r="AW94" s="45"/>
      <c r="AX94" s="45"/>
      <c r="AY94" s="45"/>
      <c r="AZ94" s="45"/>
      <c r="BA94" s="45"/>
    </row>
    <row r="95" spans="8:53" x14ac:dyDescent="0.25">
      <c r="H95" s="144" t="s">
        <v>226</v>
      </c>
      <c r="I95" s="57">
        <v>4.5199999999999997E-3</v>
      </c>
      <c r="J95" s="57">
        <v>4.5199999999999997E-3</v>
      </c>
      <c r="K95" s="144"/>
      <c r="L95" s="144"/>
      <c r="M95" s="144"/>
      <c r="N95" s="144"/>
      <c r="O95" s="144"/>
      <c r="P95" s="144"/>
      <c r="Q95" s="144"/>
      <c r="R95" s="144"/>
      <c r="S95" s="45"/>
      <c r="T95" s="144" t="s">
        <v>226</v>
      </c>
      <c r="U95" s="57">
        <v>2.846E-3</v>
      </c>
      <c r="V95" s="57">
        <v>2.846E-3</v>
      </c>
      <c r="W95" s="144"/>
      <c r="X95" s="144"/>
      <c r="Y95" s="144"/>
      <c r="Z95" s="144"/>
      <c r="AA95" s="144"/>
      <c r="AB95" s="144"/>
      <c r="AC95" s="144"/>
      <c r="AD95" s="144"/>
      <c r="AE95" s="45"/>
      <c r="AF95" s="144" t="s">
        <v>227</v>
      </c>
      <c r="AG95" s="144">
        <v>0</v>
      </c>
      <c r="AH95" s="144">
        <v>0</v>
      </c>
      <c r="AI95" s="144"/>
      <c r="AJ95" s="144"/>
      <c r="AK95" s="144"/>
      <c r="AL95" s="144"/>
      <c r="AM95" s="144"/>
      <c r="AN95" s="144"/>
      <c r="AO95" s="144"/>
      <c r="AP95" s="144"/>
      <c r="AQ95" s="45"/>
      <c r="AR95" s="45"/>
      <c r="AS95" s="45"/>
      <c r="AT95" s="45"/>
      <c r="AU95" s="45"/>
      <c r="AV95" s="45"/>
      <c r="AW95" s="45"/>
      <c r="AX95" s="45"/>
      <c r="AY95" s="45"/>
      <c r="AZ95" s="45"/>
      <c r="BA95" s="45"/>
    </row>
    <row r="96" spans="8:53" x14ac:dyDescent="0.25">
      <c r="H96" s="144" t="s">
        <v>227</v>
      </c>
      <c r="I96" s="144">
        <v>0</v>
      </c>
      <c r="J96" s="144">
        <v>0</v>
      </c>
      <c r="K96" s="144"/>
      <c r="L96" s="144"/>
      <c r="M96" s="144"/>
      <c r="N96" s="144"/>
      <c r="O96" s="144"/>
      <c r="P96" s="144"/>
      <c r="Q96" s="144"/>
      <c r="R96" s="144"/>
      <c r="S96" s="45"/>
      <c r="T96" s="144" t="s">
        <v>227</v>
      </c>
      <c r="U96" s="144">
        <v>0</v>
      </c>
      <c r="V96" s="144">
        <v>0</v>
      </c>
      <c r="W96" s="144"/>
      <c r="X96" s="144"/>
      <c r="Y96" s="144"/>
      <c r="Z96" s="144"/>
      <c r="AA96" s="144"/>
      <c r="AB96" s="144"/>
      <c r="AC96" s="144"/>
      <c r="AD96" s="144"/>
      <c r="AE96" s="45"/>
      <c r="AF96" s="144" t="s">
        <v>228</v>
      </c>
      <c r="AG96" s="144"/>
      <c r="AH96" s="144"/>
      <c r="AI96" s="144"/>
      <c r="AJ96" s="144"/>
      <c r="AK96" s="144"/>
      <c r="AL96" s="144"/>
      <c r="AM96" s="144"/>
      <c r="AN96" s="144"/>
      <c r="AO96" s="144"/>
      <c r="AP96" s="144"/>
      <c r="AQ96" s="45"/>
      <c r="AR96" s="45"/>
      <c r="AS96" s="45"/>
      <c r="AT96" s="45"/>
      <c r="AU96" s="45"/>
      <c r="AV96" s="45"/>
      <c r="AW96" s="45"/>
      <c r="AX96" s="45"/>
      <c r="AY96" s="45"/>
      <c r="AZ96" s="45"/>
      <c r="BA96" s="45"/>
    </row>
    <row r="97" spans="8:53" x14ac:dyDescent="0.25">
      <c r="H97" s="144" t="s">
        <v>228</v>
      </c>
      <c r="I97" s="144"/>
      <c r="J97" s="144"/>
      <c r="K97" s="144"/>
      <c r="L97" s="144"/>
      <c r="M97" s="144"/>
      <c r="N97" s="144"/>
      <c r="O97" s="144"/>
      <c r="P97" s="144"/>
      <c r="Q97" s="144"/>
      <c r="R97" s="144"/>
      <c r="S97" s="45"/>
      <c r="T97" s="144" t="s">
        <v>228</v>
      </c>
      <c r="U97" s="144"/>
      <c r="V97" s="144"/>
      <c r="W97" s="144"/>
      <c r="X97" s="144"/>
      <c r="Y97" s="144"/>
      <c r="Z97" s="144"/>
      <c r="AA97" s="144"/>
      <c r="AB97" s="144"/>
      <c r="AC97" s="144"/>
      <c r="AD97" s="144"/>
      <c r="AE97" s="45"/>
      <c r="AF97" s="144" t="s">
        <v>2296</v>
      </c>
      <c r="AG97" s="144"/>
      <c r="AH97" s="144"/>
      <c r="AI97" s="144"/>
      <c r="AJ97" s="144"/>
      <c r="AK97" s="144"/>
      <c r="AL97" s="144"/>
      <c r="AM97" s="144"/>
      <c r="AN97" s="144"/>
      <c r="AO97" s="144"/>
      <c r="AP97" s="144"/>
      <c r="AQ97" s="45"/>
      <c r="AR97" s="45"/>
      <c r="AS97" s="45"/>
      <c r="AT97" s="45"/>
      <c r="AU97" s="45"/>
      <c r="AV97" s="45"/>
      <c r="AW97" s="45"/>
      <c r="AX97" s="45"/>
      <c r="AY97" s="45"/>
      <c r="AZ97" s="45"/>
      <c r="BA97" s="45"/>
    </row>
    <row r="98" spans="8:53" x14ac:dyDescent="0.25">
      <c r="H98" s="144" t="s">
        <v>229</v>
      </c>
      <c r="I98" s="144"/>
      <c r="J98" s="144"/>
      <c r="K98" s="144"/>
      <c r="L98" s="144"/>
      <c r="M98" s="144"/>
      <c r="N98" s="144"/>
      <c r="O98" s="144"/>
      <c r="P98" s="144"/>
      <c r="Q98" s="144"/>
      <c r="R98" s="144"/>
      <c r="S98" s="45"/>
      <c r="T98" s="144" t="s">
        <v>1273</v>
      </c>
      <c r="U98" s="144"/>
      <c r="V98" s="144"/>
      <c r="W98" s="144"/>
      <c r="X98" s="144"/>
      <c r="Y98" s="144"/>
      <c r="Z98" s="144"/>
      <c r="AA98" s="144"/>
      <c r="AB98" s="144"/>
      <c r="AC98" s="144"/>
      <c r="AD98" s="144"/>
      <c r="AE98" s="45"/>
      <c r="AF98" s="144" t="s">
        <v>230</v>
      </c>
      <c r="AG98" s="144" t="s">
        <v>2297</v>
      </c>
      <c r="AH98" s="144" t="s">
        <v>2297</v>
      </c>
      <c r="AI98" s="144"/>
      <c r="AJ98" s="144"/>
      <c r="AK98" s="144"/>
      <c r="AL98" s="144"/>
      <c r="AM98" s="144"/>
      <c r="AN98" s="144"/>
      <c r="AO98" s="144"/>
      <c r="AP98" s="144"/>
      <c r="AQ98" s="45"/>
      <c r="AR98" s="45"/>
      <c r="AS98" s="46"/>
      <c r="AT98" s="45"/>
      <c r="AU98" s="45"/>
      <c r="AV98" s="45"/>
      <c r="AW98" s="45"/>
      <c r="AX98" s="45"/>
      <c r="AY98" s="45"/>
      <c r="AZ98" s="45"/>
      <c r="BA98" s="45"/>
    </row>
    <row r="99" spans="8:53" x14ac:dyDescent="0.25">
      <c r="H99" s="144" t="s">
        <v>230</v>
      </c>
      <c r="I99" s="144" t="s">
        <v>231</v>
      </c>
      <c r="J99" s="144" t="s">
        <v>231</v>
      </c>
      <c r="K99" s="144"/>
      <c r="L99" s="144"/>
      <c r="M99" s="144"/>
      <c r="N99" s="144"/>
      <c r="O99" s="144"/>
      <c r="P99" s="144"/>
      <c r="Q99" s="144"/>
      <c r="R99" s="144"/>
      <c r="S99" s="45"/>
      <c r="T99" s="144" t="s">
        <v>230</v>
      </c>
      <c r="U99" s="144" t="s">
        <v>1274</v>
      </c>
      <c r="V99" s="144" t="s">
        <v>1274</v>
      </c>
      <c r="W99" s="144"/>
      <c r="X99" s="144"/>
      <c r="Y99" s="144"/>
      <c r="Z99" s="144"/>
      <c r="AA99" s="144"/>
      <c r="AB99" s="144"/>
      <c r="AC99" s="144"/>
      <c r="AD99" s="144"/>
      <c r="AE99" s="45"/>
      <c r="AF99" s="144" t="s">
        <v>221</v>
      </c>
      <c r="AG99" s="57">
        <v>-1.273E-2</v>
      </c>
      <c r="AH99" s="57">
        <v>-1.273E-2</v>
      </c>
      <c r="AI99" s="144"/>
      <c r="AJ99" s="144"/>
      <c r="AK99" s="144"/>
      <c r="AL99" s="144"/>
      <c r="AM99" s="144"/>
      <c r="AN99" s="144"/>
      <c r="AO99" s="144"/>
      <c r="AP99" s="144"/>
      <c r="AQ99" s="45"/>
      <c r="AR99" s="45"/>
      <c r="AS99" s="47"/>
      <c r="AT99" s="45"/>
      <c r="AU99" s="45"/>
      <c r="AV99" s="45"/>
      <c r="AW99" s="45"/>
      <c r="AX99" s="45"/>
      <c r="AY99" s="45"/>
      <c r="AZ99" s="45"/>
      <c r="BA99" s="45"/>
    </row>
    <row r="100" spans="8:53" x14ac:dyDescent="0.25">
      <c r="H100" s="144" t="s">
        <v>221</v>
      </c>
      <c r="I100" s="57">
        <v>-9.5729999999999999E-3</v>
      </c>
      <c r="J100" s="57">
        <v>-9.5729999999999999E-3</v>
      </c>
      <c r="K100" s="144"/>
      <c r="L100" s="144"/>
      <c r="M100" s="144"/>
      <c r="N100" s="144"/>
      <c r="O100" s="144"/>
      <c r="P100" s="144"/>
      <c r="Q100" s="144"/>
      <c r="R100" s="144"/>
      <c r="S100" s="45"/>
      <c r="T100" s="144" t="s">
        <v>221</v>
      </c>
      <c r="U100" s="57">
        <v>-1.14E-2</v>
      </c>
      <c r="V100" s="57">
        <v>-1.14E-2</v>
      </c>
      <c r="W100" s="144"/>
      <c r="X100" s="144"/>
      <c r="Y100" s="144"/>
      <c r="Z100" s="144"/>
      <c r="AA100" s="144"/>
      <c r="AB100" s="144"/>
      <c r="AC100" s="144"/>
      <c r="AD100" s="144"/>
      <c r="AE100" s="45"/>
      <c r="AF100" s="144" t="s">
        <v>232</v>
      </c>
      <c r="AG100" s="57">
        <v>-1.273E-2</v>
      </c>
      <c r="AH100" s="57">
        <v>-1.273E-2</v>
      </c>
      <c r="AI100" s="144"/>
      <c r="AJ100" s="144"/>
      <c r="AK100" s="144"/>
      <c r="AL100" s="144"/>
      <c r="AM100" s="144"/>
      <c r="AN100" s="144"/>
      <c r="AO100" s="144"/>
      <c r="AP100" s="144"/>
      <c r="AQ100" s="45"/>
      <c r="AR100" s="45"/>
      <c r="AS100" s="47"/>
      <c r="AT100" s="45"/>
      <c r="AU100" s="45"/>
      <c r="AV100" s="45"/>
      <c r="AW100" s="45"/>
      <c r="AX100" s="45"/>
      <c r="AY100" s="45"/>
      <c r="AZ100" s="45"/>
      <c r="BA100" s="45"/>
    </row>
    <row r="101" spans="8:53" x14ac:dyDescent="0.25">
      <c r="H101" s="144" t="s">
        <v>232</v>
      </c>
      <c r="I101" s="57">
        <v>-9.5729999999999999E-3</v>
      </c>
      <c r="J101" s="57">
        <v>-9.5729999999999999E-3</v>
      </c>
      <c r="K101" s="144"/>
      <c r="L101" s="144"/>
      <c r="M101" s="144"/>
      <c r="N101" s="144"/>
      <c r="O101" s="144"/>
      <c r="P101" s="144"/>
      <c r="Q101" s="144"/>
      <c r="R101" s="144"/>
      <c r="S101" s="45"/>
      <c r="T101" s="144" t="s">
        <v>232</v>
      </c>
      <c r="U101" s="57">
        <v>-1.14E-2</v>
      </c>
      <c r="V101" s="57">
        <v>-1.14E-2</v>
      </c>
      <c r="W101" s="144"/>
      <c r="X101" s="144"/>
      <c r="Y101" s="144"/>
      <c r="Z101" s="144"/>
      <c r="AA101" s="144"/>
      <c r="AB101" s="144"/>
      <c r="AC101" s="144"/>
      <c r="AD101" s="144"/>
      <c r="AE101" s="45"/>
      <c r="AF101" s="144" t="s">
        <v>223</v>
      </c>
      <c r="AG101" s="144" t="s">
        <v>2297</v>
      </c>
      <c r="AH101" s="144" t="s">
        <v>2297</v>
      </c>
      <c r="AI101" s="144"/>
      <c r="AJ101" s="144"/>
      <c r="AK101" s="144"/>
      <c r="AL101" s="144"/>
      <c r="AM101" s="144"/>
      <c r="AN101" s="144"/>
      <c r="AO101" s="144"/>
      <c r="AP101" s="144"/>
      <c r="AQ101" s="45"/>
      <c r="AR101" s="45"/>
      <c r="AS101" s="46"/>
      <c r="AT101" s="45"/>
      <c r="AU101" s="45"/>
      <c r="AV101" s="45"/>
      <c r="AW101" s="45"/>
      <c r="AX101" s="45"/>
      <c r="AY101" s="45"/>
      <c r="AZ101" s="45"/>
      <c r="BA101" s="45"/>
    </row>
    <row r="102" spans="8:53" x14ac:dyDescent="0.25">
      <c r="H102" s="144" t="s">
        <v>223</v>
      </c>
      <c r="I102" s="144" t="s">
        <v>231</v>
      </c>
      <c r="J102" s="144" t="s">
        <v>231</v>
      </c>
      <c r="K102" s="144"/>
      <c r="L102" s="144"/>
      <c r="M102" s="144"/>
      <c r="N102" s="144"/>
      <c r="O102" s="144"/>
      <c r="P102" s="144"/>
      <c r="Q102" s="144"/>
      <c r="R102" s="144"/>
      <c r="S102" s="45"/>
      <c r="T102" s="144" t="s">
        <v>223</v>
      </c>
      <c r="U102" s="144" t="s">
        <v>1274</v>
      </c>
      <c r="V102" s="144" t="s">
        <v>1274</v>
      </c>
      <c r="W102" s="144"/>
      <c r="X102" s="144"/>
      <c r="Y102" s="144"/>
      <c r="Z102" s="144"/>
      <c r="AA102" s="144"/>
      <c r="AB102" s="144"/>
      <c r="AC102" s="144"/>
      <c r="AD102" s="144"/>
      <c r="AE102" s="45"/>
      <c r="AF102" s="144" t="s">
        <v>233</v>
      </c>
      <c r="AG102" s="144" t="s">
        <v>2298</v>
      </c>
      <c r="AH102" s="144" t="s">
        <v>2298</v>
      </c>
      <c r="AI102" s="144"/>
      <c r="AJ102" s="144"/>
      <c r="AK102" s="144"/>
      <c r="AL102" s="144"/>
      <c r="AM102" s="144"/>
      <c r="AN102" s="144"/>
      <c r="AO102" s="144"/>
      <c r="AP102" s="144"/>
      <c r="AQ102" s="45"/>
      <c r="AR102" s="45"/>
      <c r="AS102" s="46"/>
      <c r="AT102" s="45"/>
      <c r="AU102" s="45"/>
      <c r="AV102" s="45"/>
      <c r="AW102" s="45"/>
      <c r="AX102" s="45"/>
      <c r="AY102" s="45"/>
      <c r="AZ102" s="45"/>
      <c r="BA102" s="45"/>
    </row>
    <row r="103" spans="8:53" x14ac:dyDescent="0.25">
      <c r="H103" s="144" t="s">
        <v>233</v>
      </c>
      <c r="I103" s="144" t="s">
        <v>234</v>
      </c>
      <c r="J103" s="144" t="s">
        <v>234</v>
      </c>
      <c r="K103" s="144"/>
      <c r="L103" s="144"/>
      <c r="M103" s="144"/>
      <c r="N103" s="144"/>
      <c r="O103" s="144"/>
      <c r="P103" s="144"/>
      <c r="Q103" s="144"/>
      <c r="R103" s="144"/>
      <c r="S103" s="45"/>
      <c r="T103" s="144" t="s">
        <v>233</v>
      </c>
      <c r="U103" s="144" t="s">
        <v>1275</v>
      </c>
      <c r="V103" s="144" t="s">
        <v>1275</v>
      </c>
      <c r="W103" s="144"/>
      <c r="X103" s="144"/>
      <c r="Y103" s="144"/>
      <c r="Z103" s="144"/>
      <c r="AA103" s="144"/>
      <c r="AB103" s="144"/>
      <c r="AC103" s="144"/>
      <c r="AD103" s="144"/>
      <c r="AE103" s="45"/>
      <c r="AF103" s="144" t="s">
        <v>235</v>
      </c>
      <c r="AG103" s="57">
        <v>-2.48E-3</v>
      </c>
      <c r="AH103" s="57">
        <v>-2.48E-3</v>
      </c>
      <c r="AI103" s="144"/>
      <c r="AJ103" s="144"/>
      <c r="AK103" s="144"/>
      <c r="AL103" s="144"/>
      <c r="AM103" s="144"/>
      <c r="AN103" s="144"/>
      <c r="AO103" s="144"/>
      <c r="AP103" s="144"/>
      <c r="AQ103" s="45"/>
      <c r="AR103" s="45"/>
      <c r="AS103" s="47"/>
      <c r="AT103" s="45"/>
      <c r="AU103" s="45"/>
      <c r="AV103" s="45"/>
      <c r="AW103" s="45"/>
      <c r="AX103" s="45"/>
      <c r="AY103" s="45"/>
      <c r="AZ103" s="45"/>
      <c r="BA103" s="45"/>
    </row>
    <row r="104" spans="8:53" x14ac:dyDescent="0.25">
      <c r="H104" s="144" t="s">
        <v>235</v>
      </c>
      <c r="I104" s="57">
        <v>-2.5379999999999999E-3</v>
      </c>
      <c r="J104" s="57">
        <v>-2.5379999999999999E-3</v>
      </c>
      <c r="K104" s="144"/>
      <c r="L104" s="144"/>
      <c r="M104" s="144"/>
      <c r="N104" s="144"/>
      <c r="O104" s="144"/>
      <c r="P104" s="144"/>
      <c r="Q104" s="144"/>
      <c r="R104" s="144"/>
      <c r="S104" s="45"/>
      <c r="T104" s="144" t="s">
        <v>235</v>
      </c>
      <c r="U104" s="57">
        <v>-2.3570000000000002E-3</v>
      </c>
      <c r="V104" s="57">
        <v>-2.3570000000000002E-3</v>
      </c>
      <c r="W104" s="144"/>
      <c r="X104" s="144"/>
      <c r="Y104" s="144"/>
      <c r="Z104" s="144"/>
      <c r="AA104" s="144"/>
      <c r="AB104" s="144"/>
      <c r="AC104" s="144"/>
      <c r="AD104" s="144"/>
      <c r="AE104" s="45"/>
      <c r="AF104" s="144" t="s">
        <v>236</v>
      </c>
      <c r="AG104" s="144">
        <v>0</v>
      </c>
      <c r="AH104" s="144">
        <v>0</v>
      </c>
      <c r="AI104" s="144"/>
      <c r="AJ104" s="144"/>
      <c r="AK104" s="144"/>
      <c r="AL104" s="144"/>
      <c r="AM104" s="144"/>
      <c r="AN104" s="144"/>
      <c r="AO104" s="144"/>
      <c r="AP104" s="144"/>
      <c r="AQ104" s="45"/>
      <c r="AR104" s="45"/>
      <c r="AS104" s="45"/>
      <c r="AT104" s="45"/>
      <c r="AU104" s="45"/>
      <c r="AV104" s="45"/>
      <c r="AW104" s="45"/>
      <c r="AX104" s="45"/>
      <c r="AY104" s="45"/>
      <c r="AZ104" s="45"/>
      <c r="BA104" s="45"/>
    </row>
    <row r="105" spans="8:53" x14ac:dyDescent="0.25">
      <c r="H105" s="144" t="s">
        <v>236</v>
      </c>
      <c r="I105" s="144">
        <v>0</v>
      </c>
      <c r="J105" s="144">
        <v>0</v>
      </c>
      <c r="K105" s="144"/>
      <c r="L105" s="144"/>
      <c r="M105" s="144"/>
      <c r="N105" s="144"/>
      <c r="O105" s="144"/>
      <c r="P105" s="144"/>
      <c r="Q105" s="144"/>
      <c r="R105" s="144"/>
      <c r="S105" s="45"/>
      <c r="T105" s="144" t="s">
        <v>236</v>
      </c>
      <c r="U105" s="144">
        <v>0</v>
      </c>
      <c r="V105" s="144">
        <v>0</v>
      </c>
      <c r="W105" s="144"/>
      <c r="X105" s="144"/>
      <c r="Y105" s="144"/>
      <c r="Z105" s="144"/>
      <c r="AA105" s="144"/>
      <c r="AB105" s="144"/>
      <c r="AC105" s="144"/>
      <c r="AD105" s="144"/>
      <c r="AE105" s="45"/>
      <c r="AF105" s="144" t="s">
        <v>237</v>
      </c>
      <c r="AG105" s="144"/>
      <c r="AH105" s="144"/>
      <c r="AI105" s="144"/>
      <c r="AJ105" s="144"/>
      <c r="AK105" s="144"/>
      <c r="AL105" s="144"/>
      <c r="AM105" s="144"/>
      <c r="AN105" s="144"/>
      <c r="AO105" s="144"/>
      <c r="AP105" s="144"/>
      <c r="AQ105" s="45"/>
      <c r="AR105" s="45"/>
      <c r="AS105" s="45"/>
      <c r="AT105" s="45"/>
      <c r="AU105" s="45"/>
      <c r="AV105" s="45"/>
      <c r="AW105" s="45"/>
      <c r="AX105" s="45"/>
      <c r="AY105" s="45"/>
      <c r="AZ105" s="45"/>
      <c r="BA105" s="45"/>
    </row>
    <row r="106" spans="8:53" x14ac:dyDescent="0.25">
      <c r="H106" s="144" t="s">
        <v>237</v>
      </c>
      <c r="I106" s="144"/>
      <c r="J106" s="144"/>
      <c r="K106" s="144"/>
      <c r="L106" s="144"/>
      <c r="M106" s="144"/>
      <c r="N106" s="144"/>
      <c r="O106" s="144"/>
      <c r="P106" s="144"/>
      <c r="Q106" s="144"/>
      <c r="R106" s="144"/>
      <c r="S106" s="45"/>
      <c r="T106" s="144" t="s">
        <v>237</v>
      </c>
      <c r="U106" s="144"/>
      <c r="V106" s="144"/>
      <c r="W106" s="144"/>
      <c r="X106" s="144"/>
      <c r="Y106" s="144"/>
      <c r="Z106" s="144"/>
      <c r="AA106" s="144"/>
      <c r="AB106" s="144"/>
      <c r="AC106" s="144"/>
      <c r="AD106" s="144"/>
      <c r="AE106" s="45"/>
      <c r="AF106" s="144" t="s">
        <v>2299</v>
      </c>
      <c r="AG106" s="144"/>
      <c r="AH106" s="144"/>
      <c r="AI106" s="144"/>
      <c r="AJ106" s="144"/>
      <c r="AK106" s="144"/>
      <c r="AL106" s="144"/>
      <c r="AM106" s="144"/>
      <c r="AN106" s="144"/>
      <c r="AO106" s="144"/>
      <c r="AP106" s="144"/>
      <c r="AQ106" s="45"/>
      <c r="AR106" s="45"/>
      <c r="AS106" s="45"/>
      <c r="AT106" s="45"/>
      <c r="AU106" s="45"/>
      <c r="AV106" s="45"/>
      <c r="AW106" s="45"/>
      <c r="AX106" s="45"/>
      <c r="AY106" s="45"/>
      <c r="AZ106" s="45"/>
      <c r="BA106" s="45"/>
    </row>
    <row r="107" spans="8:53" x14ac:dyDescent="0.25">
      <c r="H107" s="144" t="s">
        <v>238</v>
      </c>
      <c r="I107" s="144"/>
      <c r="J107" s="144"/>
      <c r="K107" s="144"/>
      <c r="L107" s="144"/>
      <c r="M107" s="144"/>
      <c r="N107" s="144"/>
      <c r="O107" s="144"/>
      <c r="P107" s="144"/>
      <c r="Q107" s="144"/>
      <c r="R107" s="144"/>
      <c r="S107" s="45"/>
      <c r="T107" s="144" t="s">
        <v>1276</v>
      </c>
      <c r="U107" s="144"/>
      <c r="V107" s="144"/>
      <c r="W107" s="144"/>
      <c r="X107" s="144"/>
      <c r="Y107" s="144"/>
      <c r="Z107" s="144"/>
      <c r="AA107" s="144"/>
      <c r="AB107" s="144"/>
      <c r="AC107" s="144"/>
      <c r="AD107" s="144"/>
      <c r="AE107" s="45"/>
      <c r="AF107" s="144" t="s">
        <v>239</v>
      </c>
      <c r="AG107" s="144" t="s">
        <v>2300</v>
      </c>
      <c r="AH107" s="144" t="s">
        <v>2300</v>
      </c>
      <c r="AI107" s="144"/>
      <c r="AJ107" s="144"/>
      <c r="AK107" s="144"/>
      <c r="AL107" s="144"/>
      <c r="AM107" s="144"/>
      <c r="AN107" s="144"/>
      <c r="AO107" s="144"/>
      <c r="AP107" s="144"/>
      <c r="AQ107" s="45"/>
      <c r="AR107" s="45"/>
      <c r="AS107" s="45"/>
      <c r="AT107" s="45"/>
      <c r="AU107" s="45"/>
      <c r="AV107" s="45"/>
      <c r="AW107" s="45"/>
      <c r="AX107" s="45"/>
      <c r="AY107" s="45"/>
      <c r="AZ107" s="45"/>
      <c r="BA107" s="45"/>
    </row>
    <row r="108" spans="8:53" x14ac:dyDescent="0.25">
      <c r="H108" s="144" t="s">
        <v>239</v>
      </c>
      <c r="I108" s="144" t="s">
        <v>240</v>
      </c>
      <c r="J108" s="144" t="s">
        <v>240</v>
      </c>
      <c r="K108" s="144"/>
      <c r="L108" s="144"/>
      <c r="M108" s="144"/>
      <c r="N108" s="144"/>
      <c r="O108" s="144"/>
      <c r="P108" s="144"/>
      <c r="Q108" s="144"/>
      <c r="R108" s="144"/>
      <c r="S108" s="45"/>
      <c r="T108" s="144" t="s">
        <v>239</v>
      </c>
      <c r="U108" s="144" t="s">
        <v>1277</v>
      </c>
      <c r="V108" s="144" t="s">
        <v>1277</v>
      </c>
      <c r="W108" s="144"/>
      <c r="X108" s="144"/>
      <c r="Y108" s="144"/>
      <c r="Z108" s="144"/>
      <c r="AA108" s="144"/>
      <c r="AB108" s="144"/>
      <c r="AC108" s="144"/>
      <c r="AD108" s="144"/>
      <c r="AE108" s="45"/>
      <c r="AF108" s="144" t="s">
        <v>241</v>
      </c>
      <c r="AG108" s="57">
        <v>1.0349999999999999E-3</v>
      </c>
      <c r="AH108" s="57">
        <v>1.0349999999999999E-3</v>
      </c>
      <c r="AI108" s="144"/>
      <c r="AJ108" s="144"/>
      <c r="AK108" s="144"/>
      <c r="AL108" s="144"/>
      <c r="AM108" s="144"/>
      <c r="AN108" s="144"/>
      <c r="AO108" s="144"/>
      <c r="AP108" s="144"/>
      <c r="AQ108" s="45"/>
      <c r="AR108" s="45"/>
      <c r="AS108" s="46"/>
      <c r="AT108" s="45"/>
      <c r="AU108" s="45"/>
      <c r="AV108" s="45"/>
      <c r="AW108" s="45"/>
      <c r="AX108" s="45"/>
      <c r="AY108" s="45"/>
      <c r="AZ108" s="45"/>
      <c r="BA108" s="45"/>
    </row>
    <row r="109" spans="8:53" x14ac:dyDescent="0.25">
      <c r="H109" s="144" t="s">
        <v>241</v>
      </c>
      <c r="I109" s="57">
        <v>1.163E-3</v>
      </c>
      <c r="J109" s="57">
        <v>1.163E-3</v>
      </c>
      <c r="K109" s="144"/>
      <c r="L109" s="144"/>
      <c r="M109" s="144"/>
      <c r="N109" s="144"/>
      <c r="O109" s="144"/>
      <c r="P109" s="144"/>
      <c r="Q109" s="144"/>
      <c r="R109" s="144"/>
      <c r="S109" s="45"/>
      <c r="T109" s="144" t="s">
        <v>241</v>
      </c>
      <c r="U109" s="57">
        <v>3.4430000000000002E-4</v>
      </c>
      <c r="V109" s="57">
        <v>3.4430000000000002E-4</v>
      </c>
      <c r="W109" s="144"/>
      <c r="X109" s="144"/>
      <c r="Y109" s="144"/>
      <c r="Z109" s="144"/>
      <c r="AA109" s="144"/>
      <c r="AB109" s="144"/>
      <c r="AC109" s="144"/>
      <c r="AD109" s="144"/>
      <c r="AE109" s="45"/>
      <c r="AF109" s="144" t="s">
        <v>242</v>
      </c>
      <c r="AG109" s="144" t="s">
        <v>2301</v>
      </c>
      <c r="AH109" s="144" t="s">
        <v>2301</v>
      </c>
      <c r="AI109" s="144"/>
      <c r="AJ109" s="144"/>
      <c r="AK109" s="144"/>
      <c r="AL109" s="144"/>
      <c r="AM109" s="144"/>
      <c r="AN109" s="144"/>
      <c r="AO109" s="144"/>
      <c r="AP109" s="144"/>
      <c r="AQ109" s="45"/>
      <c r="AR109" s="45"/>
      <c r="AS109" s="47"/>
      <c r="AT109" s="45"/>
      <c r="AU109" s="45"/>
      <c r="AV109" s="45"/>
      <c r="AW109" s="45"/>
      <c r="AX109" s="45"/>
      <c r="AY109" s="45"/>
      <c r="AZ109" s="45"/>
      <c r="BA109" s="45"/>
    </row>
    <row r="110" spans="8:53" x14ac:dyDescent="0.25">
      <c r="H110" s="144" t="s">
        <v>242</v>
      </c>
      <c r="I110" s="144" t="s">
        <v>243</v>
      </c>
      <c r="J110" s="144" t="s">
        <v>243</v>
      </c>
      <c r="K110" s="144"/>
      <c r="L110" s="144"/>
      <c r="M110" s="144"/>
      <c r="N110" s="144"/>
      <c r="O110" s="144"/>
      <c r="P110" s="144"/>
      <c r="Q110" s="144"/>
      <c r="R110" s="144"/>
      <c r="S110" s="45"/>
      <c r="T110" s="144" t="s">
        <v>242</v>
      </c>
      <c r="U110" s="144" t="s">
        <v>1278</v>
      </c>
      <c r="V110" s="144" t="s">
        <v>1278</v>
      </c>
      <c r="W110" s="144"/>
      <c r="X110" s="144"/>
      <c r="Y110" s="144"/>
      <c r="Z110" s="144"/>
      <c r="AA110" s="144"/>
      <c r="AB110" s="144"/>
      <c r="AC110" s="144"/>
      <c r="AD110" s="144"/>
      <c r="AE110" s="45"/>
      <c r="AF110" s="144" t="s">
        <v>244</v>
      </c>
      <c r="AG110" s="57">
        <v>4.7149999999999996E-3</v>
      </c>
      <c r="AH110" s="57">
        <v>4.7149999999999996E-3</v>
      </c>
      <c r="AI110" s="144"/>
      <c r="AJ110" s="144"/>
      <c r="AK110" s="144"/>
      <c r="AL110" s="144"/>
      <c r="AM110" s="144"/>
      <c r="AN110" s="144"/>
      <c r="AO110" s="144"/>
      <c r="AP110" s="144"/>
      <c r="AQ110" s="45"/>
      <c r="AR110" s="45"/>
      <c r="AS110" s="46"/>
      <c r="AT110" s="45"/>
      <c r="AU110" s="45"/>
      <c r="AV110" s="45"/>
      <c r="AW110" s="45"/>
      <c r="AX110" s="45"/>
      <c r="AY110" s="45"/>
      <c r="AZ110" s="45"/>
      <c r="BA110" s="45"/>
    </row>
    <row r="111" spans="8:53" x14ac:dyDescent="0.25">
      <c r="H111" s="144" t="s">
        <v>244</v>
      </c>
      <c r="I111" s="57">
        <v>5.548E-3</v>
      </c>
      <c r="J111" s="57">
        <v>5.548E-3</v>
      </c>
      <c r="K111" s="144"/>
      <c r="L111" s="144"/>
      <c r="M111" s="144"/>
      <c r="N111" s="144"/>
      <c r="O111" s="144"/>
      <c r="P111" s="144"/>
      <c r="Q111" s="144"/>
      <c r="R111" s="144"/>
      <c r="S111" s="45"/>
      <c r="T111" s="144" t="s">
        <v>244</v>
      </c>
      <c r="U111" s="57">
        <v>3.9230000000000003E-3</v>
      </c>
      <c r="V111" s="57">
        <v>3.9230000000000003E-3</v>
      </c>
      <c r="W111" s="144"/>
      <c r="X111" s="144"/>
      <c r="Y111" s="144"/>
      <c r="Z111" s="144"/>
      <c r="AA111" s="144"/>
      <c r="AB111" s="144"/>
      <c r="AC111" s="144"/>
      <c r="AD111" s="144"/>
      <c r="AE111" s="45"/>
      <c r="AF111" s="144" t="s">
        <v>245</v>
      </c>
      <c r="AG111" s="144">
        <v>1.4810000000000001</v>
      </c>
      <c r="AH111" s="144">
        <v>1.4810000000000001</v>
      </c>
      <c r="AI111" s="144"/>
      <c r="AJ111" s="144"/>
      <c r="AK111" s="144"/>
      <c r="AL111" s="144"/>
      <c r="AM111" s="144"/>
      <c r="AN111" s="144"/>
      <c r="AO111" s="144"/>
      <c r="AP111" s="144"/>
      <c r="AQ111" s="45"/>
      <c r="AR111" s="45"/>
      <c r="AS111" s="47"/>
      <c r="AT111" s="45"/>
      <c r="AU111" s="45"/>
      <c r="AV111" s="45"/>
      <c r="AW111" s="45"/>
      <c r="AX111" s="45"/>
      <c r="AY111" s="45"/>
      <c r="AZ111" s="45"/>
      <c r="BA111" s="45"/>
    </row>
    <row r="112" spans="8:53" x14ac:dyDescent="0.25">
      <c r="H112" s="144" t="s">
        <v>245</v>
      </c>
      <c r="I112" s="144">
        <v>1.744</v>
      </c>
      <c r="J112" s="144">
        <v>1.744</v>
      </c>
      <c r="K112" s="144"/>
      <c r="L112" s="144"/>
      <c r="M112" s="144"/>
      <c r="N112" s="144"/>
      <c r="O112" s="144"/>
      <c r="P112" s="144"/>
      <c r="Q112" s="144"/>
      <c r="R112" s="144"/>
      <c r="S112" s="45"/>
      <c r="T112" s="144" t="s">
        <v>245</v>
      </c>
      <c r="U112" s="144">
        <v>1.2010000000000001</v>
      </c>
      <c r="V112" s="144">
        <v>1.2010000000000001</v>
      </c>
      <c r="W112" s="144"/>
      <c r="X112" s="144"/>
      <c r="Y112" s="144"/>
      <c r="Z112" s="144"/>
      <c r="AA112" s="144"/>
      <c r="AB112" s="144"/>
      <c r="AC112" s="144"/>
      <c r="AD112" s="144"/>
      <c r="AE112" s="45"/>
      <c r="AF112" s="144" t="s">
        <v>246</v>
      </c>
      <c r="AG112" s="144">
        <v>1.5309999999999999</v>
      </c>
      <c r="AH112" s="144">
        <v>1.5309999999999999</v>
      </c>
      <c r="AI112" s="144"/>
      <c r="AJ112" s="144"/>
      <c r="AK112" s="144"/>
      <c r="AL112" s="144"/>
      <c r="AM112" s="144"/>
      <c r="AN112" s="144"/>
      <c r="AO112" s="144"/>
      <c r="AP112" s="144"/>
      <c r="AQ112" s="45"/>
      <c r="AR112" s="45"/>
      <c r="AS112" s="45"/>
      <c r="AT112" s="45"/>
      <c r="AU112" s="45"/>
      <c r="AV112" s="45"/>
      <c r="AW112" s="45"/>
      <c r="AX112" s="45"/>
      <c r="AY112" s="45"/>
      <c r="AZ112" s="45"/>
      <c r="BA112" s="45"/>
    </row>
    <row r="113" spans="8:53" x14ac:dyDescent="0.25">
      <c r="H113" s="144" t="s">
        <v>246</v>
      </c>
      <c r="I113" s="144">
        <v>1.7809999999999999</v>
      </c>
      <c r="J113" s="144">
        <v>1.7809999999999999</v>
      </c>
      <c r="K113" s="144"/>
      <c r="L113" s="144"/>
      <c r="M113" s="144"/>
      <c r="N113" s="144"/>
      <c r="O113" s="144"/>
      <c r="P113" s="144"/>
      <c r="Q113" s="144"/>
      <c r="R113" s="144"/>
      <c r="S113" s="45"/>
      <c r="T113" s="144" t="s">
        <v>246</v>
      </c>
      <c r="U113" s="144">
        <v>1.208</v>
      </c>
      <c r="V113" s="144">
        <v>1.208</v>
      </c>
      <c r="W113" s="144"/>
      <c r="X113" s="144"/>
      <c r="Y113" s="144"/>
      <c r="Z113" s="144"/>
      <c r="AA113" s="144"/>
      <c r="AB113" s="144"/>
      <c r="AC113" s="144"/>
      <c r="AD113" s="144"/>
      <c r="AE113" s="45"/>
      <c r="AF113" s="144" t="s">
        <v>247</v>
      </c>
      <c r="AG113" s="144">
        <v>8.0419999999999998</v>
      </c>
      <c r="AH113" s="144">
        <v>8.0419999999999998</v>
      </c>
      <c r="AI113" s="144"/>
      <c r="AJ113" s="144"/>
      <c r="AK113" s="144"/>
      <c r="AL113" s="144"/>
      <c r="AM113" s="144"/>
      <c r="AN113" s="144"/>
      <c r="AO113" s="144"/>
      <c r="AP113" s="144"/>
      <c r="AQ113" s="45"/>
      <c r="AR113" s="45"/>
      <c r="AS113" s="45"/>
      <c r="AT113" s="45"/>
      <c r="AU113" s="45"/>
      <c r="AV113" s="45"/>
      <c r="AW113" s="45"/>
      <c r="AX113" s="45"/>
      <c r="AY113" s="45"/>
      <c r="AZ113" s="45"/>
      <c r="BA113" s="45"/>
    </row>
    <row r="114" spans="8:53" x14ac:dyDescent="0.25">
      <c r="H114" s="144" t="s">
        <v>247</v>
      </c>
      <c r="I114" s="144">
        <v>11.73</v>
      </c>
      <c r="J114" s="144">
        <v>11.73</v>
      </c>
      <c r="K114" s="144"/>
      <c r="L114" s="144"/>
      <c r="M114" s="144"/>
      <c r="N114" s="144"/>
      <c r="O114" s="144"/>
      <c r="P114" s="144"/>
      <c r="Q114" s="144"/>
      <c r="R114" s="144"/>
      <c r="S114" s="45"/>
      <c r="T114" s="144" t="s">
        <v>247</v>
      </c>
      <c r="U114" s="144">
        <v>1.891</v>
      </c>
      <c r="V114" s="144">
        <v>1.891</v>
      </c>
      <c r="W114" s="144"/>
      <c r="X114" s="144"/>
      <c r="Y114" s="144"/>
      <c r="Z114" s="144"/>
      <c r="AA114" s="144"/>
      <c r="AB114" s="144"/>
      <c r="AC114" s="144"/>
      <c r="AD114" s="144"/>
      <c r="AE114" s="45"/>
      <c r="AF114" s="144" t="s">
        <v>248</v>
      </c>
      <c r="AG114" s="144">
        <v>6.1829999999999998</v>
      </c>
      <c r="AH114" s="144">
        <v>6.1829999999999998</v>
      </c>
      <c r="AI114" s="144"/>
      <c r="AJ114" s="144"/>
      <c r="AK114" s="144"/>
      <c r="AL114" s="144"/>
      <c r="AM114" s="144"/>
      <c r="AN114" s="144"/>
      <c r="AO114" s="144"/>
      <c r="AP114" s="144"/>
      <c r="AQ114" s="45"/>
      <c r="AR114" s="45"/>
      <c r="AS114" s="45"/>
      <c r="AT114" s="45"/>
      <c r="AU114" s="45"/>
      <c r="AV114" s="45"/>
      <c r="AW114" s="45"/>
      <c r="AX114" s="45"/>
      <c r="AY114" s="45"/>
      <c r="AZ114" s="45"/>
      <c r="BA114" s="45"/>
    </row>
    <row r="115" spans="8:53" x14ac:dyDescent="0.25">
      <c r="H115" s="144" t="s">
        <v>248</v>
      </c>
      <c r="I115" s="144">
        <v>9.6829999999999998</v>
      </c>
      <c r="J115" s="144">
        <v>9.6829999999999998</v>
      </c>
      <c r="K115" s="144"/>
      <c r="L115" s="144"/>
      <c r="M115" s="144"/>
      <c r="N115" s="144"/>
      <c r="O115" s="144"/>
      <c r="P115" s="144"/>
      <c r="Q115" s="144"/>
      <c r="R115" s="144"/>
      <c r="S115" s="45"/>
      <c r="T115" s="144" t="s">
        <v>248</v>
      </c>
      <c r="U115" s="144">
        <v>1.851</v>
      </c>
      <c r="V115" s="144">
        <v>1.851</v>
      </c>
      <c r="W115" s="144"/>
      <c r="X115" s="144"/>
      <c r="Y115" s="144"/>
      <c r="Z115" s="144"/>
      <c r="AA115" s="144"/>
      <c r="AB115" s="144"/>
      <c r="AC115" s="144"/>
      <c r="AD115" s="144"/>
      <c r="AE115" s="45"/>
      <c r="AF115" s="144" t="s">
        <v>249</v>
      </c>
      <c r="AG115" s="144">
        <v>2.0699999999999998</v>
      </c>
      <c r="AH115" s="144">
        <v>2.0699999999999998</v>
      </c>
      <c r="AI115" s="144"/>
      <c r="AJ115" s="144"/>
      <c r="AK115" s="144"/>
      <c r="AL115" s="144"/>
      <c r="AM115" s="144"/>
      <c r="AN115" s="144"/>
      <c r="AO115" s="144"/>
      <c r="AP115" s="144"/>
      <c r="AQ115" s="45"/>
      <c r="AR115" s="45"/>
      <c r="AS115" s="45"/>
      <c r="AT115" s="45"/>
      <c r="AU115" s="45"/>
      <c r="AV115" s="45"/>
      <c r="AW115" s="45"/>
      <c r="AX115" s="45"/>
      <c r="AY115" s="45"/>
      <c r="AZ115" s="45"/>
      <c r="BA115" s="45"/>
    </row>
    <row r="116" spans="8:53" x14ac:dyDescent="0.25">
      <c r="H116" s="144" t="s">
        <v>249</v>
      </c>
      <c r="I116" s="144">
        <v>5.0720000000000001</v>
      </c>
      <c r="J116" s="144">
        <v>5.0720000000000001</v>
      </c>
      <c r="K116" s="144"/>
      <c r="L116" s="144"/>
      <c r="M116" s="144"/>
      <c r="N116" s="144"/>
      <c r="O116" s="144"/>
      <c r="P116" s="144"/>
      <c r="Q116" s="144"/>
      <c r="R116" s="144"/>
      <c r="S116" s="45"/>
      <c r="T116" s="144" t="s">
        <v>249</v>
      </c>
      <c r="U116" s="144">
        <v>0.89270000000000005</v>
      </c>
      <c r="V116" s="144">
        <v>0.89270000000000005</v>
      </c>
      <c r="W116" s="144"/>
      <c r="X116" s="144"/>
      <c r="Y116" s="144"/>
      <c r="Z116" s="144"/>
      <c r="AA116" s="144"/>
      <c r="AB116" s="144"/>
      <c r="AC116" s="144"/>
      <c r="AD116" s="144"/>
      <c r="AE116" s="45"/>
      <c r="AF116" s="144" t="s">
        <v>250</v>
      </c>
      <c r="AG116" s="144">
        <v>7.74</v>
      </c>
      <c r="AH116" s="144">
        <v>7.74</v>
      </c>
      <c r="AI116" s="144"/>
      <c r="AJ116" s="144"/>
      <c r="AK116" s="144"/>
      <c r="AL116" s="144"/>
      <c r="AM116" s="144"/>
      <c r="AN116" s="144"/>
      <c r="AO116" s="144"/>
      <c r="AP116" s="144"/>
      <c r="AQ116" s="45"/>
      <c r="AR116" s="45"/>
      <c r="AS116" s="45"/>
      <c r="AT116" s="45"/>
      <c r="AU116" s="45"/>
      <c r="AV116" s="45"/>
      <c r="AW116" s="45"/>
      <c r="AX116" s="45"/>
      <c r="AY116" s="45"/>
      <c r="AZ116" s="45"/>
      <c r="BA116" s="45"/>
    </row>
    <row r="117" spans="8:53" x14ac:dyDescent="0.25">
      <c r="H117" s="144" t="s">
        <v>250</v>
      </c>
      <c r="I117" s="144">
        <v>12.31</v>
      </c>
      <c r="J117" s="144">
        <v>12.31</v>
      </c>
      <c r="K117" s="144"/>
      <c r="L117" s="144"/>
      <c r="M117" s="144"/>
      <c r="N117" s="144"/>
      <c r="O117" s="144"/>
      <c r="P117" s="144"/>
      <c r="Q117" s="144"/>
      <c r="R117" s="144"/>
      <c r="S117" s="45"/>
      <c r="T117" s="144" t="s">
        <v>250</v>
      </c>
      <c r="U117" s="144">
        <v>1.825</v>
      </c>
      <c r="V117" s="144">
        <v>1.825</v>
      </c>
      <c r="W117" s="144"/>
      <c r="X117" s="144"/>
      <c r="Y117" s="144"/>
      <c r="Z117" s="144"/>
      <c r="AA117" s="144"/>
      <c r="AB117" s="144"/>
      <c r="AC117" s="144"/>
      <c r="AD117" s="144"/>
      <c r="AE117" s="45"/>
      <c r="AF117" s="144" t="s">
        <v>251</v>
      </c>
      <c r="AG117" s="144">
        <v>0.21940000000000001</v>
      </c>
      <c r="AH117" s="144">
        <v>0.21940000000000001</v>
      </c>
      <c r="AI117" s="144"/>
      <c r="AJ117" s="144"/>
      <c r="AK117" s="144"/>
      <c r="AL117" s="144"/>
      <c r="AM117" s="144"/>
      <c r="AN117" s="144"/>
      <c r="AO117" s="144"/>
      <c r="AP117" s="144"/>
      <c r="AQ117" s="45"/>
      <c r="AR117" s="45"/>
      <c r="AS117" s="45"/>
      <c r="AT117" s="45"/>
      <c r="AU117" s="45"/>
      <c r="AV117" s="45"/>
      <c r="AW117" s="45"/>
      <c r="AX117" s="45"/>
      <c r="AY117" s="45"/>
      <c r="AZ117" s="45"/>
      <c r="BA117" s="45"/>
    </row>
    <row r="118" spans="8:53" x14ac:dyDescent="0.25">
      <c r="H118" s="144" t="s">
        <v>251</v>
      </c>
      <c r="I118" s="144">
        <v>0.2097</v>
      </c>
      <c r="J118" s="144">
        <v>0.2097</v>
      </c>
      <c r="K118" s="144"/>
      <c r="L118" s="144"/>
      <c r="M118" s="144"/>
      <c r="N118" s="144"/>
      <c r="O118" s="144"/>
      <c r="P118" s="144"/>
      <c r="Q118" s="144"/>
      <c r="R118" s="144"/>
      <c r="S118" s="45"/>
      <c r="T118" s="144" t="s">
        <v>251</v>
      </c>
      <c r="U118" s="144">
        <v>8.7760000000000005E-2</v>
      </c>
      <c r="V118" s="144">
        <v>8.7760000000000005E-2</v>
      </c>
      <c r="W118" s="144"/>
      <c r="X118" s="144"/>
      <c r="Y118" s="144"/>
      <c r="Z118" s="144"/>
      <c r="AA118" s="144"/>
      <c r="AB118" s="144"/>
      <c r="AC118" s="144"/>
      <c r="AD118" s="144"/>
      <c r="AE118" s="45"/>
      <c r="AF118" s="144" t="s">
        <v>252</v>
      </c>
      <c r="AG118" s="144">
        <v>0.7621</v>
      </c>
      <c r="AH118" s="144">
        <v>0.7621</v>
      </c>
      <c r="AI118" s="144"/>
      <c r="AJ118" s="144"/>
      <c r="AK118" s="144"/>
      <c r="AL118" s="144"/>
      <c r="AM118" s="144"/>
      <c r="AN118" s="144"/>
      <c r="AO118" s="144"/>
      <c r="AP118" s="144"/>
      <c r="AQ118" s="45"/>
      <c r="AR118" s="45"/>
      <c r="AS118" s="45"/>
      <c r="AT118" s="45"/>
      <c r="AU118" s="45"/>
      <c r="AV118" s="45"/>
      <c r="AW118" s="45"/>
      <c r="AX118" s="45"/>
      <c r="AY118" s="45"/>
      <c r="AZ118" s="45"/>
      <c r="BA118" s="45"/>
    </row>
    <row r="119" spans="8:53" x14ac:dyDescent="0.25">
      <c r="H119" s="144" t="s">
        <v>252</v>
      </c>
      <c r="I119" s="144">
        <v>0.92930000000000001</v>
      </c>
      <c r="J119" s="144">
        <v>0.92930000000000001</v>
      </c>
      <c r="K119" s="144"/>
      <c r="L119" s="144"/>
      <c r="M119" s="144"/>
      <c r="N119" s="144"/>
      <c r="O119" s="144"/>
      <c r="P119" s="144"/>
      <c r="Q119" s="144"/>
      <c r="R119" s="144"/>
      <c r="S119" s="45"/>
      <c r="T119" s="144" t="s">
        <v>252</v>
      </c>
      <c r="U119" s="144">
        <v>0.313</v>
      </c>
      <c r="V119" s="144">
        <v>0.313</v>
      </c>
      <c r="W119" s="144"/>
      <c r="X119" s="144"/>
      <c r="Y119" s="144"/>
      <c r="Z119" s="144"/>
      <c r="AA119" s="144"/>
      <c r="AB119" s="144"/>
      <c r="AC119" s="144"/>
      <c r="AD119" s="144"/>
      <c r="AE119" s="45"/>
      <c r="AF119" s="144" t="s">
        <v>253</v>
      </c>
      <c r="AG119" s="144" t="s">
        <v>201</v>
      </c>
      <c r="AH119" s="144" t="s">
        <v>201</v>
      </c>
      <c r="AI119" s="144"/>
      <c r="AJ119" s="144"/>
      <c r="AK119" s="144"/>
      <c r="AL119" s="144"/>
      <c r="AM119" s="144"/>
      <c r="AN119" s="144"/>
      <c r="AO119" s="144"/>
      <c r="AP119" s="144"/>
      <c r="AQ119" s="45"/>
      <c r="AR119" s="45"/>
      <c r="AS119" s="46"/>
      <c r="AT119" s="45"/>
      <c r="AU119" s="45"/>
      <c r="AV119" s="45"/>
      <c r="AW119" s="45"/>
      <c r="AX119" s="45"/>
      <c r="AY119" s="45"/>
      <c r="AZ119" s="45"/>
      <c r="BA119" s="45"/>
    </row>
    <row r="120" spans="8:53" x14ac:dyDescent="0.25">
      <c r="H120" s="144" t="s">
        <v>253</v>
      </c>
      <c r="I120" s="144" t="s">
        <v>201</v>
      </c>
      <c r="J120" s="144" t="s">
        <v>201</v>
      </c>
      <c r="K120" s="144"/>
      <c r="L120" s="144"/>
      <c r="M120" s="144"/>
      <c r="N120" s="144"/>
      <c r="O120" s="144"/>
      <c r="P120" s="144"/>
      <c r="Q120" s="144"/>
      <c r="R120" s="144"/>
      <c r="S120" s="45"/>
      <c r="T120" s="144" t="s">
        <v>253</v>
      </c>
      <c r="U120" s="144" t="s">
        <v>201</v>
      </c>
      <c r="V120" s="144" t="s">
        <v>201</v>
      </c>
      <c r="W120" s="144"/>
      <c r="X120" s="144"/>
      <c r="Y120" s="144"/>
      <c r="Z120" s="144"/>
      <c r="AA120" s="144"/>
      <c r="AB120" s="144"/>
      <c r="AC120" s="144"/>
      <c r="AD120" s="144"/>
      <c r="AE120" s="45"/>
      <c r="AF120" s="144" t="s">
        <v>254</v>
      </c>
      <c r="AG120" s="57">
        <v>0</v>
      </c>
      <c r="AH120" s="57">
        <v>0</v>
      </c>
      <c r="AI120" s="144"/>
      <c r="AJ120" s="144"/>
      <c r="AK120" s="144"/>
      <c r="AL120" s="144"/>
      <c r="AM120" s="144"/>
      <c r="AN120" s="144"/>
      <c r="AO120" s="144"/>
      <c r="AP120" s="144"/>
      <c r="AQ120" s="45"/>
      <c r="AR120" s="45"/>
      <c r="AS120" s="47"/>
      <c r="AT120" s="45"/>
      <c r="AU120" s="45"/>
      <c r="AV120" s="45"/>
      <c r="AW120" s="45"/>
      <c r="AX120" s="45"/>
      <c r="AY120" s="45"/>
      <c r="AZ120" s="45"/>
      <c r="BA120" s="45"/>
    </row>
    <row r="121" spans="8:53" x14ac:dyDescent="0.25">
      <c r="H121" s="144" t="s">
        <v>254</v>
      </c>
      <c r="I121" s="57">
        <v>0</v>
      </c>
      <c r="J121" s="57">
        <v>0</v>
      </c>
      <c r="K121" s="144"/>
      <c r="L121" s="144"/>
      <c r="M121" s="144"/>
      <c r="N121" s="144"/>
      <c r="O121" s="144"/>
      <c r="P121" s="144"/>
      <c r="Q121" s="144"/>
      <c r="R121" s="144"/>
      <c r="S121" s="45"/>
      <c r="T121" s="144" t="s">
        <v>254</v>
      </c>
      <c r="U121" s="57">
        <v>0</v>
      </c>
      <c r="V121" s="57">
        <v>0</v>
      </c>
      <c r="W121" s="144"/>
      <c r="X121" s="144"/>
      <c r="Y121" s="144"/>
      <c r="Z121" s="144"/>
      <c r="AA121" s="144"/>
      <c r="AB121" s="144"/>
      <c r="AC121" s="144"/>
      <c r="AD121" s="144"/>
      <c r="AE121" s="45"/>
      <c r="AF121" s="144" t="s">
        <v>255</v>
      </c>
      <c r="AG121" s="57">
        <v>0</v>
      </c>
      <c r="AH121" s="57">
        <v>0</v>
      </c>
      <c r="AI121" s="144"/>
      <c r="AJ121" s="144"/>
      <c r="AK121" s="144"/>
      <c r="AL121" s="144"/>
      <c r="AM121" s="144"/>
      <c r="AN121" s="144"/>
      <c r="AO121" s="144"/>
      <c r="AP121" s="144"/>
      <c r="AQ121" s="45"/>
      <c r="AR121" s="45"/>
      <c r="AS121" s="45"/>
      <c r="AT121" s="45"/>
      <c r="AU121" s="45"/>
      <c r="AV121" s="45"/>
      <c r="AW121" s="45"/>
      <c r="AX121" s="45"/>
      <c r="AY121" s="45"/>
      <c r="AZ121" s="45"/>
      <c r="BA121" s="45"/>
    </row>
    <row r="122" spans="8:53" x14ac:dyDescent="0.25">
      <c r="H122" s="144" t="s">
        <v>255</v>
      </c>
      <c r="I122" s="57">
        <v>0</v>
      </c>
      <c r="J122" s="57">
        <v>0</v>
      </c>
      <c r="K122" s="144"/>
      <c r="L122" s="144"/>
      <c r="M122" s="144"/>
      <c r="N122" s="144"/>
      <c r="O122" s="144"/>
      <c r="P122" s="144"/>
      <c r="Q122" s="144"/>
      <c r="R122" s="144"/>
      <c r="S122" s="45"/>
      <c r="T122" s="144" t="s">
        <v>255</v>
      </c>
      <c r="U122" s="57">
        <v>0</v>
      </c>
      <c r="V122" s="57">
        <v>0</v>
      </c>
      <c r="W122" s="144"/>
      <c r="X122" s="144"/>
      <c r="Y122" s="144"/>
      <c r="Z122" s="144"/>
      <c r="AA122" s="144"/>
      <c r="AB122" s="144"/>
      <c r="AC122" s="144"/>
      <c r="AD122" s="144"/>
      <c r="AE122" s="45"/>
      <c r="AF122" s="144" t="s">
        <v>256</v>
      </c>
      <c r="AG122" s="144" t="s">
        <v>201</v>
      </c>
      <c r="AH122" s="144" t="s">
        <v>201</v>
      </c>
      <c r="AI122" s="144"/>
      <c r="AJ122" s="144"/>
      <c r="AK122" s="144"/>
      <c r="AL122" s="144"/>
      <c r="AM122" s="144"/>
      <c r="AN122" s="144"/>
      <c r="AO122" s="144"/>
      <c r="AP122" s="144"/>
      <c r="AQ122" s="45"/>
      <c r="AR122" s="45"/>
      <c r="AS122" s="45"/>
      <c r="AT122" s="45"/>
      <c r="AU122" s="45"/>
      <c r="AV122" s="45"/>
      <c r="AW122" s="45"/>
      <c r="AX122" s="45"/>
      <c r="AY122" s="45"/>
      <c r="AZ122" s="45"/>
      <c r="BA122" s="45"/>
    </row>
    <row r="123" spans="8:53" x14ac:dyDescent="0.25">
      <c r="H123" s="144" t="s">
        <v>256</v>
      </c>
      <c r="I123" s="144" t="s">
        <v>201</v>
      </c>
      <c r="J123" s="144" t="s">
        <v>201</v>
      </c>
      <c r="K123" s="144"/>
      <c r="L123" s="144"/>
      <c r="M123" s="144"/>
      <c r="N123" s="144"/>
      <c r="O123" s="144"/>
      <c r="P123" s="144"/>
      <c r="Q123" s="144"/>
      <c r="R123" s="144"/>
      <c r="S123" s="45"/>
      <c r="T123" s="144" t="s">
        <v>256</v>
      </c>
      <c r="U123" s="144" t="s">
        <v>201</v>
      </c>
      <c r="V123" s="144" t="s">
        <v>201</v>
      </c>
      <c r="W123" s="144"/>
      <c r="X123" s="144"/>
      <c r="Y123" s="144"/>
      <c r="Z123" s="144"/>
      <c r="AA123" s="144"/>
      <c r="AB123" s="144"/>
      <c r="AC123" s="144"/>
      <c r="AD123" s="144"/>
      <c r="AE123" s="45"/>
      <c r="AF123" s="144" t="s">
        <v>257</v>
      </c>
      <c r="AG123" s="144"/>
      <c r="AH123" s="144"/>
      <c r="AI123" s="144"/>
      <c r="AJ123" s="144"/>
      <c r="AK123" s="144"/>
      <c r="AL123" s="144"/>
      <c r="AM123" s="144"/>
      <c r="AN123" s="144"/>
      <c r="AO123" s="144"/>
      <c r="AP123" s="144"/>
      <c r="AQ123" s="45"/>
      <c r="AR123" s="45"/>
      <c r="AS123" s="46"/>
      <c r="AT123" s="45"/>
      <c r="AU123" s="45"/>
      <c r="AV123" s="45"/>
      <c r="AW123" s="45"/>
      <c r="AX123" s="45"/>
      <c r="AY123" s="45"/>
      <c r="AZ123" s="45"/>
      <c r="BA123" s="45"/>
    </row>
    <row r="124" spans="8:53" x14ac:dyDescent="0.25">
      <c r="H124" s="144" t="s">
        <v>257</v>
      </c>
      <c r="I124" s="144"/>
      <c r="J124" s="144"/>
      <c r="K124" s="144"/>
      <c r="L124" s="144"/>
      <c r="M124" s="144"/>
      <c r="N124" s="144"/>
      <c r="O124" s="144"/>
      <c r="P124" s="144"/>
      <c r="Q124" s="144"/>
      <c r="R124" s="144"/>
      <c r="S124" s="45"/>
      <c r="T124" s="144" t="s">
        <v>257</v>
      </c>
      <c r="U124" s="144"/>
      <c r="V124" s="144"/>
      <c r="W124" s="144"/>
      <c r="X124" s="144"/>
      <c r="Y124" s="144"/>
      <c r="Z124" s="144"/>
      <c r="AA124" s="144"/>
      <c r="AB124" s="144"/>
      <c r="AC124" s="144"/>
      <c r="AD124" s="144"/>
      <c r="AE124" s="45"/>
      <c r="AF124" s="144" t="s">
        <v>258</v>
      </c>
      <c r="AG124" s="144">
        <v>0</v>
      </c>
      <c r="AH124" s="144">
        <v>0</v>
      </c>
      <c r="AI124" s="144"/>
      <c r="AJ124" s="144"/>
      <c r="AK124" s="144"/>
      <c r="AL124" s="144"/>
      <c r="AM124" s="144"/>
      <c r="AN124" s="144"/>
      <c r="AO124" s="144"/>
      <c r="AP124" s="144"/>
      <c r="AQ124" s="45"/>
      <c r="AR124" s="45"/>
      <c r="AS124" s="47"/>
      <c r="AT124" s="45"/>
      <c r="AU124" s="45"/>
      <c r="AV124" s="45"/>
      <c r="AW124" s="45"/>
      <c r="AX124" s="45"/>
      <c r="AY124" s="45"/>
      <c r="AZ124" s="45"/>
      <c r="BA124" s="45"/>
    </row>
    <row r="125" spans="8:53" x14ac:dyDescent="0.25">
      <c r="H125" s="144" t="s">
        <v>258</v>
      </c>
      <c r="I125" s="144">
        <v>0</v>
      </c>
      <c r="J125" s="144">
        <v>0</v>
      </c>
      <c r="K125" s="144"/>
      <c r="L125" s="144"/>
      <c r="M125" s="144"/>
      <c r="N125" s="144"/>
      <c r="O125" s="144"/>
      <c r="P125" s="144"/>
      <c r="Q125" s="144"/>
      <c r="R125" s="144"/>
      <c r="S125" s="45"/>
      <c r="T125" s="144" t="s">
        <v>258</v>
      </c>
      <c r="U125" s="144">
        <v>0</v>
      </c>
      <c r="V125" s="144">
        <v>0</v>
      </c>
      <c r="W125" s="144"/>
      <c r="X125" s="144"/>
      <c r="Y125" s="144"/>
      <c r="Z125" s="144"/>
      <c r="AA125" s="144"/>
      <c r="AB125" s="144"/>
      <c r="AC125" s="144"/>
      <c r="AD125" s="144"/>
      <c r="AE125" s="45"/>
      <c r="AF125" s="144" t="s">
        <v>259</v>
      </c>
      <c r="AG125" s="144">
        <v>0</v>
      </c>
      <c r="AH125" s="144">
        <v>0</v>
      </c>
      <c r="AI125" s="144"/>
      <c r="AJ125" s="144"/>
      <c r="AK125" s="144"/>
      <c r="AL125" s="144"/>
      <c r="AM125" s="144"/>
      <c r="AN125" s="144"/>
      <c r="AO125" s="144"/>
      <c r="AP125" s="144"/>
      <c r="AQ125" s="45"/>
      <c r="AR125" s="45"/>
      <c r="AS125" s="47"/>
      <c r="AT125" s="45"/>
      <c r="AU125" s="45"/>
      <c r="AV125" s="45"/>
      <c r="AW125" s="45"/>
      <c r="AX125" s="45"/>
      <c r="AY125" s="45"/>
      <c r="AZ125" s="45"/>
      <c r="BA125" s="45"/>
    </row>
    <row r="126" spans="8:53" x14ac:dyDescent="0.25">
      <c r="H126" s="144" t="s">
        <v>259</v>
      </c>
      <c r="I126" s="144">
        <v>0</v>
      </c>
      <c r="J126" s="144">
        <v>0</v>
      </c>
      <c r="K126" s="144"/>
      <c r="L126" s="144"/>
      <c r="M126" s="144"/>
      <c r="N126" s="144"/>
      <c r="O126" s="144"/>
      <c r="P126" s="144"/>
      <c r="Q126" s="144"/>
      <c r="R126" s="144"/>
      <c r="S126" s="45"/>
      <c r="T126" s="144" t="s">
        <v>259</v>
      </c>
      <c r="U126" s="144">
        <v>0</v>
      </c>
      <c r="V126" s="144">
        <v>0</v>
      </c>
      <c r="W126" s="144"/>
      <c r="X126" s="144"/>
      <c r="Y126" s="144"/>
      <c r="Z126" s="144"/>
      <c r="AA126" s="144"/>
      <c r="AB126" s="144"/>
      <c r="AC126" s="144"/>
      <c r="AD126" s="144"/>
      <c r="AE126" s="45"/>
      <c r="AF126" s="144" t="s">
        <v>260</v>
      </c>
      <c r="AG126" s="144">
        <v>0</v>
      </c>
      <c r="AH126" s="144">
        <v>0</v>
      </c>
      <c r="AI126" s="144"/>
      <c r="AJ126" s="144"/>
      <c r="AK126" s="144"/>
      <c r="AL126" s="144"/>
      <c r="AM126" s="144"/>
      <c r="AN126" s="144"/>
      <c r="AO126" s="144"/>
      <c r="AP126" s="144"/>
      <c r="AQ126" s="45"/>
      <c r="AR126" s="45"/>
      <c r="AS126" s="46"/>
      <c r="AT126" s="45"/>
      <c r="AU126" s="45"/>
      <c r="AV126" s="45"/>
      <c r="AW126" s="45"/>
      <c r="AX126" s="45"/>
      <c r="AY126" s="45"/>
      <c r="AZ126" s="45"/>
      <c r="BA126" s="45"/>
    </row>
    <row r="127" spans="8:53" x14ac:dyDescent="0.25">
      <c r="H127" s="144" t="s">
        <v>260</v>
      </c>
      <c r="I127" s="144">
        <v>0</v>
      </c>
      <c r="J127" s="144">
        <v>0</v>
      </c>
      <c r="K127" s="144"/>
      <c r="L127" s="144"/>
      <c r="M127" s="144"/>
      <c r="N127" s="144"/>
      <c r="O127" s="144"/>
      <c r="P127" s="144"/>
      <c r="Q127" s="144"/>
      <c r="R127" s="144"/>
      <c r="S127" s="45"/>
      <c r="T127" s="144" t="s">
        <v>260</v>
      </c>
      <c r="U127" s="144">
        <v>0</v>
      </c>
      <c r="V127" s="144">
        <v>0</v>
      </c>
      <c r="W127" s="144"/>
      <c r="X127" s="144"/>
      <c r="Y127" s="144"/>
      <c r="Z127" s="144"/>
      <c r="AA127" s="144"/>
      <c r="AB127" s="144"/>
      <c r="AC127" s="144"/>
      <c r="AD127" s="144"/>
      <c r="AE127" s="45"/>
      <c r="AF127" s="144" t="s">
        <v>261</v>
      </c>
      <c r="AG127" s="144">
        <v>0</v>
      </c>
      <c r="AH127" s="144">
        <v>0</v>
      </c>
      <c r="AI127" s="144"/>
      <c r="AJ127" s="144"/>
      <c r="AK127" s="144"/>
      <c r="AL127" s="144"/>
      <c r="AM127" s="144"/>
      <c r="AN127" s="144"/>
      <c r="AO127" s="144"/>
      <c r="AP127" s="144"/>
      <c r="AQ127" s="45"/>
      <c r="AR127" s="45"/>
      <c r="AS127" s="48"/>
      <c r="AT127" s="45"/>
      <c r="AU127" s="45"/>
      <c r="AV127" s="45"/>
      <c r="AW127" s="45"/>
      <c r="AX127" s="45"/>
      <c r="AY127" s="45"/>
      <c r="AZ127" s="45"/>
      <c r="BA127" s="45"/>
    </row>
    <row r="128" spans="8:53" x14ac:dyDescent="0.25">
      <c r="H128" s="144" t="s">
        <v>261</v>
      </c>
      <c r="I128" s="144">
        <v>0</v>
      </c>
      <c r="J128" s="144">
        <v>0</v>
      </c>
      <c r="K128" s="144"/>
      <c r="L128" s="144"/>
      <c r="M128" s="144"/>
      <c r="N128" s="144"/>
      <c r="O128" s="144"/>
      <c r="P128" s="144"/>
      <c r="Q128" s="144"/>
      <c r="R128" s="144"/>
      <c r="S128" s="45"/>
      <c r="T128" s="144" t="s">
        <v>261</v>
      </c>
      <c r="U128" s="144">
        <v>0</v>
      </c>
      <c r="V128" s="144">
        <v>0</v>
      </c>
      <c r="W128" s="144"/>
      <c r="X128" s="144"/>
      <c r="Y128" s="144"/>
      <c r="Z128" s="144"/>
      <c r="AA128" s="144"/>
      <c r="AB128" s="144"/>
      <c r="AC128" s="144"/>
      <c r="AD128" s="144"/>
      <c r="AE128" s="45"/>
      <c r="AF128" s="144" t="s">
        <v>262</v>
      </c>
      <c r="AG128" s="144" t="s">
        <v>2302</v>
      </c>
      <c r="AH128" s="144" t="s">
        <v>2302</v>
      </c>
      <c r="AI128" s="144"/>
      <c r="AJ128" s="144"/>
      <c r="AK128" s="144"/>
      <c r="AL128" s="144"/>
      <c r="AM128" s="144"/>
      <c r="AN128" s="144"/>
      <c r="AO128" s="144"/>
      <c r="AP128" s="144"/>
      <c r="AQ128" s="45"/>
      <c r="AR128" s="45"/>
      <c r="AS128" s="45"/>
      <c r="AT128" s="45"/>
      <c r="AU128" s="45"/>
      <c r="AV128" s="45"/>
      <c r="AW128" s="45"/>
      <c r="AX128" s="45"/>
      <c r="AY128" s="45"/>
      <c r="AZ128" s="45"/>
      <c r="BA128" s="45"/>
    </row>
    <row r="129" spans="8:53" x14ac:dyDescent="0.25">
      <c r="H129" s="144" t="s">
        <v>262</v>
      </c>
      <c r="I129" s="144" t="s">
        <v>263</v>
      </c>
      <c r="J129" s="144" t="s">
        <v>263</v>
      </c>
      <c r="K129" s="144"/>
      <c r="L129" s="144"/>
      <c r="M129" s="144"/>
      <c r="N129" s="144"/>
      <c r="O129" s="144"/>
      <c r="P129" s="144"/>
      <c r="Q129" s="144"/>
      <c r="R129" s="144"/>
      <c r="S129" s="45"/>
      <c r="T129" s="144" t="s">
        <v>262</v>
      </c>
      <c r="U129" s="144" t="s">
        <v>263</v>
      </c>
      <c r="V129" s="144" t="s">
        <v>263</v>
      </c>
      <c r="W129" s="144"/>
      <c r="X129" s="144"/>
      <c r="Y129" s="144"/>
      <c r="Z129" s="144"/>
      <c r="AA129" s="144"/>
      <c r="AB129" s="144"/>
      <c r="AC129" s="144"/>
      <c r="AD129" s="144"/>
      <c r="AE129" s="45"/>
      <c r="AF129" s="144" t="s">
        <v>264</v>
      </c>
      <c r="AG129" s="57">
        <v>0.2152</v>
      </c>
      <c r="AH129" s="57">
        <v>0.2152</v>
      </c>
      <c r="AI129" s="144"/>
      <c r="AJ129" s="144"/>
      <c r="AK129" s="144"/>
      <c r="AL129" s="144"/>
      <c r="AM129" s="144"/>
      <c r="AN129" s="144"/>
      <c r="AO129" s="144"/>
      <c r="AP129" s="144"/>
      <c r="AQ129" s="45"/>
      <c r="AR129" s="45"/>
      <c r="AS129" s="47"/>
      <c r="AT129" s="45"/>
      <c r="AU129" s="45"/>
      <c r="AV129" s="45"/>
      <c r="AW129" s="45"/>
      <c r="AX129" s="45"/>
      <c r="AY129" s="45"/>
      <c r="AZ129" s="45"/>
      <c r="BA129" s="45"/>
    </row>
    <row r="130" spans="8:53" x14ac:dyDescent="0.25">
      <c r="H130" s="144" t="s">
        <v>264</v>
      </c>
      <c r="I130" s="57">
        <v>0.29799999999999999</v>
      </c>
      <c r="J130" s="57">
        <v>0.29799999999999999</v>
      </c>
      <c r="K130" s="144"/>
      <c r="L130" s="144"/>
      <c r="M130" s="144"/>
      <c r="N130" s="144"/>
      <c r="O130" s="144"/>
      <c r="P130" s="144"/>
      <c r="Q130" s="144"/>
      <c r="R130" s="144"/>
      <c r="S130" s="45"/>
      <c r="T130" s="144" t="s">
        <v>264</v>
      </c>
      <c r="U130" s="57">
        <v>0.25769999999999998</v>
      </c>
      <c r="V130" s="57">
        <v>0.25769999999999998</v>
      </c>
      <c r="W130" s="144"/>
      <c r="X130" s="144"/>
      <c r="Y130" s="144"/>
      <c r="Z130" s="144"/>
      <c r="AA130" s="144"/>
      <c r="AB130" s="144"/>
      <c r="AC130" s="144"/>
      <c r="AD130" s="144"/>
      <c r="AE130" s="45"/>
      <c r="AF130" s="144" t="s">
        <v>265</v>
      </c>
      <c r="AG130" s="57">
        <v>0.25419999999999998</v>
      </c>
      <c r="AH130" s="57">
        <v>0.25419999999999998</v>
      </c>
      <c r="AI130" s="144"/>
      <c r="AJ130" s="144"/>
      <c r="AK130" s="144"/>
      <c r="AL130" s="144"/>
      <c r="AM130" s="144"/>
      <c r="AN130" s="144"/>
      <c r="AO130" s="144"/>
      <c r="AP130" s="144"/>
      <c r="AQ130" s="45"/>
      <c r="AR130" s="45"/>
      <c r="AS130" s="45"/>
      <c r="AT130" s="45"/>
      <c r="AU130" s="45"/>
      <c r="AV130" s="45"/>
      <c r="AW130" s="45"/>
      <c r="AX130" s="45"/>
      <c r="AY130" s="45"/>
      <c r="AZ130" s="45"/>
      <c r="BA130" s="45"/>
    </row>
    <row r="131" spans="8:53" x14ac:dyDescent="0.25">
      <c r="H131" s="144" t="s">
        <v>265</v>
      </c>
      <c r="I131" s="57">
        <v>0.34720000000000001</v>
      </c>
      <c r="J131" s="57">
        <v>0.34720000000000001</v>
      </c>
      <c r="K131" s="144"/>
      <c r="L131" s="144"/>
      <c r="M131" s="144"/>
      <c r="N131" s="144"/>
      <c r="O131" s="144"/>
      <c r="P131" s="144"/>
      <c r="Q131" s="144"/>
      <c r="R131" s="144"/>
      <c r="S131" s="45"/>
      <c r="T131" s="144" t="s">
        <v>265</v>
      </c>
      <c r="U131" s="57">
        <v>0.27439999999999998</v>
      </c>
      <c r="V131" s="57">
        <v>0.27439999999999998</v>
      </c>
      <c r="W131" s="144"/>
      <c r="X131" s="144"/>
      <c r="Y131" s="144"/>
      <c r="Z131" s="144"/>
      <c r="AA131" s="144"/>
      <c r="AB131" s="144"/>
      <c r="AC131" s="144"/>
      <c r="AD131" s="144"/>
      <c r="AE131" s="45"/>
      <c r="AF131" s="144" t="s">
        <v>266</v>
      </c>
      <c r="AG131" s="144" t="s">
        <v>2303</v>
      </c>
      <c r="AH131" s="144" t="s">
        <v>2303</v>
      </c>
      <c r="AI131" s="144"/>
      <c r="AJ131" s="144"/>
      <c r="AK131" s="144"/>
      <c r="AL131" s="144"/>
      <c r="AM131" s="144"/>
      <c r="AN131" s="144"/>
      <c r="AO131" s="144"/>
      <c r="AP131" s="144"/>
      <c r="AQ131" s="45"/>
      <c r="AR131" s="45"/>
      <c r="AS131" s="46"/>
      <c r="AT131" s="45"/>
      <c r="AU131" s="45"/>
      <c r="AV131" s="45"/>
      <c r="AW131" s="45"/>
      <c r="AX131" s="45"/>
      <c r="AY131" s="45"/>
      <c r="AZ131" s="45"/>
      <c r="BA131" s="45"/>
    </row>
    <row r="132" spans="8:53" x14ac:dyDescent="0.25">
      <c r="H132" s="144" t="s">
        <v>266</v>
      </c>
      <c r="I132" s="144" t="s">
        <v>263</v>
      </c>
      <c r="J132" s="144" t="s">
        <v>263</v>
      </c>
      <c r="K132" s="144"/>
      <c r="L132" s="144"/>
      <c r="M132" s="144"/>
      <c r="N132" s="144"/>
      <c r="O132" s="144"/>
      <c r="P132" s="144"/>
      <c r="Q132" s="144"/>
      <c r="R132" s="144"/>
      <c r="S132" s="45"/>
      <c r="T132" s="144" t="s">
        <v>266</v>
      </c>
      <c r="U132" s="144" t="s">
        <v>263</v>
      </c>
      <c r="V132" s="144" t="s">
        <v>263</v>
      </c>
      <c r="W132" s="144"/>
      <c r="X132" s="144"/>
      <c r="Y132" s="144"/>
      <c r="Z132" s="144"/>
      <c r="AA132" s="144"/>
      <c r="AB132" s="144"/>
      <c r="AC132" s="144"/>
      <c r="AD132" s="144"/>
      <c r="AE132" s="45"/>
      <c r="AF132" s="144" t="s">
        <v>2304</v>
      </c>
      <c r="AG132" s="144"/>
      <c r="AH132" s="144"/>
      <c r="AI132" s="144"/>
      <c r="AJ132" s="144"/>
      <c r="AK132" s="144"/>
      <c r="AL132" s="144"/>
      <c r="AM132" s="144"/>
      <c r="AN132" s="144"/>
      <c r="AO132" s="144"/>
      <c r="AP132" s="144"/>
      <c r="AQ132" s="45"/>
      <c r="AR132" s="45"/>
      <c r="AS132" s="47"/>
      <c r="AT132" s="45"/>
      <c r="AU132" s="45"/>
      <c r="AV132" s="45"/>
      <c r="AW132" s="45"/>
      <c r="AX132" s="45"/>
      <c r="AY132" s="45"/>
      <c r="AZ132" s="45"/>
      <c r="BA132" s="45"/>
    </row>
    <row r="133" spans="8:53" x14ac:dyDescent="0.25">
      <c r="H133" s="144" t="s">
        <v>267</v>
      </c>
      <c r="I133" s="144"/>
      <c r="J133" s="144"/>
      <c r="K133" s="144"/>
      <c r="L133" s="144"/>
      <c r="M133" s="144"/>
      <c r="N133" s="144"/>
      <c r="O133" s="144"/>
      <c r="P133" s="144"/>
      <c r="Q133" s="144"/>
      <c r="R133" s="144"/>
      <c r="S133" s="45"/>
      <c r="T133" s="144" t="s">
        <v>1279</v>
      </c>
      <c r="U133" s="144"/>
      <c r="V133" s="144"/>
      <c r="W133" s="144"/>
      <c r="X133" s="144"/>
      <c r="Y133" s="144"/>
      <c r="Z133" s="144"/>
      <c r="AA133" s="144"/>
      <c r="AB133" s="144"/>
      <c r="AC133" s="144"/>
      <c r="AD133" s="144"/>
      <c r="AE133" s="45"/>
      <c r="AF133" s="144" t="s">
        <v>268</v>
      </c>
      <c r="AG133" s="144">
        <v>0</v>
      </c>
      <c r="AH133" s="144">
        <v>0</v>
      </c>
      <c r="AI133" s="144"/>
      <c r="AJ133" s="144"/>
      <c r="AK133" s="144"/>
      <c r="AL133" s="144"/>
      <c r="AM133" s="144"/>
      <c r="AN133" s="144"/>
      <c r="AO133" s="144"/>
      <c r="AP133" s="144"/>
      <c r="AQ133" s="45"/>
      <c r="AR133" s="45"/>
      <c r="AS133" s="46"/>
      <c r="AT133" s="45"/>
      <c r="AU133" s="45"/>
      <c r="AV133" s="45"/>
      <c r="AW133" s="45"/>
      <c r="AX133" s="45"/>
      <c r="AY133" s="45"/>
      <c r="AZ133" s="45"/>
      <c r="BA133" s="45"/>
    </row>
    <row r="134" spans="8:53" x14ac:dyDescent="0.25">
      <c r="H134" s="144" t="s">
        <v>268</v>
      </c>
      <c r="I134" s="144">
        <v>0</v>
      </c>
      <c r="J134" s="144">
        <v>0</v>
      </c>
      <c r="K134" s="144"/>
      <c r="L134" s="144"/>
      <c r="M134" s="144"/>
      <c r="N134" s="144"/>
      <c r="O134" s="144"/>
      <c r="P134" s="144"/>
      <c r="Q134" s="144"/>
      <c r="R134" s="144"/>
      <c r="S134" s="45"/>
      <c r="T134" s="144" t="s">
        <v>268</v>
      </c>
      <c r="U134" s="144">
        <v>0</v>
      </c>
      <c r="V134" s="144">
        <v>0</v>
      </c>
      <c r="W134" s="144"/>
      <c r="X134" s="144"/>
      <c r="Y134" s="144"/>
      <c r="Z134" s="144"/>
      <c r="AA134" s="144"/>
      <c r="AB134" s="144"/>
      <c r="AC134" s="144"/>
      <c r="AD134" s="144"/>
      <c r="AE134" s="45"/>
      <c r="AF134" s="144" t="s">
        <v>269</v>
      </c>
      <c r="AG134" s="144">
        <v>0</v>
      </c>
      <c r="AH134" s="144">
        <v>0</v>
      </c>
      <c r="AI134" s="144"/>
      <c r="AJ134" s="144"/>
      <c r="AK134" s="144"/>
      <c r="AL134" s="144"/>
      <c r="AM134" s="144"/>
      <c r="AN134" s="144"/>
      <c r="AO134" s="144"/>
      <c r="AP134" s="144"/>
      <c r="AQ134" s="45"/>
      <c r="AR134" s="45"/>
      <c r="AS134" s="47"/>
      <c r="AT134" s="45"/>
      <c r="AU134" s="45"/>
      <c r="AV134" s="45"/>
      <c r="AW134" s="45"/>
      <c r="AX134" s="45"/>
      <c r="AY134" s="45"/>
      <c r="AZ134" s="45"/>
      <c r="BA134" s="45"/>
    </row>
    <row r="135" spans="8:53" x14ac:dyDescent="0.25">
      <c r="H135" s="144" t="s">
        <v>269</v>
      </c>
      <c r="I135" s="144">
        <v>0</v>
      </c>
      <c r="J135" s="144">
        <v>0</v>
      </c>
      <c r="K135" s="144"/>
      <c r="L135" s="144"/>
      <c r="M135" s="144"/>
      <c r="N135" s="144"/>
      <c r="O135" s="144"/>
      <c r="P135" s="144"/>
      <c r="Q135" s="144"/>
      <c r="R135" s="144"/>
      <c r="S135" s="45"/>
      <c r="T135" s="144" t="s">
        <v>269</v>
      </c>
      <c r="U135" s="144">
        <v>0</v>
      </c>
      <c r="V135" s="144">
        <v>0</v>
      </c>
      <c r="W135" s="144"/>
      <c r="X135" s="144"/>
      <c r="Y135" s="144"/>
      <c r="Z135" s="144"/>
      <c r="AA135" s="144"/>
      <c r="AB135" s="144"/>
      <c r="AC135" s="144"/>
      <c r="AD135" s="144"/>
      <c r="AE135" s="45"/>
      <c r="AF135" s="144" t="s">
        <v>270</v>
      </c>
      <c r="AG135" s="144"/>
      <c r="AH135" s="144"/>
      <c r="AI135" s="144"/>
      <c r="AJ135" s="144"/>
      <c r="AK135" s="144"/>
      <c r="AL135" s="144"/>
      <c r="AM135" s="144"/>
      <c r="AN135" s="144"/>
      <c r="AO135" s="144"/>
      <c r="AP135" s="144"/>
      <c r="AQ135" s="45"/>
      <c r="AR135" s="45"/>
      <c r="AS135" s="46"/>
      <c r="AT135" s="45"/>
      <c r="AU135" s="45"/>
      <c r="AV135" s="45"/>
      <c r="AW135" s="45"/>
      <c r="AX135" s="45"/>
      <c r="AY135" s="45"/>
      <c r="AZ135" s="45"/>
      <c r="BA135" s="45"/>
    </row>
    <row r="136" spans="8:53" x14ac:dyDescent="0.25">
      <c r="H136" s="144" t="s">
        <v>270</v>
      </c>
      <c r="I136" s="144"/>
      <c r="J136" s="144"/>
      <c r="K136" s="144"/>
      <c r="L136" s="144"/>
      <c r="M136" s="144"/>
      <c r="N136" s="144"/>
      <c r="O136" s="144"/>
      <c r="P136" s="144"/>
      <c r="Q136" s="144"/>
      <c r="R136" s="144"/>
      <c r="S136" s="45"/>
      <c r="T136" s="144" t="s">
        <v>270</v>
      </c>
      <c r="U136" s="144"/>
      <c r="V136" s="144"/>
      <c r="W136" s="144"/>
      <c r="X136" s="144"/>
      <c r="Y136" s="144"/>
      <c r="Z136" s="144"/>
      <c r="AA136" s="144"/>
      <c r="AB136" s="144"/>
      <c r="AC136" s="144"/>
      <c r="AD136" s="144"/>
      <c r="AE136" s="45"/>
      <c r="AF136" s="144" t="s">
        <v>271</v>
      </c>
      <c r="AG136" s="57">
        <v>0</v>
      </c>
      <c r="AH136" s="57">
        <v>0</v>
      </c>
      <c r="AI136" s="144"/>
      <c r="AJ136" s="144"/>
      <c r="AK136" s="144"/>
      <c r="AL136" s="144"/>
      <c r="AM136" s="144"/>
      <c r="AN136" s="144"/>
      <c r="AO136" s="144"/>
      <c r="AP136" s="144"/>
      <c r="AQ136" s="45"/>
      <c r="AR136" s="45"/>
      <c r="AS136" s="47"/>
      <c r="AT136" s="45"/>
      <c r="AU136" s="45"/>
      <c r="AV136" s="45"/>
      <c r="AW136" s="45"/>
      <c r="AX136" s="45"/>
      <c r="AY136" s="45"/>
      <c r="AZ136" s="45"/>
      <c r="BA136" s="45"/>
    </row>
    <row r="137" spans="8:53" x14ac:dyDescent="0.25">
      <c r="H137" s="144" t="s">
        <v>271</v>
      </c>
      <c r="I137" s="57">
        <v>0</v>
      </c>
      <c r="J137" s="57">
        <v>0</v>
      </c>
      <c r="K137" s="144"/>
      <c r="L137" s="144"/>
      <c r="M137" s="144"/>
      <c r="N137" s="144"/>
      <c r="O137" s="144"/>
      <c r="P137" s="144"/>
      <c r="Q137" s="144"/>
      <c r="R137" s="144"/>
      <c r="S137" s="45"/>
      <c r="T137" s="144" t="s">
        <v>271</v>
      </c>
      <c r="U137" s="57">
        <v>0</v>
      </c>
      <c r="V137" s="57">
        <v>0</v>
      </c>
      <c r="W137" s="144"/>
      <c r="X137" s="144"/>
      <c r="Y137" s="144"/>
      <c r="Z137" s="144"/>
      <c r="AA137" s="144"/>
      <c r="AB137" s="144"/>
      <c r="AC137" s="144"/>
      <c r="AD137" s="144"/>
      <c r="AE137" s="45"/>
      <c r="AF137" s="144" t="s">
        <v>272</v>
      </c>
      <c r="AG137" s="144" t="s">
        <v>2305</v>
      </c>
      <c r="AH137" s="144" t="s">
        <v>2305</v>
      </c>
      <c r="AI137" s="144"/>
      <c r="AJ137" s="144"/>
      <c r="AK137" s="144"/>
      <c r="AL137" s="144"/>
      <c r="AM137" s="144"/>
      <c r="AN137" s="144"/>
      <c r="AO137" s="144"/>
      <c r="AP137" s="144"/>
      <c r="AQ137" s="45"/>
      <c r="AR137" s="45"/>
      <c r="AS137" s="46"/>
      <c r="AT137" s="45"/>
      <c r="AU137" s="45"/>
      <c r="AV137" s="45"/>
      <c r="AW137" s="45"/>
      <c r="AX137" s="45"/>
      <c r="AY137" s="45"/>
      <c r="AZ137" s="45"/>
      <c r="BA137" s="45"/>
    </row>
    <row r="138" spans="8:53" x14ac:dyDescent="0.25">
      <c r="H138" s="144" t="s">
        <v>272</v>
      </c>
      <c r="I138" s="144" t="s">
        <v>273</v>
      </c>
      <c r="J138" s="144" t="s">
        <v>273</v>
      </c>
      <c r="K138" s="144"/>
      <c r="L138" s="144"/>
      <c r="M138" s="144"/>
      <c r="N138" s="144"/>
      <c r="O138" s="144"/>
      <c r="P138" s="144"/>
      <c r="Q138" s="144"/>
      <c r="R138" s="144"/>
      <c r="S138" s="45"/>
      <c r="T138" s="144" t="s">
        <v>272</v>
      </c>
      <c r="U138" s="144" t="s">
        <v>1280</v>
      </c>
      <c r="V138" s="144" t="s">
        <v>1280</v>
      </c>
      <c r="W138" s="144"/>
      <c r="X138" s="144"/>
      <c r="Y138" s="144"/>
      <c r="Z138" s="144"/>
      <c r="AA138" s="144"/>
      <c r="AB138" s="144"/>
      <c r="AC138" s="144"/>
      <c r="AD138" s="144"/>
      <c r="AE138" s="45"/>
      <c r="AF138" s="144" t="s">
        <v>274</v>
      </c>
      <c r="AG138" s="57">
        <v>0.24909999999999999</v>
      </c>
      <c r="AH138" s="57">
        <v>0.24909999999999999</v>
      </c>
      <c r="AI138" s="144"/>
      <c r="AJ138" s="144"/>
      <c r="AK138" s="144"/>
      <c r="AL138" s="144"/>
      <c r="AM138" s="144"/>
      <c r="AN138" s="144"/>
      <c r="AO138" s="144"/>
      <c r="AP138" s="144"/>
      <c r="AQ138" s="45"/>
      <c r="AR138" s="45"/>
      <c r="AS138" s="47"/>
      <c r="AT138" s="45"/>
      <c r="AU138" s="45"/>
      <c r="AV138" s="45"/>
      <c r="AW138" s="45"/>
      <c r="AX138" s="45"/>
      <c r="AY138" s="45"/>
      <c r="AZ138" s="45"/>
      <c r="BA138" s="45"/>
    </row>
    <row r="139" spans="8:53" x14ac:dyDescent="0.25">
      <c r="H139" s="144" t="s">
        <v>274</v>
      </c>
      <c r="I139" s="57">
        <v>0.30930000000000002</v>
      </c>
      <c r="J139" s="57">
        <v>0.30930000000000002</v>
      </c>
      <c r="K139" s="144"/>
      <c r="L139" s="144"/>
      <c r="M139" s="144"/>
      <c r="N139" s="144"/>
      <c r="O139" s="144"/>
      <c r="P139" s="144"/>
      <c r="Q139" s="144"/>
      <c r="R139" s="144"/>
      <c r="S139" s="45"/>
      <c r="T139" s="144" t="s">
        <v>274</v>
      </c>
      <c r="U139" s="57">
        <v>7.9430000000000001E-2</v>
      </c>
      <c r="V139" s="57">
        <v>7.9430000000000001E-2</v>
      </c>
      <c r="W139" s="144"/>
      <c r="X139" s="144"/>
      <c r="Y139" s="144"/>
      <c r="Z139" s="144"/>
      <c r="AA139" s="144"/>
      <c r="AB139" s="144"/>
      <c r="AC139" s="144"/>
      <c r="AD139" s="144"/>
      <c r="AE139" s="45"/>
      <c r="AF139" s="144" t="s">
        <v>275</v>
      </c>
      <c r="AG139" s="144" t="s">
        <v>2306</v>
      </c>
      <c r="AH139" s="144" t="s">
        <v>2306</v>
      </c>
      <c r="AI139" s="144"/>
      <c r="AJ139" s="144"/>
      <c r="AK139" s="144"/>
      <c r="AL139" s="144"/>
      <c r="AM139" s="144"/>
      <c r="AN139" s="144"/>
      <c r="AO139" s="144"/>
      <c r="AP139" s="144"/>
      <c r="AQ139" s="45"/>
      <c r="AR139" s="45"/>
      <c r="AS139" s="45"/>
      <c r="AT139" s="45"/>
      <c r="AU139" s="45"/>
      <c r="AV139" s="45"/>
      <c r="AW139" s="45"/>
      <c r="AX139" s="45"/>
      <c r="AY139" s="45"/>
      <c r="AZ139" s="45"/>
      <c r="BA139" s="45"/>
    </row>
    <row r="140" spans="8:53" x14ac:dyDescent="0.25">
      <c r="H140" s="144" t="s">
        <v>275</v>
      </c>
      <c r="I140" s="144" t="s">
        <v>276</v>
      </c>
      <c r="J140" s="144" t="s">
        <v>276</v>
      </c>
      <c r="K140" s="144"/>
      <c r="L140" s="144"/>
      <c r="M140" s="144"/>
      <c r="N140" s="144"/>
      <c r="O140" s="144"/>
      <c r="P140" s="144"/>
      <c r="Q140" s="144"/>
      <c r="R140" s="144"/>
      <c r="S140" s="45"/>
      <c r="T140" s="144" t="s">
        <v>275</v>
      </c>
      <c r="U140" s="144" t="s">
        <v>1281</v>
      </c>
      <c r="V140" s="144" t="s">
        <v>1281</v>
      </c>
      <c r="W140" s="144"/>
      <c r="X140" s="144"/>
      <c r="Y140" s="144"/>
      <c r="Z140" s="144"/>
      <c r="AA140" s="144"/>
      <c r="AB140" s="144"/>
      <c r="AC140" s="144"/>
      <c r="AD140" s="144"/>
      <c r="AE140" s="45"/>
      <c r="AF140" s="144" t="s">
        <v>277</v>
      </c>
      <c r="AG140" s="57">
        <v>1.8710000000000001E-2</v>
      </c>
      <c r="AH140" s="57">
        <v>1.8710000000000001E-2</v>
      </c>
      <c r="AI140" s="144"/>
      <c r="AJ140" s="144"/>
      <c r="AK140" s="144"/>
      <c r="AL140" s="144"/>
      <c r="AM140" s="144"/>
      <c r="AN140" s="144"/>
      <c r="AO140" s="144"/>
      <c r="AP140" s="144"/>
      <c r="AQ140" s="45"/>
      <c r="AR140" s="45"/>
      <c r="AS140" s="45"/>
      <c r="AT140" s="45"/>
      <c r="AU140" s="45"/>
      <c r="AV140" s="45"/>
      <c r="AW140" s="45"/>
      <c r="AX140" s="45"/>
      <c r="AY140" s="45"/>
      <c r="AZ140" s="45"/>
      <c r="BA140" s="45"/>
    </row>
    <row r="141" spans="8:53" x14ac:dyDescent="0.25">
      <c r="H141" s="144" t="s">
        <v>277</v>
      </c>
      <c r="I141" s="57">
        <v>2.2710000000000001E-2</v>
      </c>
      <c r="J141" s="57">
        <v>2.2710000000000001E-2</v>
      </c>
      <c r="K141" s="144"/>
      <c r="L141" s="144"/>
      <c r="M141" s="144"/>
      <c r="N141" s="144"/>
      <c r="O141" s="144"/>
      <c r="P141" s="144"/>
      <c r="Q141" s="144"/>
      <c r="R141" s="144"/>
      <c r="S141" s="45"/>
      <c r="T141" s="144" t="s">
        <v>277</v>
      </c>
      <c r="U141" s="57">
        <v>6.3899999999999998E-3</v>
      </c>
      <c r="V141" s="57">
        <v>6.3899999999999998E-3</v>
      </c>
      <c r="W141" s="144"/>
      <c r="X141" s="144"/>
      <c r="Y141" s="144"/>
      <c r="Z141" s="144"/>
      <c r="AA141" s="144"/>
      <c r="AB141" s="144"/>
      <c r="AC141" s="144"/>
      <c r="AD141" s="144"/>
      <c r="AE141" s="45"/>
      <c r="AF141" s="144" t="s">
        <v>278</v>
      </c>
      <c r="AG141" s="144" t="s">
        <v>2307</v>
      </c>
      <c r="AH141" s="144" t="s">
        <v>2307</v>
      </c>
      <c r="AI141" s="144"/>
      <c r="AJ141" s="144"/>
      <c r="AK141" s="144"/>
      <c r="AL141" s="144"/>
      <c r="AM141" s="144"/>
      <c r="AN141" s="144"/>
      <c r="AO141" s="144"/>
      <c r="AP141" s="144"/>
      <c r="AQ141" s="45"/>
      <c r="AR141" s="45"/>
      <c r="AS141" s="45"/>
      <c r="AT141" s="45"/>
      <c r="AU141" s="45"/>
      <c r="AV141" s="45"/>
      <c r="AW141" s="45"/>
      <c r="AX141" s="45"/>
      <c r="AY141" s="45"/>
      <c r="AZ141" s="45"/>
      <c r="BA141" s="45"/>
    </row>
    <row r="142" spans="8:53" x14ac:dyDescent="0.25">
      <c r="H142" s="144" t="s">
        <v>278</v>
      </c>
      <c r="I142" s="144" t="s">
        <v>279</v>
      </c>
      <c r="J142" s="144" t="s">
        <v>279</v>
      </c>
      <c r="K142" s="144"/>
      <c r="L142" s="144"/>
      <c r="M142" s="144"/>
      <c r="N142" s="144"/>
      <c r="O142" s="144"/>
      <c r="P142" s="144"/>
      <c r="Q142" s="144"/>
      <c r="R142" s="144"/>
      <c r="S142" s="45"/>
      <c r="T142" s="144" t="s">
        <v>278</v>
      </c>
      <c r="U142" s="144" t="s">
        <v>1282</v>
      </c>
      <c r="V142" s="144" t="s">
        <v>1282</v>
      </c>
      <c r="W142" s="144"/>
      <c r="X142" s="144"/>
      <c r="Y142" s="144"/>
      <c r="Z142" s="144"/>
      <c r="AA142" s="144"/>
      <c r="AB142" s="144"/>
      <c r="AC142" s="144"/>
      <c r="AD142" s="144"/>
      <c r="AE142" s="45"/>
      <c r="AF142" s="144" t="s">
        <v>280</v>
      </c>
      <c r="AG142" s="57">
        <v>4.1939999999999998E-3</v>
      </c>
      <c r="AH142" s="57">
        <v>4.1939999999999998E-3</v>
      </c>
      <c r="AI142" s="144"/>
      <c r="AJ142" s="144"/>
      <c r="AK142" s="144"/>
      <c r="AL142" s="144"/>
      <c r="AM142" s="144"/>
      <c r="AN142" s="144"/>
      <c r="AO142" s="144"/>
      <c r="AP142" s="144"/>
      <c r="AQ142" s="45"/>
      <c r="AR142" s="45"/>
      <c r="AS142" s="46"/>
      <c r="AT142" s="45"/>
      <c r="AU142" s="45"/>
      <c r="AV142" s="45"/>
      <c r="AW142" s="45"/>
      <c r="AX142" s="45"/>
      <c r="AY142" s="45"/>
      <c r="AZ142" s="45"/>
      <c r="BA142" s="45"/>
    </row>
    <row r="143" spans="8:53" x14ac:dyDescent="0.25">
      <c r="H143" s="144" t="s">
        <v>280</v>
      </c>
      <c r="I143" s="57">
        <v>5.0759999999999998E-3</v>
      </c>
      <c r="J143" s="57">
        <v>5.0759999999999998E-3</v>
      </c>
      <c r="K143" s="144"/>
      <c r="L143" s="144"/>
      <c r="M143" s="144"/>
      <c r="N143" s="144"/>
      <c r="O143" s="144"/>
      <c r="P143" s="144"/>
      <c r="Q143" s="144"/>
      <c r="R143" s="144"/>
      <c r="S143" s="45"/>
      <c r="T143" s="144" t="s">
        <v>280</v>
      </c>
      <c r="U143" s="57">
        <v>1.439E-3</v>
      </c>
      <c r="V143" s="57">
        <v>1.439E-3</v>
      </c>
      <c r="W143" s="144"/>
      <c r="X143" s="144"/>
      <c r="Y143" s="144"/>
      <c r="Z143" s="144"/>
      <c r="AA143" s="144"/>
      <c r="AB143" s="144"/>
      <c r="AC143" s="144"/>
      <c r="AD143" s="144"/>
      <c r="AE143" s="45"/>
      <c r="AF143" s="144" t="s">
        <v>281</v>
      </c>
      <c r="AG143" s="144" t="s">
        <v>2308</v>
      </c>
      <c r="AH143" s="144" t="s">
        <v>2308</v>
      </c>
      <c r="AI143" s="144"/>
      <c r="AJ143" s="144"/>
      <c r="AK143" s="144"/>
      <c r="AL143" s="144"/>
      <c r="AM143" s="144"/>
      <c r="AN143" s="144"/>
      <c r="AO143" s="144"/>
      <c r="AP143" s="144"/>
      <c r="AQ143" s="45"/>
      <c r="AR143" s="45"/>
      <c r="AS143" s="47"/>
      <c r="AT143" s="45"/>
      <c r="AU143" s="45"/>
      <c r="AV143" s="45"/>
      <c r="AW143" s="45"/>
      <c r="AX143" s="45"/>
      <c r="AY143" s="45"/>
      <c r="AZ143" s="45"/>
      <c r="BA143" s="45"/>
    </row>
    <row r="144" spans="8:53" x14ac:dyDescent="0.25">
      <c r="H144" s="144" t="s">
        <v>281</v>
      </c>
      <c r="I144" s="144" t="s">
        <v>282</v>
      </c>
      <c r="J144" s="144" t="s">
        <v>282</v>
      </c>
      <c r="K144" s="144"/>
      <c r="L144" s="144"/>
      <c r="M144" s="144"/>
      <c r="N144" s="144"/>
      <c r="O144" s="144"/>
      <c r="P144" s="144"/>
      <c r="Q144" s="144"/>
      <c r="R144" s="144"/>
      <c r="S144" s="45"/>
      <c r="T144" s="144" t="s">
        <v>281</v>
      </c>
      <c r="U144" s="144" t="s">
        <v>1283</v>
      </c>
      <c r="V144" s="144" t="s">
        <v>1283</v>
      </c>
      <c r="W144" s="144"/>
      <c r="X144" s="144"/>
      <c r="Y144" s="144"/>
      <c r="Z144" s="144"/>
      <c r="AA144" s="144"/>
      <c r="AB144" s="144"/>
      <c r="AC144" s="144"/>
      <c r="AD144" s="144"/>
      <c r="AE144" s="45"/>
      <c r="AF144" s="144" t="s">
        <v>283</v>
      </c>
      <c r="AG144" s="57">
        <v>6.0910000000000001E-4</v>
      </c>
      <c r="AH144" s="57">
        <v>6.0910000000000001E-4</v>
      </c>
      <c r="AI144" s="144"/>
      <c r="AJ144" s="144"/>
      <c r="AK144" s="144"/>
      <c r="AL144" s="144"/>
      <c r="AM144" s="144"/>
      <c r="AN144" s="144"/>
      <c r="AO144" s="144"/>
      <c r="AP144" s="144"/>
      <c r="AQ144" s="45"/>
      <c r="AR144" s="45"/>
      <c r="AS144" s="45"/>
      <c r="AT144" s="45"/>
      <c r="AU144" s="45"/>
      <c r="AV144" s="45"/>
      <c r="AW144" s="45"/>
      <c r="AX144" s="45"/>
      <c r="AY144" s="45"/>
      <c r="AZ144" s="45"/>
      <c r="BA144" s="45"/>
    </row>
    <row r="145" spans="8:53" x14ac:dyDescent="0.25">
      <c r="H145" s="144" t="s">
        <v>283</v>
      </c>
      <c r="I145" s="57">
        <v>7.381E-4</v>
      </c>
      <c r="J145" s="57">
        <v>7.381E-4</v>
      </c>
      <c r="K145" s="144"/>
      <c r="L145" s="144"/>
      <c r="M145" s="144"/>
      <c r="N145" s="144"/>
      <c r="O145" s="144"/>
      <c r="P145" s="144"/>
      <c r="Q145" s="144"/>
      <c r="R145" s="144"/>
      <c r="S145" s="45"/>
      <c r="T145" s="144" t="s">
        <v>283</v>
      </c>
      <c r="U145" s="57">
        <v>2.0929999999999999E-4</v>
      </c>
      <c r="V145" s="57">
        <v>2.0929999999999999E-4</v>
      </c>
      <c r="W145" s="144"/>
      <c r="X145" s="144"/>
      <c r="Y145" s="144"/>
      <c r="Z145" s="144"/>
      <c r="AA145" s="144"/>
      <c r="AB145" s="144"/>
      <c r="AC145" s="144"/>
      <c r="AD145" s="144"/>
      <c r="AE145" s="45"/>
      <c r="AF145" s="144" t="s">
        <v>284</v>
      </c>
      <c r="AG145" s="144"/>
      <c r="AH145" s="144"/>
      <c r="AI145" s="144"/>
      <c r="AJ145" s="144"/>
      <c r="AK145" s="144"/>
      <c r="AL145" s="144"/>
      <c r="AM145" s="144"/>
      <c r="AN145" s="144"/>
      <c r="AO145" s="144"/>
      <c r="AP145" s="144"/>
      <c r="AQ145" s="45"/>
      <c r="AR145" s="45"/>
      <c r="AS145" s="45"/>
      <c r="AT145" s="45"/>
      <c r="AU145" s="45"/>
      <c r="AV145" s="45"/>
      <c r="AW145" s="45"/>
      <c r="AX145" s="45"/>
      <c r="AY145" s="45"/>
      <c r="AZ145" s="45"/>
      <c r="BA145" s="45"/>
    </row>
    <row r="146" spans="8:53" x14ac:dyDescent="0.25">
      <c r="H146" s="144" t="s">
        <v>284</v>
      </c>
      <c r="I146" s="144"/>
      <c r="J146" s="144"/>
      <c r="K146" s="144"/>
      <c r="L146" s="144"/>
      <c r="M146" s="144"/>
      <c r="N146" s="144"/>
      <c r="O146" s="144"/>
      <c r="P146" s="144"/>
      <c r="Q146" s="144"/>
      <c r="R146" s="144"/>
      <c r="S146" s="45"/>
      <c r="T146" s="144" t="s">
        <v>284</v>
      </c>
      <c r="U146" s="144"/>
      <c r="V146" s="144"/>
      <c r="W146" s="144"/>
      <c r="X146" s="144"/>
      <c r="Y146" s="144"/>
      <c r="Z146" s="144"/>
      <c r="AA146" s="144"/>
      <c r="AB146" s="144"/>
      <c r="AC146" s="144"/>
      <c r="AD146" s="144"/>
      <c r="AE146" s="45"/>
      <c r="AF146" s="144" t="s">
        <v>2309</v>
      </c>
      <c r="AG146" s="144"/>
      <c r="AH146" s="144"/>
      <c r="AI146" s="144"/>
      <c r="AJ146" s="144"/>
      <c r="AK146" s="144"/>
      <c r="AL146" s="144"/>
      <c r="AM146" s="144"/>
      <c r="AN146" s="144"/>
      <c r="AO146" s="144"/>
      <c r="AP146" s="144"/>
      <c r="AQ146" s="45"/>
      <c r="AR146" s="45"/>
      <c r="AS146" s="45"/>
      <c r="AT146" s="45"/>
      <c r="AU146" s="45"/>
      <c r="AV146" s="45"/>
      <c r="AW146" s="45"/>
      <c r="AX146" s="45"/>
      <c r="AY146" s="45"/>
      <c r="AZ146" s="45"/>
      <c r="BA146" s="45"/>
    </row>
    <row r="147" spans="8:53" x14ac:dyDescent="0.25">
      <c r="H147" s="144" t="s">
        <v>285</v>
      </c>
      <c r="I147" s="144"/>
      <c r="J147" s="144"/>
      <c r="K147" s="144"/>
      <c r="L147" s="144"/>
      <c r="M147" s="144"/>
      <c r="N147" s="144"/>
      <c r="O147" s="144"/>
      <c r="P147" s="144"/>
      <c r="Q147" s="144"/>
      <c r="R147" s="144"/>
      <c r="S147" s="45"/>
      <c r="T147" s="144" t="s">
        <v>1284</v>
      </c>
      <c r="U147" s="144"/>
      <c r="V147" s="144"/>
      <c r="W147" s="144"/>
      <c r="X147" s="144"/>
      <c r="Y147" s="144"/>
      <c r="Z147" s="144"/>
      <c r="AA147" s="144"/>
      <c r="AB147" s="144"/>
      <c r="AC147" s="144"/>
      <c r="AD147" s="144"/>
      <c r="AE147" s="45"/>
      <c r="AF147" s="144" t="s">
        <v>286</v>
      </c>
      <c r="AG147" s="144" t="s">
        <v>2310</v>
      </c>
      <c r="AH147" s="144" t="s">
        <v>2310</v>
      </c>
      <c r="AI147" s="144"/>
      <c r="AJ147" s="144"/>
      <c r="AK147" s="144"/>
      <c r="AL147" s="144"/>
      <c r="AM147" s="144"/>
      <c r="AN147" s="144"/>
      <c r="AO147" s="144"/>
      <c r="AP147" s="144"/>
      <c r="AQ147" s="45"/>
      <c r="AR147" s="45"/>
      <c r="AS147" s="46"/>
      <c r="AT147" s="45"/>
      <c r="AU147" s="45"/>
      <c r="AV147" s="45"/>
      <c r="AW147" s="45"/>
      <c r="AX147" s="45"/>
      <c r="AY147" s="45"/>
      <c r="AZ147" s="45"/>
      <c r="BA147" s="45"/>
    </row>
    <row r="148" spans="8:53" x14ac:dyDescent="0.25">
      <c r="H148" s="144" t="s">
        <v>286</v>
      </c>
      <c r="I148" s="144" t="s">
        <v>287</v>
      </c>
      <c r="J148" s="144" t="s">
        <v>287</v>
      </c>
      <c r="K148" s="144"/>
      <c r="L148" s="144"/>
      <c r="M148" s="144"/>
      <c r="N148" s="144"/>
      <c r="O148" s="144"/>
      <c r="P148" s="144"/>
      <c r="Q148" s="144"/>
      <c r="R148" s="144"/>
      <c r="S148" s="45"/>
      <c r="T148" s="144" t="s">
        <v>286</v>
      </c>
      <c r="U148" s="144" t="s">
        <v>1285</v>
      </c>
      <c r="V148" s="144" t="s">
        <v>1285</v>
      </c>
      <c r="W148" s="144"/>
      <c r="X148" s="144"/>
      <c r="Y148" s="144"/>
      <c r="Z148" s="144"/>
      <c r="AA148" s="144"/>
      <c r="AB148" s="144"/>
      <c r="AC148" s="144"/>
      <c r="AD148" s="144"/>
      <c r="AE148" s="45"/>
      <c r="AF148" s="144" t="s">
        <v>288</v>
      </c>
      <c r="AG148" s="57">
        <v>6.4279999999999997E-3</v>
      </c>
      <c r="AH148" s="57">
        <v>6.4279999999999997E-3</v>
      </c>
      <c r="AI148" s="144"/>
      <c r="AJ148" s="144"/>
      <c r="AK148" s="144"/>
      <c r="AL148" s="144"/>
      <c r="AM148" s="144"/>
      <c r="AN148" s="144"/>
      <c r="AO148" s="144"/>
      <c r="AP148" s="144"/>
      <c r="AQ148" s="45"/>
      <c r="AR148" s="45"/>
      <c r="AS148" s="47"/>
      <c r="AT148" s="45"/>
      <c r="AU148" s="45"/>
      <c r="AV148" s="45"/>
      <c r="AW148" s="45"/>
      <c r="AX148" s="45"/>
      <c r="AY148" s="45"/>
      <c r="AZ148" s="45"/>
      <c r="BA148" s="45"/>
    </row>
    <row r="149" spans="8:53" x14ac:dyDescent="0.25">
      <c r="H149" s="144" t="s">
        <v>288</v>
      </c>
      <c r="I149" s="57">
        <v>6.2830000000000004E-3</v>
      </c>
      <c r="J149" s="57">
        <v>6.2830000000000004E-3</v>
      </c>
      <c r="K149" s="144"/>
      <c r="L149" s="144"/>
      <c r="M149" s="144"/>
      <c r="N149" s="144"/>
      <c r="O149" s="144"/>
      <c r="P149" s="144"/>
      <c r="Q149" s="144"/>
      <c r="R149" s="144"/>
      <c r="S149" s="45"/>
      <c r="T149" s="144" t="s">
        <v>288</v>
      </c>
      <c r="U149" s="57">
        <v>9.2280000000000001E-3</v>
      </c>
      <c r="V149" s="57">
        <v>9.2280000000000001E-3</v>
      </c>
      <c r="W149" s="144"/>
      <c r="X149" s="144"/>
      <c r="Y149" s="144"/>
      <c r="Z149" s="144"/>
      <c r="AA149" s="144"/>
      <c r="AB149" s="144"/>
      <c r="AC149" s="144"/>
      <c r="AD149" s="144"/>
      <c r="AE149" s="45"/>
      <c r="AF149" s="144" t="s">
        <v>2311</v>
      </c>
      <c r="AG149" s="144"/>
      <c r="AH149" s="144"/>
      <c r="AI149" s="144"/>
      <c r="AJ149" s="144"/>
      <c r="AK149" s="144"/>
      <c r="AL149" s="144"/>
      <c r="AM149" s="144"/>
      <c r="AN149" s="144"/>
      <c r="AO149" s="144"/>
      <c r="AP149" s="144"/>
      <c r="AQ149" s="45"/>
      <c r="AR149" s="45"/>
      <c r="AS149" s="48"/>
      <c r="AT149" s="45"/>
      <c r="AU149" s="45"/>
      <c r="AV149" s="45"/>
      <c r="AW149" s="45"/>
      <c r="AX149" s="45"/>
      <c r="AY149" s="45"/>
      <c r="AZ149" s="45"/>
      <c r="BA149" s="45"/>
    </row>
    <row r="150" spans="8:53" x14ac:dyDescent="0.25">
      <c r="H150" s="144" t="s">
        <v>289</v>
      </c>
      <c r="I150" s="144"/>
      <c r="J150" s="144"/>
      <c r="K150" s="144"/>
      <c r="L150" s="144"/>
      <c r="M150" s="144"/>
      <c r="N150" s="144"/>
      <c r="O150" s="144"/>
      <c r="P150" s="144"/>
      <c r="Q150" s="144"/>
      <c r="R150" s="144"/>
      <c r="S150" s="45"/>
      <c r="T150" s="144" t="s">
        <v>1286</v>
      </c>
      <c r="U150" s="144"/>
      <c r="V150" s="144"/>
      <c r="W150" s="144"/>
      <c r="X150" s="144"/>
      <c r="Y150" s="144"/>
      <c r="Z150" s="144"/>
      <c r="AA150" s="144"/>
      <c r="AB150" s="144"/>
      <c r="AC150" s="144"/>
      <c r="AD150" s="144"/>
      <c r="AE150" s="45"/>
      <c r="AF150" s="144" t="s">
        <v>290</v>
      </c>
      <c r="AG150" s="144">
        <v>5.5860000000000003</v>
      </c>
      <c r="AH150" s="144">
        <v>5.5860000000000003</v>
      </c>
      <c r="AI150" s="144"/>
      <c r="AJ150" s="144"/>
      <c r="AK150" s="144"/>
      <c r="AL150" s="144"/>
      <c r="AM150" s="144"/>
      <c r="AN150" s="144"/>
      <c r="AO150" s="144"/>
      <c r="AP150" s="144"/>
      <c r="AQ150" s="45"/>
      <c r="AR150" s="45"/>
      <c r="AS150" s="45"/>
      <c r="AT150" s="45"/>
      <c r="AU150" s="45"/>
      <c r="AV150" s="45"/>
      <c r="AW150" s="45"/>
      <c r="AX150" s="45"/>
      <c r="AY150" s="45"/>
      <c r="AZ150" s="45"/>
      <c r="BA150" s="45"/>
    </row>
    <row r="151" spans="8:53" x14ac:dyDescent="0.25">
      <c r="H151" s="144" t="s">
        <v>290</v>
      </c>
      <c r="I151" s="144">
        <v>6.3849999999999998</v>
      </c>
      <c r="J151" s="144">
        <v>6.3849999999999998</v>
      </c>
      <c r="K151" s="144"/>
      <c r="L151" s="144"/>
      <c r="M151" s="144"/>
      <c r="N151" s="144"/>
      <c r="O151" s="144"/>
      <c r="P151" s="144"/>
      <c r="Q151" s="144"/>
      <c r="R151" s="144"/>
      <c r="S151" s="45"/>
      <c r="T151" s="144" t="s">
        <v>290</v>
      </c>
      <c r="U151" s="144">
        <v>11.94</v>
      </c>
      <c r="V151" s="144">
        <v>11.94</v>
      </c>
      <c r="W151" s="144"/>
      <c r="X151" s="144"/>
      <c r="Y151" s="144"/>
      <c r="Z151" s="144"/>
      <c r="AA151" s="144"/>
      <c r="AB151" s="144"/>
      <c r="AC151" s="144"/>
      <c r="AD151" s="144"/>
      <c r="AE151" s="45"/>
      <c r="AF151" s="144" t="s">
        <v>291</v>
      </c>
      <c r="AG151" s="144" t="s">
        <v>2312</v>
      </c>
      <c r="AH151" s="144" t="s">
        <v>2312</v>
      </c>
      <c r="AI151" s="144"/>
      <c r="AJ151" s="144"/>
      <c r="AK151" s="144"/>
      <c r="AL151" s="144"/>
      <c r="AM151" s="144"/>
      <c r="AN151" s="144"/>
      <c r="AO151" s="144"/>
      <c r="AP151" s="144"/>
      <c r="AQ151" s="45"/>
      <c r="AR151" s="45"/>
      <c r="AS151" s="45"/>
      <c r="AT151" s="45"/>
      <c r="AU151" s="45"/>
      <c r="AV151" s="45"/>
      <c r="AW151" s="45"/>
      <c r="AX151" s="45"/>
      <c r="AY151" s="45"/>
      <c r="AZ151" s="45"/>
      <c r="BA151" s="45"/>
    </row>
    <row r="152" spans="8:53" x14ac:dyDescent="0.25">
      <c r="H152" s="144" t="s">
        <v>291</v>
      </c>
      <c r="I152" s="144" t="s">
        <v>292</v>
      </c>
      <c r="J152" s="144" t="s">
        <v>292</v>
      </c>
      <c r="K152" s="144"/>
      <c r="L152" s="144"/>
      <c r="M152" s="144"/>
      <c r="N152" s="144"/>
      <c r="O152" s="144"/>
      <c r="P152" s="144"/>
      <c r="Q152" s="144"/>
      <c r="R152" s="144"/>
      <c r="S152" s="45"/>
      <c r="T152" s="144" t="s">
        <v>291</v>
      </c>
      <c r="U152" s="144" t="s">
        <v>1287</v>
      </c>
      <c r="V152" s="144" t="s">
        <v>1287</v>
      </c>
      <c r="W152" s="144"/>
      <c r="X152" s="144"/>
      <c r="Y152" s="144"/>
      <c r="Z152" s="144"/>
      <c r="AA152" s="144"/>
      <c r="AB152" s="144"/>
      <c r="AC152" s="144"/>
      <c r="AD152" s="144"/>
      <c r="AE152" s="45"/>
      <c r="AF152" s="144" t="s">
        <v>221</v>
      </c>
      <c r="AG152" s="57">
        <v>3.218E-2</v>
      </c>
      <c r="AH152" s="57">
        <v>3.218E-2</v>
      </c>
      <c r="AI152" s="144"/>
      <c r="AJ152" s="144"/>
      <c r="AK152" s="144"/>
      <c r="AL152" s="144"/>
      <c r="AM152" s="144"/>
      <c r="AN152" s="144"/>
      <c r="AO152" s="144"/>
      <c r="AP152" s="144"/>
      <c r="AQ152" s="45"/>
      <c r="AR152" s="45"/>
      <c r="AS152" s="45"/>
      <c r="AT152" s="45"/>
      <c r="AU152" s="45"/>
      <c r="AV152" s="45"/>
      <c r="AW152" s="45"/>
      <c r="AX152" s="45"/>
      <c r="AY152" s="45"/>
      <c r="AZ152" s="45"/>
      <c r="BA152" s="45"/>
    </row>
    <row r="153" spans="8:53" x14ac:dyDescent="0.25">
      <c r="H153" s="144" t="s">
        <v>221</v>
      </c>
      <c r="I153" s="57">
        <v>2.512E-2</v>
      </c>
      <c r="J153" s="57">
        <v>2.512E-2</v>
      </c>
      <c r="K153" s="144"/>
      <c r="L153" s="144"/>
      <c r="M153" s="144"/>
      <c r="N153" s="144"/>
      <c r="O153" s="144"/>
      <c r="P153" s="144"/>
      <c r="Q153" s="144"/>
      <c r="R153" s="144"/>
      <c r="S153" s="45"/>
      <c r="T153" s="144" t="s">
        <v>221</v>
      </c>
      <c r="U153" s="57">
        <v>4.3520000000000003E-2</v>
      </c>
      <c r="V153" s="57">
        <v>4.3520000000000003E-2</v>
      </c>
      <c r="W153" s="144"/>
      <c r="X153" s="144"/>
      <c r="Y153" s="144"/>
      <c r="Z153" s="144"/>
      <c r="AA153" s="144"/>
      <c r="AB153" s="144"/>
      <c r="AC153" s="144"/>
      <c r="AD153" s="144"/>
      <c r="AE153" s="45"/>
      <c r="AF153" s="144" t="s">
        <v>2313</v>
      </c>
      <c r="AG153" s="144"/>
      <c r="AH153" s="144"/>
      <c r="AI153" s="144"/>
      <c r="AJ153" s="144"/>
      <c r="AK153" s="144"/>
      <c r="AL153" s="144"/>
      <c r="AM153" s="144"/>
      <c r="AN153" s="144"/>
      <c r="AO153" s="144"/>
      <c r="AP153" s="144"/>
      <c r="AQ153" s="45"/>
      <c r="AR153" s="45"/>
      <c r="AS153" s="45"/>
      <c r="AT153" s="45"/>
      <c r="AU153" s="45"/>
      <c r="AV153" s="45"/>
      <c r="AW153" s="45"/>
      <c r="AX153" s="45"/>
      <c r="AY153" s="45"/>
      <c r="AZ153" s="45"/>
      <c r="BA153" s="45"/>
    </row>
    <row r="154" spans="8:53" x14ac:dyDescent="0.25">
      <c r="H154" s="144" t="s">
        <v>293</v>
      </c>
      <c r="I154" s="144"/>
      <c r="J154" s="144"/>
      <c r="K154" s="144"/>
      <c r="L154" s="144"/>
      <c r="M154" s="144"/>
      <c r="N154" s="144"/>
      <c r="O154" s="144"/>
      <c r="P154" s="144"/>
      <c r="Q154" s="144"/>
      <c r="R154" s="144"/>
      <c r="S154" s="45"/>
      <c r="T154" s="144" t="s">
        <v>1288</v>
      </c>
      <c r="U154" s="144"/>
      <c r="V154" s="144"/>
      <c r="W154" s="144"/>
      <c r="X154" s="144"/>
      <c r="Y154" s="144"/>
      <c r="Z154" s="144"/>
      <c r="AA154" s="144"/>
      <c r="AB154" s="144"/>
      <c r="AC154" s="144"/>
      <c r="AD154" s="144"/>
      <c r="AE154" s="45"/>
      <c r="AF154" s="144" t="s">
        <v>2314</v>
      </c>
      <c r="AG154" s="144"/>
      <c r="AH154" s="144"/>
      <c r="AI154" s="144"/>
      <c r="AJ154" s="144"/>
      <c r="AK154" s="144"/>
      <c r="AL154" s="144"/>
      <c r="AM154" s="144"/>
      <c r="AN154" s="144"/>
      <c r="AO154" s="144"/>
      <c r="AP154" s="144"/>
      <c r="AQ154" s="45"/>
      <c r="AR154" s="45"/>
      <c r="AS154" s="47"/>
      <c r="AT154" s="45"/>
      <c r="AU154" s="45"/>
      <c r="AV154" s="45"/>
      <c r="AW154" s="45"/>
      <c r="AX154" s="45"/>
      <c r="AY154" s="45"/>
      <c r="AZ154" s="45"/>
      <c r="BA154" s="45"/>
    </row>
    <row r="155" spans="8:53" x14ac:dyDescent="0.25">
      <c r="H155" s="144" t="s">
        <v>294</v>
      </c>
      <c r="I155" s="144"/>
      <c r="J155" s="144"/>
      <c r="K155" s="144"/>
      <c r="L155" s="144"/>
      <c r="M155" s="144"/>
      <c r="N155" s="144"/>
      <c r="O155" s="144"/>
      <c r="P155" s="144"/>
      <c r="Q155" s="144"/>
      <c r="R155" s="144"/>
      <c r="S155" s="45"/>
      <c r="T155" s="144" t="s">
        <v>1289</v>
      </c>
      <c r="U155" s="144"/>
      <c r="V155" s="144"/>
      <c r="W155" s="144"/>
      <c r="X155" s="144"/>
      <c r="Y155" s="144"/>
      <c r="Z155" s="144"/>
      <c r="AA155" s="144"/>
      <c r="AB155" s="144"/>
      <c r="AC155" s="144"/>
      <c r="AD155" s="144"/>
      <c r="AE155" s="45"/>
      <c r="AF155" s="144" t="s">
        <v>2315</v>
      </c>
      <c r="AG155" s="144"/>
      <c r="AH155" s="144"/>
      <c r="AI155" s="144"/>
      <c r="AJ155" s="144"/>
      <c r="AK155" s="144"/>
      <c r="AL155" s="144"/>
      <c r="AM155" s="144"/>
      <c r="AN155" s="144"/>
      <c r="AO155" s="144"/>
      <c r="AP155" s="144"/>
      <c r="AQ155" s="45"/>
      <c r="AR155" s="45"/>
      <c r="AS155" s="46"/>
      <c r="AT155" s="45"/>
      <c r="AU155" s="45"/>
      <c r="AV155" s="45"/>
      <c r="AW155" s="45"/>
      <c r="AX155" s="45"/>
      <c r="AY155" s="45"/>
      <c r="AZ155" s="45"/>
      <c r="BA155" s="45"/>
    </row>
    <row r="156" spans="8:53" x14ac:dyDescent="0.25">
      <c r="H156" s="144" t="s">
        <v>295</v>
      </c>
      <c r="I156" s="144"/>
      <c r="J156" s="144"/>
      <c r="K156" s="144"/>
      <c r="L156" s="144"/>
      <c r="M156" s="144"/>
      <c r="N156" s="144"/>
      <c r="O156" s="144"/>
      <c r="P156" s="144"/>
      <c r="Q156" s="144"/>
      <c r="R156" s="144"/>
      <c r="S156" s="45"/>
      <c r="T156" s="144" t="s">
        <v>1290</v>
      </c>
      <c r="U156" s="144"/>
      <c r="V156" s="144"/>
      <c r="W156" s="144"/>
      <c r="X156" s="144"/>
      <c r="Y156" s="144"/>
      <c r="Z156" s="144"/>
      <c r="AA156" s="144"/>
      <c r="AB156" s="144"/>
      <c r="AC156" s="144"/>
      <c r="AD156" s="144"/>
      <c r="AE156" s="45"/>
      <c r="AF156" s="144" t="s">
        <v>2316</v>
      </c>
      <c r="AG156" s="144"/>
      <c r="AH156" s="144"/>
      <c r="AI156" s="144"/>
      <c r="AJ156" s="144"/>
      <c r="AK156" s="144"/>
      <c r="AL156" s="144"/>
      <c r="AM156" s="144"/>
      <c r="AN156" s="144"/>
      <c r="AO156" s="144"/>
      <c r="AP156" s="144"/>
      <c r="AQ156" s="45"/>
      <c r="AR156" s="45"/>
      <c r="AS156" s="48"/>
      <c r="AT156" s="45"/>
      <c r="AU156" s="45"/>
      <c r="AV156" s="45"/>
      <c r="AW156" s="45"/>
      <c r="AX156" s="45"/>
      <c r="AY156" s="45"/>
      <c r="AZ156" s="45"/>
      <c r="BA156" s="45"/>
    </row>
    <row r="157" spans="8:53" x14ac:dyDescent="0.25">
      <c r="H157" s="144" t="s">
        <v>296</v>
      </c>
      <c r="I157" s="144"/>
      <c r="J157" s="144"/>
      <c r="K157" s="144"/>
      <c r="L157" s="144"/>
      <c r="M157" s="144"/>
      <c r="N157" s="144"/>
      <c r="O157" s="144"/>
      <c r="P157" s="144"/>
      <c r="Q157" s="144"/>
      <c r="R157" s="144"/>
      <c r="S157" s="45"/>
      <c r="T157" s="144" t="s">
        <v>1291</v>
      </c>
      <c r="U157" s="144"/>
      <c r="V157" s="144"/>
      <c r="W157" s="144"/>
      <c r="X157" s="144"/>
      <c r="Y157" s="144"/>
      <c r="Z157" s="144"/>
      <c r="AA157" s="144"/>
      <c r="AB157" s="144"/>
      <c r="AC157" s="144"/>
      <c r="AD157" s="144"/>
      <c r="AE157" s="45"/>
      <c r="AF157" s="144" t="s">
        <v>297</v>
      </c>
      <c r="AG157" s="57">
        <v>3.218E-2</v>
      </c>
      <c r="AH157" s="57">
        <v>3.218E-2</v>
      </c>
      <c r="AI157" s="144"/>
      <c r="AJ157" s="144"/>
      <c r="AK157" s="144"/>
      <c r="AL157" s="144"/>
      <c r="AM157" s="144"/>
      <c r="AN157" s="144"/>
      <c r="AO157" s="144"/>
      <c r="AP157" s="144"/>
      <c r="AQ157" s="45"/>
      <c r="AR157" s="45"/>
      <c r="AS157" s="45"/>
      <c r="AT157" s="45"/>
      <c r="AU157" s="45"/>
      <c r="AV157" s="45"/>
      <c r="AW157" s="45"/>
      <c r="AX157" s="45"/>
      <c r="AY157" s="45"/>
      <c r="AZ157" s="45"/>
      <c r="BA157" s="45"/>
    </row>
    <row r="158" spans="8:53" x14ac:dyDescent="0.25">
      <c r="H158" s="144" t="s">
        <v>297</v>
      </c>
      <c r="I158" s="57">
        <v>2.512E-2</v>
      </c>
      <c r="J158" s="57">
        <v>2.512E-2</v>
      </c>
      <c r="K158" s="144"/>
      <c r="L158" s="144"/>
      <c r="M158" s="144"/>
      <c r="N158" s="144"/>
      <c r="O158" s="144"/>
      <c r="P158" s="144"/>
      <c r="Q158" s="144"/>
      <c r="R158" s="144"/>
      <c r="S158" s="45"/>
      <c r="T158" s="144" t="s">
        <v>297</v>
      </c>
      <c r="U158" s="57">
        <v>4.3520000000000003E-2</v>
      </c>
      <c r="V158" s="57">
        <v>4.3520000000000003E-2</v>
      </c>
      <c r="W158" s="144"/>
      <c r="X158" s="144"/>
      <c r="Y158" s="144"/>
      <c r="Z158" s="144"/>
      <c r="AA158" s="144"/>
      <c r="AB158" s="144"/>
      <c r="AC158" s="144"/>
      <c r="AD158" s="144"/>
      <c r="AE158" s="45"/>
      <c r="AF158" s="144" t="s">
        <v>298</v>
      </c>
      <c r="AG158" s="144" t="s">
        <v>2312</v>
      </c>
      <c r="AH158" s="144" t="s">
        <v>2312</v>
      </c>
      <c r="AI158" s="144"/>
      <c r="AJ158" s="144"/>
      <c r="AK158" s="144"/>
      <c r="AL158" s="144"/>
      <c r="AM158" s="144"/>
      <c r="AN158" s="144"/>
      <c r="AO158" s="144"/>
      <c r="AP158" s="144"/>
      <c r="AQ158" s="45"/>
      <c r="AR158" s="45"/>
      <c r="AS158" s="45"/>
      <c r="AT158" s="45"/>
      <c r="AU158" s="45"/>
      <c r="AV158" s="45"/>
      <c r="AW158" s="45"/>
      <c r="AX158" s="45"/>
      <c r="AY158" s="45"/>
      <c r="AZ158" s="45"/>
      <c r="BA158" s="45"/>
    </row>
    <row r="159" spans="8:53" x14ac:dyDescent="0.25">
      <c r="H159" s="144" t="s">
        <v>298</v>
      </c>
      <c r="I159" s="144" t="s">
        <v>292</v>
      </c>
      <c r="J159" s="144" t="s">
        <v>292</v>
      </c>
      <c r="K159" s="144"/>
      <c r="L159" s="144"/>
      <c r="M159" s="144"/>
      <c r="N159" s="144"/>
      <c r="O159" s="144"/>
      <c r="P159" s="144"/>
      <c r="Q159" s="144"/>
      <c r="R159" s="144"/>
      <c r="S159" s="45"/>
      <c r="T159" s="144" t="s">
        <v>298</v>
      </c>
      <c r="U159" s="144" t="s">
        <v>1287</v>
      </c>
      <c r="V159" s="144" t="s">
        <v>1287</v>
      </c>
      <c r="W159" s="144"/>
      <c r="X159" s="144"/>
      <c r="Y159" s="144"/>
      <c r="Z159" s="144"/>
      <c r="AA159" s="144"/>
      <c r="AB159" s="144"/>
      <c r="AC159" s="144"/>
      <c r="AD159" s="144"/>
      <c r="AE159" s="45"/>
      <c r="AF159" s="144" t="s">
        <v>2313</v>
      </c>
      <c r="AG159" s="144"/>
      <c r="AH159" s="144"/>
      <c r="AI159" s="144"/>
      <c r="AJ159" s="144"/>
      <c r="AK159" s="144"/>
      <c r="AL159" s="144"/>
      <c r="AM159" s="144"/>
      <c r="AN159" s="144"/>
      <c r="AO159" s="144"/>
      <c r="AP159" s="144"/>
      <c r="AQ159" s="45"/>
      <c r="AR159" s="45"/>
      <c r="AS159" s="45"/>
      <c r="AT159" s="45"/>
      <c r="AU159" s="45"/>
      <c r="AV159" s="45"/>
      <c r="AW159" s="45"/>
      <c r="AX159" s="45"/>
      <c r="AY159" s="45"/>
      <c r="AZ159" s="45"/>
      <c r="BA159" s="45"/>
    </row>
    <row r="160" spans="8:53" x14ac:dyDescent="0.25">
      <c r="H160" s="144" t="s">
        <v>293</v>
      </c>
      <c r="I160" s="144"/>
      <c r="J160" s="144"/>
      <c r="K160" s="144"/>
      <c r="L160" s="144"/>
      <c r="M160" s="144"/>
      <c r="N160" s="144"/>
      <c r="O160" s="144"/>
      <c r="P160" s="144"/>
      <c r="Q160" s="144"/>
      <c r="R160" s="144"/>
      <c r="S160" s="45"/>
      <c r="T160" s="144" t="s">
        <v>1288</v>
      </c>
      <c r="U160" s="144"/>
      <c r="V160" s="144"/>
      <c r="W160" s="144"/>
      <c r="X160" s="144"/>
      <c r="Y160" s="144"/>
      <c r="Z160" s="144"/>
      <c r="AA160" s="144"/>
      <c r="AB160" s="144"/>
      <c r="AC160" s="144"/>
      <c r="AD160" s="144"/>
      <c r="AE160" s="45"/>
      <c r="AF160" s="144" t="s">
        <v>2314</v>
      </c>
      <c r="AG160" s="144"/>
      <c r="AH160" s="144"/>
      <c r="AI160" s="144"/>
      <c r="AJ160" s="144"/>
      <c r="AK160" s="144"/>
      <c r="AL160" s="144"/>
      <c r="AM160" s="144"/>
      <c r="AN160" s="144"/>
      <c r="AO160" s="144"/>
      <c r="AP160" s="144"/>
      <c r="AQ160" s="45"/>
      <c r="AR160" s="45"/>
      <c r="AS160" s="45"/>
      <c r="AT160" s="45"/>
      <c r="AU160" s="45"/>
      <c r="AV160" s="45"/>
      <c r="AW160" s="45"/>
      <c r="AX160" s="45"/>
      <c r="AY160" s="45"/>
      <c r="AZ160" s="45"/>
      <c r="BA160" s="45"/>
    </row>
    <row r="161" spans="8:53" x14ac:dyDescent="0.25">
      <c r="H161" s="144" t="s">
        <v>294</v>
      </c>
      <c r="I161" s="144"/>
      <c r="J161" s="144"/>
      <c r="K161" s="144"/>
      <c r="L161" s="144"/>
      <c r="M161" s="144"/>
      <c r="N161" s="144"/>
      <c r="O161" s="144"/>
      <c r="P161" s="144"/>
      <c r="Q161" s="144"/>
      <c r="R161" s="144"/>
      <c r="S161" s="45"/>
      <c r="T161" s="144" t="s">
        <v>1289</v>
      </c>
      <c r="U161" s="144"/>
      <c r="V161" s="144"/>
      <c r="W161" s="144"/>
      <c r="X161" s="144"/>
      <c r="Y161" s="144"/>
      <c r="Z161" s="144"/>
      <c r="AA161" s="144"/>
      <c r="AB161" s="144"/>
      <c r="AC161" s="144"/>
      <c r="AD161" s="144"/>
      <c r="AE161" s="45"/>
      <c r="AF161" s="144" t="s">
        <v>2315</v>
      </c>
      <c r="AG161" s="144"/>
      <c r="AH161" s="144"/>
      <c r="AI161" s="144"/>
      <c r="AJ161" s="144"/>
      <c r="AK161" s="144"/>
      <c r="AL161" s="144"/>
      <c r="AM161" s="144"/>
      <c r="AN161" s="144"/>
      <c r="AO161" s="144"/>
      <c r="AP161" s="144"/>
      <c r="AQ161" s="45"/>
      <c r="AR161" s="45"/>
      <c r="AS161" s="45"/>
      <c r="AT161" s="45"/>
      <c r="AU161" s="45"/>
      <c r="AV161" s="45"/>
      <c r="AW161" s="45"/>
      <c r="AX161" s="45"/>
      <c r="AY161" s="45"/>
      <c r="AZ161" s="45"/>
      <c r="BA161" s="45"/>
    </row>
    <row r="162" spans="8:53" x14ac:dyDescent="0.25">
      <c r="H162" s="144" t="s">
        <v>295</v>
      </c>
      <c r="I162" s="144"/>
      <c r="J162" s="144"/>
      <c r="K162" s="144"/>
      <c r="L162" s="144"/>
      <c r="M162" s="144"/>
      <c r="N162" s="144"/>
      <c r="O162" s="144"/>
      <c r="P162" s="144"/>
      <c r="Q162" s="144"/>
      <c r="R162" s="144"/>
      <c r="S162" s="45"/>
      <c r="T162" s="144" t="s">
        <v>1290</v>
      </c>
      <c r="U162" s="144"/>
      <c r="V162" s="144"/>
      <c r="W162" s="144"/>
      <c r="X162" s="144"/>
      <c r="Y162" s="144"/>
      <c r="Z162" s="144"/>
      <c r="AA162" s="144"/>
      <c r="AB162" s="144"/>
      <c r="AC162" s="144"/>
      <c r="AD162" s="144"/>
      <c r="AE162" s="45"/>
      <c r="AF162" s="144" t="s">
        <v>2316</v>
      </c>
      <c r="AG162" s="144"/>
      <c r="AH162" s="144"/>
      <c r="AI162" s="144"/>
      <c r="AJ162" s="144"/>
      <c r="AK162" s="144"/>
      <c r="AL162" s="144"/>
      <c r="AM162" s="144"/>
      <c r="AN162" s="144"/>
      <c r="AO162" s="144"/>
      <c r="AP162" s="144"/>
      <c r="AQ162" s="45"/>
      <c r="AR162" s="45"/>
      <c r="AS162" s="48"/>
      <c r="AT162" s="45"/>
      <c r="AU162" s="45"/>
      <c r="AV162" s="45"/>
      <c r="AW162" s="45"/>
      <c r="AX162" s="45"/>
      <c r="AY162" s="45"/>
      <c r="AZ162" s="45"/>
      <c r="BA162" s="45"/>
    </row>
    <row r="163" spans="8:53" x14ac:dyDescent="0.25">
      <c r="H163" s="144" t="s">
        <v>296</v>
      </c>
      <c r="I163" s="144"/>
      <c r="J163" s="144"/>
      <c r="K163" s="144"/>
      <c r="L163" s="144"/>
      <c r="M163" s="144"/>
      <c r="N163" s="144"/>
      <c r="O163" s="144"/>
      <c r="P163" s="144"/>
      <c r="Q163" s="144"/>
      <c r="R163" s="144"/>
      <c r="S163" s="45"/>
      <c r="T163" s="144" t="s">
        <v>1291</v>
      </c>
      <c r="U163" s="144"/>
      <c r="V163" s="144"/>
      <c r="W163" s="144"/>
      <c r="X163" s="144"/>
      <c r="Y163" s="144"/>
      <c r="Z163" s="144"/>
      <c r="AA163" s="144"/>
      <c r="AB163" s="144"/>
      <c r="AC163" s="144"/>
      <c r="AD163" s="144"/>
      <c r="AE163" s="45"/>
      <c r="AF163" s="144" t="s">
        <v>2317</v>
      </c>
      <c r="AG163" s="144"/>
      <c r="AH163" s="144"/>
      <c r="AI163" s="144"/>
      <c r="AJ163" s="144"/>
      <c r="AK163" s="144"/>
      <c r="AL163" s="144"/>
      <c r="AM163" s="144"/>
      <c r="AN163" s="144"/>
      <c r="AO163" s="144"/>
      <c r="AP163" s="144"/>
      <c r="AQ163" s="45"/>
      <c r="AR163" s="45"/>
      <c r="AS163" s="48"/>
      <c r="AT163" s="45"/>
      <c r="AU163" s="45"/>
      <c r="AV163" s="45"/>
      <c r="AW163" s="45"/>
      <c r="AX163" s="45"/>
      <c r="AY163" s="45"/>
      <c r="AZ163" s="45"/>
      <c r="BA163" s="45"/>
    </row>
    <row r="164" spans="8:53" x14ac:dyDescent="0.25">
      <c r="H164" s="144" t="s">
        <v>299</v>
      </c>
      <c r="I164" s="144"/>
      <c r="J164" s="144"/>
      <c r="K164" s="144"/>
      <c r="L164" s="144"/>
      <c r="M164" s="144"/>
      <c r="N164" s="144"/>
      <c r="O164" s="144"/>
      <c r="P164" s="144"/>
      <c r="Q164" s="144"/>
      <c r="R164" s="144"/>
      <c r="S164" s="45"/>
      <c r="T164" s="144" t="s">
        <v>1292</v>
      </c>
      <c r="U164" s="144"/>
      <c r="V164" s="144"/>
      <c r="W164" s="144"/>
      <c r="X164" s="144"/>
      <c r="Y164" s="144"/>
      <c r="Z164" s="144"/>
      <c r="AA164" s="144"/>
      <c r="AB164" s="144"/>
      <c r="AC164" s="144"/>
      <c r="AD164" s="144"/>
      <c r="AE164" s="45"/>
      <c r="AF164" s="144" t="s">
        <v>2318</v>
      </c>
      <c r="AG164" s="144"/>
      <c r="AH164" s="144"/>
      <c r="AI164" s="144"/>
      <c r="AJ164" s="144"/>
      <c r="AK164" s="144"/>
      <c r="AL164" s="144"/>
      <c r="AM164" s="144"/>
      <c r="AN164" s="144"/>
      <c r="AO164" s="144"/>
      <c r="AP164" s="144"/>
      <c r="AQ164" s="45"/>
      <c r="AR164" s="45"/>
      <c r="AS164" s="47"/>
      <c r="AT164" s="45"/>
      <c r="AU164" s="45"/>
      <c r="AV164" s="45"/>
      <c r="AW164" s="45"/>
      <c r="AX164" s="45"/>
      <c r="AY164" s="45"/>
      <c r="AZ164" s="45"/>
      <c r="BA164" s="45"/>
    </row>
    <row r="165" spans="8:53" x14ac:dyDescent="0.25">
      <c r="H165" s="144" t="s">
        <v>300</v>
      </c>
      <c r="I165" s="144"/>
      <c r="J165" s="144"/>
      <c r="K165" s="144"/>
      <c r="L165" s="144"/>
      <c r="M165" s="144"/>
      <c r="N165" s="144"/>
      <c r="O165" s="144"/>
      <c r="P165" s="144"/>
      <c r="Q165" s="144"/>
      <c r="R165" s="144"/>
      <c r="S165" s="45"/>
      <c r="T165" s="144" t="s">
        <v>1293</v>
      </c>
      <c r="U165" s="144"/>
      <c r="V165" s="144"/>
      <c r="W165" s="144"/>
      <c r="X165" s="144"/>
      <c r="Y165" s="144"/>
      <c r="Z165" s="144"/>
      <c r="AA165" s="144"/>
      <c r="AB165" s="144"/>
      <c r="AC165" s="144"/>
      <c r="AD165" s="144"/>
      <c r="AE165" s="45"/>
      <c r="AF165" s="144" t="s">
        <v>2319</v>
      </c>
      <c r="AG165" s="144"/>
      <c r="AH165" s="144"/>
      <c r="AI165" s="144"/>
      <c r="AJ165" s="144"/>
      <c r="AK165" s="144"/>
      <c r="AL165" s="144"/>
      <c r="AM165" s="144"/>
      <c r="AN165" s="144"/>
      <c r="AO165" s="144"/>
      <c r="AP165" s="144"/>
      <c r="AQ165" s="45"/>
      <c r="AR165" s="45"/>
      <c r="AS165" s="45"/>
      <c r="AT165" s="45"/>
      <c r="AU165" s="45"/>
      <c r="AV165" s="45"/>
      <c r="AW165" s="45"/>
      <c r="AX165" s="45"/>
      <c r="AY165" s="45"/>
      <c r="AZ165" s="45"/>
      <c r="BA165" s="45"/>
    </row>
    <row r="166" spans="8:53" x14ac:dyDescent="0.25">
      <c r="H166" s="144" t="s">
        <v>301</v>
      </c>
      <c r="I166" s="144"/>
      <c r="J166" s="144"/>
      <c r="K166" s="144"/>
      <c r="L166" s="144"/>
      <c r="M166" s="144"/>
      <c r="N166" s="144"/>
      <c r="O166" s="144"/>
      <c r="P166" s="144"/>
      <c r="Q166" s="144"/>
      <c r="R166" s="144"/>
      <c r="S166" s="45"/>
      <c r="T166" s="144" t="s">
        <v>1294</v>
      </c>
      <c r="U166" s="144"/>
      <c r="V166" s="144"/>
      <c r="W166" s="144"/>
      <c r="X166" s="144"/>
      <c r="Y166" s="144"/>
      <c r="Z166" s="144"/>
      <c r="AA166" s="144"/>
      <c r="AB166" s="144"/>
      <c r="AC166" s="144"/>
      <c r="AD166" s="144"/>
      <c r="AE166" s="45"/>
      <c r="AF166" s="144" t="s">
        <v>302</v>
      </c>
      <c r="AG166" s="57">
        <v>7.3200000000000001E-3</v>
      </c>
      <c r="AH166" s="57">
        <v>7.3200000000000001E-3</v>
      </c>
      <c r="AI166" s="144"/>
      <c r="AJ166" s="144"/>
      <c r="AK166" s="144"/>
      <c r="AL166" s="144"/>
      <c r="AM166" s="144"/>
      <c r="AN166" s="144"/>
      <c r="AO166" s="144"/>
      <c r="AP166" s="144"/>
      <c r="AQ166" s="45"/>
      <c r="AR166" s="45"/>
      <c r="AS166" s="45"/>
      <c r="AT166" s="45"/>
      <c r="AU166" s="45"/>
      <c r="AV166" s="45"/>
      <c r="AW166" s="45"/>
      <c r="AX166" s="45"/>
      <c r="AY166" s="45"/>
      <c r="AZ166" s="45"/>
      <c r="BA166" s="45"/>
    </row>
    <row r="167" spans="8:53" x14ac:dyDescent="0.25">
      <c r="H167" s="144" t="s">
        <v>302</v>
      </c>
      <c r="I167" s="57">
        <v>2.512E-2</v>
      </c>
      <c r="J167" s="57">
        <v>2.512E-2</v>
      </c>
      <c r="K167" s="144"/>
      <c r="L167" s="144"/>
      <c r="M167" s="144"/>
      <c r="N167" s="144"/>
      <c r="O167" s="144"/>
      <c r="P167" s="144"/>
      <c r="Q167" s="144"/>
      <c r="R167" s="144"/>
      <c r="S167" s="45"/>
      <c r="T167" s="144" t="s">
        <v>302</v>
      </c>
      <c r="U167" s="57">
        <v>4.3520000000000003E-2</v>
      </c>
      <c r="V167" s="57">
        <v>4.3520000000000003E-2</v>
      </c>
      <c r="W167" s="144"/>
      <c r="X167" s="144"/>
      <c r="Y167" s="144"/>
      <c r="Z167" s="144"/>
      <c r="AA167" s="144"/>
      <c r="AB167" s="144"/>
      <c r="AC167" s="144"/>
      <c r="AD167" s="144"/>
      <c r="AE167" s="45"/>
      <c r="AF167" s="144"/>
      <c r="AG167" s="144"/>
      <c r="AH167" s="144"/>
      <c r="AI167" s="144"/>
      <c r="AJ167" s="144"/>
      <c r="AK167" s="144"/>
      <c r="AL167" s="144"/>
      <c r="AM167" s="144"/>
      <c r="AN167" s="144"/>
      <c r="AO167" s="144"/>
      <c r="AP167" s="144"/>
      <c r="AQ167" s="45"/>
      <c r="AR167" s="45"/>
      <c r="AS167" s="45"/>
      <c r="AT167" s="45"/>
      <c r="AU167" s="45"/>
      <c r="AV167" s="45"/>
      <c r="AW167" s="45"/>
      <c r="AX167" s="45"/>
      <c r="AY167" s="45"/>
      <c r="AZ167" s="45"/>
      <c r="BA167" s="45"/>
    </row>
    <row r="168" spans="8:53" x14ac:dyDescent="0.25">
      <c r="H168" s="144"/>
      <c r="I168" s="144"/>
      <c r="J168" s="144"/>
      <c r="K168" s="144"/>
      <c r="L168" s="144"/>
      <c r="M168" s="144"/>
      <c r="N168" s="144"/>
      <c r="O168" s="144"/>
      <c r="P168" s="144"/>
      <c r="Q168" s="144"/>
      <c r="R168" s="144"/>
      <c r="S168" s="45"/>
      <c r="T168" s="144"/>
      <c r="U168" s="144"/>
      <c r="V168" s="144"/>
      <c r="W168" s="144"/>
      <c r="X168" s="144"/>
      <c r="Y168" s="144"/>
      <c r="Z168" s="144"/>
      <c r="AA168" s="144"/>
      <c r="AB168" s="144"/>
      <c r="AC168" s="144"/>
      <c r="AD168" s="144"/>
      <c r="AE168" s="45"/>
      <c r="AF168" s="144" t="s">
        <v>55</v>
      </c>
      <c r="AG168" s="144"/>
      <c r="AH168" s="144"/>
      <c r="AI168" s="144"/>
      <c r="AJ168" s="144"/>
      <c r="AK168" s="144"/>
      <c r="AL168" s="144"/>
      <c r="AM168" s="144"/>
      <c r="AN168" s="144"/>
      <c r="AO168" s="144"/>
      <c r="AP168" s="144"/>
      <c r="AQ168" s="45"/>
      <c r="AR168" s="45"/>
      <c r="AS168" s="45"/>
      <c r="AT168" s="45"/>
      <c r="AU168" s="45"/>
      <c r="AV168" s="45"/>
      <c r="AW168" s="45"/>
      <c r="AX168" s="45"/>
      <c r="AY168" s="45"/>
      <c r="AZ168" s="45"/>
      <c r="BA168" s="45"/>
    </row>
    <row r="169" spans="8:53" x14ac:dyDescent="0.25">
      <c r="H169" s="144" t="s">
        <v>55</v>
      </c>
      <c r="I169" s="144"/>
      <c r="J169" s="144"/>
      <c r="K169" s="144"/>
      <c r="L169" s="144"/>
      <c r="M169" s="144"/>
      <c r="N169" s="144"/>
      <c r="O169" s="144"/>
      <c r="P169" s="144"/>
      <c r="Q169" s="144"/>
      <c r="R169" s="144"/>
      <c r="S169" s="45"/>
      <c r="T169" s="144" t="s">
        <v>55</v>
      </c>
      <c r="U169" s="144"/>
      <c r="V169" s="144"/>
      <c r="W169" s="144"/>
      <c r="X169" s="144"/>
      <c r="Y169" s="144"/>
      <c r="Z169" s="144"/>
      <c r="AA169" s="144"/>
      <c r="AB169" s="144"/>
      <c r="AC169" s="144"/>
      <c r="AD169" s="144"/>
      <c r="AE169" s="45"/>
      <c r="AF169" s="144" t="s">
        <v>303</v>
      </c>
      <c r="AG169" s="144"/>
      <c r="AH169" s="144"/>
      <c r="AI169" s="144"/>
      <c r="AJ169" s="144"/>
      <c r="AK169" s="144"/>
      <c r="AL169" s="144"/>
      <c r="AM169" s="144"/>
      <c r="AN169" s="144"/>
      <c r="AO169" s="144"/>
      <c r="AP169" s="144"/>
      <c r="AQ169" s="45"/>
      <c r="AR169" s="45"/>
      <c r="AS169" s="46"/>
      <c r="AT169" s="46"/>
      <c r="AU169" s="46"/>
      <c r="AV169" s="45"/>
      <c r="AW169" s="45"/>
      <c r="AX169" s="45"/>
      <c r="AY169" s="45"/>
      <c r="AZ169" s="45"/>
      <c r="BA169" s="45"/>
    </row>
    <row r="170" spans="8:53" x14ac:dyDescent="0.25">
      <c r="H170" s="144" t="s">
        <v>303</v>
      </c>
      <c r="I170" s="144"/>
      <c r="J170" s="144"/>
      <c r="K170" s="144"/>
      <c r="L170" s="144"/>
      <c r="M170" s="144"/>
      <c r="N170" s="144"/>
      <c r="O170" s="144"/>
      <c r="P170" s="144"/>
      <c r="Q170" s="144"/>
      <c r="R170" s="144"/>
      <c r="S170" s="45"/>
      <c r="T170" s="144" t="s">
        <v>303</v>
      </c>
      <c r="U170" s="144"/>
      <c r="V170" s="144"/>
      <c r="W170" s="144"/>
      <c r="X170" s="144"/>
      <c r="Y170" s="144"/>
      <c r="Z170" s="144"/>
      <c r="AA170" s="144"/>
      <c r="AB170" s="144"/>
      <c r="AC170" s="144"/>
      <c r="AD170" s="144"/>
      <c r="AE170" s="45"/>
      <c r="AF170" s="144">
        <v>2019</v>
      </c>
      <c r="AG170" s="144" t="s">
        <v>2320</v>
      </c>
      <c r="AH170" s="144" t="s">
        <v>201</v>
      </c>
      <c r="AI170" s="144" t="s">
        <v>2288</v>
      </c>
      <c r="AJ170" s="144">
        <v>-3.1560000000000001</v>
      </c>
      <c r="AK170" s="144" t="s">
        <v>2321</v>
      </c>
      <c r="AL170" s="144">
        <v>3.1560000000000001</v>
      </c>
      <c r="AM170" s="144" t="s">
        <v>2322</v>
      </c>
      <c r="AN170" s="144">
        <v>16.670000000000002</v>
      </c>
      <c r="AO170" s="144">
        <v>5.6279999999999997E-2</v>
      </c>
      <c r="AP170" s="144">
        <v>-0.28870000000000001</v>
      </c>
      <c r="AQ170" s="45"/>
      <c r="AR170" s="45"/>
      <c r="AS170" s="45"/>
      <c r="AT170" s="45"/>
      <c r="AU170" s="45"/>
      <c r="AV170" s="45"/>
      <c r="AW170" s="45"/>
      <c r="AX170" s="45"/>
      <c r="AY170" s="45"/>
      <c r="AZ170" s="45"/>
      <c r="BA170" s="45"/>
    </row>
    <row r="171" spans="8:53" x14ac:dyDescent="0.25">
      <c r="H171" s="144">
        <v>2017</v>
      </c>
      <c r="I171" s="144" t="s">
        <v>304</v>
      </c>
      <c r="J171" s="144" t="s">
        <v>201</v>
      </c>
      <c r="K171" s="144" t="s">
        <v>206</v>
      </c>
      <c r="L171" s="144">
        <v>-0.31709999999999999</v>
      </c>
      <c r="M171" s="144" t="s">
        <v>305</v>
      </c>
      <c r="N171" s="144">
        <v>0.9909</v>
      </c>
      <c r="O171" s="144">
        <v>35.71</v>
      </c>
      <c r="P171" s="144">
        <v>0.80959999999999999</v>
      </c>
      <c r="Q171" s="144">
        <v>-0.28870000000000001</v>
      </c>
      <c r="R171" s="144"/>
      <c r="S171" s="45"/>
      <c r="T171" s="144">
        <v>2018</v>
      </c>
      <c r="U171" s="144" t="s">
        <v>1295</v>
      </c>
      <c r="V171" s="144" t="s">
        <v>201</v>
      </c>
      <c r="W171" s="144" t="s">
        <v>1266</v>
      </c>
      <c r="X171" s="144">
        <v>-1.325</v>
      </c>
      <c r="Y171" s="144" t="s">
        <v>1296</v>
      </c>
      <c r="Z171" s="144">
        <v>1.7509999999999999</v>
      </c>
      <c r="AA171" s="144" t="s">
        <v>1297</v>
      </c>
      <c r="AB171" s="144">
        <v>42.86</v>
      </c>
      <c r="AC171" s="144">
        <v>0.37659999999999999</v>
      </c>
      <c r="AD171" s="144">
        <v>-0.28870000000000001</v>
      </c>
      <c r="AE171" s="45"/>
      <c r="AF171" s="144">
        <v>2018</v>
      </c>
      <c r="AG171" s="144" t="s">
        <v>2323</v>
      </c>
      <c r="AH171" s="144" t="s">
        <v>201</v>
      </c>
      <c r="AI171" s="144" t="s">
        <v>2324</v>
      </c>
      <c r="AJ171" s="144">
        <v>29.99</v>
      </c>
      <c r="AK171" s="144" t="s">
        <v>2325</v>
      </c>
      <c r="AL171" s="144">
        <v>2.069</v>
      </c>
      <c r="AM171" s="144" t="s">
        <v>2326</v>
      </c>
      <c r="AN171" s="144">
        <v>58.22</v>
      </c>
      <c r="AO171" s="144">
        <v>2.2050000000000001</v>
      </c>
      <c r="AP171" s="144">
        <v>1.1519999999999999</v>
      </c>
      <c r="AQ171" s="45"/>
      <c r="AR171" s="45"/>
      <c r="AS171" s="46"/>
      <c r="AT171" s="46"/>
      <c r="AU171" s="46"/>
      <c r="AV171" s="45"/>
      <c r="AW171" s="45"/>
      <c r="AX171" s="45"/>
      <c r="AY171" s="45"/>
      <c r="AZ171" s="45"/>
      <c r="BA171" s="45"/>
    </row>
    <row r="172" spans="8:53" x14ac:dyDescent="0.25">
      <c r="H172" s="144">
        <v>2016</v>
      </c>
      <c r="I172" s="144" t="s">
        <v>306</v>
      </c>
      <c r="J172" s="144" t="s">
        <v>201</v>
      </c>
      <c r="K172" s="144" t="s">
        <v>198</v>
      </c>
      <c r="L172" s="144">
        <v>29.87</v>
      </c>
      <c r="M172" s="144" t="s">
        <v>307</v>
      </c>
      <c r="N172" s="144">
        <v>2.512</v>
      </c>
      <c r="O172" s="144">
        <v>53.55</v>
      </c>
      <c r="P172" s="144">
        <v>2.0049999999999999</v>
      </c>
      <c r="Q172" s="144">
        <v>0.95220000000000005</v>
      </c>
      <c r="R172" s="144"/>
      <c r="S172" s="45"/>
      <c r="T172" s="144">
        <v>2017</v>
      </c>
      <c r="U172" s="144" t="s">
        <v>1298</v>
      </c>
      <c r="V172" s="144" t="s">
        <v>201</v>
      </c>
      <c r="W172" s="144" t="s">
        <v>1264</v>
      </c>
      <c r="X172" s="144">
        <v>9.6850000000000005</v>
      </c>
      <c r="Y172" s="144" t="s">
        <v>1299</v>
      </c>
      <c r="Z172" s="144">
        <v>4.3520000000000003</v>
      </c>
      <c r="AA172" s="144" t="s">
        <v>1300</v>
      </c>
      <c r="AB172" s="144">
        <v>52.49</v>
      </c>
      <c r="AC172" s="144">
        <v>1.381</v>
      </c>
      <c r="AD172" s="144">
        <v>0.39460000000000001</v>
      </c>
      <c r="AE172" s="45"/>
      <c r="AF172" s="144" t="s">
        <v>308</v>
      </c>
      <c r="AG172" s="144" t="s">
        <v>2327</v>
      </c>
      <c r="AH172" s="144" t="s">
        <v>201</v>
      </c>
      <c r="AI172" s="144" t="s">
        <v>2328</v>
      </c>
      <c r="AJ172" s="144">
        <v>13.41</v>
      </c>
      <c r="AK172" s="144" t="s">
        <v>2329</v>
      </c>
      <c r="AL172" s="144">
        <v>2.613</v>
      </c>
      <c r="AM172" s="144" t="s">
        <v>1304</v>
      </c>
      <c r="AN172" s="144">
        <v>112.5</v>
      </c>
      <c r="AO172" s="144">
        <v>37.44</v>
      </c>
      <c r="AP172" s="144">
        <v>1.1299999999999999</v>
      </c>
      <c r="AQ172" s="45"/>
      <c r="AR172" s="45"/>
      <c r="AS172" s="46"/>
      <c r="AT172" s="46"/>
      <c r="AU172" s="46"/>
      <c r="AV172" s="45"/>
      <c r="AW172" s="45"/>
      <c r="AX172" s="45"/>
      <c r="AY172" s="45"/>
      <c r="AZ172" s="45"/>
      <c r="BA172" s="45"/>
    </row>
    <row r="173" spans="8:53" x14ac:dyDescent="0.25">
      <c r="H173" s="144" t="s">
        <v>308</v>
      </c>
      <c r="I173" s="144" t="s">
        <v>309</v>
      </c>
      <c r="J173" s="144" t="s">
        <v>201</v>
      </c>
      <c r="K173" s="144" t="s">
        <v>310</v>
      </c>
      <c r="L173" s="144">
        <v>14.78</v>
      </c>
      <c r="M173" s="144" t="s">
        <v>311</v>
      </c>
      <c r="N173" s="144">
        <v>1.7509999999999999</v>
      </c>
      <c r="O173" s="144">
        <v>112.5</v>
      </c>
      <c r="P173" s="144">
        <v>44.63</v>
      </c>
      <c r="Q173" s="144">
        <v>1.407</v>
      </c>
      <c r="R173" s="144">
        <v>0.33169999999999999</v>
      </c>
      <c r="S173" s="45"/>
      <c r="T173" s="144" t="s">
        <v>308</v>
      </c>
      <c r="U173" s="144" t="s">
        <v>1301</v>
      </c>
      <c r="V173" s="144" t="s">
        <v>201</v>
      </c>
      <c r="W173" s="144" t="s">
        <v>1302</v>
      </c>
      <c r="X173" s="144">
        <v>4.18</v>
      </c>
      <c r="Y173" s="144" t="s">
        <v>1303</v>
      </c>
      <c r="Z173" s="144">
        <v>3.052</v>
      </c>
      <c r="AA173" s="144" t="s">
        <v>1304</v>
      </c>
      <c r="AB173" s="144">
        <v>117.5</v>
      </c>
      <c r="AC173" s="144">
        <v>47.67</v>
      </c>
      <c r="AD173" s="144">
        <v>0.87890000000000001</v>
      </c>
      <c r="AE173" s="45"/>
      <c r="AF173" s="144" t="s">
        <v>312</v>
      </c>
      <c r="AG173" s="144" t="s">
        <v>2330</v>
      </c>
      <c r="AH173" s="144" t="s">
        <v>201</v>
      </c>
      <c r="AI173" s="144" t="s">
        <v>2331</v>
      </c>
      <c r="AJ173" s="144">
        <v>23.43</v>
      </c>
      <c r="AK173" s="144" t="s">
        <v>2332</v>
      </c>
      <c r="AL173" s="144">
        <v>0.76900000000000002</v>
      </c>
      <c r="AM173" s="144" t="s">
        <v>1304</v>
      </c>
      <c r="AN173" s="144">
        <v>142.1</v>
      </c>
      <c r="AO173" s="144">
        <v>29.38</v>
      </c>
      <c r="AP173" s="144">
        <v>1.5189999999999999</v>
      </c>
      <c r="AQ173" s="45"/>
      <c r="AR173" s="45"/>
      <c r="AS173" s="45"/>
      <c r="AT173" s="45"/>
      <c r="AU173" s="45"/>
      <c r="AV173" s="45"/>
      <c r="AW173" s="45"/>
      <c r="AX173" s="45"/>
      <c r="AY173" s="45"/>
      <c r="AZ173" s="45"/>
      <c r="BA173" s="45"/>
    </row>
    <row r="174" spans="8:53" x14ac:dyDescent="0.25">
      <c r="H174" s="144" t="s">
        <v>312</v>
      </c>
      <c r="I174" s="144" t="s">
        <v>313</v>
      </c>
      <c r="J174" s="144" t="s">
        <v>201</v>
      </c>
      <c r="K174" s="144" t="s">
        <v>314</v>
      </c>
      <c r="L174" s="144">
        <v>21.35</v>
      </c>
      <c r="M174" s="144" t="s">
        <v>315</v>
      </c>
      <c r="N174" s="144">
        <v>1.075</v>
      </c>
      <c r="O174" s="144">
        <v>139.30000000000001</v>
      </c>
      <c r="P174" s="144">
        <v>12.61</v>
      </c>
      <c r="Q174" s="144">
        <v>0.84519999999999995</v>
      </c>
      <c r="R174" s="144">
        <v>0.87739999999999996</v>
      </c>
      <c r="S174" s="45"/>
      <c r="T174" s="144" t="s">
        <v>312</v>
      </c>
      <c r="U174" s="144" t="s">
        <v>1305</v>
      </c>
      <c r="V174" s="144" t="s">
        <v>201</v>
      </c>
      <c r="W174" s="144" t="s">
        <v>1306</v>
      </c>
      <c r="X174" s="144">
        <v>7.7850000000000001</v>
      </c>
      <c r="Y174" s="144" t="s">
        <v>1307</v>
      </c>
      <c r="Z174" s="144">
        <v>1.839</v>
      </c>
      <c r="AA174" s="144" t="s">
        <v>1304</v>
      </c>
      <c r="AB174" s="144">
        <v>146.4</v>
      </c>
      <c r="AC174" s="144">
        <v>6.8109999999999999</v>
      </c>
      <c r="AD174" s="144">
        <v>0.71030000000000004</v>
      </c>
      <c r="AE174" s="45"/>
      <c r="AF174" s="144"/>
      <c r="AG174" s="144"/>
      <c r="AH174" s="144"/>
      <c r="AI174" s="144"/>
      <c r="AJ174" s="144"/>
      <c r="AK174" s="144"/>
      <c r="AL174" s="144"/>
      <c r="AM174" s="144"/>
      <c r="AN174" s="144"/>
      <c r="AO174" s="144"/>
      <c r="AP174" s="144"/>
      <c r="AQ174" s="45"/>
      <c r="AR174" s="45"/>
      <c r="AS174" s="45"/>
      <c r="AT174" s="45"/>
      <c r="AU174" s="45"/>
      <c r="AV174" s="45"/>
      <c r="AW174" s="45"/>
      <c r="AX174" s="45"/>
      <c r="AY174" s="45"/>
      <c r="AZ174" s="45"/>
      <c r="BA174" s="45"/>
    </row>
    <row r="175" spans="8:53" x14ac:dyDescent="0.25">
      <c r="H175" s="144"/>
      <c r="I175" s="144"/>
      <c r="J175" s="144"/>
      <c r="K175" s="144"/>
      <c r="L175" s="144"/>
      <c r="M175" s="144"/>
      <c r="N175" s="144"/>
      <c r="O175" s="144"/>
      <c r="P175" s="144"/>
      <c r="Q175" s="144"/>
      <c r="R175" s="144"/>
      <c r="S175" s="45"/>
      <c r="T175" s="144"/>
      <c r="U175" s="144"/>
      <c r="V175" s="144"/>
      <c r="W175" s="144"/>
      <c r="X175" s="144"/>
      <c r="Y175" s="144"/>
      <c r="Z175" s="144"/>
      <c r="AA175" s="144"/>
      <c r="AB175" s="144"/>
      <c r="AC175" s="144"/>
      <c r="AD175" s="144"/>
      <c r="AE175" s="45"/>
      <c r="AF175" s="144" t="s">
        <v>60</v>
      </c>
      <c r="AG175" s="144"/>
      <c r="AH175" s="144"/>
      <c r="AI175" s="144"/>
      <c r="AJ175" s="144"/>
      <c r="AK175" s="144"/>
      <c r="AL175" s="144"/>
      <c r="AM175" s="144"/>
      <c r="AN175" s="144"/>
      <c r="AO175" s="144"/>
      <c r="AP175" s="144"/>
      <c r="AQ175" s="45"/>
      <c r="AR175" s="45"/>
      <c r="AS175" s="45"/>
      <c r="AT175" s="45"/>
      <c r="AU175" s="45"/>
      <c r="AV175" s="45"/>
      <c r="AW175" s="45"/>
      <c r="AX175" s="45"/>
      <c r="AY175" s="45"/>
      <c r="AZ175" s="45"/>
      <c r="BA175" s="45"/>
    </row>
    <row r="176" spans="8:53" x14ac:dyDescent="0.25">
      <c r="H176" s="144" t="s">
        <v>60</v>
      </c>
      <c r="I176" s="144"/>
      <c r="J176" s="144"/>
      <c r="K176" s="144"/>
      <c r="L176" s="144"/>
      <c r="M176" s="144"/>
      <c r="N176" s="144"/>
      <c r="O176" s="144"/>
      <c r="P176" s="144"/>
      <c r="Q176" s="144"/>
      <c r="R176" s="144"/>
      <c r="S176" s="45"/>
      <c r="T176" s="144" t="s">
        <v>60</v>
      </c>
      <c r="U176" s="144"/>
      <c r="V176" s="144"/>
      <c r="W176" s="144"/>
      <c r="X176" s="144"/>
      <c r="Y176" s="144"/>
      <c r="Z176" s="144"/>
      <c r="AA176" s="144"/>
      <c r="AB176" s="144"/>
      <c r="AC176" s="144"/>
      <c r="AD176" s="144"/>
      <c r="AE176" s="45"/>
      <c r="AF176" s="144" t="s">
        <v>316</v>
      </c>
      <c r="AG176" s="144"/>
      <c r="AH176" s="144"/>
      <c r="AI176" s="144"/>
      <c r="AJ176" s="144"/>
      <c r="AK176" s="144"/>
      <c r="AL176" s="144"/>
      <c r="AM176" s="144"/>
      <c r="AN176" s="144"/>
      <c r="AO176" s="144"/>
      <c r="AP176" s="144"/>
      <c r="AQ176" s="45"/>
      <c r="AR176" s="113"/>
      <c r="AS176" s="46"/>
      <c r="AT176" s="46"/>
      <c r="AU176" s="46"/>
      <c r="AV176" s="45"/>
      <c r="AW176" s="45"/>
      <c r="AX176" s="45"/>
      <c r="AY176" s="45"/>
      <c r="AZ176" s="45"/>
      <c r="BA176" s="45"/>
    </row>
    <row r="177" spans="8:53" x14ac:dyDescent="0.25">
      <c r="H177" s="144" t="s">
        <v>316</v>
      </c>
      <c r="I177" s="144"/>
      <c r="J177" s="144"/>
      <c r="K177" s="144"/>
      <c r="L177" s="144"/>
      <c r="M177" s="144"/>
      <c r="N177" s="144"/>
      <c r="O177" s="144"/>
      <c r="P177" s="144"/>
      <c r="Q177" s="144"/>
      <c r="R177" s="144"/>
      <c r="S177" s="45"/>
      <c r="T177" s="144" t="s">
        <v>316</v>
      </c>
      <c r="U177" s="144"/>
      <c r="V177" s="144"/>
      <c r="W177" s="144"/>
      <c r="X177" s="144"/>
      <c r="Y177" s="144"/>
      <c r="Z177" s="144"/>
      <c r="AA177" s="144"/>
      <c r="AB177" s="144"/>
      <c r="AC177" s="144"/>
      <c r="AD177" s="144"/>
      <c r="AE177" s="45"/>
      <c r="AF177" s="144" t="s">
        <v>2333</v>
      </c>
      <c r="AG177" s="144" t="s">
        <v>2320</v>
      </c>
      <c r="AH177" s="144" t="s">
        <v>201</v>
      </c>
      <c r="AI177" s="144" t="s">
        <v>2288</v>
      </c>
      <c r="AJ177" s="144">
        <v>-3.1560000000000001</v>
      </c>
      <c r="AK177" s="144" t="s">
        <v>2321</v>
      </c>
      <c r="AL177" s="144">
        <v>3.1560000000000001</v>
      </c>
      <c r="AM177" s="144" t="s">
        <v>2322</v>
      </c>
      <c r="AN177" s="144">
        <v>16.670000000000002</v>
      </c>
      <c r="AO177" s="144">
        <v>5.6279999999999997E-2</v>
      </c>
      <c r="AP177" s="144"/>
      <c r="AQ177" s="45"/>
      <c r="AR177" s="113"/>
      <c r="AS177" s="46"/>
      <c r="AT177" s="46"/>
      <c r="AU177" s="46"/>
      <c r="AV177" s="45"/>
      <c r="AW177" s="45"/>
      <c r="AX177" s="45"/>
      <c r="AY177" s="45"/>
      <c r="AZ177" s="45"/>
      <c r="BA177" s="45"/>
    </row>
    <row r="178" spans="8:53" x14ac:dyDescent="0.25">
      <c r="H178" s="144" t="s">
        <v>317</v>
      </c>
      <c r="I178" s="144" t="s">
        <v>304</v>
      </c>
      <c r="J178" s="144" t="s">
        <v>201</v>
      </c>
      <c r="K178" s="144" t="s">
        <v>206</v>
      </c>
      <c r="L178" s="144">
        <v>-0.31709999999999999</v>
      </c>
      <c r="M178" s="144" t="s">
        <v>305</v>
      </c>
      <c r="N178" s="144">
        <v>0.9909</v>
      </c>
      <c r="O178" s="144">
        <v>35.71</v>
      </c>
      <c r="P178" s="144">
        <v>0.80959999999999999</v>
      </c>
      <c r="Q178" s="144"/>
      <c r="R178" s="144"/>
      <c r="S178" s="45"/>
      <c r="T178" s="144" t="s">
        <v>1308</v>
      </c>
      <c r="U178" s="144" t="s">
        <v>1295</v>
      </c>
      <c r="V178" s="144" t="s">
        <v>201</v>
      </c>
      <c r="W178" s="144" t="s">
        <v>1266</v>
      </c>
      <c r="X178" s="144">
        <v>-1.325</v>
      </c>
      <c r="Y178" s="144" t="s">
        <v>1296</v>
      </c>
      <c r="Z178" s="144">
        <v>1.7509999999999999</v>
      </c>
      <c r="AA178" s="144" t="s">
        <v>1297</v>
      </c>
      <c r="AB178" s="144">
        <v>42.86</v>
      </c>
      <c r="AC178" s="144">
        <v>0.37659999999999999</v>
      </c>
      <c r="AD178" s="144"/>
      <c r="AE178" s="45"/>
      <c r="AF178" s="144" t="s">
        <v>2334</v>
      </c>
      <c r="AG178" s="144" t="s">
        <v>2335</v>
      </c>
      <c r="AH178" s="144" t="s">
        <v>201</v>
      </c>
      <c r="AI178" s="144" t="s">
        <v>2324</v>
      </c>
      <c r="AJ178" s="144">
        <v>2.4089999999999998</v>
      </c>
      <c r="AK178" s="144" t="s">
        <v>2336</v>
      </c>
      <c r="AL178" s="144">
        <v>1.1819999999999999</v>
      </c>
      <c r="AM178" s="144" t="s">
        <v>1317</v>
      </c>
      <c r="AN178" s="144">
        <v>52.94</v>
      </c>
      <c r="AO178" s="144">
        <v>2.1829999999999998</v>
      </c>
      <c r="AP178" s="144"/>
      <c r="AQ178" s="45"/>
      <c r="AR178" s="113"/>
      <c r="AS178" s="46"/>
      <c r="AT178" s="46"/>
      <c r="AU178" s="46"/>
      <c r="AV178" s="45"/>
      <c r="AW178" s="45"/>
      <c r="AX178" s="45"/>
      <c r="AY178" s="45"/>
      <c r="AZ178" s="45"/>
      <c r="BA178" s="45"/>
    </row>
    <row r="179" spans="8:53" x14ac:dyDescent="0.25">
      <c r="H179" s="144" t="s">
        <v>318</v>
      </c>
      <c r="I179" s="144" t="s">
        <v>319</v>
      </c>
      <c r="J179" s="144" t="s">
        <v>201</v>
      </c>
      <c r="K179" s="144" t="s">
        <v>198</v>
      </c>
      <c r="L179" s="144">
        <v>2.9660000000000002</v>
      </c>
      <c r="M179" s="144" t="s">
        <v>320</v>
      </c>
      <c r="N179" s="144">
        <v>1.1459999999999999</v>
      </c>
      <c r="O179" s="144">
        <v>63.16</v>
      </c>
      <c r="P179" s="144">
        <v>2.7250000000000001</v>
      </c>
      <c r="Q179" s="144"/>
      <c r="R179" s="144"/>
      <c r="S179" s="45"/>
      <c r="T179" s="144" t="s">
        <v>1309</v>
      </c>
      <c r="U179" s="144" t="s">
        <v>1310</v>
      </c>
      <c r="V179" s="144" t="s">
        <v>201</v>
      </c>
      <c r="W179" s="144" t="s">
        <v>1264</v>
      </c>
      <c r="X179" s="144">
        <v>2.0139999999999998</v>
      </c>
      <c r="Y179" s="144" t="s">
        <v>1311</v>
      </c>
      <c r="Z179" s="144">
        <v>0.7228</v>
      </c>
      <c r="AA179" s="144" t="s">
        <v>1312</v>
      </c>
      <c r="AB179" s="144">
        <v>75</v>
      </c>
      <c r="AC179" s="144">
        <v>2.7170000000000001</v>
      </c>
      <c r="AD179" s="144"/>
      <c r="AE179" s="45"/>
      <c r="AF179" s="144" t="s">
        <v>2337</v>
      </c>
      <c r="AG179" s="144" t="s">
        <v>2338</v>
      </c>
      <c r="AH179" s="144" t="s">
        <v>201</v>
      </c>
      <c r="AI179" s="144" t="s">
        <v>2339</v>
      </c>
      <c r="AJ179" s="144">
        <v>2.0649999999999999</v>
      </c>
      <c r="AK179" s="144" t="s">
        <v>2340</v>
      </c>
      <c r="AL179" s="144">
        <v>1.6970000000000001</v>
      </c>
      <c r="AM179" s="144" t="s">
        <v>1322</v>
      </c>
      <c r="AN179" s="144">
        <v>52.38</v>
      </c>
      <c r="AO179" s="144">
        <v>1.7070000000000001</v>
      </c>
      <c r="AP179" s="144"/>
      <c r="AQ179" s="45"/>
      <c r="AR179" s="113"/>
      <c r="AS179" s="46"/>
      <c r="AT179" s="46"/>
      <c r="AU179" s="46"/>
      <c r="AV179" s="45"/>
      <c r="AW179" s="45"/>
      <c r="AX179" s="45"/>
      <c r="AY179" s="45"/>
      <c r="AZ179" s="45"/>
      <c r="BA179" s="45"/>
    </row>
    <row r="180" spans="8:53" x14ac:dyDescent="0.25">
      <c r="H180" s="144" t="s">
        <v>321</v>
      </c>
      <c r="I180" s="144" t="s">
        <v>322</v>
      </c>
      <c r="J180" s="144" t="s">
        <v>201</v>
      </c>
      <c r="K180" s="144" t="s">
        <v>323</v>
      </c>
      <c r="L180" s="144">
        <v>5.7880000000000003</v>
      </c>
      <c r="M180" s="144" t="s">
        <v>324</v>
      </c>
      <c r="N180" s="144">
        <v>2.0939999999999999</v>
      </c>
      <c r="O180" s="144">
        <v>55</v>
      </c>
      <c r="P180" s="144">
        <v>3.125</v>
      </c>
      <c r="Q180" s="144"/>
      <c r="R180" s="144"/>
      <c r="S180" s="45"/>
      <c r="T180" s="144" t="s">
        <v>1313</v>
      </c>
      <c r="U180" s="144" t="s">
        <v>1314</v>
      </c>
      <c r="V180" s="144" t="s">
        <v>201</v>
      </c>
      <c r="W180" s="144" t="s">
        <v>1315</v>
      </c>
      <c r="X180" s="144">
        <v>-1.1739999999999999</v>
      </c>
      <c r="Y180" s="144" t="s">
        <v>1316</v>
      </c>
      <c r="Z180" s="144">
        <v>1.347</v>
      </c>
      <c r="AA180" s="144" t="s">
        <v>1317</v>
      </c>
      <c r="AB180" s="144">
        <v>52.94</v>
      </c>
      <c r="AC180" s="144">
        <v>0.59840000000000004</v>
      </c>
      <c r="AD180" s="144"/>
      <c r="AE180" s="45"/>
      <c r="AF180" s="144" t="s">
        <v>2341</v>
      </c>
      <c r="AG180" s="144" t="s">
        <v>2342</v>
      </c>
      <c r="AH180" s="144" t="s">
        <v>201</v>
      </c>
      <c r="AI180" s="144" t="s">
        <v>2343</v>
      </c>
      <c r="AJ180" s="144">
        <v>5.0979999999999999</v>
      </c>
      <c r="AK180" s="144" t="s">
        <v>2325</v>
      </c>
      <c r="AL180" s="144">
        <v>2.069</v>
      </c>
      <c r="AM180" s="144" t="s">
        <v>1322</v>
      </c>
      <c r="AN180" s="144">
        <v>71.430000000000007</v>
      </c>
      <c r="AO180" s="144">
        <v>2.7080000000000002</v>
      </c>
      <c r="AP180" s="144"/>
      <c r="AQ180" s="45"/>
      <c r="AR180" s="113"/>
      <c r="AS180" s="46"/>
      <c r="AT180" s="46"/>
      <c r="AU180" s="46"/>
      <c r="AV180" s="45"/>
      <c r="AW180" s="45"/>
      <c r="AX180" s="45"/>
      <c r="AY180" s="45"/>
      <c r="AZ180" s="45"/>
      <c r="BA180" s="45"/>
    </row>
    <row r="181" spans="8:53" x14ac:dyDescent="0.25">
      <c r="H181" s="144" t="s">
        <v>325</v>
      </c>
      <c r="I181" s="144" t="s">
        <v>326</v>
      </c>
      <c r="J181" s="144" t="s">
        <v>201</v>
      </c>
      <c r="K181" s="144" t="s">
        <v>327</v>
      </c>
      <c r="L181" s="144">
        <v>-1.4019999999999999</v>
      </c>
      <c r="M181" s="144" t="s">
        <v>328</v>
      </c>
      <c r="N181" s="144">
        <v>2.3410000000000002</v>
      </c>
      <c r="O181" s="144">
        <v>31.25</v>
      </c>
      <c r="P181" s="144">
        <v>0.4481</v>
      </c>
      <c r="Q181" s="144"/>
      <c r="R181" s="144"/>
      <c r="S181" s="45"/>
      <c r="T181" s="144" t="s">
        <v>1318</v>
      </c>
      <c r="U181" s="144" t="s">
        <v>1319</v>
      </c>
      <c r="V181" s="144" t="s">
        <v>201</v>
      </c>
      <c r="W181" s="144" t="s">
        <v>1320</v>
      </c>
      <c r="X181" s="144">
        <v>0.49299999999999999</v>
      </c>
      <c r="Y181" s="144" t="s">
        <v>1321</v>
      </c>
      <c r="Z181" s="144">
        <v>1.2370000000000001</v>
      </c>
      <c r="AA181" s="144" t="s">
        <v>1322</v>
      </c>
      <c r="AB181" s="144">
        <v>61.9</v>
      </c>
      <c r="AC181" s="144">
        <v>1.2230000000000001</v>
      </c>
      <c r="AD181" s="144"/>
      <c r="AE181" s="45"/>
      <c r="AF181" s="144" t="s">
        <v>2344</v>
      </c>
      <c r="AG181" s="144" t="s">
        <v>2345</v>
      </c>
      <c r="AH181" s="144" t="s">
        <v>201</v>
      </c>
      <c r="AI181" s="144" t="s">
        <v>2346</v>
      </c>
      <c r="AJ181" s="144">
        <v>0.45369999999999999</v>
      </c>
      <c r="AK181" s="144" t="s">
        <v>2347</v>
      </c>
      <c r="AL181" s="144">
        <v>1.0489999999999999</v>
      </c>
      <c r="AM181" s="144" t="s">
        <v>2348</v>
      </c>
      <c r="AN181" s="144">
        <v>53.85</v>
      </c>
      <c r="AO181" s="144">
        <v>1.333</v>
      </c>
      <c r="AP181" s="144"/>
      <c r="AQ181" s="45"/>
      <c r="AR181" s="113"/>
      <c r="AS181" s="46"/>
      <c r="AT181" s="46"/>
      <c r="AU181" s="46"/>
      <c r="AV181" s="45"/>
      <c r="AW181" s="45"/>
      <c r="AX181" s="45"/>
      <c r="AY181" s="45"/>
      <c r="AZ181" s="45"/>
      <c r="BA181" s="45"/>
    </row>
    <row r="182" spans="8:53" x14ac:dyDescent="0.25">
      <c r="H182" s="144" t="s">
        <v>329</v>
      </c>
      <c r="I182" s="144" t="s">
        <v>330</v>
      </c>
      <c r="J182" s="144" t="s">
        <v>201</v>
      </c>
      <c r="K182" s="144" t="s">
        <v>331</v>
      </c>
      <c r="L182" s="144">
        <v>1.224</v>
      </c>
      <c r="M182" s="144" t="s">
        <v>332</v>
      </c>
      <c r="N182" s="144">
        <v>1.0249999999999999</v>
      </c>
      <c r="O182" s="144">
        <v>50</v>
      </c>
      <c r="P182" s="144">
        <v>1.4159999999999999</v>
      </c>
      <c r="Q182" s="144"/>
      <c r="R182" s="144"/>
      <c r="S182" s="45"/>
      <c r="T182" s="144" t="s">
        <v>1323</v>
      </c>
      <c r="U182" s="144" t="s">
        <v>1324</v>
      </c>
      <c r="V182" s="144" t="s">
        <v>201</v>
      </c>
      <c r="W182" s="144" t="s">
        <v>1325</v>
      </c>
      <c r="X182" s="144">
        <v>1.4339999999999999</v>
      </c>
      <c r="Y182" s="144" t="s">
        <v>1326</v>
      </c>
      <c r="Z182" s="144">
        <v>0.53600000000000003</v>
      </c>
      <c r="AA182" s="144" t="s">
        <v>1317</v>
      </c>
      <c r="AB182" s="144">
        <v>52.94</v>
      </c>
      <c r="AC182" s="144">
        <v>2.0049999999999999</v>
      </c>
      <c r="AD182" s="144"/>
      <c r="AE182" s="45"/>
      <c r="AF182" s="144" t="s">
        <v>2349</v>
      </c>
      <c r="AG182" s="144" t="s">
        <v>2350</v>
      </c>
      <c r="AH182" s="144" t="s">
        <v>201</v>
      </c>
      <c r="AI182" s="144" t="s">
        <v>2351</v>
      </c>
      <c r="AJ182" s="144">
        <v>0.45219999999999999</v>
      </c>
      <c r="AK182" s="144" t="s">
        <v>2352</v>
      </c>
      <c r="AL182" s="144">
        <v>0.48720000000000002</v>
      </c>
      <c r="AM182" s="144" t="s">
        <v>1336</v>
      </c>
      <c r="AN182" s="144">
        <v>57.89</v>
      </c>
      <c r="AO182" s="144">
        <v>1.296</v>
      </c>
      <c r="AP182" s="144"/>
      <c r="AQ182" s="45"/>
      <c r="AR182" s="113"/>
      <c r="AS182" s="46"/>
      <c r="AT182" s="46"/>
      <c r="AU182" s="46"/>
      <c r="AV182" s="45"/>
      <c r="AW182" s="45"/>
      <c r="AX182" s="45"/>
      <c r="AY182" s="45"/>
      <c r="AZ182" s="45"/>
      <c r="BA182" s="45"/>
    </row>
    <row r="183" spans="8:53" x14ac:dyDescent="0.25">
      <c r="H183" s="144" t="s">
        <v>333</v>
      </c>
      <c r="I183" s="144" t="s">
        <v>334</v>
      </c>
      <c r="J183" s="144" t="s">
        <v>201</v>
      </c>
      <c r="K183" s="144" t="s">
        <v>335</v>
      </c>
      <c r="L183" s="144">
        <v>-0.43719999999999998</v>
      </c>
      <c r="M183" s="144" t="s">
        <v>336</v>
      </c>
      <c r="N183" s="144">
        <v>1.4259999999999999</v>
      </c>
      <c r="O183" s="144">
        <v>45.45</v>
      </c>
      <c r="P183" s="144">
        <v>0.84650000000000003</v>
      </c>
      <c r="Q183" s="144"/>
      <c r="R183" s="144"/>
      <c r="S183" s="45"/>
      <c r="T183" s="144" t="s">
        <v>1327</v>
      </c>
      <c r="U183" s="144" t="s">
        <v>1328</v>
      </c>
      <c r="V183" s="144" t="s">
        <v>201</v>
      </c>
      <c r="W183" s="144" t="s">
        <v>1329</v>
      </c>
      <c r="X183" s="144">
        <v>2.657</v>
      </c>
      <c r="Y183" s="144" t="s">
        <v>1330</v>
      </c>
      <c r="Z183" s="144">
        <v>0.9889</v>
      </c>
      <c r="AA183" s="144" t="s">
        <v>1331</v>
      </c>
      <c r="AB183" s="144">
        <v>75</v>
      </c>
      <c r="AC183" s="144">
        <v>2.7650000000000001</v>
      </c>
      <c r="AD183" s="144"/>
      <c r="AE183" s="45"/>
      <c r="AF183" s="144" t="s">
        <v>2353</v>
      </c>
      <c r="AG183" s="144" t="s">
        <v>2354</v>
      </c>
      <c r="AH183" s="144" t="s">
        <v>201</v>
      </c>
      <c r="AI183" s="144" t="s">
        <v>2355</v>
      </c>
      <c r="AJ183" s="144">
        <v>0.1923</v>
      </c>
      <c r="AK183" s="144" t="s">
        <v>2356</v>
      </c>
      <c r="AL183" s="144">
        <v>0.56540000000000001</v>
      </c>
      <c r="AM183" s="144" t="s">
        <v>1336</v>
      </c>
      <c r="AN183" s="144">
        <v>52.63</v>
      </c>
      <c r="AO183" s="144">
        <v>1.153</v>
      </c>
      <c r="AP183" s="144"/>
      <c r="AQ183" s="45"/>
      <c r="AR183" s="113"/>
      <c r="AS183" s="46"/>
      <c r="AT183" s="46"/>
      <c r="AU183" s="46"/>
      <c r="AV183" s="45"/>
      <c r="AW183" s="45"/>
      <c r="AX183" s="45"/>
      <c r="AY183" s="45"/>
      <c r="AZ183" s="45"/>
      <c r="BA183" s="45"/>
    </row>
    <row r="184" spans="8:53" x14ac:dyDescent="0.25">
      <c r="H184" s="144" t="s">
        <v>337</v>
      </c>
      <c r="I184" s="144" t="s">
        <v>338</v>
      </c>
      <c r="J184" s="144" t="s">
        <v>201</v>
      </c>
      <c r="K184" s="144" t="s">
        <v>339</v>
      </c>
      <c r="L184" s="144">
        <v>3.6539999999999999</v>
      </c>
      <c r="M184" s="144" t="s">
        <v>340</v>
      </c>
      <c r="N184" s="144">
        <v>0.83440000000000003</v>
      </c>
      <c r="O184" s="144">
        <v>50</v>
      </c>
      <c r="P184" s="144">
        <v>2.8660000000000001</v>
      </c>
      <c r="Q184" s="144"/>
      <c r="R184" s="144"/>
      <c r="S184" s="45"/>
      <c r="T184" s="144" t="s">
        <v>1332</v>
      </c>
      <c r="U184" s="144" t="s">
        <v>1333</v>
      </c>
      <c r="V184" s="144" t="s">
        <v>201</v>
      </c>
      <c r="W184" s="144" t="s">
        <v>1334</v>
      </c>
      <c r="X184" s="144">
        <v>-0.53839999999999999</v>
      </c>
      <c r="Y184" s="144" t="s">
        <v>1335</v>
      </c>
      <c r="Z184" s="144">
        <v>0.9244</v>
      </c>
      <c r="AA184" s="144" t="s">
        <v>1336</v>
      </c>
      <c r="AB184" s="144">
        <v>42.11</v>
      </c>
      <c r="AC184" s="144">
        <v>0.70469999999999999</v>
      </c>
      <c r="AD184" s="144"/>
      <c r="AE184" s="45"/>
      <c r="AF184" s="144" t="s">
        <v>2357</v>
      </c>
      <c r="AG184" s="144" t="s">
        <v>2358</v>
      </c>
      <c r="AH184" s="144" t="s">
        <v>201</v>
      </c>
      <c r="AI184" s="144" t="s">
        <v>2359</v>
      </c>
      <c r="AJ184" s="144">
        <v>1.8640000000000001</v>
      </c>
      <c r="AK184" s="144" t="s">
        <v>2360</v>
      </c>
      <c r="AL184" s="144">
        <v>1.0780000000000001</v>
      </c>
      <c r="AM184" s="144" t="s">
        <v>1317</v>
      </c>
      <c r="AN184" s="144">
        <v>58.82</v>
      </c>
      <c r="AO184" s="144">
        <v>2.0710000000000002</v>
      </c>
      <c r="AP184" s="144"/>
      <c r="AQ184" s="45"/>
      <c r="AR184" s="113"/>
      <c r="AS184" s="46"/>
      <c r="AT184" s="46"/>
      <c r="AU184" s="46"/>
      <c r="AV184" s="45"/>
      <c r="AW184" s="45"/>
      <c r="AX184" s="45"/>
      <c r="AY184" s="45"/>
      <c r="AZ184" s="45"/>
      <c r="BA184" s="45"/>
    </row>
    <row r="185" spans="8:53" x14ac:dyDescent="0.25">
      <c r="H185" s="144" t="s">
        <v>341</v>
      </c>
      <c r="I185" s="144" t="s">
        <v>342</v>
      </c>
      <c r="J185" s="144" t="s">
        <v>201</v>
      </c>
      <c r="K185" s="144" t="s">
        <v>343</v>
      </c>
      <c r="L185" s="144">
        <v>2.8380000000000001</v>
      </c>
      <c r="M185" s="144" t="s">
        <v>344</v>
      </c>
      <c r="N185" s="144">
        <v>0.58050000000000002</v>
      </c>
      <c r="O185" s="144">
        <v>50</v>
      </c>
      <c r="P185" s="144">
        <v>2.9119999999999999</v>
      </c>
      <c r="Q185" s="144"/>
      <c r="R185" s="144"/>
      <c r="S185" s="45"/>
      <c r="T185" s="144" t="s">
        <v>1337</v>
      </c>
      <c r="U185" s="144" t="s">
        <v>1338</v>
      </c>
      <c r="V185" s="144" t="s">
        <v>201</v>
      </c>
      <c r="W185" s="144" t="s">
        <v>1339</v>
      </c>
      <c r="X185" s="144">
        <v>5.6840000000000002</v>
      </c>
      <c r="Y185" s="144" t="s">
        <v>1340</v>
      </c>
      <c r="Z185" s="144">
        <v>0.33889999999999998</v>
      </c>
      <c r="AA185" s="144" t="s">
        <v>1317</v>
      </c>
      <c r="AB185" s="144">
        <v>70.59</v>
      </c>
      <c r="AC185" s="144">
        <v>9.5129999999999999</v>
      </c>
      <c r="AD185" s="144"/>
      <c r="AE185" s="45"/>
      <c r="AF185" s="144" t="s">
        <v>2361</v>
      </c>
      <c r="AG185" s="144" t="s">
        <v>2362</v>
      </c>
      <c r="AH185" s="144" t="s">
        <v>201</v>
      </c>
      <c r="AI185" s="144" t="s">
        <v>2363</v>
      </c>
      <c r="AJ185" s="144">
        <v>1.044</v>
      </c>
      <c r="AK185" s="144" t="s">
        <v>2364</v>
      </c>
      <c r="AL185" s="144">
        <v>1.2410000000000001</v>
      </c>
      <c r="AM185" s="144" t="s">
        <v>1322</v>
      </c>
      <c r="AN185" s="144">
        <v>47.62</v>
      </c>
      <c r="AO185" s="144">
        <v>1.419</v>
      </c>
      <c r="AP185" s="144"/>
      <c r="AQ185" s="45"/>
      <c r="AR185" s="113"/>
      <c r="AS185" s="46"/>
      <c r="AT185" s="46"/>
      <c r="AU185" s="46"/>
      <c r="AV185" s="45"/>
      <c r="AW185" s="45"/>
      <c r="AX185" s="45"/>
      <c r="AY185" s="45"/>
      <c r="AZ185" s="45"/>
      <c r="BA185" s="45"/>
    </row>
    <row r="186" spans="8:53" x14ac:dyDescent="0.25">
      <c r="H186" s="144" t="s">
        <v>345</v>
      </c>
      <c r="I186" s="144" t="s">
        <v>346</v>
      </c>
      <c r="J186" s="144" t="s">
        <v>201</v>
      </c>
      <c r="K186" s="144" t="s">
        <v>347</v>
      </c>
      <c r="L186" s="144">
        <v>0.48880000000000001</v>
      </c>
      <c r="M186" s="144" t="s">
        <v>348</v>
      </c>
      <c r="N186" s="144">
        <v>1.9350000000000001</v>
      </c>
      <c r="O186" s="144">
        <v>50</v>
      </c>
      <c r="P186" s="144">
        <v>1.131</v>
      </c>
      <c r="Q186" s="144"/>
      <c r="R186" s="144"/>
      <c r="S186" s="45"/>
      <c r="T186" s="144" t="s">
        <v>1341</v>
      </c>
      <c r="U186" s="144" t="s">
        <v>1342</v>
      </c>
      <c r="V186" s="144" t="s">
        <v>201</v>
      </c>
      <c r="W186" s="144" t="s">
        <v>1343</v>
      </c>
      <c r="X186" s="144">
        <v>-1.607</v>
      </c>
      <c r="Y186" s="144" t="s">
        <v>1344</v>
      </c>
      <c r="Z186" s="144">
        <v>2.7749999999999999</v>
      </c>
      <c r="AA186" s="144" t="s">
        <v>1345</v>
      </c>
      <c r="AB186" s="144">
        <v>31.82</v>
      </c>
      <c r="AC186" s="144">
        <v>0.55069999999999997</v>
      </c>
      <c r="AD186" s="144"/>
      <c r="AE186" s="45"/>
      <c r="AF186" s="144" t="s">
        <v>2365</v>
      </c>
      <c r="AG186" s="144" t="s">
        <v>2366</v>
      </c>
      <c r="AH186" s="144" t="s">
        <v>201</v>
      </c>
      <c r="AI186" s="144" t="s">
        <v>2367</v>
      </c>
      <c r="AJ186" s="144">
        <v>3.673</v>
      </c>
      <c r="AK186" s="144" t="s">
        <v>2368</v>
      </c>
      <c r="AL186" s="144">
        <v>1</v>
      </c>
      <c r="AM186" s="144" t="s">
        <v>1350</v>
      </c>
      <c r="AN186" s="144">
        <v>50</v>
      </c>
      <c r="AO186" s="144">
        <v>2.9910000000000001</v>
      </c>
      <c r="AP186" s="144"/>
      <c r="AQ186" s="45"/>
      <c r="AR186" s="113"/>
      <c r="AS186" s="46"/>
      <c r="AT186" s="46"/>
      <c r="AU186" s="46"/>
      <c r="AV186" s="45"/>
      <c r="AW186" s="45"/>
      <c r="AX186" s="45"/>
      <c r="AY186" s="45"/>
      <c r="AZ186" s="45"/>
      <c r="BA186" s="45"/>
    </row>
    <row r="187" spans="8:53" x14ac:dyDescent="0.25">
      <c r="H187" s="144" t="s">
        <v>349</v>
      </c>
      <c r="I187" s="144" t="s">
        <v>350</v>
      </c>
      <c r="J187" s="144" t="s">
        <v>201</v>
      </c>
      <c r="K187" s="144" t="s">
        <v>351</v>
      </c>
      <c r="L187" s="144">
        <v>1.887</v>
      </c>
      <c r="M187" s="144" t="s">
        <v>352</v>
      </c>
      <c r="N187" s="144">
        <v>0.89970000000000006</v>
      </c>
      <c r="O187" s="144">
        <v>73.680000000000007</v>
      </c>
      <c r="P187" s="144">
        <v>2.1960000000000002</v>
      </c>
      <c r="Q187" s="144"/>
      <c r="R187" s="144"/>
      <c r="S187" s="45"/>
      <c r="T187" s="144" t="s">
        <v>1346</v>
      </c>
      <c r="U187" s="144" t="s">
        <v>1347</v>
      </c>
      <c r="V187" s="144" t="s">
        <v>201</v>
      </c>
      <c r="W187" s="144" t="s">
        <v>1348</v>
      </c>
      <c r="X187" s="144">
        <v>-0.55049999999999999</v>
      </c>
      <c r="Y187" s="144" t="s">
        <v>1349</v>
      </c>
      <c r="Z187" s="144">
        <v>1.5469999999999999</v>
      </c>
      <c r="AA187" s="144" t="s">
        <v>1350</v>
      </c>
      <c r="AB187" s="144">
        <v>38.89</v>
      </c>
      <c r="AC187" s="144">
        <v>0.75660000000000005</v>
      </c>
      <c r="AD187" s="144"/>
      <c r="AE187" s="45"/>
      <c r="AF187" s="144" t="s">
        <v>2369</v>
      </c>
      <c r="AG187" s="144" t="s">
        <v>2370</v>
      </c>
      <c r="AH187" s="144" t="s">
        <v>201</v>
      </c>
      <c r="AI187" s="144" t="s">
        <v>2371</v>
      </c>
      <c r="AJ187" s="144">
        <v>6.38</v>
      </c>
      <c r="AK187" s="144" t="s">
        <v>2372</v>
      </c>
      <c r="AL187" s="144">
        <v>0.92290000000000005</v>
      </c>
      <c r="AM187" s="144" t="s">
        <v>1317</v>
      </c>
      <c r="AN187" s="144">
        <v>82.35</v>
      </c>
      <c r="AO187" s="144">
        <v>7.4219999999999997</v>
      </c>
      <c r="AP187" s="144"/>
      <c r="AQ187" s="45"/>
      <c r="AR187" s="113"/>
      <c r="AS187" s="46"/>
      <c r="AT187" s="46"/>
      <c r="AU187" s="46"/>
      <c r="AV187" s="45"/>
      <c r="AW187" s="45"/>
      <c r="AX187" s="45"/>
      <c r="AY187" s="45"/>
      <c r="AZ187" s="45"/>
      <c r="BA187" s="45"/>
    </row>
    <row r="188" spans="8:53" x14ac:dyDescent="0.25">
      <c r="H188" s="144" t="s">
        <v>353</v>
      </c>
      <c r="I188" s="144" t="s">
        <v>354</v>
      </c>
      <c r="J188" s="144" t="s">
        <v>201</v>
      </c>
      <c r="K188" s="144" t="s">
        <v>355</v>
      </c>
      <c r="L188" s="144">
        <v>5.6669999999999998</v>
      </c>
      <c r="M188" s="144" t="s">
        <v>356</v>
      </c>
      <c r="N188" s="144">
        <v>0.62150000000000005</v>
      </c>
      <c r="O188" s="144">
        <v>63.16</v>
      </c>
      <c r="P188" s="144">
        <v>4.0590000000000002</v>
      </c>
      <c r="Q188" s="144"/>
      <c r="R188" s="144"/>
      <c r="S188" s="45"/>
      <c r="T188" s="144" t="s">
        <v>1351</v>
      </c>
      <c r="U188" s="144" t="s">
        <v>1352</v>
      </c>
      <c r="V188" s="144" t="s">
        <v>201</v>
      </c>
      <c r="W188" s="144" t="s">
        <v>1353</v>
      </c>
      <c r="X188" s="144">
        <v>-0.36680000000000001</v>
      </c>
      <c r="Y188" s="144" t="s">
        <v>1354</v>
      </c>
      <c r="Z188" s="144">
        <v>1.4379999999999999</v>
      </c>
      <c r="AA188" s="144" t="s">
        <v>1331</v>
      </c>
      <c r="AB188" s="144">
        <v>40</v>
      </c>
      <c r="AC188" s="144">
        <v>0.86480000000000001</v>
      </c>
      <c r="AD188" s="144"/>
      <c r="AE188" s="45"/>
      <c r="AF188" s="144" t="s">
        <v>2373</v>
      </c>
      <c r="AG188" s="144" t="s">
        <v>2374</v>
      </c>
      <c r="AH188" s="144" t="s">
        <v>201</v>
      </c>
      <c r="AI188" s="144" t="s">
        <v>2375</v>
      </c>
      <c r="AJ188" s="144">
        <v>2.0670000000000002</v>
      </c>
      <c r="AK188" s="144" t="s">
        <v>2376</v>
      </c>
      <c r="AL188" s="144">
        <v>0.63429999999999997</v>
      </c>
      <c r="AM188" s="144" t="s">
        <v>1312</v>
      </c>
      <c r="AN188" s="144">
        <v>62.5</v>
      </c>
      <c r="AO188" s="144">
        <v>2.1629999999999998</v>
      </c>
      <c r="AP188" s="144"/>
      <c r="AQ188" s="45"/>
      <c r="AR188" s="45"/>
      <c r="AS188" s="46"/>
      <c r="AT188" s="46"/>
      <c r="AU188" s="46"/>
      <c r="AV188" s="45"/>
      <c r="AW188" s="45"/>
      <c r="AX188" s="45"/>
      <c r="AY188" s="45"/>
      <c r="AZ188" s="45"/>
      <c r="BA188" s="45"/>
    </row>
    <row r="189" spans="8:53" x14ac:dyDescent="0.25">
      <c r="H189" s="144" t="s">
        <v>357</v>
      </c>
      <c r="I189" s="144" t="s">
        <v>358</v>
      </c>
      <c r="J189" s="144" t="s">
        <v>201</v>
      </c>
      <c r="K189" s="144" t="s">
        <v>359</v>
      </c>
      <c r="L189" s="144">
        <v>4.048</v>
      </c>
      <c r="M189" s="144" t="s">
        <v>360</v>
      </c>
      <c r="N189" s="144">
        <v>0.80559999999999998</v>
      </c>
      <c r="O189" s="144">
        <v>56.25</v>
      </c>
      <c r="P189" s="144">
        <v>2.6</v>
      </c>
      <c r="Q189" s="144"/>
      <c r="R189" s="144"/>
      <c r="S189" s="45"/>
      <c r="T189" s="144" t="s">
        <v>1355</v>
      </c>
      <c r="U189" s="144" t="s">
        <v>1356</v>
      </c>
      <c r="V189" s="144" t="s">
        <v>201</v>
      </c>
      <c r="W189" s="144" t="s">
        <v>1357</v>
      </c>
      <c r="X189" s="144">
        <v>1.1120000000000001</v>
      </c>
      <c r="Y189" s="144" t="s">
        <v>1358</v>
      </c>
      <c r="Z189" s="144">
        <v>1.0589999999999999</v>
      </c>
      <c r="AA189" s="144" t="s">
        <v>1350</v>
      </c>
      <c r="AB189" s="144">
        <v>50</v>
      </c>
      <c r="AC189" s="144">
        <v>1.421</v>
      </c>
      <c r="AD189" s="144"/>
      <c r="AE189" s="45"/>
      <c r="AF189" s="144" t="s">
        <v>1308</v>
      </c>
      <c r="AG189" s="144" t="s">
        <v>2377</v>
      </c>
      <c r="AH189" s="144" t="s">
        <v>201</v>
      </c>
      <c r="AI189" s="144" t="s">
        <v>2378</v>
      </c>
      <c r="AJ189" s="144">
        <v>1.016</v>
      </c>
      <c r="AK189" s="144" t="s">
        <v>1380</v>
      </c>
      <c r="AL189" s="144">
        <v>0.34870000000000001</v>
      </c>
      <c r="AM189" s="144" t="s">
        <v>1297</v>
      </c>
      <c r="AN189" s="144">
        <v>57.14</v>
      </c>
      <c r="AO189" s="144">
        <v>2.6749999999999998</v>
      </c>
      <c r="AP189" s="144"/>
      <c r="AQ189" s="45"/>
      <c r="AR189" s="45"/>
      <c r="AS189" s="46"/>
      <c r="AT189" s="46"/>
      <c r="AU189" s="46"/>
      <c r="AV189" s="45"/>
      <c r="AW189" s="45"/>
      <c r="AX189" s="45"/>
      <c r="AY189" s="45"/>
      <c r="AZ189" s="45"/>
      <c r="BA189" s="45"/>
    </row>
    <row r="190" spans="8:53" x14ac:dyDescent="0.25">
      <c r="H190" s="144" t="s">
        <v>308</v>
      </c>
      <c r="I190" s="144" t="s">
        <v>361</v>
      </c>
      <c r="J190" s="144" t="s">
        <v>201</v>
      </c>
      <c r="K190" s="144" t="s">
        <v>362</v>
      </c>
      <c r="L190" s="144">
        <v>2.2000000000000002</v>
      </c>
      <c r="M190" s="144" t="s">
        <v>363</v>
      </c>
      <c r="N190" s="144">
        <v>1.2250000000000001</v>
      </c>
      <c r="O190" s="144">
        <v>18.75</v>
      </c>
      <c r="P190" s="144">
        <v>51.97</v>
      </c>
      <c r="Q190" s="144">
        <v>2.0950000000000002</v>
      </c>
      <c r="R190" s="144"/>
      <c r="S190" s="45"/>
      <c r="T190" s="144" t="s">
        <v>317</v>
      </c>
      <c r="U190" s="144" t="s">
        <v>1359</v>
      </c>
      <c r="V190" s="144" t="s">
        <v>201</v>
      </c>
      <c r="W190" s="144" t="s">
        <v>1360</v>
      </c>
      <c r="X190" s="144">
        <v>0.33910000000000001</v>
      </c>
      <c r="Y190" s="144" t="s">
        <v>1361</v>
      </c>
      <c r="Z190" s="144">
        <v>0.67330000000000001</v>
      </c>
      <c r="AA190" s="144" t="s">
        <v>1312</v>
      </c>
      <c r="AB190" s="144">
        <v>43.75</v>
      </c>
      <c r="AC190" s="144">
        <v>1.2070000000000001</v>
      </c>
      <c r="AD190" s="144"/>
      <c r="AE190" s="45"/>
      <c r="AF190" s="144" t="s">
        <v>308</v>
      </c>
      <c r="AG190" s="144" t="s">
        <v>2379</v>
      </c>
      <c r="AH190" s="144" t="s">
        <v>201</v>
      </c>
      <c r="AI190" s="144" t="s">
        <v>2380</v>
      </c>
      <c r="AJ190" s="144">
        <v>1.8120000000000001</v>
      </c>
      <c r="AK190" s="144" t="s">
        <v>2381</v>
      </c>
      <c r="AL190" s="144">
        <v>1.1870000000000001</v>
      </c>
      <c r="AM190" s="144" t="s">
        <v>1304</v>
      </c>
      <c r="AN190" s="144">
        <v>17.309999999999999</v>
      </c>
      <c r="AO190" s="144">
        <v>55.09</v>
      </c>
      <c r="AP190" s="144">
        <v>2.2450000000000001</v>
      </c>
      <c r="AQ190" s="45"/>
      <c r="AR190" s="48"/>
      <c r="AS190" s="46"/>
      <c r="AT190" s="46"/>
      <c r="AU190" s="46"/>
      <c r="AV190" s="45"/>
      <c r="AW190" s="45"/>
      <c r="AX190" s="45"/>
      <c r="AY190" s="45"/>
      <c r="AZ190" s="45"/>
      <c r="BA190" s="45"/>
    </row>
    <row r="191" spans="8:53" x14ac:dyDescent="0.25">
      <c r="H191" s="144" t="s">
        <v>312</v>
      </c>
      <c r="I191" s="144" t="s">
        <v>364</v>
      </c>
      <c r="J191" s="144" t="s">
        <v>201</v>
      </c>
      <c r="K191" s="144" t="s">
        <v>365</v>
      </c>
      <c r="L191" s="144">
        <v>2.3679999999999999</v>
      </c>
      <c r="M191" s="144" t="s">
        <v>366</v>
      </c>
      <c r="N191" s="144">
        <v>0.59240000000000004</v>
      </c>
      <c r="O191" s="144">
        <v>2.4169999999999998</v>
      </c>
      <c r="P191" s="144">
        <v>11.68</v>
      </c>
      <c r="Q191" s="144">
        <v>1.1339999999999999</v>
      </c>
      <c r="R191" s="144"/>
      <c r="S191" s="45"/>
      <c r="T191" s="144" t="s">
        <v>308</v>
      </c>
      <c r="U191" s="144" t="s">
        <v>1362</v>
      </c>
      <c r="V191" s="144" t="s">
        <v>201</v>
      </c>
      <c r="W191" s="144" t="s">
        <v>1363</v>
      </c>
      <c r="X191" s="144">
        <v>0.62849999999999995</v>
      </c>
      <c r="Y191" s="144" t="s">
        <v>1364</v>
      </c>
      <c r="Z191" s="144">
        <v>1.18</v>
      </c>
      <c r="AA191" s="144" t="s">
        <v>1304</v>
      </c>
      <c r="AB191" s="144">
        <v>18.079999999999998</v>
      </c>
      <c r="AC191" s="144">
        <v>52.14</v>
      </c>
      <c r="AD191" s="144">
        <v>1.9</v>
      </c>
      <c r="AE191" s="45"/>
      <c r="AF191" s="144" t="s">
        <v>312</v>
      </c>
      <c r="AG191" s="144" t="s">
        <v>2382</v>
      </c>
      <c r="AH191" s="144" t="s">
        <v>201</v>
      </c>
      <c r="AI191" s="144" t="s">
        <v>2383</v>
      </c>
      <c r="AJ191" s="144">
        <v>2.3780000000000001</v>
      </c>
      <c r="AK191" s="144" t="s">
        <v>2384</v>
      </c>
      <c r="AL191" s="144">
        <v>0.76039999999999996</v>
      </c>
      <c r="AM191" s="144" t="s">
        <v>1304</v>
      </c>
      <c r="AN191" s="144">
        <v>2.9830000000000001</v>
      </c>
      <c r="AO191" s="144">
        <v>14.91</v>
      </c>
      <c r="AP191" s="144">
        <v>1.744</v>
      </c>
      <c r="AQ191" s="45"/>
      <c r="AR191" s="48"/>
      <c r="AS191" s="46"/>
      <c r="AT191" s="46"/>
      <c r="AU191" s="46"/>
      <c r="AV191" s="45"/>
      <c r="AW191" s="45"/>
      <c r="AX191" s="45"/>
      <c r="AY191" s="45"/>
      <c r="AZ191" s="45"/>
      <c r="BA191" s="45"/>
    </row>
    <row r="192" spans="8:53" x14ac:dyDescent="0.25">
      <c r="H192" s="144"/>
      <c r="I192" s="144"/>
      <c r="J192" s="144"/>
      <c r="K192" s="144"/>
      <c r="L192" s="144"/>
      <c r="M192" s="144"/>
      <c r="N192" s="144"/>
      <c r="O192" s="144"/>
      <c r="P192" s="144"/>
      <c r="Q192" s="144"/>
      <c r="R192" s="144"/>
      <c r="S192" s="45"/>
      <c r="T192" s="144" t="s">
        <v>312</v>
      </c>
      <c r="U192" s="144" t="s">
        <v>1365</v>
      </c>
      <c r="V192" s="144" t="s">
        <v>201</v>
      </c>
      <c r="W192" s="144" t="s">
        <v>1366</v>
      </c>
      <c r="X192" s="144">
        <v>2.008</v>
      </c>
      <c r="Y192" s="144" t="s">
        <v>1367</v>
      </c>
      <c r="Z192" s="144">
        <v>0.63290000000000002</v>
      </c>
      <c r="AA192" s="144" t="s">
        <v>1304</v>
      </c>
      <c r="AB192" s="144">
        <v>2.2530000000000001</v>
      </c>
      <c r="AC192" s="144">
        <v>14.38</v>
      </c>
      <c r="AD192" s="144">
        <v>2.419</v>
      </c>
      <c r="AE192" s="45"/>
      <c r="AF192" s="144"/>
      <c r="AG192" s="144"/>
      <c r="AH192" s="144"/>
      <c r="AI192" s="144"/>
      <c r="AJ192" s="144"/>
      <c r="AK192" s="144"/>
      <c r="AL192" s="144"/>
      <c r="AM192" s="144"/>
      <c r="AN192" s="144"/>
      <c r="AO192" s="144"/>
      <c r="AP192" s="144"/>
      <c r="AQ192" s="45"/>
      <c r="AR192" s="45"/>
      <c r="AS192" s="46"/>
      <c r="AT192" s="46"/>
      <c r="AU192" s="46"/>
      <c r="AV192" s="45"/>
      <c r="AW192" s="45"/>
      <c r="AX192" s="45"/>
      <c r="AY192" s="45"/>
      <c r="AZ192" s="45"/>
      <c r="BA192" s="45"/>
    </row>
    <row r="193" spans="8:53" x14ac:dyDescent="0.25">
      <c r="H193" s="144" t="s">
        <v>61</v>
      </c>
      <c r="I193" s="144"/>
      <c r="J193" s="144"/>
      <c r="K193" s="144"/>
      <c r="L193" s="144"/>
      <c r="M193" s="144"/>
      <c r="N193" s="144"/>
      <c r="O193" s="144"/>
      <c r="P193" s="144"/>
      <c r="Q193" s="144"/>
      <c r="R193" s="144"/>
      <c r="S193" s="45"/>
      <c r="T193" s="144"/>
      <c r="U193" s="144"/>
      <c r="V193" s="144"/>
      <c r="W193" s="144"/>
      <c r="X193" s="144"/>
      <c r="Y193" s="144"/>
      <c r="Z193" s="144"/>
      <c r="AA193" s="144"/>
      <c r="AB193" s="144"/>
      <c r="AC193" s="144"/>
      <c r="AD193" s="144"/>
      <c r="AE193" s="45"/>
      <c r="AF193" s="144" t="s">
        <v>61</v>
      </c>
      <c r="AG193" s="144"/>
      <c r="AH193" s="144"/>
      <c r="AI193" s="144"/>
      <c r="AJ193" s="144"/>
      <c r="AK193" s="144"/>
      <c r="AL193" s="144"/>
      <c r="AM193" s="144"/>
      <c r="AN193" s="144"/>
      <c r="AO193" s="144"/>
      <c r="AP193" s="144"/>
      <c r="AQ193" s="45"/>
      <c r="AR193" s="45"/>
      <c r="AS193" s="46"/>
      <c r="AT193" s="46"/>
      <c r="AU193" s="46"/>
      <c r="AV193" s="45"/>
      <c r="AW193" s="45"/>
      <c r="AX193" s="45"/>
      <c r="AY193" s="45"/>
      <c r="AZ193" s="45"/>
      <c r="BA193" s="45"/>
    </row>
    <row r="194" spans="8:53" x14ac:dyDescent="0.25">
      <c r="H194" s="144" t="s">
        <v>367</v>
      </c>
      <c r="I194" s="144"/>
      <c r="J194" s="144"/>
      <c r="K194" s="144"/>
      <c r="L194" s="144"/>
      <c r="M194" s="144"/>
      <c r="N194" s="144"/>
      <c r="O194" s="144"/>
      <c r="P194" s="144"/>
      <c r="Q194" s="144"/>
      <c r="R194" s="144"/>
      <c r="S194" s="45"/>
      <c r="T194" s="144" t="s">
        <v>61</v>
      </c>
      <c r="U194" s="144"/>
      <c r="V194" s="144"/>
      <c r="W194" s="144"/>
      <c r="X194" s="144"/>
      <c r="Y194" s="144"/>
      <c r="Z194" s="144"/>
      <c r="AA194" s="144"/>
      <c r="AB194" s="144"/>
      <c r="AC194" s="144"/>
      <c r="AD194" s="144"/>
      <c r="AE194" s="45"/>
      <c r="AF194" s="144" t="s">
        <v>367</v>
      </c>
      <c r="AG194" s="144"/>
      <c r="AH194" s="144"/>
      <c r="AI194" s="144"/>
      <c r="AJ194" s="144"/>
      <c r="AK194" s="144"/>
      <c r="AL194" s="144"/>
      <c r="AM194" s="144"/>
      <c r="AN194" s="144"/>
      <c r="AO194" s="144"/>
      <c r="AP194" s="144"/>
      <c r="AQ194" s="45"/>
      <c r="AR194" s="45"/>
      <c r="AS194" s="46"/>
      <c r="AT194" s="46"/>
      <c r="AU194" s="46"/>
      <c r="AV194" s="45"/>
      <c r="AW194" s="45"/>
      <c r="AX194" s="45"/>
      <c r="AY194" s="45"/>
      <c r="AZ194" s="45"/>
      <c r="BA194" s="45"/>
    </row>
    <row r="195" spans="8:53" x14ac:dyDescent="0.25">
      <c r="H195" s="144" t="s">
        <v>368</v>
      </c>
      <c r="I195" s="144" t="s">
        <v>369</v>
      </c>
      <c r="J195" s="144" t="s">
        <v>201</v>
      </c>
      <c r="K195" s="144" t="s">
        <v>206</v>
      </c>
      <c r="L195" s="144">
        <v>9.6600000000000005E-2</v>
      </c>
      <c r="M195" s="144" t="s">
        <v>201</v>
      </c>
      <c r="N195" s="144">
        <v>0</v>
      </c>
      <c r="O195" s="144">
        <v>100</v>
      </c>
      <c r="P195" s="144">
        <v>100</v>
      </c>
      <c r="Q195" s="144"/>
      <c r="R195" s="144"/>
      <c r="S195" s="45"/>
      <c r="T195" s="144" t="s">
        <v>367</v>
      </c>
      <c r="U195" s="144"/>
      <c r="V195" s="144"/>
      <c r="W195" s="144"/>
      <c r="X195" s="144"/>
      <c r="Y195" s="144"/>
      <c r="Z195" s="144"/>
      <c r="AA195" s="144"/>
      <c r="AB195" s="144"/>
      <c r="AC195" s="144"/>
      <c r="AD195" s="144"/>
      <c r="AE195" s="45"/>
      <c r="AF195" s="144" t="s">
        <v>2385</v>
      </c>
      <c r="AG195" s="144" t="s">
        <v>2386</v>
      </c>
      <c r="AH195" s="144" t="s">
        <v>201</v>
      </c>
      <c r="AI195" s="144" t="s">
        <v>2288</v>
      </c>
      <c r="AJ195" s="144">
        <v>-0.24410000000000001</v>
      </c>
      <c r="AK195" s="144" t="s">
        <v>2387</v>
      </c>
      <c r="AL195" s="144">
        <v>0.24410000000000001</v>
      </c>
      <c r="AM195" s="144" t="s">
        <v>1371</v>
      </c>
      <c r="AN195" s="144">
        <v>0</v>
      </c>
      <c r="AO195" s="144">
        <v>0</v>
      </c>
      <c r="AP195" s="144"/>
      <c r="AQ195" s="45"/>
      <c r="AR195" s="48"/>
      <c r="AS195" s="46"/>
      <c r="AT195" s="46"/>
      <c r="AU195" s="46"/>
      <c r="AV195" s="45"/>
      <c r="AW195" s="45"/>
      <c r="AX195" s="45"/>
      <c r="AY195" s="45"/>
      <c r="AZ195" s="45"/>
      <c r="BA195" s="45"/>
    </row>
    <row r="196" spans="8:53" x14ac:dyDescent="0.25">
      <c r="H196" s="144" t="s">
        <v>370</v>
      </c>
      <c r="I196" s="144" t="s">
        <v>371</v>
      </c>
      <c r="J196" s="144" t="s">
        <v>201</v>
      </c>
      <c r="K196" s="144" t="s">
        <v>372</v>
      </c>
      <c r="L196" s="144">
        <v>0.52980000000000005</v>
      </c>
      <c r="M196" s="144" t="s">
        <v>373</v>
      </c>
      <c r="N196" s="144">
        <v>5.3289999999999997E-2</v>
      </c>
      <c r="O196" s="144">
        <v>50</v>
      </c>
      <c r="P196" s="144">
        <v>10.94</v>
      </c>
      <c r="Q196" s="144"/>
      <c r="R196" s="144"/>
      <c r="S196" s="45"/>
      <c r="T196" s="144" t="s">
        <v>1368</v>
      </c>
      <c r="U196" s="144" t="s">
        <v>1369</v>
      </c>
      <c r="V196" s="144" t="s">
        <v>201</v>
      </c>
      <c r="W196" s="144" t="s">
        <v>1266</v>
      </c>
      <c r="X196" s="144">
        <v>-2.7629999999999998E-2</v>
      </c>
      <c r="Y196" s="144" t="s">
        <v>1370</v>
      </c>
      <c r="Z196" s="144">
        <v>2.7629999999999998E-2</v>
      </c>
      <c r="AA196" s="144" t="s">
        <v>1371</v>
      </c>
      <c r="AB196" s="144">
        <v>0</v>
      </c>
      <c r="AC196" s="144">
        <v>0</v>
      </c>
      <c r="AD196" s="144"/>
      <c r="AE196" s="45"/>
      <c r="AF196" s="144" t="s">
        <v>2388</v>
      </c>
      <c r="AG196" s="144" t="s">
        <v>2389</v>
      </c>
      <c r="AH196" s="144" t="s">
        <v>201</v>
      </c>
      <c r="AI196" s="144" t="s">
        <v>2390</v>
      </c>
      <c r="AJ196" s="144">
        <v>-1.1839999999999999</v>
      </c>
      <c r="AK196" s="144" t="s">
        <v>2391</v>
      </c>
      <c r="AL196" s="144">
        <v>1.1839999999999999</v>
      </c>
      <c r="AM196" s="144" t="s">
        <v>1376</v>
      </c>
      <c r="AN196" s="144">
        <v>25</v>
      </c>
      <c r="AO196" s="144">
        <v>0.13070000000000001</v>
      </c>
      <c r="AP196" s="144"/>
      <c r="AQ196" s="45"/>
      <c r="AR196" s="48"/>
      <c r="AS196" s="46"/>
      <c r="AT196" s="46"/>
      <c r="AU196" s="46"/>
      <c r="AV196" s="45"/>
      <c r="AW196" s="45"/>
      <c r="AX196" s="45"/>
      <c r="AY196" s="45"/>
      <c r="AZ196" s="45"/>
      <c r="BA196" s="45"/>
    </row>
    <row r="197" spans="8:53" x14ac:dyDescent="0.25">
      <c r="H197" s="144" t="s">
        <v>374</v>
      </c>
      <c r="I197" s="144" t="s">
        <v>375</v>
      </c>
      <c r="J197" s="144" t="s">
        <v>201</v>
      </c>
      <c r="K197" s="144" t="s">
        <v>376</v>
      </c>
      <c r="L197" s="144">
        <v>-0.56310000000000004</v>
      </c>
      <c r="M197" s="144" t="s">
        <v>377</v>
      </c>
      <c r="N197" s="144">
        <v>0.62080000000000002</v>
      </c>
      <c r="O197" s="144">
        <v>20</v>
      </c>
      <c r="P197" s="144">
        <v>0.4325</v>
      </c>
      <c r="Q197" s="144"/>
      <c r="R197" s="144"/>
      <c r="S197" s="45"/>
      <c r="T197" s="144" t="s">
        <v>1372</v>
      </c>
      <c r="U197" s="144" t="s">
        <v>1373</v>
      </c>
      <c r="V197" s="144" t="s">
        <v>201</v>
      </c>
      <c r="W197" s="144" t="s">
        <v>1374</v>
      </c>
      <c r="X197" s="144">
        <v>0.3009</v>
      </c>
      <c r="Y197" s="144" t="s">
        <v>1375</v>
      </c>
      <c r="Z197" s="144">
        <v>0.14480000000000001</v>
      </c>
      <c r="AA197" s="144" t="s">
        <v>1376</v>
      </c>
      <c r="AB197" s="144">
        <v>50</v>
      </c>
      <c r="AC197" s="144">
        <v>2.4140000000000001</v>
      </c>
      <c r="AD197" s="144"/>
      <c r="AE197" s="45"/>
      <c r="AF197" s="144" t="s">
        <v>2392</v>
      </c>
      <c r="AG197" s="144" t="s">
        <v>2393</v>
      </c>
      <c r="AH197" s="144" t="s">
        <v>201</v>
      </c>
      <c r="AI197" s="144" t="s">
        <v>2394</v>
      </c>
      <c r="AJ197" s="144">
        <v>-1.006</v>
      </c>
      <c r="AK197" s="144" t="s">
        <v>2395</v>
      </c>
      <c r="AL197" s="144">
        <v>1.006</v>
      </c>
      <c r="AM197" s="144" t="s">
        <v>1381</v>
      </c>
      <c r="AN197" s="144">
        <v>20</v>
      </c>
      <c r="AO197" s="144">
        <v>1.3089999999999999E-2</v>
      </c>
      <c r="AP197" s="144"/>
      <c r="AQ197" s="45"/>
      <c r="AR197" s="48"/>
      <c r="AS197" s="46"/>
      <c r="AT197" s="46"/>
      <c r="AU197" s="46"/>
      <c r="AV197" s="45"/>
      <c r="AW197" s="45"/>
      <c r="AX197" s="45"/>
      <c r="AY197" s="45"/>
      <c r="AZ197" s="45"/>
      <c r="BA197" s="45"/>
    </row>
    <row r="198" spans="8:53" x14ac:dyDescent="0.25">
      <c r="H198" s="144" t="s">
        <v>378</v>
      </c>
      <c r="I198" s="144" t="s">
        <v>379</v>
      </c>
      <c r="J198" s="144" t="s">
        <v>201</v>
      </c>
      <c r="K198" s="144" t="s">
        <v>380</v>
      </c>
      <c r="L198" s="144">
        <v>-0.37719999999999998</v>
      </c>
      <c r="M198" s="144" t="s">
        <v>381</v>
      </c>
      <c r="N198" s="144">
        <v>0.62429999999999997</v>
      </c>
      <c r="O198" s="144">
        <v>25</v>
      </c>
      <c r="P198" s="144">
        <v>0.39579999999999999</v>
      </c>
      <c r="Q198" s="144"/>
      <c r="R198" s="144"/>
      <c r="S198" s="45"/>
      <c r="T198" s="144" t="s">
        <v>1377</v>
      </c>
      <c r="U198" s="144" t="s">
        <v>1378</v>
      </c>
      <c r="V198" s="144" t="s">
        <v>201</v>
      </c>
      <c r="W198" s="144" t="s">
        <v>1379</v>
      </c>
      <c r="X198" s="144">
        <v>-5.9889999999999999E-2</v>
      </c>
      <c r="Y198" s="144" t="s">
        <v>1380</v>
      </c>
      <c r="Z198" s="144">
        <v>0.34939999999999999</v>
      </c>
      <c r="AA198" s="144" t="s">
        <v>1381</v>
      </c>
      <c r="AB198" s="144">
        <v>60</v>
      </c>
      <c r="AC198" s="144">
        <v>0.82879999999999998</v>
      </c>
      <c r="AD198" s="144"/>
      <c r="AE198" s="45"/>
      <c r="AF198" s="144" t="s">
        <v>2396</v>
      </c>
      <c r="AG198" s="144" t="s">
        <v>2397</v>
      </c>
      <c r="AH198" s="144" t="s">
        <v>201</v>
      </c>
      <c r="AI198" s="144" t="s">
        <v>2398</v>
      </c>
      <c r="AJ198" s="144">
        <v>-0.7319</v>
      </c>
      <c r="AK198" s="144" t="s">
        <v>2399</v>
      </c>
      <c r="AL198" s="144">
        <v>0.75760000000000005</v>
      </c>
      <c r="AM198" s="144" t="s">
        <v>1396</v>
      </c>
      <c r="AN198" s="144">
        <v>33.33</v>
      </c>
      <c r="AO198" s="144">
        <v>3.4229999999999997E-2</v>
      </c>
      <c r="AP198" s="144"/>
      <c r="AQ198" s="45"/>
      <c r="AR198" s="45"/>
      <c r="AS198" s="46"/>
      <c r="AT198" s="46"/>
      <c r="AU198" s="46"/>
      <c r="AV198" s="45"/>
      <c r="AW198" s="45"/>
      <c r="AX198" s="45"/>
      <c r="AY198" s="45"/>
      <c r="AZ198" s="45"/>
      <c r="BA198" s="45"/>
    </row>
    <row r="199" spans="8:53" x14ac:dyDescent="0.25">
      <c r="H199" s="144" t="s">
        <v>382</v>
      </c>
      <c r="I199" s="144" t="s">
        <v>383</v>
      </c>
      <c r="J199" s="144" t="s">
        <v>201</v>
      </c>
      <c r="K199" s="144" t="s">
        <v>198</v>
      </c>
      <c r="L199" s="144">
        <v>0.68100000000000005</v>
      </c>
      <c r="M199" s="144" t="s">
        <v>201</v>
      </c>
      <c r="N199" s="144">
        <v>0</v>
      </c>
      <c r="O199" s="144">
        <v>100</v>
      </c>
      <c r="P199" s="144">
        <v>100</v>
      </c>
      <c r="Q199" s="144"/>
      <c r="R199" s="144"/>
      <c r="S199" s="45"/>
      <c r="T199" s="144" t="s">
        <v>1382</v>
      </c>
      <c r="U199" s="144" t="s">
        <v>1383</v>
      </c>
      <c r="V199" s="144" t="s">
        <v>201</v>
      </c>
      <c r="W199" s="144" t="s">
        <v>1384</v>
      </c>
      <c r="X199" s="144">
        <v>-1.5349999999999999</v>
      </c>
      <c r="Y199" s="144" t="s">
        <v>1385</v>
      </c>
      <c r="Z199" s="144">
        <v>1.5349999999999999</v>
      </c>
      <c r="AA199" s="144" t="s">
        <v>1376</v>
      </c>
      <c r="AB199" s="144">
        <v>25</v>
      </c>
      <c r="AC199" s="144">
        <v>6.3109999999999998E-3</v>
      </c>
      <c r="AD199" s="144"/>
      <c r="AE199" s="45"/>
      <c r="AF199" s="144" t="s">
        <v>2400</v>
      </c>
      <c r="AG199" s="144" t="s">
        <v>2401</v>
      </c>
      <c r="AH199" s="144" t="s">
        <v>201</v>
      </c>
      <c r="AI199" s="144" t="s">
        <v>2402</v>
      </c>
      <c r="AJ199" s="144">
        <v>0.89059999999999995</v>
      </c>
      <c r="AK199" s="144" t="s">
        <v>2403</v>
      </c>
      <c r="AL199" s="144">
        <v>8.9980000000000004E-2</v>
      </c>
      <c r="AM199" s="144" t="s">
        <v>1376</v>
      </c>
      <c r="AN199" s="144">
        <v>75</v>
      </c>
      <c r="AO199" s="144">
        <v>10.8</v>
      </c>
      <c r="AP199" s="144"/>
      <c r="AQ199" s="45"/>
      <c r="AR199" s="48"/>
      <c r="AS199" s="46"/>
      <c r="AT199" s="46"/>
      <c r="AU199" s="46"/>
      <c r="AV199" s="45"/>
      <c r="AW199" s="45"/>
      <c r="AX199" s="45"/>
      <c r="AY199" s="45"/>
      <c r="AZ199" s="45"/>
      <c r="BA199" s="45"/>
    </row>
    <row r="200" spans="8:53" x14ac:dyDescent="0.25">
      <c r="H200" s="144" t="s">
        <v>384</v>
      </c>
      <c r="I200" s="144" t="s">
        <v>385</v>
      </c>
      <c r="J200" s="144" t="s">
        <v>201</v>
      </c>
      <c r="K200" s="144" t="s">
        <v>386</v>
      </c>
      <c r="L200" s="144">
        <v>1.847</v>
      </c>
      <c r="M200" s="144" t="s">
        <v>387</v>
      </c>
      <c r="N200" s="144">
        <v>0.21759999999999999</v>
      </c>
      <c r="O200" s="144">
        <v>66.67</v>
      </c>
      <c r="P200" s="144">
        <v>9.3450000000000006</v>
      </c>
      <c r="Q200" s="144"/>
      <c r="R200" s="144"/>
      <c r="S200" s="45"/>
      <c r="T200" s="144" t="s">
        <v>1386</v>
      </c>
      <c r="U200" s="144" t="s">
        <v>1387</v>
      </c>
      <c r="V200" s="144" t="s">
        <v>201</v>
      </c>
      <c r="W200" s="144" t="s">
        <v>1264</v>
      </c>
      <c r="X200" s="144">
        <v>0.26069999999999999</v>
      </c>
      <c r="Y200" s="144" t="s">
        <v>201</v>
      </c>
      <c r="Z200" s="144">
        <v>0</v>
      </c>
      <c r="AA200" s="144" t="s">
        <v>1376</v>
      </c>
      <c r="AB200" s="144">
        <v>100</v>
      </c>
      <c r="AC200" s="144">
        <v>100</v>
      </c>
      <c r="AD200" s="144"/>
      <c r="AE200" s="45"/>
      <c r="AF200" s="144" t="s">
        <v>2404</v>
      </c>
      <c r="AG200" s="144" t="s">
        <v>2405</v>
      </c>
      <c r="AH200" s="144" t="s">
        <v>201</v>
      </c>
      <c r="AI200" s="144" t="s">
        <v>2406</v>
      </c>
      <c r="AJ200" s="144">
        <v>-0.1532</v>
      </c>
      <c r="AK200" s="144" t="s">
        <v>2407</v>
      </c>
      <c r="AL200" s="144">
        <v>0.63400000000000001</v>
      </c>
      <c r="AM200" s="144" t="s">
        <v>1381</v>
      </c>
      <c r="AN200" s="144">
        <v>40</v>
      </c>
      <c r="AO200" s="144">
        <v>0.78059999999999996</v>
      </c>
      <c r="AP200" s="144"/>
      <c r="AQ200" s="45"/>
      <c r="AR200" s="48"/>
      <c r="AS200" s="46"/>
      <c r="AT200" s="46"/>
      <c r="AU200" s="46"/>
      <c r="AV200" s="45"/>
      <c r="AW200" s="45"/>
      <c r="AX200" s="45"/>
      <c r="AY200" s="45"/>
      <c r="AZ200" s="45"/>
      <c r="BA200" s="45"/>
    </row>
    <row r="201" spans="8:53" x14ac:dyDescent="0.25">
      <c r="H201" s="144" t="s">
        <v>388</v>
      </c>
      <c r="I201" s="144" t="s">
        <v>389</v>
      </c>
      <c r="J201" s="144" t="s">
        <v>201</v>
      </c>
      <c r="K201" s="144" t="s">
        <v>390</v>
      </c>
      <c r="L201" s="144">
        <v>-0.32200000000000001</v>
      </c>
      <c r="M201" s="144" t="s">
        <v>391</v>
      </c>
      <c r="N201" s="144">
        <v>0.39369999999999999</v>
      </c>
      <c r="O201" s="144">
        <v>40</v>
      </c>
      <c r="P201" s="144">
        <v>0.51870000000000005</v>
      </c>
      <c r="Q201" s="144"/>
      <c r="R201" s="144"/>
      <c r="S201" s="45"/>
      <c r="T201" s="144" t="s">
        <v>1388</v>
      </c>
      <c r="U201" s="144" t="s">
        <v>1389</v>
      </c>
      <c r="V201" s="144" t="s">
        <v>201</v>
      </c>
      <c r="W201" s="144" t="s">
        <v>1390</v>
      </c>
      <c r="X201" s="144">
        <v>0.52110000000000001</v>
      </c>
      <c r="Y201" s="144" t="s">
        <v>1391</v>
      </c>
      <c r="Z201" s="144">
        <v>0.46600000000000003</v>
      </c>
      <c r="AA201" s="144" t="s">
        <v>1376</v>
      </c>
      <c r="AB201" s="144">
        <v>50</v>
      </c>
      <c r="AC201" s="144">
        <v>1.708</v>
      </c>
      <c r="AD201" s="144"/>
      <c r="AE201" s="45"/>
      <c r="AF201" s="144" t="s">
        <v>2408</v>
      </c>
      <c r="AG201" s="144" t="s">
        <v>2409</v>
      </c>
      <c r="AH201" s="144" t="s">
        <v>201</v>
      </c>
      <c r="AI201" s="144" t="s">
        <v>2410</v>
      </c>
      <c r="AJ201" s="144">
        <v>0.59530000000000005</v>
      </c>
      <c r="AK201" s="144" t="s">
        <v>2411</v>
      </c>
      <c r="AL201" s="144">
        <v>0.45169999999999999</v>
      </c>
      <c r="AM201" s="144" t="s">
        <v>1376</v>
      </c>
      <c r="AN201" s="144">
        <v>50</v>
      </c>
      <c r="AO201" s="144">
        <v>2.2330000000000001</v>
      </c>
      <c r="AP201" s="144"/>
      <c r="AQ201" s="45"/>
      <c r="AR201" s="48"/>
      <c r="AS201" s="46"/>
      <c r="AT201" s="46"/>
      <c r="AU201" s="46"/>
      <c r="AV201" s="45"/>
      <c r="AW201" s="45"/>
      <c r="AX201" s="45"/>
      <c r="AY201" s="45"/>
      <c r="AZ201" s="45"/>
      <c r="BA201" s="45"/>
    </row>
    <row r="202" spans="8:53" x14ac:dyDescent="0.25">
      <c r="H202" s="144" t="s">
        <v>392</v>
      </c>
      <c r="I202" s="144" t="s">
        <v>393</v>
      </c>
      <c r="J202" s="144" t="s">
        <v>201</v>
      </c>
      <c r="K202" s="144" t="s">
        <v>394</v>
      </c>
      <c r="L202" s="144">
        <v>0.67869999999999997</v>
      </c>
      <c r="M202" s="144" t="s">
        <v>395</v>
      </c>
      <c r="N202" s="144">
        <v>0.75549999999999995</v>
      </c>
      <c r="O202" s="144">
        <v>60</v>
      </c>
      <c r="P202" s="144">
        <v>1.869</v>
      </c>
      <c r="Q202" s="144"/>
      <c r="R202" s="144"/>
      <c r="S202" s="45"/>
      <c r="T202" s="144" t="s">
        <v>1392</v>
      </c>
      <c r="U202" s="144" t="s">
        <v>1393</v>
      </c>
      <c r="V202" s="144" t="s">
        <v>201</v>
      </c>
      <c r="W202" s="144" t="s">
        <v>1394</v>
      </c>
      <c r="X202" s="144">
        <v>-0.1668</v>
      </c>
      <c r="Y202" s="144" t="s">
        <v>1395</v>
      </c>
      <c r="Z202" s="144">
        <v>0.33019999999999999</v>
      </c>
      <c r="AA202" s="144" t="s">
        <v>1396</v>
      </c>
      <c r="AB202" s="144">
        <v>66.67</v>
      </c>
      <c r="AC202" s="144">
        <v>0.49519999999999997</v>
      </c>
      <c r="AD202" s="144"/>
      <c r="AE202" s="45"/>
      <c r="AF202" s="144" t="s">
        <v>2412</v>
      </c>
      <c r="AG202" s="144" t="s">
        <v>2413</v>
      </c>
      <c r="AH202" s="144" t="s">
        <v>201</v>
      </c>
      <c r="AI202" s="144" t="s">
        <v>2414</v>
      </c>
      <c r="AJ202" s="144">
        <v>1.0329999999999999</v>
      </c>
      <c r="AK202" s="144" t="s">
        <v>2415</v>
      </c>
      <c r="AL202" s="144">
        <v>0.73319999999999996</v>
      </c>
      <c r="AM202" s="144" t="s">
        <v>1396</v>
      </c>
      <c r="AN202" s="144">
        <v>33.33</v>
      </c>
      <c r="AO202" s="144">
        <v>2.3849999999999998</v>
      </c>
      <c r="AP202" s="144"/>
      <c r="AQ202" s="45"/>
      <c r="AR202" s="45"/>
      <c r="AS202" s="46"/>
      <c r="AT202" s="46"/>
      <c r="AU202" s="46"/>
      <c r="AV202" s="45"/>
      <c r="AW202" s="45"/>
      <c r="AX202" s="45"/>
      <c r="AY202" s="45"/>
      <c r="AZ202" s="45"/>
      <c r="BA202" s="45"/>
    </row>
    <row r="203" spans="8:53" x14ac:dyDescent="0.25">
      <c r="H203" s="144" t="s">
        <v>396</v>
      </c>
      <c r="I203" s="144" t="s">
        <v>397</v>
      </c>
      <c r="J203" s="144" t="s">
        <v>201</v>
      </c>
      <c r="K203" s="144" t="s">
        <v>398</v>
      </c>
      <c r="L203" s="144">
        <v>0.14530000000000001</v>
      </c>
      <c r="M203" s="144" t="s">
        <v>399</v>
      </c>
      <c r="N203" s="144">
        <v>0.19900000000000001</v>
      </c>
      <c r="O203" s="144">
        <v>40</v>
      </c>
      <c r="P203" s="144">
        <v>1.6060000000000001</v>
      </c>
      <c r="Q203" s="144"/>
      <c r="R203" s="144"/>
      <c r="S203" s="45"/>
      <c r="T203" s="144" t="s">
        <v>1397</v>
      </c>
      <c r="U203" s="144" t="s">
        <v>1398</v>
      </c>
      <c r="V203" s="144" t="s">
        <v>201</v>
      </c>
      <c r="W203" s="144" t="s">
        <v>1399</v>
      </c>
      <c r="X203" s="144">
        <v>0.32950000000000002</v>
      </c>
      <c r="Y203" s="144" t="s">
        <v>1400</v>
      </c>
      <c r="Z203" s="144">
        <v>9.1380000000000003E-2</v>
      </c>
      <c r="AA203" s="144" t="s">
        <v>1376</v>
      </c>
      <c r="AB203" s="144">
        <v>75</v>
      </c>
      <c r="AC203" s="144">
        <v>4.5910000000000002</v>
      </c>
      <c r="AD203" s="144"/>
      <c r="AE203" s="45"/>
      <c r="AF203" s="144" t="s">
        <v>2416</v>
      </c>
      <c r="AG203" s="144" t="s">
        <v>2417</v>
      </c>
      <c r="AH203" s="144" t="s">
        <v>201</v>
      </c>
      <c r="AI203" s="144" t="s">
        <v>2339</v>
      </c>
      <c r="AJ203" s="144">
        <v>6.3200000000000006E-2</v>
      </c>
      <c r="AK203" s="144" t="s">
        <v>2418</v>
      </c>
      <c r="AL203" s="144">
        <v>0.48039999999999999</v>
      </c>
      <c r="AM203" s="144" t="s">
        <v>1376</v>
      </c>
      <c r="AN203" s="144">
        <v>25</v>
      </c>
      <c r="AO203" s="144">
        <v>1.1319999999999999</v>
      </c>
      <c r="AP203" s="144"/>
      <c r="AQ203" s="45"/>
      <c r="AR203" s="48"/>
      <c r="AS203" s="46"/>
      <c r="AT203" s="46"/>
      <c r="AU203" s="46"/>
      <c r="AV203" s="45"/>
      <c r="AW203" s="45"/>
      <c r="AX203" s="45"/>
      <c r="AY203" s="45"/>
      <c r="AZ203" s="45"/>
      <c r="BA203" s="45"/>
    </row>
    <row r="204" spans="8:53" x14ac:dyDescent="0.25">
      <c r="H204" s="144" t="s">
        <v>400</v>
      </c>
      <c r="I204" s="144" t="s">
        <v>401</v>
      </c>
      <c r="J204" s="144" t="s">
        <v>201</v>
      </c>
      <c r="K204" s="144" t="s">
        <v>402</v>
      </c>
      <c r="L204" s="144">
        <v>-1.8420000000000001</v>
      </c>
      <c r="M204" s="144" t="s">
        <v>403</v>
      </c>
      <c r="N204" s="144">
        <v>1.8420000000000001</v>
      </c>
      <c r="O204" s="144">
        <v>20</v>
      </c>
      <c r="P204" s="144">
        <v>0.124</v>
      </c>
      <c r="Q204" s="144"/>
      <c r="R204" s="144"/>
      <c r="S204" s="45"/>
      <c r="T204" s="144" t="s">
        <v>1401</v>
      </c>
      <c r="U204" s="144" t="s">
        <v>1402</v>
      </c>
      <c r="V204" s="144" t="s">
        <v>201</v>
      </c>
      <c r="W204" s="144" t="s">
        <v>1403</v>
      </c>
      <c r="X204" s="144">
        <v>0.6512</v>
      </c>
      <c r="Y204" s="144" t="s">
        <v>1404</v>
      </c>
      <c r="Z204" s="144">
        <v>1.1399999999999999</v>
      </c>
      <c r="AA204" s="144" t="s">
        <v>1381</v>
      </c>
      <c r="AB204" s="144">
        <v>60</v>
      </c>
      <c r="AC204" s="144">
        <v>1.492</v>
      </c>
      <c r="AD204" s="144"/>
      <c r="AE204" s="45"/>
      <c r="AF204" s="144" t="s">
        <v>2419</v>
      </c>
      <c r="AG204" s="144" t="s">
        <v>2420</v>
      </c>
      <c r="AH204" s="144" t="s">
        <v>201</v>
      </c>
      <c r="AI204" s="144" t="s">
        <v>2421</v>
      </c>
      <c r="AJ204" s="144">
        <v>-0.48809999999999998</v>
      </c>
      <c r="AK204" s="144" t="s">
        <v>2340</v>
      </c>
      <c r="AL204" s="144">
        <v>1.6970000000000001</v>
      </c>
      <c r="AM204" s="144" t="s">
        <v>1381</v>
      </c>
      <c r="AN204" s="144">
        <v>40</v>
      </c>
      <c r="AO204" s="144">
        <v>0.71379999999999999</v>
      </c>
      <c r="AP204" s="144"/>
      <c r="AQ204" s="45"/>
      <c r="AR204" s="48"/>
      <c r="AS204" s="46"/>
      <c r="AT204" s="46"/>
      <c r="AU204" s="46"/>
      <c r="AV204" s="45"/>
      <c r="AW204" s="45"/>
      <c r="AX204" s="45"/>
      <c r="AY204" s="45"/>
      <c r="AZ204" s="45"/>
      <c r="BA204" s="45"/>
    </row>
    <row r="205" spans="8:53" x14ac:dyDescent="0.25">
      <c r="H205" s="144" t="s">
        <v>404</v>
      </c>
      <c r="I205" s="144" t="s">
        <v>405</v>
      </c>
      <c r="J205" s="144" t="s">
        <v>201</v>
      </c>
      <c r="K205" s="144" t="s">
        <v>406</v>
      </c>
      <c r="L205" s="144">
        <v>7.5829999999999995E-2</v>
      </c>
      <c r="M205" s="144" t="s">
        <v>407</v>
      </c>
      <c r="N205" s="144">
        <v>0.1676</v>
      </c>
      <c r="O205" s="144">
        <v>60</v>
      </c>
      <c r="P205" s="144">
        <v>1.452</v>
      </c>
      <c r="Q205" s="144"/>
      <c r="R205" s="144"/>
      <c r="S205" s="45"/>
      <c r="T205" s="144" t="s">
        <v>1405</v>
      </c>
      <c r="U205" s="144" t="s">
        <v>1406</v>
      </c>
      <c r="V205" s="144" t="s">
        <v>201</v>
      </c>
      <c r="W205" s="144" t="s">
        <v>1407</v>
      </c>
      <c r="X205" s="144">
        <v>-0.36969999999999997</v>
      </c>
      <c r="Y205" s="144" t="s">
        <v>1408</v>
      </c>
      <c r="Z205" s="144">
        <v>0.45269999999999999</v>
      </c>
      <c r="AA205" s="144" t="s">
        <v>1376</v>
      </c>
      <c r="AB205" s="144">
        <v>50</v>
      </c>
      <c r="AC205" s="144">
        <v>0.28210000000000002</v>
      </c>
      <c r="AD205" s="144"/>
      <c r="AE205" s="45"/>
      <c r="AF205" s="144" t="s">
        <v>2422</v>
      </c>
      <c r="AG205" s="144" t="s">
        <v>2423</v>
      </c>
      <c r="AH205" s="144" t="s">
        <v>201</v>
      </c>
      <c r="AI205" s="144" t="s">
        <v>2424</v>
      </c>
      <c r="AJ205" s="144">
        <v>1.4490000000000001</v>
      </c>
      <c r="AK205" s="144" t="s">
        <v>677</v>
      </c>
      <c r="AL205" s="144">
        <v>3.3340000000000002E-2</v>
      </c>
      <c r="AM205" s="144" t="s">
        <v>1381</v>
      </c>
      <c r="AN205" s="144">
        <v>80</v>
      </c>
      <c r="AO205" s="144">
        <v>43.83</v>
      </c>
      <c r="AP205" s="144"/>
      <c r="AQ205" s="45"/>
      <c r="AR205" s="48"/>
      <c r="AS205" s="46"/>
      <c r="AT205" s="46"/>
      <c r="AU205" s="46"/>
      <c r="AV205" s="45"/>
      <c r="AW205" s="45"/>
      <c r="AX205" s="45"/>
      <c r="AY205" s="45"/>
      <c r="AZ205" s="45"/>
      <c r="BA205" s="45"/>
    </row>
    <row r="206" spans="8:53" x14ac:dyDescent="0.25">
      <c r="H206" s="144" t="s">
        <v>408</v>
      </c>
      <c r="I206" s="144" t="s">
        <v>409</v>
      </c>
      <c r="J206" s="144" t="s">
        <v>201</v>
      </c>
      <c r="K206" s="144" t="s">
        <v>410</v>
      </c>
      <c r="L206" s="144">
        <v>5.7990000000000004</v>
      </c>
      <c r="M206" s="144" t="s">
        <v>201</v>
      </c>
      <c r="N206" s="144">
        <v>0</v>
      </c>
      <c r="O206" s="144">
        <v>100</v>
      </c>
      <c r="P206" s="144">
        <v>100</v>
      </c>
      <c r="Q206" s="144"/>
      <c r="R206" s="144"/>
      <c r="S206" s="45"/>
      <c r="T206" s="144" t="s">
        <v>1409</v>
      </c>
      <c r="U206" s="144" t="s">
        <v>1410</v>
      </c>
      <c r="V206" s="144" t="s">
        <v>201</v>
      </c>
      <c r="W206" s="144" t="s">
        <v>1411</v>
      </c>
      <c r="X206" s="144">
        <v>-0.53910000000000002</v>
      </c>
      <c r="Y206" s="144" t="s">
        <v>1412</v>
      </c>
      <c r="Z206" s="144">
        <v>0.82509999999999994</v>
      </c>
      <c r="AA206" s="144" t="s">
        <v>1376</v>
      </c>
      <c r="AB206" s="144">
        <v>50</v>
      </c>
      <c r="AC206" s="144">
        <v>0.34670000000000001</v>
      </c>
      <c r="AD206" s="144"/>
      <c r="AE206" s="45"/>
      <c r="AF206" s="144" t="s">
        <v>2425</v>
      </c>
      <c r="AG206" s="144" t="s">
        <v>2426</v>
      </c>
      <c r="AH206" s="144" t="s">
        <v>201</v>
      </c>
      <c r="AI206" s="144" t="s">
        <v>2427</v>
      </c>
      <c r="AJ206" s="144">
        <v>-0.34860000000000002</v>
      </c>
      <c r="AK206" s="144" t="s">
        <v>2428</v>
      </c>
      <c r="AL206" s="144">
        <v>0.37459999999999999</v>
      </c>
      <c r="AM206" s="144" t="s">
        <v>1381</v>
      </c>
      <c r="AN206" s="144">
        <v>40</v>
      </c>
      <c r="AO206" s="144">
        <v>0.45550000000000002</v>
      </c>
      <c r="AP206" s="144"/>
      <c r="AQ206" s="45"/>
      <c r="AR206" s="45"/>
      <c r="AS206" s="46"/>
      <c r="AT206" s="46"/>
      <c r="AU206" s="46"/>
      <c r="AV206" s="45"/>
      <c r="AW206" s="45"/>
      <c r="AX206" s="45"/>
      <c r="AY206" s="45"/>
      <c r="AZ206" s="45"/>
      <c r="BA206" s="45"/>
    </row>
    <row r="207" spans="8:53" x14ac:dyDescent="0.25">
      <c r="H207" s="144" t="s">
        <v>411</v>
      </c>
      <c r="I207" s="144" t="s">
        <v>412</v>
      </c>
      <c r="J207" s="144" t="s">
        <v>201</v>
      </c>
      <c r="K207" s="144" t="s">
        <v>413</v>
      </c>
      <c r="L207" s="144">
        <v>1.9570000000000001</v>
      </c>
      <c r="M207" s="144" t="s">
        <v>414</v>
      </c>
      <c r="N207" s="144">
        <v>6.7059999999999995E-2</v>
      </c>
      <c r="O207" s="144">
        <v>80</v>
      </c>
      <c r="P207" s="144">
        <v>29.6</v>
      </c>
      <c r="Q207" s="144"/>
      <c r="R207" s="144"/>
      <c r="S207" s="45"/>
      <c r="T207" s="144" t="s">
        <v>1413</v>
      </c>
      <c r="U207" s="144" t="s">
        <v>1414</v>
      </c>
      <c r="V207" s="144" t="s">
        <v>201</v>
      </c>
      <c r="W207" s="144" t="s">
        <v>1415</v>
      </c>
      <c r="X207" s="144">
        <v>0.2278</v>
      </c>
      <c r="Y207" s="144" t="s">
        <v>1416</v>
      </c>
      <c r="Z207" s="144">
        <v>2.016E-3</v>
      </c>
      <c r="AA207" s="144" t="s">
        <v>1417</v>
      </c>
      <c r="AB207" s="144">
        <v>50</v>
      </c>
      <c r="AC207" s="144">
        <v>114</v>
      </c>
      <c r="AD207" s="144"/>
      <c r="AE207" s="45"/>
      <c r="AF207" s="144" t="s">
        <v>2429</v>
      </c>
      <c r="AG207" s="144" t="s">
        <v>2430</v>
      </c>
      <c r="AH207" s="144" t="s">
        <v>201</v>
      </c>
      <c r="AI207" s="144" t="s">
        <v>2431</v>
      </c>
      <c r="AJ207" s="144">
        <v>1.4370000000000001</v>
      </c>
      <c r="AK207" s="144" t="s">
        <v>465</v>
      </c>
      <c r="AL207" s="144">
        <v>0.19189999999999999</v>
      </c>
      <c r="AM207" s="144" t="s">
        <v>1381</v>
      </c>
      <c r="AN207" s="144">
        <v>80</v>
      </c>
      <c r="AO207" s="144">
        <v>8.4909999999999997</v>
      </c>
      <c r="AP207" s="144"/>
      <c r="AQ207" s="45"/>
      <c r="AR207" s="45"/>
      <c r="AS207" s="46"/>
      <c r="AT207" s="46"/>
      <c r="AU207" s="46"/>
      <c r="AV207" s="45"/>
      <c r="AW207" s="45"/>
      <c r="AX207" s="45"/>
      <c r="AY207" s="45"/>
      <c r="AZ207" s="45"/>
      <c r="BA207" s="45"/>
    </row>
    <row r="208" spans="8:53" x14ac:dyDescent="0.25">
      <c r="H208" s="144" t="s">
        <v>415</v>
      </c>
      <c r="I208" s="144" t="s">
        <v>416</v>
      </c>
      <c r="J208" s="144" t="s">
        <v>201</v>
      </c>
      <c r="K208" s="144" t="s">
        <v>417</v>
      </c>
      <c r="L208" s="144">
        <v>0.1729</v>
      </c>
      <c r="M208" s="144" t="s">
        <v>418</v>
      </c>
      <c r="N208" s="144">
        <v>0.53290000000000004</v>
      </c>
      <c r="O208" s="144">
        <v>50</v>
      </c>
      <c r="P208" s="144">
        <v>1.3240000000000001</v>
      </c>
      <c r="Q208" s="144"/>
      <c r="R208" s="144"/>
      <c r="S208" s="45"/>
      <c r="T208" s="144" t="s">
        <v>1418</v>
      </c>
      <c r="U208" s="144" t="s">
        <v>1419</v>
      </c>
      <c r="V208" s="144" t="s">
        <v>201</v>
      </c>
      <c r="W208" s="144" t="s">
        <v>1420</v>
      </c>
      <c r="X208" s="144">
        <v>-4.292E-2</v>
      </c>
      <c r="Y208" s="144" t="s">
        <v>1421</v>
      </c>
      <c r="Z208" s="144">
        <v>0.26950000000000002</v>
      </c>
      <c r="AA208" s="144" t="s">
        <v>1381</v>
      </c>
      <c r="AB208" s="144">
        <v>60</v>
      </c>
      <c r="AC208" s="144">
        <v>0.87870000000000004</v>
      </c>
      <c r="AD208" s="144"/>
      <c r="AE208" s="45"/>
      <c r="AF208" s="144" t="s">
        <v>2432</v>
      </c>
      <c r="AG208" s="144" t="s">
        <v>2433</v>
      </c>
      <c r="AH208" s="144" t="s">
        <v>201</v>
      </c>
      <c r="AI208" s="144" t="s">
        <v>2434</v>
      </c>
      <c r="AJ208" s="144">
        <v>-0.66390000000000005</v>
      </c>
      <c r="AK208" s="144" t="s">
        <v>2435</v>
      </c>
      <c r="AL208" s="144">
        <v>1.881</v>
      </c>
      <c r="AM208" s="144" t="s">
        <v>1381</v>
      </c>
      <c r="AN208" s="144">
        <v>60</v>
      </c>
      <c r="AO208" s="144">
        <v>0.68459999999999999</v>
      </c>
      <c r="AP208" s="144"/>
      <c r="AQ208" s="45"/>
      <c r="AR208" s="48"/>
      <c r="AS208" s="46"/>
      <c r="AT208" s="46"/>
      <c r="AU208" s="46"/>
      <c r="AV208" s="45"/>
      <c r="AW208" s="45"/>
      <c r="AX208" s="45"/>
      <c r="AY208" s="45"/>
      <c r="AZ208" s="45"/>
      <c r="BA208" s="45"/>
    </row>
    <row r="209" spans="8:53" x14ac:dyDescent="0.25">
      <c r="H209" s="144" t="s">
        <v>419</v>
      </c>
      <c r="I209" s="144" t="s">
        <v>420</v>
      </c>
      <c r="J209" s="144" t="s">
        <v>201</v>
      </c>
      <c r="K209" s="144" t="s">
        <v>421</v>
      </c>
      <c r="L209" s="144">
        <v>-0.6522</v>
      </c>
      <c r="M209" s="144" t="s">
        <v>422</v>
      </c>
      <c r="N209" s="144">
        <v>0.84989999999999999</v>
      </c>
      <c r="O209" s="144">
        <v>40</v>
      </c>
      <c r="P209" s="144">
        <v>0.23710000000000001</v>
      </c>
      <c r="Q209" s="144"/>
      <c r="R209" s="144"/>
      <c r="S209" s="45"/>
      <c r="T209" s="144" t="s">
        <v>1422</v>
      </c>
      <c r="U209" s="144" t="s">
        <v>1423</v>
      </c>
      <c r="V209" s="144" t="s">
        <v>201</v>
      </c>
      <c r="W209" s="144" t="s">
        <v>1424</v>
      </c>
      <c r="X209" s="144">
        <v>0.83609999999999995</v>
      </c>
      <c r="Y209" s="144" t="s">
        <v>1425</v>
      </c>
      <c r="Z209" s="144">
        <v>0.31669999999999998</v>
      </c>
      <c r="AA209" s="144" t="s">
        <v>1376</v>
      </c>
      <c r="AB209" s="144">
        <v>75</v>
      </c>
      <c r="AC209" s="144">
        <v>3.61</v>
      </c>
      <c r="AD209" s="144"/>
      <c r="AE209" s="45"/>
      <c r="AF209" s="144" t="s">
        <v>2436</v>
      </c>
      <c r="AG209" s="144" t="s">
        <v>2437</v>
      </c>
      <c r="AH209" s="144" t="s">
        <v>201</v>
      </c>
      <c r="AI209" s="144" t="s">
        <v>2438</v>
      </c>
      <c r="AJ209" s="144">
        <v>3.3460000000000001</v>
      </c>
      <c r="AK209" s="144" t="s">
        <v>2439</v>
      </c>
      <c r="AL209" s="144">
        <v>6.966E-2</v>
      </c>
      <c r="AM209" s="144" t="s">
        <v>1381</v>
      </c>
      <c r="AN209" s="144">
        <v>80</v>
      </c>
      <c r="AO209" s="144">
        <v>48.39</v>
      </c>
      <c r="AP209" s="144"/>
      <c r="AQ209" s="45"/>
      <c r="AR209" s="48"/>
      <c r="AS209" s="46"/>
      <c r="AT209" s="46"/>
      <c r="AU209" s="46"/>
      <c r="AV209" s="45"/>
      <c r="AW209" s="45"/>
      <c r="AX209" s="45"/>
      <c r="AY209" s="45"/>
      <c r="AZ209" s="45"/>
      <c r="BA209" s="45"/>
    </row>
    <row r="210" spans="8:53" x14ac:dyDescent="0.25">
      <c r="H210" s="144" t="s">
        <v>423</v>
      </c>
      <c r="I210" s="144" t="s">
        <v>424</v>
      </c>
      <c r="J210" s="144" t="s">
        <v>201</v>
      </c>
      <c r="K210" s="144" t="s">
        <v>425</v>
      </c>
      <c r="L210" s="144">
        <v>-0.3039</v>
      </c>
      <c r="M210" s="144" t="s">
        <v>426</v>
      </c>
      <c r="N210" s="144">
        <v>0.3039</v>
      </c>
      <c r="O210" s="144">
        <v>0</v>
      </c>
      <c r="P210" s="144">
        <v>0</v>
      </c>
      <c r="Q210" s="144"/>
      <c r="R210" s="144"/>
      <c r="S210" s="45"/>
      <c r="T210" s="144" t="s">
        <v>1426</v>
      </c>
      <c r="U210" s="144" t="s">
        <v>1427</v>
      </c>
      <c r="V210" s="144" t="s">
        <v>201</v>
      </c>
      <c r="W210" s="144" t="s">
        <v>1428</v>
      </c>
      <c r="X210" s="144">
        <v>0.43419999999999997</v>
      </c>
      <c r="Y210" s="144" t="s">
        <v>1429</v>
      </c>
      <c r="Z210" s="144">
        <v>0.28889999999999999</v>
      </c>
      <c r="AA210" s="144" t="s">
        <v>1381</v>
      </c>
      <c r="AB210" s="144">
        <v>80</v>
      </c>
      <c r="AC210" s="144">
        <v>2.4950000000000001</v>
      </c>
      <c r="AD210" s="144"/>
      <c r="AE210" s="45"/>
      <c r="AF210" s="144" t="s">
        <v>2440</v>
      </c>
      <c r="AG210" s="144" t="s">
        <v>2441</v>
      </c>
      <c r="AH210" s="144" t="s">
        <v>201</v>
      </c>
      <c r="AI210" s="144" t="s">
        <v>2442</v>
      </c>
      <c r="AJ210" s="144">
        <v>2.1469999999999998</v>
      </c>
      <c r="AK210" s="144" t="s">
        <v>201</v>
      </c>
      <c r="AL210" s="144">
        <v>0</v>
      </c>
      <c r="AM210" s="144" t="s">
        <v>1376</v>
      </c>
      <c r="AN210" s="144">
        <v>100</v>
      </c>
      <c r="AO210" s="144">
        <v>100</v>
      </c>
      <c r="AP210" s="144"/>
      <c r="AQ210" s="45"/>
      <c r="AR210" s="45"/>
      <c r="AS210" s="46"/>
      <c r="AT210" s="46"/>
      <c r="AU210" s="46"/>
      <c r="AV210" s="45"/>
      <c r="AW210" s="45"/>
      <c r="AX210" s="45"/>
      <c r="AY210" s="45"/>
      <c r="AZ210" s="45"/>
      <c r="BA210" s="45"/>
    </row>
    <row r="211" spans="8:53" x14ac:dyDescent="0.25">
      <c r="H211" s="144" t="s">
        <v>427</v>
      </c>
      <c r="I211" s="144" t="s">
        <v>428</v>
      </c>
      <c r="J211" s="144" t="s">
        <v>201</v>
      </c>
      <c r="K211" s="144" t="s">
        <v>429</v>
      </c>
      <c r="L211" s="144">
        <v>-0.87190000000000001</v>
      </c>
      <c r="M211" s="144" t="s">
        <v>430</v>
      </c>
      <c r="N211" s="144">
        <v>0.87190000000000001</v>
      </c>
      <c r="O211" s="144">
        <v>0</v>
      </c>
      <c r="P211" s="144">
        <v>0</v>
      </c>
      <c r="Q211" s="144"/>
      <c r="R211" s="144"/>
      <c r="S211" s="45"/>
      <c r="T211" s="144" t="s">
        <v>1430</v>
      </c>
      <c r="U211" s="144" t="s">
        <v>1431</v>
      </c>
      <c r="V211" s="144" t="s">
        <v>201</v>
      </c>
      <c r="W211" s="144" t="s">
        <v>1432</v>
      </c>
      <c r="X211" s="144">
        <v>-0.4839</v>
      </c>
      <c r="Y211" s="144" t="s">
        <v>1433</v>
      </c>
      <c r="Z211" s="144">
        <v>0.87829999999999997</v>
      </c>
      <c r="AA211" s="144" t="s">
        <v>1381</v>
      </c>
      <c r="AB211" s="144">
        <v>40</v>
      </c>
      <c r="AC211" s="144">
        <v>0.44940000000000002</v>
      </c>
      <c r="AD211" s="144"/>
      <c r="AE211" s="45"/>
      <c r="AF211" s="144" t="s">
        <v>2443</v>
      </c>
      <c r="AG211" s="144" t="s">
        <v>2444</v>
      </c>
      <c r="AH211" s="144" t="s">
        <v>201</v>
      </c>
      <c r="AI211" s="144" t="s">
        <v>2445</v>
      </c>
      <c r="AJ211" s="144">
        <v>0.1759</v>
      </c>
      <c r="AK211" s="144" t="s">
        <v>2446</v>
      </c>
      <c r="AL211" s="144">
        <v>0.41749999999999998</v>
      </c>
      <c r="AM211" s="144" t="s">
        <v>1376</v>
      </c>
      <c r="AN211" s="144">
        <v>50</v>
      </c>
      <c r="AO211" s="144">
        <v>1.363</v>
      </c>
      <c r="AP211" s="144"/>
      <c r="AQ211" s="45"/>
      <c r="AR211" s="45"/>
      <c r="AS211" s="46"/>
      <c r="AT211" s="46"/>
      <c r="AU211" s="46"/>
      <c r="AV211" s="45"/>
      <c r="AW211" s="45"/>
      <c r="AX211" s="45"/>
      <c r="AY211" s="45"/>
      <c r="AZ211" s="45"/>
      <c r="BA211" s="45"/>
    </row>
    <row r="212" spans="8:53" x14ac:dyDescent="0.25">
      <c r="H212" s="144" t="s">
        <v>431</v>
      </c>
      <c r="I212" s="144" t="s">
        <v>432</v>
      </c>
      <c r="J212" s="144" t="s">
        <v>201</v>
      </c>
      <c r="K212" s="144" t="s">
        <v>331</v>
      </c>
      <c r="L212" s="144">
        <v>0.66839999999999999</v>
      </c>
      <c r="M212" s="144" t="s">
        <v>433</v>
      </c>
      <c r="N212" s="144">
        <v>0.29170000000000001</v>
      </c>
      <c r="O212" s="144">
        <v>60</v>
      </c>
      <c r="P212" s="144">
        <v>2.3039999999999998</v>
      </c>
      <c r="Q212" s="144"/>
      <c r="R212" s="144"/>
      <c r="S212" s="45"/>
      <c r="T212" s="144" t="s">
        <v>1434</v>
      </c>
      <c r="U212" s="144" t="s">
        <v>1435</v>
      </c>
      <c r="V212" s="144" t="s">
        <v>201</v>
      </c>
      <c r="W212" s="144" t="s">
        <v>1436</v>
      </c>
      <c r="X212" s="144">
        <v>-0.34060000000000001</v>
      </c>
      <c r="Y212" s="144" t="s">
        <v>1437</v>
      </c>
      <c r="Z212" s="144">
        <v>0.4249</v>
      </c>
      <c r="AA212" s="144" t="s">
        <v>1381</v>
      </c>
      <c r="AB212" s="144">
        <v>60</v>
      </c>
      <c r="AC212" s="144">
        <v>0.4713</v>
      </c>
      <c r="AD212" s="144"/>
      <c r="AE212" s="45"/>
      <c r="AF212" s="144" t="s">
        <v>2447</v>
      </c>
      <c r="AG212" s="144" t="s">
        <v>2448</v>
      </c>
      <c r="AH212" s="144" t="s">
        <v>201</v>
      </c>
      <c r="AI212" s="144" t="s">
        <v>2346</v>
      </c>
      <c r="AJ212" s="144">
        <v>9.8820000000000005E-2</v>
      </c>
      <c r="AK212" s="144" t="s">
        <v>2449</v>
      </c>
      <c r="AL212" s="144">
        <v>0.24260000000000001</v>
      </c>
      <c r="AM212" s="144" t="s">
        <v>1417</v>
      </c>
      <c r="AN212" s="144">
        <v>50</v>
      </c>
      <c r="AO212" s="144">
        <v>1.4059999999999999</v>
      </c>
      <c r="AP212" s="144"/>
      <c r="AQ212" s="45"/>
      <c r="AR212" s="48"/>
      <c r="AS212" s="46"/>
      <c r="AT212" s="46"/>
      <c r="AU212" s="46"/>
      <c r="AV212" s="45"/>
      <c r="AW212" s="45"/>
      <c r="AX212" s="45"/>
      <c r="AY212" s="45"/>
      <c r="AZ212" s="45"/>
      <c r="BA212" s="45"/>
    </row>
    <row r="213" spans="8:53" x14ac:dyDescent="0.25">
      <c r="H213" s="144" t="s">
        <v>434</v>
      </c>
      <c r="I213" s="144" t="s">
        <v>435</v>
      </c>
      <c r="J213" s="144" t="s">
        <v>201</v>
      </c>
      <c r="K213" s="144" t="s">
        <v>436</v>
      </c>
      <c r="L213" s="144">
        <v>-4.5780000000000001E-2</v>
      </c>
      <c r="M213" s="144" t="s">
        <v>437</v>
      </c>
      <c r="N213" s="144">
        <v>0.4622</v>
      </c>
      <c r="O213" s="144">
        <v>60</v>
      </c>
      <c r="P213" s="144">
        <v>0.94110000000000005</v>
      </c>
      <c r="Q213" s="144"/>
      <c r="R213" s="144"/>
      <c r="S213" s="45"/>
      <c r="T213" s="144" t="s">
        <v>1438</v>
      </c>
      <c r="U213" s="144" t="s">
        <v>1439</v>
      </c>
      <c r="V213" s="144" t="s">
        <v>201</v>
      </c>
      <c r="W213" s="144" t="s">
        <v>1325</v>
      </c>
      <c r="X213" s="144">
        <v>0.19850000000000001</v>
      </c>
      <c r="Y213" s="144" t="s">
        <v>1326</v>
      </c>
      <c r="Z213" s="144">
        <v>0.53600000000000003</v>
      </c>
      <c r="AA213" s="144" t="s">
        <v>1376</v>
      </c>
      <c r="AB213" s="144">
        <v>50</v>
      </c>
      <c r="AC213" s="144">
        <v>1.3680000000000001</v>
      </c>
      <c r="AD213" s="144"/>
      <c r="AE213" s="45"/>
      <c r="AF213" s="144" t="s">
        <v>2450</v>
      </c>
      <c r="AG213" s="144" t="s">
        <v>2451</v>
      </c>
      <c r="AH213" s="144" t="s">
        <v>201</v>
      </c>
      <c r="AI213" s="144" t="s">
        <v>2452</v>
      </c>
      <c r="AJ213" s="144">
        <v>0.2412</v>
      </c>
      <c r="AK213" s="144" t="s">
        <v>2453</v>
      </c>
      <c r="AL213" s="144">
        <v>3.6409999999999998E-2</v>
      </c>
      <c r="AM213" s="144" t="s">
        <v>1376</v>
      </c>
      <c r="AN213" s="144">
        <v>75</v>
      </c>
      <c r="AO213" s="144">
        <v>7.625</v>
      </c>
      <c r="AP213" s="144"/>
      <c r="AQ213" s="45"/>
      <c r="AR213" s="48"/>
      <c r="AS213" s="46"/>
      <c r="AT213" s="46"/>
      <c r="AU213" s="46"/>
      <c r="AV213" s="45"/>
      <c r="AW213" s="45"/>
      <c r="AX213" s="45"/>
      <c r="AY213" s="45"/>
      <c r="AZ213" s="45"/>
      <c r="BA213" s="45"/>
    </row>
    <row r="214" spans="8:53" x14ac:dyDescent="0.25">
      <c r="H214" s="144" t="s">
        <v>438</v>
      </c>
      <c r="I214" s="144" t="s">
        <v>439</v>
      </c>
      <c r="J214" s="144" t="s">
        <v>201</v>
      </c>
      <c r="K214" s="144" t="s">
        <v>440</v>
      </c>
      <c r="L214" s="144">
        <v>-0.47670000000000001</v>
      </c>
      <c r="M214" s="144" t="s">
        <v>441</v>
      </c>
      <c r="N214" s="144">
        <v>0.69750000000000001</v>
      </c>
      <c r="O214" s="144">
        <v>33.33</v>
      </c>
      <c r="P214" s="144">
        <v>0.35870000000000002</v>
      </c>
      <c r="Q214" s="144"/>
      <c r="R214" s="144"/>
      <c r="S214" s="45"/>
      <c r="T214" s="144" t="s">
        <v>1440</v>
      </c>
      <c r="U214" s="144" t="s">
        <v>1441</v>
      </c>
      <c r="V214" s="144" t="s">
        <v>201</v>
      </c>
      <c r="W214" s="144" t="s">
        <v>1442</v>
      </c>
      <c r="X214" s="144">
        <v>-0.1958</v>
      </c>
      <c r="Y214" s="144" t="s">
        <v>1443</v>
      </c>
      <c r="Z214" s="144">
        <v>0.1958</v>
      </c>
      <c r="AA214" s="144" t="s">
        <v>1376</v>
      </c>
      <c r="AB214" s="144">
        <v>50</v>
      </c>
      <c r="AC214" s="144">
        <v>0.23269999999999999</v>
      </c>
      <c r="AD214" s="144"/>
      <c r="AE214" s="45"/>
      <c r="AF214" s="144" t="s">
        <v>2454</v>
      </c>
      <c r="AG214" s="144" t="s">
        <v>2455</v>
      </c>
      <c r="AH214" s="144" t="s">
        <v>201</v>
      </c>
      <c r="AI214" s="144" t="s">
        <v>2456</v>
      </c>
      <c r="AJ214" s="144">
        <v>0.22789999999999999</v>
      </c>
      <c r="AK214" s="144" t="s">
        <v>1018</v>
      </c>
      <c r="AL214" s="144">
        <v>3.0640000000000001E-2</v>
      </c>
      <c r="AM214" s="144" t="s">
        <v>1417</v>
      </c>
      <c r="AN214" s="144">
        <v>50</v>
      </c>
      <c r="AO214" s="144">
        <v>8.4179999999999993</v>
      </c>
      <c r="AP214" s="144"/>
      <c r="AQ214" s="45"/>
      <c r="AR214" s="48"/>
      <c r="AS214" s="46"/>
      <c r="AT214" s="46"/>
      <c r="AU214" s="46"/>
      <c r="AV214" s="45"/>
      <c r="AW214" s="45"/>
      <c r="AX214" s="45"/>
      <c r="AY214" s="45"/>
      <c r="AZ214" s="45"/>
      <c r="BA214" s="45"/>
    </row>
    <row r="215" spans="8:53" x14ac:dyDescent="0.25">
      <c r="H215" s="144" t="s">
        <v>442</v>
      </c>
      <c r="I215" s="144" t="s">
        <v>443</v>
      </c>
      <c r="J215" s="144" t="s">
        <v>201</v>
      </c>
      <c r="K215" s="144" t="s">
        <v>444</v>
      </c>
      <c r="L215" s="144">
        <v>1.143</v>
      </c>
      <c r="M215" s="144" t="s">
        <v>445</v>
      </c>
      <c r="N215" s="144">
        <v>0.3528</v>
      </c>
      <c r="O215" s="144">
        <v>33.33</v>
      </c>
      <c r="P215" s="144">
        <v>2.851</v>
      </c>
      <c r="Q215" s="144"/>
      <c r="R215" s="144"/>
      <c r="S215" s="45"/>
      <c r="T215" s="144" t="s">
        <v>1444</v>
      </c>
      <c r="U215" s="144" t="s">
        <v>1445</v>
      </c>
      <c r="V215" s="144" t="s">
        <v>201</v>
      </c>
      <c r="W215" s="144" t="s">
        <v>1446</v>
      </c>
      <c r="X215" s="144">
        <v>0.63929999999999998</v>
      </c>
      <c r="Y215" s="144" t="s">
        <v>1447</v>
      </c>
      <c r="Z215" s="144">
        <v>0.14860000000000001</v>
      </c>
      <c r="AA215" s="144" t="s">
        <v>1376</v>
      </c>
      <c r="AB215" s="144">
        <v>75</v>
      </c>
      <c r="AC215" s="144">
        <v>5.3029999999999999</v>
      </c>
      <c r="AD215" s="144"/>
      <c r="AE215" s="45"/>
      <c r="AF215" s="144" t="s">
        <v>2457</v>
      </c>
      <c r="AG215" s="144" t="s">
        <v>2458</v>
      </c>
      <c r="AH215" s="144" t="s">
        <v>201</v>
      </c>
      <c r="AI215" s="144" t="s">
        <v>2459</v>
      </c>
      <c r="AJ215" s="144">
        <v>-0.11459999999999999</v>
      </c>
      <c r="AK215" s="144" t="s">
        <v>2347</v>
      </c>
      <c r="AL215" s="144">
        <v>1.0489999999999999</v>
      </c>
      <c r="AM215" s="144" t="s">
        <v>1381</v>
      </c>
      <c r="AN215" s="144">
        <v>40</v>
      </c>
      <c r="AO215" s="144">
        <v>0.89070000000000005</v>
      </c>
      <c r="AP215" s="144"/>
      <c r="AQ215" s="45"/>
      <c r="AR215" s="45"/>
      <c r="AS215" s="46"/>
      <c r="AT215" s="46"/>
      <c r="AU215" s="46"/>
      <c r="AV215" s="45"/>
      <c r="AW215" s="45"/>
      <c r="AX215" s="45"/>
      <c r="AY215" s="45"/>
      <c r="AZ215" s="45"/>
      <c r="BA215" s="45"/>
    </row>
    <row r="216" spans="8:53" x14ac:dyDescent="0.25">
      <c r="H216" s="144" t="s">
        <v>446</v>
      </c>
      <c r="I216" s="144" t="s">
        <v>447</v>
      </c>
      <c r="J216" s="144" t="s">
        <v>201</v>
      </c>
      <c r="K216" s="144" t="s">
        <v>448</v>
      </c>
      <c r="L216" s="144">
        <v>-0.46179999999999999</v>
      </c>
      <c r="M216" s="144" t="s">
        <v>449</v>
      </c>
      <c r="N216" s="144">
        <v>0.46179999999999999</v>
      </c>
      <c r="O216" s="144">
        <v>40</v>
      </c>
      <c r="P216" s="144">
        <v>0.35770000000000002</v>
      </c>
      <c r="Q216" s="144"/>
      <c r="R216" s="144"/>
      <c r="S216" s="45"/>
      <c r="T216" s="144" t="s">
        <v>1448</v>
      </c>
      <c r="U216" s="144" t="s">
        <v>1449</v>
      </c>
      <c r="V216" s="144" t="s">
        <v>201</v>
      </c>
      <c r="W216" s="144" t="s">
        <v>1450</v>
      </c>
      <c r="X216" s="144">
        <v>1.113</v>
      </c>
      <c r="Y216" s="144" t="s">
        <v>1451</v>
      </c>
      <c r="Z216" s="144">
        <v>0.14810000000000001</v>
      </c>
      <c r="AA216" s="144" t="s">
        <v>1376</v>
      </c>
      <c r="AB216" s="144">
        <v>50</v>
      </c>
      <c r="AC216" s="144">
        <v>8.4239999999999995</v>
      </c>
      <c r="AD216" s="144"/>
      <c r="AE216" s="45"/>
      <c r="AF216" s="144" t="s">
        <v>2460</v>
      </c>
      <c r="AG216" s="144" t="s">
        <v>2461</v>
      </c>
      <c r="AH216" s="144" t="s">
        <v>201</v>
      </c>
      <c r="AI216" s="144" t="s">
        <v>2351</v>
      </c>
      <c r="AJ216" s="144">
        <v>0.68269999999999997</v>
      </c>
      <c r="AK216" s="144" t="s">
        <v>2462</v>
      </c>
      <c r="AL216" s="144">
        <v>0.19600000000000001</v>
      </c>
      <c r="AM216" s="144" t="s">
        <v>1381</v>
      </c>
      <c r="AN216" s="144">
        <v>80</v>
      </c>
      <c r="AO216" s="144">
        <v>4.4619999999999997</v>
      </c>
      <c r="AP216" s="144"/>
      <c r="AQ216" s="45"/>
      <c r="AR216" s="45"/>
      <c r="AS216" s="46"/>
      <c r="AT216" s="46"/>
      <c r="AU216" s="46"/>
      <c r="AV216" s="45"/>
      <c r="AW216" s="45"/>
      <c r="AX216" s="45"/>
      <c r="AY216" s="45"/>
      <c r="AZ216" s="45"/>
      <c r="BA216" s="45"/>
    </row>
    <row r="217" spans="8:53" x14ac:dyDescent="0.25">
      <c r="H217" s="144" t="s">
        <v>450</v>
      </c>
      <c r="I217" s="144" t="s">
        <v>451</v>
      </c>
      <c r="J217" s="144" t="s">
        <v>201</v>
      </c>
      <c r="K217" s="144" t="s">
        <v>452</v>
      </c>
      <c r="L217" s="144">
        <v>0.38819999999999999</v>
      </c>
      <c r="M217" s="144" t="s">
        <v>453</v>
      </c>
      <c r="N217" s="144">
        <v>0.3639</v>
      </c>
      <c r="O217" s="144">
        <v>60</v>
      </c>
      <c r="P217" s="144">
        <v>1.9139999999999999</v>
      </c>
      <c r="Q217" s="144"/>
      <c r="R217" s="144"/>
      <c r="S217" s="45"/>
      <c r="T217" s="144" t="s">
        <v>1452</v>
      </c>
      <c r="U217" s="144" t="s">
        <v>1453</v>
      </c>
      <c r="V217" s="144" t="s">
        <v>201</v>
      </c>
      <c r="W217" s="144" t="s">
        <v>1454</v>
      </c>
      <c r="X217" s="144">
        <v>0.21940000000000001</v>
      </c>
      <c r="Y217" s="144" t="s">
        <v>1455</v>
      </c>
      <c r="Z217" s="144">
        <v>0.32240000000000002</v>
      </c>
      <c r="AA217" s="144" t="s">
        <v>1376</v>
      </c>
      <c r="AB217" s="144">
        <v>75</v>
      </c>
      <c r="AC217" s="144">
        <v>1.677</v>
      </c>
      <c r="AD217" s="144"/>
      <c r="AE217" s="45"/>
      <c r="AF217" s="144" t="s">
        <v>2463</v>
      </c>
      <c r="AG217" s="144" t="s">
        <v>2464</v>
      </c>
      <c r="AH217" s="144" t="s">
        <v>201</v>
      </c>
      <c r="AI217" s="144" t="s">
        <v>2465</v>
      </c>
      <c r="AJ217" s="144">
        <v>-0.25369999999999998</v>
      </c>
      <c r="AK217" s="144" t="s">
        <v>2466</v>
      </c>
      <c r="AL217" s="144">
        <v>0.25369999999999998</v>
      </c>
      <c r="AM217" s="144" t="s">
        <v>1417</v>
      </c>
      <c r="AN217" s="144">
        <v>0</v>
      </c>
      <c r="AO217" s="144">
        <v>0</v>
      </c>
      <c r="AP217" s="144"/>
      <c r="AQ217" s="45"/>
      <c r="AR217" s="48"/>
      <c r="AS217" s="46"/>
      <c r="AT217" s="46"/>
      <c r="AU217" s="46"/>
      <c r="AV217" s="45"/>
      <c r="AW217" s="45"/>
      <c r="AX217" s="45"/>
      <c r="AY217" s="45"/>
      <c r="AZ217" s="45"/>
      <c r="BA217" s="45"/>
    </row>
    <row r="218" spans="8:53" x14ac:dyDescent="0.25">
      <c r="H218" s="144" t="s">
        <v>454</v>
      </c>
      <c r="I218" s="144" t="s">
        <v>455</v>
      </c>
      <c r="J218" s="144" t="s">
        <v>201</v>
      </c>
      <c r="K218" s="144" t="s">
        <v>456</v>
      </c>
      <c r="L218" s="144">
        <v>-1.325</v>
      </c>
      <c r="M218" s="144" t="s">
        <v>457</v>
      </c>
      <c r="N218" s="144">
        <v>1.325</v>
      </c>
      <c r="O218" s="144">
        <v>0</v>
      </c>
      <c r="P218" s="144">
        <v>0</v>
      </c>
      <c r="Q218" s="144"/>
      <c r="R218" s="144"/>
      <c r="S218" s="45"/>
      <c r="T218" s="144" t="s">
        <v>1456</v>
      </c>
      <c r="U218" s="144" t="s">
        <v>1457</v>
      </c>
      <c r="V218" s="144" t="s">
        <v>201</v>
      </c>
      <c r="W218" s="144" t="s">
        <v>1458</v>
      </c>
      <c r="X218" s="144">
        <v>6.2689999999999996E-2</v>
      </c>
      <c r="Y218" s="144" t="s">
        <v>1459</v>
      </c>
      <c r="Z218" s="144">
        <v>0.18490000000000001</v>
      </c>
      <c r="AA218" s="144" t="s">
        <v>1396</v>
      </c>
      <c r="AB218" s="144">
        <v>66.67</v>
      </c>
      <c r="AC218" s="144">
        <v>1.339</v>
      </c>
      <c r="AD218" s="144"/>
      <c r="AE218" s="45"/>
      <c r="AF218" s="144" t="s">
        <v>2467</v>
      </c>
      <c r="AG218" s="144" t="s">
        <v>2468</v>
      </c>
      <c r="AH218" s="144" t="s">
        <v>201</v>
      </c>
      <c r="AI218" s="144" t="s">
        <v>2469</v>
      </c>
      <c r="AJ218" s="144">
        <v>0.32790000000000002</v>
      </c>
      <c r="AK218" s="144" t="s">
        <v>2470</v>
      </c>
      <c r="AL218" s="144">
        <v>0.2389</v>
      </c>
      <c r="AM218" s="144" t="s">
        <v>1376</v>
      </c>
      <c r="AN218" s="144">
        <v>75</v>
      </c>
      <c r="AO218" s="144">
        <v>2.3660000000000001</v>
      </c>
      <c r="AP218" s="144"/>
      <c r="AQ218" s="45"/>
      <c r="AR218" s="48"/>
      <c r="AS218" s="46"/>
      <c r="AT218" s="46"/>
      <c r="AU218" s="46"/>
      <c r="AV218" s="45"/>
      <c r="AW218" s="45"/>
      <c r="AX218" s="45"/>
      <c r="AY218" s="45"/>
      <c r="AZ218" s="45"/>
      <c r="BA218" s="45"/>
    </row>
    <row r="219" spans="8:53" x14ac:dyDescent="0.25">
      <c r="H219" s="144" t="s">
        <v>458</v>
      </c>
      <c r="I219" s="144" t="s">
        <v>459</v>
      </c>
      <c r="J219" s="144" t="s">
        <v>201</v>
      </c>
      <c r="K219" s="144" t="s">
        <v>460</v>
      </c>
      <c r="L219" s="144">
        <v>0.1832</v>
      </c>
      <c r="M219" s="144" t="s">
        <v>461</v>
      </c>
      <c r="N219" s="144">
        <v>0.31809999999999999</v>
      </c>
      <c r="O219" s="144">
        <v>60</v>
      </c>
      <c r="P219" s="144">
        <v>1.504</v>
      </c>
      <c r="Q219" s="144"/>
      <c r="R219" s="144"/>
      <c r="S219" s="45"/>
      <c r="T219" s="144" t="s">
        <v>1460</v>
      </c>
      <c r="U219" s="144" t="s">
        <v>1461</v>
      </c>
      <c r="V219" s="144" t="s">
        <v>201</v>
      </c>
      <c r="W219" s="144" t="s">
        <v>1462</v>
      </c>
      <c r="X219" s="144">
        <v>0.1888</v>
      </c>
      <c r="Y219" s="144" t="s">
        <v>1463</v>
      </c>
      <c r="Z219" s="144">
        <v>0.38300000000000001</v>
      </c>
      <c r="AA219" s="144" t="s">
        <v>1381</v>
      </c>
      <c r="AB219" s="144">
        <v>60</v>
      </c>
      <c r="AC219" s="144">
        <v>1.4930000000000001</v>
      </c>
      <c r="AD219" s="144"/>
      <c r="AE219" s="45"/>
      <c r="AF219" s="144" t="s">
        <v>2471</v>
      </c>
      <c r="AG219" s="144" t="s">
        <v>2472</v>
      </c>
      <c r="AH219" s="144" t="s">
        <v>201</v>
      </c>
      <c r="AI219" s="144" t="s">
        <v>2473</v>
      </c>
      <c r="AJ219" s="144">
        <v>-0.14610000000000001</v>
      </c>
      <c r="AK219" s="144" t="s">
        <v>2474</v>
      </c>
      <c r="AL219" s="144">
        <v>0.27489999999999998</v>
      </c>
      <c r="AM219" s="144" t="s">
        <v>1381</v>
      </c>
      <c r="AN219" s="144">
        <v>60</v>
      </c>
      <c r="AO219" s="144">
        <v>0.7258</v>
      </c>
      <c r="AP219" s="144"/>
      <c r="AQ219" s="45"/>
      <c r="AR219" s="45"/>
      <c r="AS219" s="46"/>
      <c r="AT219" s="46"/>
      <c r="AU219" s="46"/>
      <c r="AV219" s="45"/>
      <c r="AW219" s="45"/>
      <c r="AX219" s="45"/>
      <c r="AY219" s="45"/>
      <c r="AZ219" s="45"/>
      <c r="BA219" s="45"/>
    </row>
    <row r="220" spans="8:53" x14ac:dyDescent="0.25">
      <c r="H220" s="144" t="s">
        <v>462</v>
      </c>
      <c r="I220" s="144" t="s">
        <v>463</v>
      </c>
      <c r="J220" s="144" t="s">
        <v>201</v>
      </c>
      <c r="K220" s="144" t="s">
        <v>464</v>
      </c>
      <c r="L220" s="144">
        <v>0.72789999999999999</v>
      </c>
      <c r="M220" s="144" t="s">
        <v>465</v>
      </c>
      <c r="N220" s="144">
        <v>0.27850000000000003</v>
      </c>
      <c r="O220" s="144">
        <v>75</v>
      </c>
      <c r="P220" s="144">
        <v>3.6139999999999999</v>
      </c>
      <c r="Q220" s="144"/>
      <c r="R220" s="144"/>
      <c r="S220" s="45"/>
      <c r="T220" s="144" t="s">
        <v>1464</v>
      </c>
      <c r="U220" s="144" t="s">
        <v>1465</v>
      </c>
      <c r="V220" s="144" t="s">
        <v>201</v>
      </c>
      <c r="W220" s="144" t="s">
        <v>1466</v>
      </c>
      <c r="X220" s="144">
        <v>-0.29649999999999999</v>
      </c>
      <c r="Y220" s="144" t="s">
        <v>1467</v>
      </c>
      <c r="Z220" s="144">
        <v>0.89490000000000003</v>
      </c>
      <c r="AA220" s="144" t="s">
        <v>1381</v>
      </c>
      <c r="AB220" s="144">
        <v>60</v>
      </c>
      <c r="AC220" s="144">
        <v>0.67310000000000003</v>
      </c>
      <c r="AD220" s="144"/>
      <c r="AE220" s="45"/>
      <c r="AF220" s="144" t="s">
        <v>2475</v>
      </c>
      <c r="AG220" s="144" t="s">
        <v>2476</v>
      </c>
      <c r="AH220" s="144" t="s">
        <v>201</v>
      </c>
      <c r="AI220" s="144" t="s">
        <v>2477</v>
      </c>
      <c r="AJ220" s="144">
        <v>-0.32279999999999998</v>
      </c>
      <c r="AK220" s="144" t="s">
        <v>2478</v>
      </c>
      <c r="AL220" s="144">
        <v>0.32279999999999998</v>
      </c>
      <c r="AM220" s="144" t="s">
        <v>1381</v>
      </c>
      <c r="AN220" s="144">
        <v>20</v>
      </c>
      <c r="AO220" s="144">
        <v>0.3155</v>
      </c>
      <c r="AP220" s="144"/>
      <c r="AQ220" s="45"/>
      <c r="AR220" s="45"/>
      <c r="AS220" s="46"/>
      <c r="AT220" s="46"/>
      <c r="AU220" s="46"/>
      <c r="AV220" s="45"/>
      <c r="AW220" s="45"/>
      <c r="AX220" s="45"/>
      <c r="AY220" s="45"/>
      <c r="AZ220" s="45"/>
      <c r="BA220" s="45"/>
    </row>
    <row r="221" spans="8:53" x14ac:dyDescent="0.25">
      <c r="H221" s="144" t="s">
        <v>466</v>
      </c>
      <c r="I221" s="144" t="s">
        <v>467</v>
      </c>
      <c r="J221" s="144" t="s">
        <v>201</v>
      </c>
      <c r="K221" s="144" t="s">
        <v>339</v>
      </c>
      <c r="L221" s="144">
        <v>2.66</v>
      </c>
      <c r="M221" s="144" t="s">
        <v>468</v>
      </c>
      <c r="N221" s="144">
        <v>0.25159999999999999</v>
      </c>
      <c r="O221" s="144">
        <v>40</v>
      </c>
      <c r="P221" s="144">
        <v>9.14</v>
      </c>
      <c r="Q221" s="144"/>
      <c r="R221" s="144"/>
      <c r="S221" s="45"/>
      <c r="T221" s="144" t="s">
        <v>1468</v>
      </c>
      <c r="U221" s="144" t="s">
        <v>1469</v>
      </c>
      <c r="V221" s="144" t="s">
        <v>201</v>
      </c>
      <c r="W221" s="144" t="s">
        <v>1470</v>
      </c>
      <c r="X221" s="144">
        <v>2.1240000000000001</v>
      </c>
      <c r="Y221" s="144" t="s">
        <v>1471</v>
      </c>
      <c r="Z221" s="144">
        <v>2.4910000000000002E-2</v>
      </c>
      <c r="AA221" s="144" t="s">
        <v>1381</v>
      </c>
      <c r="AB221" s="144">
        <v>80</v>
      </c>
      <c r="AC221" s="144">
        <v>86.26</v>
      </c>
      <c r="AD221" s="144"/>
      <c r="AE221" s="45"/>
      <c r="AF221" s="144" t="s">
        <v>2479</v>
      </c>
      <c r="AG221" s="144" t="s">
        <v>2480</v>
      </c>
      <c r="AH221" s="144" t="s">
        <v>201</v>
      </c>
      <c r="AI221" s="144" t="s">
        <v>2481</v>
      </c>
      <c r="AJ221" s="144">
        <v>-0.22620000000000001</v>
      </c>
      <c r="AK221" s="144" t="s">
        <v>2482</v>
      </c>
      <c r="AL221" s="144">
        <v>0.46029999999999999</v>
      </c>
      <c r="AM221" s="144" t="s">
        <v>1376</v>
      </c>
      <c r="AN221" s="144">
        <v>50</v>
      </c>
      <c r="AO221" s="144">
        <v>0.54679999999999995</v>
      </c>
      <c r="AP221" s="144"/>
      <c r="AQ221" s="45"/>
      <c r="AR221" s="45"/>
      <c r="AS221" s="46"/>
      <c r="AT221" s="46"/>
      <c r="AU221" s="46"/>
      <c r="AV221" s="45"/>
      <c r="AW221" s="45"/>
      <c r="AX221" s="45"/>
      <c r="AY221" s="45"/>
      <c r="AZ221" s="45"/>
      <c r="BA221" s="45"/>
    </row>
    <row r="222" spans="8:53" x14ac:dyDescent="0.25">
      <c r="H222" s="144" t="s">
        <v>469</v>
      </c>
      <c r="I222" s="144" t="s">
        <v>470</v>
      </c>
      <c r="J222" s="144" t="s">
        <v>201</v>
      </c>
      <c r="K222" s="144" t="s">
        <v>471</v>
      </c>
      <c r="L222" s="144">
        <v>-0.1421</v>
      </c>
      <c r="M222" s="144" t="s">
        <v>472</v>
      </c>
      <c r="N222" s="144">
        <v>0.35709999999999997</v>
      </c>
      <c r="O222" s="144">
        <v>25</v>
      </c>
      <c r="P222" s="144">
        <v>0.69640000000000002</v>
      </c>
      <c r="Q222" s="144"/>
      <c r="R222" s="144"/>
      <c r="S222" s="45"/>
      <c r="T222" s="144" t="s">
        <v>1472</v>
      </c>
      <c r="U222" s="144" t="s">
        <v>1473</v>
      </c>
      <c r="V222" s="144" t="s">
        <v>201</v>
      </c>
      <c r="W222" s="144" t="s">
        <v>1474</v>
      </c>
      <c r="X222" s="144">
        <v>-0.29089999999999999</v>
      </c>
      <c r="Y222" s="144" t="s">
        <v>1475</v>
      </c>
      <c r="Z222" s="144">
        <v>0.31009999999999999</v>
      </c>
      <c r="AA222" s="144" t="s">
        <v>1396</v>
      </c>
      <c r="AB222" s="144">
        <v>33.33</v>
      </c>
      <c r="AC222" s="144">
        <v>0.46949999999999997</v>
      </c>
      <c r="AD222" s="144"/>
      <c r="AE222" s="45"/>
      <c r="AF222" s="144" t="s">
        <v>2483</v>
      </c>
      <c r="AG222" s="144" t="s">
        <v>2484</v>
      </c>
      <c r="AH222" s="144" t="s">
        <v>201</v>
      </c>
      <c r="AI222" s="144" t="s">
        <v>2485</v>
      </c>
      <c r="AJ222" s="144">
        <v>0.69699999999999995</v>
      </c>
      <c r="AK222" s="144" t="s">
        <v>1416</v>
      </c>
      <c r="AL222" s="144">
        <v>1.72E-3</v>
      </c>
      <c r="AM222" s="144" t="s">
        <v>1376</v>
      </c>
      <c r="AN222" s="144">
        <v>75</v>
      </c>
      <c r="AO222" s="144">
        <v>403.5</v>
      </c>
      <c r="AP222" s="144"/>
      <c r="AQ222" s="45"/>
      <c r="AR222" s="48"/>
      <c r="AS222" s="46"/>
      <c r="AT222" s="46"/>
      <c r="AU222" s="46"/>
      <c r="AV222" s="45"/>
      <c r="AW222" s="45"/>
      <c r="AX222" s="45"/>
      <c r="AY222" s="45"/>
      <c r="AZ222" s="45"/>
      <c r="BA222" s="45"/>
    </row>
    <row r="223" spans="8:53" x14ac:dyDescent="0.25">
      <c r="H223" s="144" t="s">
        <v>473</v>
      </c>
      <c r="I223" s="144" t="s">
        <v>474</v>
      </c>
      <c r="J223" s="144" t="s">
        <v>201</v>
      </c>
      <c r="K223" s="144" t="s">
        <v>475</v>
      </c>
      <c r="L223" s="144">
        <v>0.72160000000000002</v>
      </c>
      <c r="M223" s="144" t="s">
        <v>476</v>
      </c>
      <c r="N223" s="144">
        <v>0.58379999999999999</v>
      </c>
      <c r="O223" s="144">
        <v>60</v>
      </c>
      <c r="P223" s="144">
        <v>2.2360000000000002</v>
      </c>
      <c r="Q223" s="144"/>
      <c r="R223" s="144"/>
      <c r="S223" s="45"/>
      <c r="T223" s="144" t="s">
        <v>1476</v>
      </c>
      <c r="U223" s="144" t="s">
        <v>1477</v>
      </c>
      <c r="V223" s="144" t="s">
        <v>201</v>
      </c>
      <c r="W223" s="144" t="s">
        <v>1478</v>
      </c>
      <c r="X223" s="144">
        <v>0.15210000000000001</v>
      </c>
      <c r="Y223" s="144" t="s">
        <v>1479</v>
      </c>
      <c r="Z223" s="144">
        <v>0.435</v>
      </c>
      <c r="AA223" s="144" t="s">
        <v>1381</v>
      </c>
      <c r="AB223" s="144">
        <v>80</v>
      </c>
      <c r="AC223" s="144">
        <v>1.3480000000000001</v>
      </c>
      <c r="AD223" s="144"/>
      <c r="AE223" s="45"/>
      <c r="AF223" s="144" t="s">
        <v>2486</v>
      </c>
      <c r="AG223" s="144" t="s">
        <v>2487</v>
      </c>
      <c r="AH223" s="144" t="s">
        <v>201</v>
      </c>
      <c r="AI223" s="144" t="s">
        <v>2488</v>
      </c>
      <c r="AJ223" s="144">
        <v>-0.3528</v>
      </c>
      <c r="AK223" s="144" t="s">
        <v>2489</v>
      </c>
      <c r="AL223" s="144">
        <v>0.4748</v>
      </c>
      <c r="AM223" s="144" t="s">
        <v>1381</v>
      </c>
      <c r="AN223" s="144">
        <v>60</v>
      </c>
      <c r="AO223" s="144">
        <v>0.27979999999999999</v>
      </c>
      <c r="AP223" s="144"/>
      <c r="AQ223" s="45"/>
      <c r="AR223" s="45"/>
      <c r="AS223" s="46"/>
      <c r="AT223" s="46"/>
      <c r="AU223" s="46"/>
      <c r="AV223" s="45"/>
      <c r="AW223" s="45"/>
      <c r="AX223" s="45"/>
      <c r="AY223" s="45"/>
      <c r="AZ223" s="45"/>
      <c r="BA223" s="45"/>
    </row>
    <row r="224" spans="8:53" x14ac:dyDescent="0.25">
      <c r="H224" s="144" t="s">
        <v>477</v>
      </c>
      <c r="I224" s="144" t="s">
        <v>478</v>
      </c>
      <c r="J224" s="144" t="s">
        <v>201</v>
      </c>
      <c r="K224" s="144" t="s">
        <v>479</v>
      </c>
      <c r="L224" s="144">
        <v>0.2447</v>
      </c>
      <c r="M224" s="144" t="s">
        <v>480</v>
      </c>
      <c r="N224" s="144">
        <v>0.38750000000000001</v>
      </c>
      <c r="O224" s="144">
        <v>60</v>
      </c>
      <c r="P224" s="144">
        <v>1.43</v>
      </c>
      <c r="Q224" s="144"/>
      <c r="R224" s="144"/>
      <c r="S224" s="45"/>
      <c r="T224" s="144" t="s">
        <v>1480</v>
      </c>
      <c r="U224" s="144" t="s">
        <v>1481</v>
      </c>
      <c r="V224" s="144" t="s">
        <v>201</v>
      </c>
      <c r="W224" s="144" t="s">
        <v>1482</v>
      </c>
      <c r="X224" s="144">
        <v>-0.30730000000000002</v>
      </c>
      <c r="Y224" s="144" t="s">
        <v>1483</v>
      </c>
      <c r="Z224" s="144">
        <v>0.30730000000000002</v>
      </c>
      <c r="AA224" s="144" t="s">
        <v>1381</v>
      </c>
      <c r="AB224" s="144">
        <v>20</v>
      </c>
      <c r="AC224" s="144">
        <v>0.14269999999999999</v>
      </c>
      <c r="AD224" s="144"/>
      <c r="AE224" s="45"/>
      <c r="AF224" s="144" t="s">
        <v>2490</v>
      </c>
      <c r="AG224" s="144" t="s">
        <v>2491</v>
      </c>
      <c r="AH224" s="144" t="s">
        <v>201</v>
      </c>
      <c r="AI224" s="144" t="s">
        <v>2492</v>
      </c>
      <c r="AJ224" s="144">
        <v>0.2447</v>
      </c>
      <c r="AK224" s="144" t="s">
        <v>2493</v>
      </c>
      <c r="AL224" s="144">
        <v>9.0999999999999998E-2</v>
      </c>
      <c r="AM224" s="144" t="s">
        <v>1376</v>
      </c>
      <c r="AN224" s="144">
        <v>50</v>
      </c>
      <c r="AO224" s="144">
        <v>3.5910000000000002</v>
      </c>
      <c r="AP224" s="144"/>
      <c r="AQ224" s="45"/>
      <c r="AR224" s="45"/>
      <c r="AS224" s="46"/>
      <c r="AT224" s="46"/>
      <c r="AU224" s="46"/>
      <c r="AV224" s="45"/>
      <c r="AW224" s="45"/>
      <c r="AX224" s="45"/>
      <c r="AY224" s="45"/>
      <c r="AZ224" s="45"/>
      <c r="BA224" s="45"/>
    </row>
    <row r="225" spans="8:53" x14ac:dyDescent="0.25">
      <c r="H225" s="144" t="s">
        <v>481</v>
      </c>
      <c r="I225" s="144" t="s">
        <v>482</v>
      </c>
      <c r="J225" s="144" t="s">
        <v>201</v>
      </c>
      <c r="K225" s="144" t="s">
        <v>483</v>
      </c>
      <c r="L225" s="144">
        <v>1.411</v>
      </c>
      <c r="M225" s="144" t="s">
        <v>484</v>
      </c>
      <c r="N225" s="144">
        <v>0.51480000000000004</v>
      </c>
      <c r="O225" s="144">
        <v>80</v>
      </c>
      <c r="P225" s="144">
        <v>3.738</v>
      </c>
      <c r="Q225" s="144"/>
      <c r="R225" s="144"/>
      <c r="S225" s="45"/>
      <c r="T225" s="144" t="s">
        <v>1484</v>
      </c>
      <c r="U225" s="144" t="s">
        <v>1485</v>
      </c>
      <c r="V225" s="144" t="s">
        <v>201</v>
      </c>
      <c r="W225" s="144" t="s">
        <v>1486</v>
      </c>
      <c r="X225" s="144">
        <v>-6.7830000000000001E-2</v>
      </c>
      <c r="Y225" s="144" t="s">
        <v>1487</v>
      </c>
      <c r="Z225" s="144">
        <v>0.4556</v>
      </c>
      <c r="AA225" s="144" t="s">
        <v>1381</v>
      </c>
      <c r="AB225" s="144">
        <v>40</v>
      </c>
      <c r="AC225" s="144">
        <v>0.85170000000000001</v>
      </c>
      <c r="AD225" s="144"/>
      <c r="AE225" s="45"/>
      <c r="AF225" s="144" t="s">
        <v>2494</v>
      </c>
      <c r="AG225" s="144" t="s">
        <v>2495</v>
      </c>
      <c r="AH225" s="144" t="s">
        <v>201</v>
      </c>
      <c r="AI225" s="144" t="s">
        <v>2359</v>
      </c>
      <c r="AJ225" s="144">
        <v>0.4577</v>
      </c>
      <c r="AK225" s="144" t="s">
        <v>1243</v>
      </c>
      <c r="AL225" s="144">
        <v>0.24529999999999999</v>
      </c>
      <c r="AM225" s="144" t="s">
        <v>1381</v>
      </c>
      <c r="AN225" s="144">
        <v>60</v>
      </c>
      <c r="AO225" s="144">
        <v>2.5859999999999999</v>
      </c>
      <c r="AP225" s="144"/>
      <c r="AQ225" s="45"/>
      <c r="AR225" s="45"/>
      <c r="AS225" s="46"/>
      <c r="AT225" s="46"/>
      <c r="AU225" s="46"/>
      <c r="AV225" s="45"/>
      <c r="AW225" s="45"/>
      <c r="AX225" s="45"/>
      <c r="AY225" s="45"/>
      <c r="AZ225" s="45"/>
      <c r="BA225" s="45"/>
    </row>
    <row r="226" spans="8:53" x14ac:dyDescent="0.25">
      <c r="H226" s="144" t="s">
        <v>485</v>
      </c>
      <c r="I226" s="144" t="s">
        <v>486</v>
      </c>
      <c r="J226" s="144" t="s">
        <v>201</v>
      </c>
      <c r="K226" s="144" t="s">
        <v>487</v>
      </c>
      <c r="L226" s="144">
        <v>0.87350000000000005</v>
      </c>
      <c r="M226" s="144" t="s">
        <v>344</v>
      </c>
      <c r="N226" s="144">
        <v>0.58050000000000002</v>
      </c>
      <c r="O226" s="144">
        <v>40</v>
      </c>
      <c r="P226" s="144">
        <v>2.5049999999999999</v>
      </c>
      <c r="Q226" s="144"/>
      <c r="R226" s="144"/>
      <c r="S226" s="45"/>
      <c r="T226" s="144" t="s">
        <v>1488</v>
      </c>
      <c r="U226" s="144" t="s">
        <v>1489</v>
      </c>
      <c r="V226" s="144" t="s">
        <v>201</v>
      </c>
      <c r="W226" s="144" t="s">
        <v>1339</v>
      </c>
      <c r="X226" s="144">
        <v>2.2890000000000001</v>
      </c>
      <c r="Y226" s="144" t="s">
        <v>1239</v>
      </c>
      <c r="Z226" s="144">
        <v>0.31530000000000002</v>
      </c>
      <c r="AA226" s="144" t="s">
        <v>1376</v>
      </c>
      <c r="AB226" s="144">
        <v>50</v>
      </c>
      <c r="AC226" s="144">
        <v>5.4690000000000003</v>
      </c>
      <c r="AD226" s="144"/>
      <c r="AE226" s="45"/>
      <c r="AF226" s="144" t="s">
        <v>2496</v>
      </c>
      <c r="AG226" s="144" t="s">
        <v>2497</v>
      </c>
      <c r="AH226" s="144" t="s">
        <v>201</v>
      </c>
      <c r="AI226" s="144" t="s">
        <v>2498</v>
      </c>
      <c r="AJ226" s="144">
        <v>0.3821</v>
      </c>
      <c r="AK226" s="144" t="s">
        <v>1971</v>
      </c>
      <c r="AL226" s="144">
        <v>2.833E-3</v>
      </c>
      <c r="AM226" s="144" t="s">
        <v>1396</v>
      </c>
      <c r="AN226" s="144">
        <v>66.67</v>
      </c>
      <c r="AO226" s="144">
        <v>135.69999999999999</v>
      </c>
      <c r="AP226" s="144"/>
      <c r="AQ226" s="45"/>
      <c r="AR226" s="48"/>
      <c r="AS226" s="46"/>
      <c r="AT226" s="46"/>
      <c r="AU226" s="46"/>
      <c r="AV226" s="45"/>
      <c r="AW226" s="45"/>
      <c r="AX226" s="45"/>
      <c r="AY226" s="45"/>
      <c r="AZ226" s="45"/>
      <c r="BA226" s="45"/>
    </row>
    <row r="227" spans="8:53" x14ac:dyDescent="0.25">
      <c r="H227" s="144" t="s">
        <v>488</v>
      </c>
      <c r="I227" s="144" t="s">
        <v>489</v>
      </c>
      <c r="J227" s="144" t="s">
        <v>201</v>
      </c>
      <c r="K227" s="144" t="s">
        <v>490</v>
      </c>
      <c r="L227" s="144">
        <v>0.56920000000000004</v>
      </c>
      <c r="M227" s="144" t="s">
        <v>491</v>
      </c>
      <c r="N227" s="144">
        <v>7.1539999999999998E-3</v>
      </c>
      <c r="O227" s="144">
        <v>60</v>
      </c>
      <c r="P227" s="144">
        <v>80.209999999999994</v>
      </c>
      <c r="Q227" s="144"/>
      <c r="R227" s="144"/>
      <c r="S227" s="45"/>
      <c r="T227" s="144" t="s">
        <v>1490</v>
      </c>
      <c r="U227" s="144" t="s">
        <v>1491</v>
      </c>
      <c r="V227" s="144" t="s">
        <v>201</v>
      </c>
      <c r="W227" s="144" t="s">
        <v>1492</v>
      </c>
      <c r="X227" s="144">
        <v>0.40639999999999998</v>
      </c>
      <c r="Y227" s="144" t="s">
        <v>1493</v>
      </c>
      <c r="Z227" s="144">
        <v>2.367E-2</v>
      </c>
      <c r="AA227" s="144" t="s">
        <v>1376</v>
      </c>
      <c r="AB227" s="144">
        <v>75</v>
      </c>
      <c r="AC227" s="144">
        <v>18.09</v>
      </c>
      <c r="AD227" s="144"/>
      <c r="AE227" s="45"/>
      <c r="AF227" s="144" t="s">
        <v>2499</v>
      </c>
      <c r="AG227" s="144" t="s">
        <v>2500</v>
      </c>
      <c r="AH227" s="144" t="s">
        <v>201</v>
      </c>
      <c r="AI227" s="144" t="s">
        <v>2501</v>
      </c>
      <c r="AJ227" s="144">
        <v>0.24640000000000001</v>
      </c>
      <c r="AK227" s="144" t="s">
        <v>2502</v>
      </c>
      <c r="AL227" s="144">
        <v>0.85440000000000005</v>
      </c>
      <c r="AM227" s="144" t="s">
        <v>1376</v>
      </c>
      <c r="AN227" s="144">
        <v>50</v>
      </c>
      <c r="AO227" s="144">
        <v>1.288</v>
      </c>
      <c r="AP227" s="144"/>
      <c r="AQ227" s="45"/>
      <c r="AR227" s="45"/>
      <c r="AS227" s="46"/>
      <c r="AT227" s="46"/>
      <c r="AU227" s="46"/>
      <c r="AV227" s="45"/>
      <c r="AW227" s="45"/>
      <c r="AX227" s="45"/>
      <c r="AY227" s="45"/>
      <c r="AZ227" s="45"/>
      <c r="BA227" s="45"/>
    </row>
    <row r="228" spans="8:53" x14ac:dyDescent="0.25">
      <c r="H228" s="144" t="s">
        <v>492</v>
      </c>
      <c r="I228" s="144" t="s">
        <v>493</v>
      </c>
      <c r="J228" s="144" t="s">
        <v>201</v>
      </c>
      <c r="K228" s="144" t="s">
        <v>494</v>
      </c>
      <c r="L228" s="144">
        <v>-2.1320000000000002E-3</v>
      </c>
      <c r="M228" s="144" t="s">
        <v>495</v>
      </c>
      <c r="N228" s="144">
        <v>7.2959999999999997E-2</v>
      </c>
      <c r="O228" s="144">
        <v>40</v>
      </c>
      <c r="P228" s="144">
        <v>0.98419999999999996</v>
      </c>
      <c r="Q228" s="144"/>
      <c r="R228" s="144"/>
      <c r="S228" s="45"/>
      <c r="T228" s="144" t="s">
        <v>1494</v>
      </c>
      <c r="U228" s="144" t="s">
        <v>1495</v>
      </c>
      <c r="V228" s="144" t="s">
        <v>201</v>
      </c>
      <c r="W228" s="144" t="s">
        <v>1496</v>
      </c>
      <c r="X228" s="144">
        <v>0.3891</v>
      </c>
      <c r="Y228" s="144" t="s">
        <v>1497</v>
      </c>
      <c r="Z228" s="144">
        <v>5.3959999999999998E-3</v>
      </c>
      <c r="AA228" s="144" t="s">
        <v>1376</v>
      </c>
      <c r="AB228" s="144">
        <v>75</v>
      </c>
      <c r="AC228" s="144">
        <v>73.08</v>
      </c>
      <c r="AD228" s="144"/>
      <c r="AE228" s="45"/>
      <c r="AF228" s="144" t="s">
        <v>2503</v>
      </c>
      <c r="AG228" s="144" t="s">
        <v>2504</v>
      </c>
      <c r="AH228" s="144" t="s">
        <v>201</v>
      </c>
      <c r="AI228" s="144" t="s">
        <v>2505</v>
      </c>
      <c r="AJ228" s="144">
        <v>0.76570000000000005</v>
      </c>
      <c r="AK228" s="144" t="s">
        <v>2506</v>
      </c>
      <c r="AL228" s="144">
        <v>0.32819999999999999</v>
      </c>
      <c r="AM228" s="144" t="s">
        <v>1381</v>
      </c>
      <c r="AN228" s="144">
        <v>60</v>
      </c>
      <c r="AO228" s="144">
        <v>2.3140000000000001</v>
      </c>
      <c r="AP228" s="144"/>
      <c r="AQ228" s="45"/>
      <c r="AR228" s="45"/>
      <c r="AS228" s="46"/>
      <c r="AT228" s="46"/>
      <c r="AU228" s="46"/>
      <c r="AV228" s="45"/>
      <c r="AW228" s="45"/>
      <c r="AX228" s="45"/>
      <c r="AY228" s="45"/>
      <c r="AZ228" s="45"/>
      <c r="BA228" s="45"/>
    </row>
    <row r="229" spans="8:53" x14ac:dyDescent="0.25">
      <c r="H229" s="144" t="s">
        <v>496</v>
      </c>
      <c r="I229" s="144" t="s">
        <v>497</v>
      </c>
      <c r="J229" s="144" t="s">
        <v>201</v>
      </c>
      <c r="K229" s="144" t="s">
        <v>498</v>
      </c>
      <c r="L229" s="144">
        <v>-0.84179999999999999</v>
      </c>
      <c r="M229" s="144" t="s">
        <v>499</v>
      </c>
      <c r="N229" s="144">
        <v>1.1779999999999999</v>
      </c>
      <c r="O229" s="144">
        <v>20</v>
      </c>
      <c r="P229" s="144">
        <v>0.28539999999999999</v>
      </c>
      <c r="Q229" s="144"/>
      <c r="R229" s="144"/>
      <c r="S229" s="45"/>
      <c r="T229" s="144" t="s">
        <v>1498</v>
      </c>
      <c r="U229" s="144" t="s">
        <v>1499</v>
      </c>
      <c r="V229" s="144" t="s">
        <v>201</v>
      </c>
      <c r="W229" s="144" t="s">
        <v>1500</v>
      </c>
      <c r="X229" s="144">
        <v>0.91259999999999997</v>
      </c>
      <c r="Y229" s="144" t="s">
        <v>1501</v>
      </c>
      <c r="Z229" s="144">
        <v>0.1067</v>
      </c>
      <c r="AA229" s="144" t="s">
        <v>1396</v>
      </c>
      <c r="AB229" s="144">
        <v>66.67</v>
      </c>
      <c r="AC229" s="144">
        <v>9.5470000000000006</v>
      </c>
      <c r="AD229" s="144"/>
      <c r="AE229" s="45"/>
      <c r="AF229" s="144" t="s">
        <v>2507</v>
      </c>
      <c r="AG229" s="144" t="s">
        <v>2508</v>
      </c>
      <c r="AH229" s="144" t="s">
        <v>201</v>
      </c>
      <c r="AI229" s="144" t="s">
        <v>2363</v>
      </c>
      <c r="AJ229" s="144">
        <v>-0.26889999999999997</v>
      </c>
      <c r="AK229" s="144" t="s">
        <v>2509</v>
      </c>
      <c r="AL229" s="144">
        <v>0.52849999999999997</v>
      </c>
      <c r="AM229" s="144" t="s">
        <v>1376</v>
      </c>
      <c r="AN229" s="144">
        <v>50</v>
      </c>
      <c r="AO229" s="144">
        <v>0.49120000000000003</v>
      </c>
      <c r="AP229" s="144"/>
      <c r="AQ229" s="45"/>
      <c r="AR229" s="48"/>
      <c r="AS229" s="46"/>
      <c r="AT229" s="46"/>
      <c r="AU229" s="46"/>
      <c r="AV229" s="45"/>
      <c r="AW229" s="45"/>
      <c r="AX229" s="45"/>
      <c r="AY229" s="45"/>
      <c r="AZ229" s="45"/>
      <c r="BA229" s="45"/>
    </row>
    <row r="230" spans="8:53" x14ac:dyDescent="0.25">
      <c r="H230" s="144" t="s">
        <v>500</v>
      </c>
      <c r="I230" s="144" t="s">
        <v>501</v>
      </c>
      <c r="J230" s="144" t="s">
        <v>201</v>
      </c>
      <c r="K230" s="144" t="s">
        <v>502</v>
      </c>
      <c r="L230" s="144">
        <v>0.26390000000000002</v>
      </c>
      <c r="M230" s="144" t="s">
        <v>503</v>
      </c>
      <c r="N230" s="144">
        <v>0.3629</v>
      </c>
      <c r="O230" s="144">
        <v>60</v>
      </c>
      <c r="P230" s="144">
        <v>1.401</v>
      </c>
      <c r="Q230" s="144"/>
      <c r="R230" s="144"/>
      <c r="S230" s="45"/>
      <c r="T230" s="144" t="s">
        <v>1502</v>
      </c>
      <c r="U230" s="144" t="s">
        <v>1503</v>
      </c>
      <c r="V230" s="144" t="s">
        <v>201</v>
      </c>
      <c r="W230" s="144" t="s">
        <v>1504</v>
      </c>
      <c r="X230" s="144">
        <v>2.0920000000000001</v>
      </c>
      <c r="Y230" s="144" t="s">
        <v>1505</v>
      </c>
      <c r="Z230" s="144">
        <v>5.3659999999999999E-2</v>
      </c>
      <c r="AA230" s="144" t="s">
        <v>1381</v>
      </c>
      <c r="AB230" s="144">
        <v>80</v>
      </c>
      <c r="AC230" s="144">
        <v>39.840000000000003</v>
      </c>
      <c r="AD230" s="144"/>
      <c r="AE230" s="45"/>
      <c r="AF230" s="144" t="s">
        <v>2510</v>
      </c>
      <c r="AG230" s="144" t="s">
        <v>2511</v>
      </c>
      <c r="AH230" s="144" t="s">
        <v>201</v>
      </c>
      <c r="AI230" s="144" t="s">
        <v>2512</v>
      </c>
      <c r="AJ230" s="144">
        <v>0.96360000000000001</v>
      </c>
      <c r="AK230" s="144" t="s">
        <v>2513</v>
      </c>
      <c r="AL230" s="144">
        <v>8.1030000000000005E-2</v>
      </c>
      <c r="AM230" s="144" t="s">
        <v>1376</v>
      </c>
      <c r="AN230" s="144">
        <v>75</v>
      </c>
      <c r="AO230" s="144">
        <v>12.81</v>
      </c>
      <c r="AP230" s="144"/>
      <c r="AQ230" s="45"/>
      <c r="AR230" s="48"/>
      <c r="AS230" s="46"/>
      <c r="AT230" s="46"/>
      <c r="AU230" s="46"/>
      <c r="AV230" s="45"/>
      <c r="AW230" s="45"/>
      <c r="AX230" s="45"/>
      <c r="AY230" s="45"/>
      <c r="AZ230" s="45"/>
      <c r="BA230" s="45"/>
    </row>
    <row r="231" spans="8:53" x14ac:dyDescent="0.25">
      <c r="H231" s="144" t="s">
        <v>504</v>
      </c>
      <c r="I231" s="144" t="s">
        <v>505</v>
      </c>
      <c r="J231" s="144" t="s">
        <v>201</v>
      </c>
      <c r="K231" s="144" t="s">
        <v>506</v>
      </c>
      <c r="L231" s="144">
        <v>-0.24160000000000001</v>
      </c>
      <c r="M231" s="144" t="s">
        <v>507</v>
      </c>
      <c r="N231" s="144">
        <v>1.2589999999999999</v>
      </c>
      <c r="O231" s="144">
        <v>20</v>
      </c>
      <c r="P231" s="144">
        <v>0.81220000000000003</v>
      </c>
      <c r="Q231" s="144"/>
      <c r="R231" s="144"/>
      <c r="S231" s="45"/>
      <c r="T231" s="144" t="s">
        <v>1506</v>
      </c>
      <c r="U231" s="144" t="s">
        <v>1507</v>
      </c>
      <c r="V231" s="144" t="s">
        <v>201</v>
      </c>
      <c r="W231" s="144" t="s">
        <v>1508</v>
      </c>
      <c r="X231" s="144">
        <v>-0.39729999999999999</v>
      </c>
      <c r="Y231" s="144" t="s">
        <v>1509</v>
      </c>
      <c r="Z231" s="144">
        <v>1.079</v>
      </c>
      <c r="AA231" s="144" t="s">
        <v>1381</v>
      </c>
      <c r="AB231" s="144">
        <v>20</v>
      </c>
      <c r="AC231" s="144">
        <v>0.63180000000000003</v>
      </c>
      <c r="AD231" s="144"/>
      <c r="AE231" s="45"/>
      <c r="AF231" s="144" t="s">
        <v>2514</v>
      </c>
      <c r="AG231" s="144" t="s">
        <v>2515</v>
      </c>
      <c r="AH231" s="144" t="s">
        <v>201</v>
      </c>
      <c r="AI231" s="144" t="s">
        <v>2516</v>
      </c>
      <c r="AJ231" s="144">
        <v>0.92859999999999998</v>
      </c>
      <c r="AK231" s="144" t="s">
        <v>2517</v>
      </c>
      <c r="AL231" s="144">
        <v>0.40429999999999999</v>
      </c>
      <c r="AM231" s="144" t="s">
        <v>1376</v>
      </c>
      <c r="AN231" s="144">
        <v>75</v>
      </c>
      <c r="AO231" s="144">
        <v>3.2909999999999999</v>
      </c>
      <c r="AP231" s="144"/>
      <c r="AQ231" s="45"/>
      <c r="AR231" s="48"/>
      <c r="AS231" s="46"/>
      <c r="AT231" s="46"/>
      <c r="AU231" s="46"/>
      <c r="AV231" s="45"/>
      <c r="AW231" s="45"/>
      <c r="AX231" s="45"/>
      <c r="AY231" s="45"/>
      <c r="AZ231" s="45"/>
      <c r="BA231" s="45"/>
    </row>
    <row r="232" spans="8:53" x14ac:dyDescent="0.25">
      <c r="H232" s="144" t="s">
        <v>508</v>
      </c>
      <c r="I232" s="144" t="s">
        <v>509</v>
      </c>
      <c r="J232" s="144" t="s">
        <v>201</v>
      </c>
      <c r="K232" s="144" t="s">
        <v>510</v>
      </c>
      <c r="L232" s="144">
        <v>-1.585E-2</v>
      </c>
      <c r="M232" s="144" t="s">
        <v>511</v>
      </c>
      <c r="N232" s="144">
        <v>0.1623</v>
      </c>
      <c r="O232" s="144">
        <v>66.67</v>
      </c>
      <c r="P232" s="144">
        <v>0.90249999999999997</v>
      </c>
      <c r="Q232" s="144"/>
      <c r="R232" s="144"/>
      <c r="S232" s="45"/>
      <c r="T232" s="144" t="s">
        <v>1510</v>
      </c>
      <c r="U232" s="144" t="s">
        <v>1511</v>
      </c>
      <c r="V232" s="144" t="s">
        <v>201</v>
      </c>
      <c r="W232" s="144" t="s">
        <v>1512</v>
      </c>
      <c r="X232" s="144">
        <v>-0.38719999999999999</v>
      </c>
      <c r="Y232" s="144" t="s">
        <v>1513</v>
      </c>
      <c r="Z232" s="144">
        <v>0.6069</v>
      </c>
      <c r="AA232" s="144" t="s">
        <v>1381</v>
      </c>
      <c r="AB232" s="144">
        <v>40</v>
      </c>
      <c r="AC232" s="144">
        <v>0.57969999999999999</v>
      </c>
      <c r="AD232" s="144"/>
      <c r="AE232" s="45"/>
      <c r="AF232" s="144" t="s">
        <v>2518</v>
      </c>
      <c r="AG232" s="144" t="s">
        <v>2519</v>
      </c>
      <c r="AH232" s="144" t="s">
        <v>201</v>
      </c>
      <c r="AI232" s="144" t="s">
        <v>2520</v>
      </c>
      <c r="AJ232" s="144">
        <v>-0.84919999999999995</v>
      </c>
      <c r="AK232" s="144" t="s">
        <v>2521</v>
      </c>
      <c r="AL232" s="144">
        <v>0.90580000000000005</v>
      </c>
      <c r="AM232" s="144" t="s">
        <v>1381</v>
      </c>
      <c r="AN232" s="144">
        <v>20</v>
      </c>
      <c r="AO232" s="144">
        <v>8.2860000000000003E-2</v>
      </c>
      <c r="AP232" s="144"/>
      <c r="AQ232" s="45"/>
      <c r="AR232" s="48"/>
      <c r="AS232" s="46"/>
      <c r="AT232" s="46"/>
      <c r="AU232" s="46"/>
      <c r="AV232" s="45"/>
      <c r="AW232" s="45"/>
      <c r="AX232" s="45"/>
      <c r="AY232" s="45"/>
      <c r="AZ232" s="45"/>
      <c r="BA232" s="45"/>
    </row>
    <row r="233" spans="8:53" x14ac:dyDescent="0.25">
      <c r="H233" s="144" t="s">
        <v>512</v>
      </c>
      <c r="I233" s="144" t="s">
        <v>513</v>
      </c>
      <c r="J233" s="144" t="s">
        <v>201</v>
      </c>
      <c r="K233" s="144" t="s">
        <v>514</v>
      </c>
      <c r="L233" s="144">
        <v>1.4419999999999999</v>
      </c>
      <c r="M233" s="144" t="s">
        <v>515</v>
      </c>
      <c r="N233" s="144">
        <v>0.62890000000000001</v>
      </c>
      <c r="O233" s="144">
        <v>80</v>
      </c>
      <c r="P233" s="144">
        <v>3.27</v>
      </c>
      <c r="Q233" s="144"/>
      <c r="R233" s="144"/>
      <c r="S233" s="45"/>
      <c r="T233" s="144" t="s">
        <v>1514</v>
      </c>
      <c r="U233" s="144" t="s">
        <v>1515</v>
      </c>
      <c r="V233" s="144" t="s">
        <v>201</v>
      </c>
      <c r="W233" s="144" t="s">
        <v>1516</v>
      </c>
      <c r="X233" s="144">
        <v>-0.46529999999999999</v>
      </c>
      <c r="Y233" s="144" t="s">
        <v>1517</v>
      </c>
      <c r="Z233" s="144">
        <v>0.59789999999999999</v>
      </c>
      <c r="AA233" s="144" t="s">
        <v>1381</v>
      </c>
      <c r="AB233" s="144">
        <v>20</v>
      </c>
      <c r="AC233" s="144">
        <v>0.2218</v>
      </c>
      <c r="AD233" s="144"/>
      <c r="AE233" s="45"/>
      <c r="AF233" s="144" t="s">
        <v>2522</v>
      </c>
      <c r="AG233" s="144" t="s">
        <v>2523</v>
      </c>
      <c r="AH233" s="144" t="s">
        <v>201</v>
      </c>
      <c r="AI233" s="144" t="s">
        <v>2524</v>
      </c>
      <c r="AJ233" s="144">
        <v>0.32850000000000001</v>
      </c>
      <c r="AK233" s="144" t="s">
        <v>2525</v>
      </c>
      <c r="AL233" s="144">
        <v>0.28739999999999999</v>
      </c>
      <c r="AM233" s="144" t="s">
        <v>1381</v>
      </c>
      <c r="AN233" s="144">
        <v>40</v>
      </c>
      <c r="AO233" s="144">
        <v>1.607</v>
      </c>
      <c r="AP233" s="144"/>
      <c r="AQ233" s="45"/>
      <c r="AR233" s="48"/>
      <c r="AS233" s="46"/>
      <c r="AT233" s="46"/>
      <c r="AU233" s="46"/>
      <c r="AV233" s="45"/>
      <c r="AW233" s="45"/>
      <c r="AX233" s="45"/>
      <c r="AY233" s="45"/>
      <c r="AZ233" s="45"/>
      <c r="BA233" s="45"/>
    </row>
    <row r="234" spans="8:53" x14ac:dyDescent="0.25">
      <c r="H234" s="144" t="s">
        <v>516</v>
      </c>
      <c r="I234" s="144" t="s">
        <v>517</v>
      </c>
      <c r="J234" s="144" t="s">
        <v>201</v>
      </c>
      <c r="K234" s="144" t="s">
        <v>351</v>
      </c>
      <c r="L234" s="144">
        <v>-0.57330000000000003</v>
      </c>
      <c r="M234" s="144" t="s">
        <v>352</v>
      </c>
      <c r="N234" s="144">
        <v>0.89970000000000006</v>
      </c>
      <c r="O234" s="144">
        <v>50</v>
      </c>
      <c r="P234" s="144">
        <v>0.37619999999999998</v>
      </c>
      <c r="Q234" s="144"/>
      <c r="R234" s="144"/>
      <c r="S234" s="45"/>
      <c r="T234" s="144" t="s">
        <v>1518</v>
      </c>
      <c r="U234" s="144" t="s">
        <v>1519</v>
      </c>
      <c r="V234" s="144" t="s">
        <v>201</v>
      </c>
      <c r="W234" s="144" t="s">
        <v>1520</v>
      </c>
      <c r="X234" s="144">
        <v>-0.87109999999999999</v>
      </c>
      <c r="Y234" s="144" t="s">
        <v>1521</v>
      </c>
      <c r="Z234" s="144">
        <v>0.96099999999999997</v>
      </c>
      <c r="AA234" s="144" t="s">
        <v>1376</v>
      </c>
      <c r="AB234" s="144">
        <v>25</v>
      </c>
      <c r="AC234" s="144">
        <v>9.3520000000000006E-2</v>
      </c>
      <c r="AD234" s="144"/>
      <c r="AE234" s="45"/>
      <c r="AF234" s="144" t="s">
        <v>2526</v>
      </c>
      <c r="AG234" s="144" t="s">
        <v>2527</v>
      </c>
      <c r="AH234" s="144" t="s">
        <v>201</v>
      </c>
      <c r="AI234" s="144" t="s">
        <v>2528</v>
      </c>
      <c r="AJ234" s="144">
        <v>-0.83399999999999996</v>
      </c>
      <c r="AK234" s="144" t="s">
        <v>2529</v>
      </c>
      <c r="AL234" s="144">
        <v>0.84109999999999996</v>
      </c>
      <c r="AM234" s="144" t="s">
        <v>1381</v>
      </c>
      <c r="AN234" s="144">
        <v>20</v>
      </c>
      <c r="AO234" s="144">
        <v>8.4010000000000005E-3</v>
      </c>
      <c r="AP234" s="144"/>
      <c r="AQ234" s="45"/>
      <c r="AR234" s="48"/>
      <c r="AS234" s="46"/>
      <c r="AT234" s="46"/>
      <c r="AU234" s="46"/>
      <c r="AV234" s="45"/>
      <c r="AW234" s="45"/>
      <c r="AX234" s="45"/>
      <c r="AY234" s="45"/>
      <c r="AZ234" s="45"/>
      <c r="BA234" s="45"/>
    </row>
    <row r="235" spans="8:53" x14ac:dyDescent="0.25">
      <c r="H235" s="144" t="s">
        <v>518</v>
      </c>
      <c r="I235" s="144" t="s">
        <v>519</v>
      </c>
      <c r="J235" s="144" t="s">
        <v>201</v>
      </c>
      <c r="K235" s="144" t="s">
        <v>520</v>
      </c>
      <c r="L235" s="144">
        <v>0.65410000000000001</v>
      </c>
      <c r="M235" s="144" t="s">
        <v>201</v>
      </c>
      <c r="N235" s="144">
        <v>0</v>
      </c>
      <c r="O235" s="144">
        <v>100</v>
      </c>
      <c r="P235" s="144">
        <v>100</v>
      </c>
      <c r="Q235" s="144"/>
      <c r="R235" s="144"/>
      <c r="S235" s="45"/>
      <c r="T235" s="144" t="s">
        <v>1522</v>
      </c>
      <c r="U235" s="144" t="s">
        <v>1523</v>
      </c>
      <c r="V235" s="144" t="s">
        <v>201</v>
      </c>
      <c r="W235" s="144" t="s">
        <v>1348</v>
      </c>
      <c r="X235" s="144">
        <v>-1.107</v>
      </c>
      <c r="Y235" s="144" t="s">
        <v>1524</v>
      </c>
      <c r="Z235" s="144">
        <v>1.107</v>
      </c>
      <c r="AA235" s="144" t="s">
        <v>1381</v>
      </c>
      <c r="AB235" s="144">
        <v>0</v>
      </c>
      <c r="AC235" s="144">
        <v>0</v>
      </c>
      <c r="AD235" s="144"/>
      <c r="AE235" s="45"/>
      <c r="AF235" s="144" t="s">
        <v>2530</v>
      </c>
      <c r="AG235" s="144" t="s">
        <v>2531</v>
      </c>
      <c r="AH235" s="144" t="s">
        <v>201</v>
      </c>
      <c r="AI235" s="144" t="s">
        <v>2532</v>
      </c>
      <c r="AJ235" s="144">
        <v>0.20469999999999999</v>
      </c>
      <c r="AK235" s="144" t="s">
        <v>1056</v>
      </c>
      <c r="AL235" s="144">
        <v>0.1605</v>
      </c>
      <c r="AM235" s="144" t="s">
        <v>1396</v>
      </c>
      <c r="AN235" s="144">
        <v>66.67</v>
      </c>
      <c r="AO235" s="144">
        <v>2.2709999999999999</v>
      </c>
      <c r="AP235" s="144"/>
      <c r="AQ235" s="45"/>
      <c r="AR235" s="48"/>
      <c r="AS235" s="46"/>
      <c r="AT235" s="46"/>
      <c r="AU235" s="46"/>
      <c r="AV235" s="45"/>
      <c r="AW235" s="45"/>
      <c r="AX235" s="45"/>
      <c r="AY235" s="45"/>
      <c r="AZ235" s="45"/>
      <c r="BA235" s="45"/>
    </row>
    <row r="236" spans="8:53" x14ac:dyDescent="0.25">
      <c r="H236" s="144" t="s">
        <v>521</v>
      </c>
      <c r="I236" s="144" t="s">
        <v>522</v>
      </c>
      <c r="J236" s="144" t="s">
        <v>201</v>
      </c>
      <c r="K236" s="144" t="s">
        <v>523</v>
      </c>
      <c r="L236" s="144">
        <v>1.1839999999999999</v>
      </c>
      <c r="M236" s="144" t="s">
        <v>524</v>
      </c>
      <c r="N236" s="144">
        <v>0.1041</v>
      </c>
      <c r="O236" s="144">
        <v>80</v>
      </c>
      <c r="P236" s="144">
        <v>12.27</v>
      </c>
      <c r="Q236" s="144"/>
      <c r="R236" s="144"/>
      <c r="S236" s="45"/>
      <c r="T236" s="144" t="s">
        <v>1525</v>
      </c>
      <c r="U236" s="144" t="s">
        <v>1526</v>
      </c>
      <c r="V236" s="144" t="s">
        <v>201</v>
      </c>
      <c r="W236" s="144" t="s">
        <v>1527</v>
      </c>
      <c r="X236" s="144">
        <v>-0.44540000000000002</v>
      </c>
      <c r="Y236" s="144" t="s">
        <v>1528</v>
      </c>
      <c r="Z236" s="144">
        <v>0.6169</v>
      </c>
      <c r="AA236" s="144" t="s">
        <v>1376</v>
      </c>
      <c r="AB236" s="144">
        <v>50</v>
      </c>
      <c r="AC236" s="144">
        <v>0.27800000000000002</v>
      </c>
      <c r="AD236" s="144"/>
      <c r="AE236" s="45"/>
      <c r="AF236" s="144" t="s">
        <v>2533</v>
      </c>
      <c r="AG236" s="144" t="s">
        <v>2534</v>
      </c>
      <c r="AH236" s="144" t="s">
        <v>201</v>
      </c>
      <c r="AI236" s="144" t="s">
        <v>2535</v>
      </c>
      <c r="AJ236" s="144">
        <v>1.012</v>
      </c>
      <c r="AK236" s="144" t="s">
        <v>2536</v>
      </c>
      <c r="AL236" s="144">
        <v>0.24540000000000001</v>
      </c>
      <c r="AM236" s="144" t="s">
        <v>1381</v>
      </c>
      <c r="AN236" s="144">
        <v>40</v>
      </c>
      <c r="AO236" s="144">
        <v>3.2759999999999998</v>
      </c>
      <c r="AP236" s="144"/>
      <c r="AQ236" s="45"/>
      <c r="AR236" s="48"/>
      <c r="AS236" s="46"/>
      <c r="AT236" s="46"/>
      <c r="AU236" s="46"/>
      <c r="AV236" s="45"/>
      <c r="AW236" s="45"/>
      <c r="AX236" s="45"/>
      <c r="AY236" s="45"/>
      <c r="AZ236" s="45"/>
      <c r="BA236" s="45"/>
    </row>
    <row r="237" spans="8:53" x14ac:dyDescent="0.25">
      <c r="H237" s="144" t="s">
        <v>525</v>
      </c>
      <c r="I237" s="144" t="s">
        <v>526</v>
      </c>
      <c r="J237" s="144" t="s">
        <v>201</v>
      </c>
      <c r="K237" s="144" t="s">
        <v>527</v>
      </c>
      <c r="L237" s="144">
        <v>0.27860000000000001</v>
      </c>
      <c r="M237" s="144" t="s">
        <v>528</v>
      </c>
      <c r="N237" s="144">
        <v>0.5272</v>
      </c>
      <c r="O237" s="144">
        <v>60</v>
      </c>
      <c r="P237" s="144">
        <v>1.5269999999999999</v>
      </c>
      <c r="Q237" s="144"/>
      <c r="R237" s="144"/>
      <c r="S237" s="45"/>
      <c r="T237" s="144" t="s">
        <v>1529</v>
      </c>
      <c r="U237" s="144" t="s">
        <v>1530</v>
      </c>
      <c r="V237" s="144" t="s">
        <v>201</v>
      </c>
      <c r="W237" s="144" t="s">
        <v>1531</v>
      </c>
      <c r="X237" s="144">
        <v>1.4460000000000001E-2</v>
      </c>
      <c r="Y237" s="144" t="s">
        <v>1532</v>
      </c>
      <c r="Z237" s="144">
        <v>0.39439999999999997</v>
      </c>
      <c r="AA237" s="144" t="s">
        <v>1376</v>
      </c>
      <c r="AB237" s="144">
        <v>50</v>
      </c>
      <c r="AC237" s="144">
        <v>1.0369999999999999</v>
      </c>
      <c r="AD237" s="144"/>
      <c r="AE237" s="45"/>
      <c r="AF237" s="144" t="s">
        <v>2537</v>
      </c>
      <c r="AG237" s="144" t="s">
        <v>2538</v>
      </c>
      <c r="AH237" s="144" t="s">
        <v>201</v>
      </c>
      <c r="AI237" s="144" t="s">
        <v>2539</v>
      </c>
      <c r="AJ237" s="144">
        <v>3.2330000000000001</v>
      </c>
      <c r="AK237" s="144" t="s">
        <v>2540</v>
      </c>
      <c r="AL237" s="144">
        <v>0.3276</v>
      </c>
      <c r="AM237" s="144" t="s">
        <v>1376</v>
      </c>
      <c r="AN237" s="144">
        <v>75</v>
      </c>
      <c r="AO237" s="144">
        <v>10.55</v>
      </c>
      <c r="AP237" s="144"/>
      <c r="AQ237" s="45"/>
      <c r="AR237" s="48"/>
      <c r="AS237" s="46"/>
      <c r="AT237" s="46"/>
      <c r="AU237" s="46"/>
      <c r="AV237" s="45"/>
      <c r="AW237" s="45"/>
      <c r="AX237" s="45"/>
      <c r="AY237" s="45"/>
      <c r="AZ237" s="45"/>
      <c r="BA237" s="45"/>
    </row>
    <row r="238" spans="8:53" x14ac:dyDescent="0.25">
      <c r="H238" s="144" t="s">
        <v>529</v>
      </c>
      <c r="I238" s="144" t="s">
        <v>530</v>
      </c>
      <c r="J238" s="144" t="s">
        <v>201</v>
      </c>
      <c r="K238" s="144" t="s">
        <v>531</v>
      </c>
      <c r="L238" s="144">
        <v>3.036</v>
      </c>
      <c r="M238" s="144" t="s">
        <v>532</v>
      </c>
      <c r="N238" s="144">
        <v>0.16109999999999999</v>
      </c>
      <c r="O238" s="144">
        <v>80</v>
      </c>
      <c r="P238" s="144">
        <v>19.84</v>
      </c>
      <c r="Q238" s="144"/>
      <c r="R238" s="144"/>
      <c r="S238" s="45"/>
      <c r="T238" s="144" t="s">
        <v>1533</v>
      </c>
      <c r="U238" s="144" t="s">
        <v>1534</v>
      </c>
      <c r="V238" s="144" t="s">
        <v>201</v>
      </c>
      <c r="W238" s="144" t="s">
        <v>1535</v>
      </c>
      <c r="X238" s="144">
        <v>0.998</v>
      </c>
      <c r="Y238" s="144" t="s">
        <v>1536</v>
      </c>
      <c r="Z238" s="144">
        <v>0.1265</v>
      </c>
      <c r="AA238" s="144" t="s">
        <v>1381</v>
      </c>
      <c r="AB238" s="144">
        <v>60</v>
      </c>
      <c r="AC238" s="144">
        <v>8.8490000000000002</v>
      </c>
      <c r="AD238" s="144"/>
      <c r="AE238" s="45"/>
      <c r="AF238" s="144" t="s">
        <v>2541</v>
      </c>
      <c r="AG238" s="144" t="s">
        <v>2542</v>
      </c>
      <c r="AH238" s="144" t="s">
        <v>201</v>
      </c>
      <c r="AI238" s="144" t="s">
        <v>2371</v>
      </c>
      <c r="AJ238" s="144">
        <v>3.581</v>
      </c>
      <c r="AK238" s="144" t="s">
        <v>201</v>
      </c>
      <c r="AL238" s="144">
        <v>0</v>
      </c>
      <c r="AM238" s="144" t="s">
        <v>1376</v>
      </c>
      <c r="AN238" s="144">
        <v>100</v>
      </c>
      <c r="AO238" s="144">
        <v>100</v>
      </c>
      <c r="AP238" s="144"/>
      <c r="AQ238" s="45"/>
      <c r="AR238" s="48"/>
      <c r="AS238" s="46"/>
      <c r="AT238" s="46"/>
      <c r="AU238" s="46"/>
      <c r="AV238" s="45"/>
      <c r="AW238" s="45"/>
      <c r="AX238" s="45"/>
      <c r="AY238" s="45"/>
      <c r="AZ238" s="45"/>
      <c r="BA238" s="45"/>
    </row>
    <row r="239" spans="8:53" x14ac:dyDescent="0.25">
      <c r="H239" s="144" t="s">
        <v>533</v>
      </c>
      <c r="I239" s="144" t="s">
        <v>534</v>
      </c>
      <c r="J239" s="144" t="s">
        <v>201</v>
      </c>
      <c r="K239" s="144" t="s">
        <v>535</v>
      </c>
      <c r="L239" s="144">
        <v>0.54220000000000002</v>
      </c>
      <c r="M239" s="144" t="s">
        <v>536</v>
      </c>
      <c r="N239" s="144">
        <v>0.4612</v>
      </c>
      <c r="O239" s="144">
        <v>50</v>
      </c>
      <c r="P239" s="144">
        <v>1.919</v>
      </c>
      <c r="Q239" s="144"/>
      <c r="R239" s="144"/>
      <c r="S239" s="45"/>
      <c r="T239" s="144" t="s">
        <v>1537</v>
      </c>
      <c r="U239" s="144" t="s">
        <v>1538</v>
      </c>
      <c r="V239" s="144" t="s">
        <v>201</v>
      </c>
      <c r="W239" s="144" t="s">
        <v>1353</v>
      </c>
      <c r="X239" s="144">
        <v>0.26129999999999998</v>
      </c>
      <c r="Y239" s="144" t="s">
        <v>1539</v>
      </c>
      <c r="Z239" s="144">
        <v>0.81630000000000003</v>
      </c>
      <c r="AA239" s="144" t="s">
        <v>1381</v>
      </c>
      <c r="AB239" s="144">
        <v>20</v>
      </c>
      <c r="AC239" s="144">
        <v>1.2909999999999999</v>
      </c>
      <c r="AD239" s="144"/>
      <c r="AE239" s="45"/>
      <c r="AF239" s="144" t="s">
        <v>2543</v>
      </c>
      <c r="AG239" s="144" t="s">
        <v>2544</v>
      </c>
      <c r="AH239" s="144" t="s">
        <v>201</v>
      </c>
      <c r="AI239" s="144" t="s">
        <v>2545</v>
      </c>
      <c r="AJ239" s="144">
        <v>1.1579999999999999</v>
      </c>
      <c r="AK239" s="144" t="s">
        <v>2546</v>
      </c>
      <c r="AL239" s="144">
        <v>4.2900000000000004E-3</v>
      </c>
      <c r="AM239" s="144" t="s">
        <v>1381</v>
      </c>
      <c r="AN239" s="144">
        <v>80</v>
      </c>
      <c r="AO239" s="144">
        <v>269.60000000000002</v>
      </c>
      <c r="AP239" s="144"/>
      <c r="AQ239" s="45"/>
      <c r="AR239" s="48"/>
      <c r="AS239" s="46"/>
      <c r="AT239" s="46"/>
      <c r="AU239" s="46"/>
      <c r="AV239" s="45"/>
      <c r="AW239" s="45"/>
      <c r="AX239" s="45"/>
      <c r="AY239" s="45"/>
      <c r="AZ239" s="45"/>
      <c r="BA239" s="45"/>
    </row>
    <row r="240" spans="8:53" x14ac:dyDescent="0.25">
      <c r="H240" s="144" t="s">
        <v>537</v>
      </c>
      <c r="I240" s="144" t="s">
        <v>538</v>
      </c>
      <c r="J240" s="144" t="s">
        <v>201</v>
      </c>
      <c r="K240" s="144" t="s">
        <v>539</v>
      </c>
      <c r="L240" s="144">
        <v>0.27050000000000002</v>
      </c>
      <c r="M240" s="144" t="s">
        <v>540</v>
      </c>
      <c r="N240" s="144">
        <v>0.33200000000000002</v>
      </c>
      <c r="O240" s="144">
        <v>50</v>
      </c>
      <c r="P240" s="144">
        <v>1.81</v>
      </c>
      <c r="Q240" s="144"/>
      <c r="R240" s="144"/>
      <c r="S240" s="45"/>
      <c r="T240" s="144" t="s">
        <v>1540</v>
      </c>
      <c r="U240" s="144" t="s">
        <v>1541</v>
      </c>
      <c r="V240" s="144" t="s">
        <v>201</v>
      </c>
      <c r="W240" s="144" t="s">
        <v>1542</v>
      </c>
      <c r="X240" s="144">
        <v>-0.40770000000000001</v>
      </c>
      <c r="Y240" s="144" t="s">
        <v>1543</v>
      </c>
      <c r="Z240" s="144">
        <v>0.58930000000000005</v>
      </c>
      <c r="AA240" s="144" t="s">
        <v>1381</v>
      </c>
      <c r="AB240" s="144">
        <v>40</v>
      </c>
      <c r="AC240" s="144">
        <v>0.51180000000000003</v>
      </c>
      <c r="AD240" s="144"/>
      <c r="AE240" s="45"/>
      <c r="AF240" s="144" t="s">
        <v>2547</v>
      </c>
      <c r="AG240" s="144" t="s">
        <v>2548</v>
      </c>
      <c r="AH240" s="144" t="s">
        <v>201</v>
      </c>
      <c r="AI240" s="144" t="s">
        <v>2549</v>
      </c>
      <c r="AJ240" s="144">
        <v>1.1850000000000001</v>
      </c>
      <c r="AK240" s="144" t="s">
        <v>2550</v>
      </c>
      <c r="AL240" s="144">
        <v>6.0499999999999998E-2</v>
      </c>
      <c r="AM240" s="144" t="s">
        <v>1376</v>
      </c>
      <c r="AN240" s="144">
        <v>75</v>
      </c>
      <c r="AO240" s="144">
        <v>20.58</v>
      </c>
      <c r="AP240" s="144"/>
      <c r="AQ240" s="45"/>
      <c r="AR240" s="45"/>
      <c r="AS240" s="46"/>
      <c r="AT240" s="46"/>
      <c r="AU240" s="46"/>
      <c r="AV240" s="45"/>
      <c r="AW240" s="45"/>
      <c r="AX240" s="45"/>
      <c r="AY240" s="45"/>
      <c r="AZ240" s="45"/>
      <c r="BA240" s="45"/>
    </row>
    <row r="241" spans="8:53" x14ac:dyDescent="0.25">
      <c r="H241" s="144" t="s">
        <v>541</v>
      </c>
      <c r="I241" s="144" t="s">
        <v>542</v>
      </c>
      <c r="J241" s="144" t="s">
        <v>201</v>
      </c>
      <c r="K241" s="144" t="s">
        <v>543</v>
      </c>
      <c r="L241" s="144">
        <v>0.43559999999999999</v>
      </c>
      <c r="M241" s="144" t="s">
        <v>544</v>
      </c>
      <c r="N241" s="144">
        <v>0.22720000000000001</v>
      </c>
      <c r="O241" s="144">
        <v>66.67</v>
      </c>
      <c r="P241" s="144">
        <v>2.9169999999999998</v>
      </c>
      <c r="Q241" s="144"/>
      <c r="R241" s="144"/>
      <c r="S241" s="45"/>
      <c r="T241" s="144" t="s">
        <v>1544</v>
      </c>
      <c r="U241" s="144" t="s">
        <v>1545</v>
      </c>
      <c r="V241" s="144" t="s">
        <v>201</v>
      </c>
      <c r="W241" s="144" t="s">
        <v>1546</v>
      </c>
      <c r="X241" s="144">
        <v>0.2238</v>
      </c>
      <c r="Y241" s="144" t="s">
        <v>1547</v>
      </c>
      <c r="Z241" s="144">
        <v>0.24030000000000001</v>
      </c>
      <c r="AA241" s="144" t="s">
        <v>1376</v>
      </c>
      <c r="AB241" s="144">
        <v>50</v>
      </c>
      <c r="AC241" s="144">
        <v>1.931</v>
      </c>
      <c r="AD241" s="144"/>
      <c r="AE241" s="45"/>
      <c r="AF241" s="144" t="s">
        <v>2551</v>
      </c>
      <c r="AG241" s="144" t="s">
        <v>2552</v>
      </c>
      <c r="AH241" s="144" t="s">
        <v>201</v>
      </c>
      <c r="AI241" s="144" t="s">
        <v>2553</v>
      </c>
      <c r="AJ241" s="144">
        <v>0.67500000000000004</v>
      </c>
      <c r="AK241" s="144" t="s">
        <v>201</v>
      </c>
      <c r="AL241" s="144">
        <v>0</v>
      </c>
      <c r="AM241" s="144" t="s">
        <v>1417</v>
      </c>
      <c r="AN241" s="144">
        <v>100</v>
      </c>
      <c r="AO241" s="144">
        <v>100</v>
      </c>
      <c r="AP241" s="144"/>
      <c r="AQ241" s="45"/>
      <c r="AR241" s="45"/>
      <c r="AS241" s="46"/>
      <c r="AT241" s="46"/>
      <c r="AU241" s="46"/>
      <c r="AV241" s="45"/>
      <c r="AW241" s="45"/>
      <c r="AX241" s="45"/>
      <c r="AY241" s="45"/>
      <c r="AZ241" s="45"/>
      <c r="BA241" s="45"/>
    </row>
    <row r="242" spans="8:53" x14ac:dyDescent="0.25">
      <c r="H242" s="144" t="s">
        <v>545</v>
      </c>
      <c r="I242" s="144" t="s">
        <v>546</v>
      </c>
      <c r="J242" s="144" t="s">
        <v>201</v>
      </c>
      <c r="K242" s="144" t="s">
        <v>547</v>
      </c>
      <c r="L242" s="144">
        <v>1.23</v>
      </c>
      <c r="M242" s="144" t="s">
        <v>548</v>
      </c>
      <c r="N242" s="144">
        <v>0.52710000000000001</v>
      </c>
      <c r="O242" s="144">
        <v>60</v>
      </c>
      <c r="P242" s="144">
        <v>2.371</v>
      </c>
      <c r="Q242" s="144"/>
      <c r="R242" s="144"/>
      <c r="S242" s="45"/>
      <c r="T242" s="144" t="s">
        <v>1548</v>
      </c>
      <c r="U242" s="144" t="s">
        <v>1549</v>
      </c>
      <c r="V242" s="144" t="s">
        <v>201</v>
      </c>
      <c r="W242" s="144" t="s">
        <v>1550</v>
      </c>
      <c r="X242" s="144">
        <v>0.30959999999999999</v>
      </c>
      <c r="Y242" s="144" t="s">
        <v>201</v>
      </c>
      <c r="Z242" s="144">
        <v>0</v>
      </c>
      <c r="AA242" s="144" t="s">
        <v>1396</v>
      </c>
      <c r="AB242" s="144">
        <v>100</v>
      </c>
      <c r="AC242" s="144">
        <v>100</v>
      </c>
      <c r="AD242" s="144"/>
      <c r="AE242" s="45"/>
      <c r="AF242" s="144" t="s">
        <v>2554</v>
      </c>
      <c r="AG242" s="144" t="s">
        <v>2555</v>
      </c>
      <c r="AH242" s="144" t="s">
        <v>201</v>
      </c>
      <c r="AI242" s="144" t="s">
        <v>2556</v>
      </c>
      <c r="AJ242" s="144">
        <v>-0.44869999999999999</v>
      </c>
      <c r="AK242" s="144" t="s">
        <v>2372</v>
      </c>
      <c r="AL242" s="144">
        <v>0.92290000000000005</v>
      </c>
      <c r="AM242" s="144" t="s">
        <v>1376</v>
      </c>
      <c r="AN242" s="144">
        <v>50</v>
      </c>
      <c r="AO242" s="144">
        <v>0.62809999999999999</v>
      </c>
      <c r="AP242" s="144"/>
      <c r="AQ242" s="45"/>
      <c r="AR242" s="48"/>
      <c r="AS242" s="46"/>
      <c r="AT242" s="46"/>
      <c r="AU242" s="46"/>
      <c r="AV242" s="45"/>
      <c r="AW242" s="45"/>
      <c r="AX242" s="45"/>
      <c r="AY242" s="45"/>
      <c r="AZ242" s="45"/>
      <c r="BA242" s="45"/>
    </row>
    <row r="243" spans="8:53" x14ac:dyDescent="0.25">
      <c r="H243" s="144" t="s">
        <v>549</v>
      </c>
      <c r="I243" s="144" t="s">
        <v>550</v>
      </c>
      <c r="J243" s="144" t="s">
        <v>201</v>
      </c>
      <c r="K243" s="144" t="s">
        <v>551</v>
      </c>
      <c r="L243" s="144">
        <v>1.5720000000000001</v>
      </c>
      <c r="M243" s="144" t="s">
        <v>552</v>
      </c>
      <c r="N243" s="144">
        <v>0.38009999999999999</v>
      </c>
      <c r="O243" s="144">
        <v>80</v>
      </c>
      <c r="P243" s="144">
        <v>5.0650000000000004</v>
      </c>
      <c r="Q243" s="144"/>
      <c r="R243" s="144"/>
      <c r="S243" s="45"/>
      <c r="T243" s="144" t="s">
        <v>1551</v>
      </c>
      <c r="U243" s="144" t="s">
        <v>1552</v>
      </c>
      <c r="V243" s="144" t="s">
        <v>201</v>
      </c>
      <c r="W243" s="144" t="s">
        <v>1553</v>
      </c>
      <c r="X243" s="144">
        <v>-1.3280000000000001</v>
      </c>
      <c r="Y243" s="144" t="s">
        <v>1554</v>
      </c>
      <c r="Z243" s="144">
        <v>1.3280000000000001</v>
      </c>
      <c r="AA243" s="144" t="s">
        <v>1376</v>
      </c>
      <c r="AB243" s="144">
        <v>0</v>
      </c>
      <c r="AC243" s="144">
        <v>0</v>
      </c>
      <c r="AD243" s="144"/>
      <c r="AE243" s="45"/>
      <c r="AF243" s="144" t="s">
        <v>2557</v>
      </c>
      <c r="AG243" s="144" t="s">
        <v>2558</v>
      </c>
      <c r="AH243" s="144" t="s">
        <v>201</v>
      </c>
      <c r="AI243" s="144" t="s">
        <v>2559</v>
      </c>
      <c r="AJ243" s="144">
        <v>-0.2177</v>
      </c>
      <c r="AK243" s="144" t="s">
        <v>2376</v>
      </c>
      <c r="AL243" s="144">
        <v>0.63429999999999997</v>
      </c>
      <c r="AM243" s="144" t="s">
        <v>1381</v>
      </c>
      <c r="AN243" s="144">
        <v>40</v>
      </c>
      <c r="AO243" s="144">
        <v>0.65690000000000004</v>
      </c>
      <c r="AP243" s="144"/>
      <c r="AQ243" s="45"/>
      <c r="AR243" s="48"/>
      <c r="AS243" s="46"/>
      <c r="AT243" s="46"/>
      <c r="AU243" s="46"/>
      <c r="AV243" s="45"/>
      <c r="AW243" s="45"/>
      <c r="AX243" s="45"/>
      <c r="AY243" s="45"/>
      <c r="AZ243" s="45"/>
      <c r="BA243" s="45"/>
    </row>
    <row r="244" spans="8:53" x14ac:dyDescent="0.25">
      <c r="H244" s="144" t="s">
        <v>553</v>
      </c>
      <c r="I244" s="144" t="s">
        <v>554</v>
      </c>
      <c r="J244" s="144" t="s">
        <v>201</v>
      </c>
      <c r="K244" s="144" t="s">
        <v>555</v>
      </c>
      <c r="L244" s="144">
        <v>2.1629999999999998</v>
      </c>
      <c r="M244" s="144" t="s">
        <v>556</v>
      </c>
      <c r="N244" s="144">
        <v>0.78690000000000004</v>
      </c>
      <c r="O244" s="144">
        <v>40</v>
      </c>
      <c r="P244" s="144">
        <v>3.3969999999999998</v>
      </c>
      <c r="Q244" s="144"/>
      <c r="R244" s="144"/>
      <c r="S244" s="45"/>
      <c r="T244" s="144" t="s">
        <v>1555</v>
      </c>
      <c r="U244" s="144" t="s">
        <v>1556</v>
      </c>
      <c r="V244" s="144" t="s">
        <v>201</v>
      </c>
      <c r="W244" s="144" t="s">
        <v>1557</v>
      </c>
      <c r="X244" s="144">
        <v>0.43969999999999998</v>
      </c>
      <c r="Y244" s="144" t="s">
        <v>1558</v>
      </c>
      <c r="Z244" s="144">
        <v>0.1888</v>
      </c>
      <c r="AA244" s="144" t="s">
        <v>1376</v>
      </c>
      <c r="AB244" s="144">
        <v>50</v>
      </c>
      <c r="AC244" s="144">
        <v>3.3290000000000002</v>
      </c>
      <c r="AD244" s="144"/>
      <c r="AE244" s="45"/>
      <c r="AF244" s="144" t="s">
        <v>2560</v>
      </c>
      <c r="AG244" s="144" t="s">
        <v>2561</v>
      </c>
      <c r="AH244" s="144" t="s">
        <v>201</v>
      </c>
      <c r="AI244" s="144" t="s">
        <v>2562</v>
      </c>
      <c r="AJ244" s="144">
        <v>0.8105</v>
      </c>
      <c r="AK244" s="144" t="s">
        <v>201</v>
      </c>
      <c r="AL244" s="144">
        <v>0</v>
      </c>
      <c r="AM244" s="144" t="s">
        <v>1396</v>
      </c>
      <c r="AN244" s="144">
        <v>100</v>
      </c>
      <c r="AO244" s="144">
        <v>100</v>
      </c>
      <c r="AP244" s="144"/>
      <c r="AQ244" s="45"/>
      <c r="AR244" s="45"/>
      <c r="AS244" s="46"/>
      <c r="AT244" s="46"/>
      <c r="AU244" s="46"/>
      <c r="AV244" s="45"/>
      <c r="AW244" s="45"/>
      <c r="AX244" s="45"/>
      <c r="AY244" s="45"/>
      <c r="AZ244" s="45"/>
      <c r="BA244" s="45"/>
    </row>
    <row r="245" spans="8:53" x14ac:dyDescent="0.25">
      <c r="H245" s="144" t="s">
        <v>557</v>
      </c>
      <c r="I245" s="144" t="s">
        <v>558</v>
      </c>
      <c r="J245" s="144" t="s">
        <v>201</v>
      </c>
      <c r="K245" s="144" t="s">
        <v>559</v>
      </c>
      <c r="L245" s="144">
        <v>0.66039999999999999</v>
      </c>
      <c r="M245" s="144" t="s">
        <v>360</v>
      </c>
      <c r="N245" s="144">
        <v>0.80559999999999998</v>
      </c>
      <c r="O245" s="144">
        <v>60</v>
      </c>
      <c r="P245" s="144">
        <v>1.8080000000000001</v>
      </c>
      <c r="Q245" s="144"/>
      <c r="R245" s="144"/>
      <c r="S245" s="45"/>
      <c r="T245" s="144" t="s">
        <v>1559</v>
      </c>
      <c r="U245" s="144" t="s">
        <v>1560</v>
      </c>
      <c r="V245" s="144" t="s">
        <v>201</v>
      </c>
      <c r="W245" s="144" t="s">
        <v>1561</v>
      </c>
      <c r="X245" s="144">
        <v>-0.52869999999999995</v>
      </c>
      <c r="Y245" s="144" t="s">
        <v>1562</v>
      </c>
      <c r="Z245" s="144">
        <v>1.0189999999999999</v>
      </c>
      <c r="AA245" s="144" t="s">
        <v>1381</v>
      </c>
      <c r="AB245" s="144">
        <v>40</v>
      </c>
      <c r="AC245" s="144">
        <v>0.56259999999999999</v>
      </c>
      <c r="AD245" s="144"/>
      <c r="AE245" s="45"/>
      <c r="AF245" s="144" t="s">
        <v>2563</v>
      </c>
      <c r="AG245" s="144" t="s">
        <v>2564</v>
      </c>
      <c r="AH245" s="144" t="s">
        <v>201</v>
      </c>
      <c r="AI245" s="144" t="s">
        <v>2565</v>
      </c>
      <c r="AJ245" s="144">
        <v>2.1520000000000001</v>
      </c>
      <c r="AK245" s="144" t="s">
        <v>1243</v>
      </c>
      <c r="AL245" s="144">
        <v>0.28029999999999999</v>
      </c>
      <c r="AM245" s="144" t="s">
        <v>1381</v>
      </c>
      <c r="AN245" s="144">
        <v>80</v>
      </c>
      <c r="AO245" s="144">
        <v>8.5670000000000002</v>
      </c>
      <c r="AP245" s="144"/>
      <c r="AQ245" s="45"/>
      <c r="AR245" s="45"/>
      <c r="AS245" s="46"/>
      <c r="AT245" s="46"/>
      <c r="AU245" s="46"/>
      <c r="AV245" s="45"/>
      <c r="AW245" s="45"/>
      <c r="AX245" s="45"/>
      <c r="AY245" s="45"/>
      <c r="AZ245" s="45"/>
      <c r="BA245" s="45"/>
    </row>
    <row r="246" spans="8:53" x14ac:dyDescent="0.25">
      <c r="H246" s="144" t="s">
        <v>308</v>
      </c>
      <c r="I246" s="144" t="s">
        <v>279</v>
      </c>
      <c r="J246" s="144" t="s">
        <v>201</v>
      </c>
      <c r="K246" s="144" t="s">
        <v>560</v>
      </c>
      <c r="L246" s="144">
        <v>0.51470000000000005</v>
      </c>
      <c r="M246" s="144" t="s">
        <v>561</v>
      </c>
      <c r="N246" s="144">
        <v>0.46289999999999998</v>
      </c>
      <c r="O246" s="144">
        <v>4.4119999999999999</v>
      </c>
      <c r="P246" s="144">
        <v>52.97</v>
      </c>
      <c r="Q246" s="144">
        <v>12.4</v>
      </c>
      <c r="R246" s="144"/>
      <c r="S246" s="45"/>
      <c r="T246" s="144" t="s">
        <v>1563</v>
      </c>
      <c r="U246" s="144" t="s">
        <v>1564</v>
      </c>
      <c r="V246" s="144" t="s">
        <v>201</v>
      </c>
      <c r="W246" s="144" t="s">
        <v>1565</v>
      </c>
      <c r="X246" s="144">
        <v>1.9</v>
      </c>
      <c r="Y246" s="144" t="s">
        <v>1566</v>
      </c>
      <c r="Z246" s="144">
        <v>4.0300000000000002E-2</v>
      </c>
      <c r="AA246" s="144" t="s">
        <v>1381</v>
      </c>
      <c r="AB246" s="144">
        <v>80</v>
      </c>
      <c r="AC246" s="144">
        <v>47.25</v>
      </c>
      <c r="AD246" s="144"/>
      <c r="AE246" s="45"/>
      <c r="AF246" s="144" t="s">
        <v>2566</v>
      </c>
      <c r="AG246" s="144" t="s">
        <v>2567</v>
      </c>
      <c r="AH246" s="144" t="s">
        <v>201</v>
      </c>
      <c r="AI246" s="144" t="s">
        <v>2568</v>
      </c>
      <c r="AJ246" s="144">
        <v>-0.38829999999999998</v>
      </c>
      <c r="AK246" s="144" t="s">
        <v>2569</v>
      </c>
      <c r="AL246" s="144">
        <v>0.5585</v>
      </c>
      <c r="AM246" s="144" t="s">
        <v>1417</v>
      </c>
      <c r="AN246" s="144">
        <v>50</v>
      </c>
      <c r="AO246" s="144">
        <v>0.30599999999999999</v>
      </c>
      <c r="AP246" s="144"/>
      <c r="AQ246" s="45"/>
      <c r="AR246" s="45"/>
      <c r="AS246" s="46"/>
      <c r="AT246" s="46"/>
      <c r="AU246" s="46"/>
      <c r="AV246" s="45"/>
      <c r="AW246" s="45"/>
      <c r="AX246" s="45"/>
      <c r="AY246" s="45"/>
      <c r="AZ246" s="45"/>
      <c r="BA246" s="45"/>
    </row>
    <row r="247" spans="8:53" x14ac:dyDescent="0.25">
      <c r="H247" s="144" t="s">
        <v>312</v>
      </c>
      <c r="I247" s="144" t="s">
        <v>562</v>
      </c>
      <c r="J247" s="144" t="s">
        <v>201</v>
      </c>
      <c r="K247" s="144" t="s">
        <v>563</v>
      </c>
      <c r="L247" s="144">
        <v>1.2110000000000001</v>
      </c>
      <c r="M247" s="144" t="s">
        <v>564</v>
      </c>
      <c r="N247" s="144">
        <v>0.37780000000000002</v>
      </c>
      <c r="O247" s="144">
        <v>0.9204</v>
      </c>
      <c r="P247" s="144">
        <v>25.07</v>
      </c>
      <c r="Q247" s="144">
        <v>28.44</v>
      </c>
      <c r="R247" s="144"/>
      <c r="S247" s="45"/>
      <c r="T247" s="144" t="s">
        <v>1567</v>
      </c>
      <c r="U247" s="144" t="s">
        <v>1568</v>
      </c>
      <c r="V247" s="144" t="s">
        <v>201</v>
      </c>
      <c r="W247" s="144" t="s">
        <v>1569</v>
      </c>
      <c r="X247" s="144">
        <v>-0.38140000000000002</v>
      </c>
      <c r="Y247" s="144" t="s">
        <v>1570</v>
      </c>
      <c r="Z247" s="144">
        <v>0.86309999999999998</v>
      </c>
      <c r="AA247" s="144" t="s">
        <v>1381</v>
      </c>
      <c r="AB247" s="144">
        <v>20</v>
      </c>
      <c r="AC247" s="144">
        <v>0.55810000000000004</v>
      </c>
      <c r="AD247" s="144"/>
      <c r="AE247" s="45"/>
      <c r="AF247" s="144" t="s">
        <v>1368</v>
      </c>
      <c r="AG247" s="144" t="s">
        <v>2570</v>
      </c>
      <c r="AH247" s="144" t="s">
        <v>201</v>
      </c>
      <c r="AI247" s="144" t="s">
        <v>2571</v>
      </c>
      <c r="AJ247" s="144">
        <v>0.6018</v>
      </c>
      <c r="AK247" s="144" t="s">
        <v>1370</v>
      </c>
      <c r="AL247" s="144">
        <v>2.7570000000000001E-2</v>
      </c>
      <c r="AM247" s="144" t="s">
        <v>1376</v>
      </c>
      <c r="AN247" s="144">
        <v>50</v>
      </c>
      <c r="AO247" s="144">
        <v>14.35</v>
      </c>
      <c r="AP247" s="144"/>
      <c r="AQ247" s="45"/>
      <c r="AR247" s="45"/>
      <c r="AS247" s="46"/>
      <c r="AT247" s="46"/>
      <c r="AU247" s="46"/>
      <c r="AV247" s="45"/>
      <c r="AW247" s="45"/>
      <c r="AX247" s="45"/>
      <c r="AY247" s="45"/>
      <c r="AZ247" s="45"/>
      <c r="BA247" s="45"/>
    </row>
    <row r="248" spans="8:53" x14ac:dyDescent="0.25">
      <c r="H248" s="144"/>
      <c r="I248" s="144"/>
      <c r="J248" s="144"/>
      <c r="K248" s="144"/>
      <c r="L248" s="144"/>
      <c r="M248" s="144"/>
      <c r="N248" s="144"/>
      <c r="O248" s="144"/>
      <c r="P248" s="144"/>
      <c r="Q248" s="144"/>
      <c r="R248" s="144"/>
      <c r="S248" s="45"/>
      <c r="T248" s="144" t="s">
        <v>368</v>
      </c>
      <c r="U248" s="144" t="s">
        <v>1571</v>
      </c>
      <c r="V248" s="144" t="s">
        <v>201</v>
      </c>
      <c r="W248" s="144" t="s">
        <v>1572</v>
      </c>
      <c r="X248" s="144">
        <v>0.6583</v>
      </c>
      <c r="Y248" s="144" t="s">
        <v>1573</v>
      </c>
      <c r="Z248" s="144">
        <v>0.30740000000000001</v>
      </c>
      <c r="AA248" s="144" t="s">
        <v>1381</v>
      </c>
      <c r="AB248" s="144">
        <v>80</v>
      </c>
      <c r="AC248" s="144">
        <v>3.1320000000000001</v>
      </c>
      <c r="AD248" s="144"/>
      <c r="AE248" s="45"/>
      <c r="AF248" s="144" t="s">
        <v>1372</v>
      </c>
      <c r="AG248" s="144" t="s">
        <v>1373</v>
      </c>
      <c r="AH248" s="144" t="s">
        <v>201</v>
      </c>
      <c r="AI248" s="144" t="s">
        <v>2572</v>
      </c>
      <c r="AJ248" s="144">
        <v>0.30020000000000002</v>
      </c>
      <c r="AK248" s="144" t="s">
        <v>1375</v>
      </c>
      <c r="AL248" s="144">
        <v>0.14449999999999999</v>
      </c>
      <c r="AM248" s="144" t="s">
        <v>1376</v>
      </c>
      <c r="AN248" s="144">
        <v>50</v>
      </c>
      <c r="AO248" s="144">
        <v>2.4140000000000001</v>
      </c>
      <c r="AP248" s="144"/>
      <c r="AQ248" s="45"/>
      <c r="AR248" s="45"/>
      <c r="AS248" s="46"/>
      <c r="AT248" s="46"/>
      <c r="AU248" s="46"/>
      <c r="AV248" s="45"/>
      <c r="AW248" s="45"/>
      <c r="AX248" s="45"/>
      <c r="AY248" s="45"/>
      <c r="AZ248" s="45"/>
      <c r="BA248" s="45"/>
    </row>
    <row r="249" spans="8:53" x14ac:dyDescent="0.25">
      <c r="H249" s="144" t="s">
        <v>62</v>
      </c>
      <c r="I249" s="144"/>
      <c r="J249" s="144"/>
      <c r="K249" s="144"/>
      <c r="L249" s="144"/>
      <c r="M249" s="144"/>
      <c r="N249" s="144"/>
      <c r="O249" s="144"/>
      <c r="P249" s="144"/>
      <c r="Q249" s="144"/>
      <c r="R249" s="144"/>
      <c r="S249" s="45"/>
      <c r="T249" s="144" t="s">
        <v>370</v>
      </c>
      <c r="U249" s="144" t="s">
        <v>371</v>
      </c>
      <c r="V249" s="144" t="s">
        <v>201</v>
      </c>
      <c r="W249" s="144" t="s">
        <v>1574</v>
      </c>
      <c r="X249" s="144">
        <v>0.52949999999999997</v>
      </c>
      <c r="Y249" s="144" t="s">
        <v>373</v>
      </c>
      <c r="Z249" s="144">
        <v>5.3260000000000002E-2</v>
      </c>
      <c r="AA249" s="144" t="s">
        <v>1376</v>
      </c>
      <c r="AB249" s="144">
        <v>50</v>
      </c>
      <c r="AC249" s="144">
        <v>10.94</v>
      </c>
      <c r="AD249" s="144"/>
      <c r="AE249" s="45"/>
      <c r="AF249" s="144" t="s">
        <v>1377</v>
      </c>
      <c r="AG249" s="144" t="s">
        <v>1378</v>
      </c>
      <c r="AH249" s="144" t="s">
        <v>201</v>
      </c>
      <c r="AI249" s="144" t="s">
        <v>2573</v>
      </c>
      <c r="AJ249" s="144">
        <v>-5.9769999999999997E-2</v>
      </c>
      <c r="AK249" s="144" t="s">
        <v>1380</v>
      </c>
      <c r="AL249" s="144">
        <v>0.34870000000000001</v>
      </c>
      <c r="AM249" s="144" t="s">
        <v>1381</v>
      </c>
      <c r="AN249" s="144">
        <v>60</v>
      </c>
      <c r="AO249" s="144">
        <v>0.82879999999999998</v>
      </c>
      <c r="AP249" s="144"/>
      <c r="AQ249" s="45"/>
      <c r="AR249" s="48"/>
      <c r="AS249" s="46"/>
      <c r="AT249" s="46"/>
      <c r="AU249" s="46"/>
      <c r="AV249" s="45"/>
      <c r="AW249" s="45"/>
      <c r="AX249" s="45"/>
      <c r="AY249" s="45"/>
      <c r="AZ249" s="45"/>
      <c r="BA249" s="45"/>
    </row>
    <row r="250" spans="8:53" x14ac:dyDescent="0.25">
      <c r="H250" s="144" t="s">
        <v>565</v>
      </c>
      <c r="I250" s="144"/>
      <c r="J250" s="144"/>
      <c r="K250" s="144"/>
      <c r="L250" s="144"/>
      <c r="M250" s="144"/>
      <c r="N250" s="144"/>
      <c r="O250" s="144"/>
      <c r="P250" s="144"/>
      <c r="Q250" s="144"/>
      <c r="R250" s="144"/>
      <c r="S250" s="45"/>
      <c r="T250" s="144" t="s">
        <v>374</v>
      </c>
      <c r="U250" s="144" t="s">
        <v>375</v>
      </c>
      <c r="V250" s="144" t="s">
        <v>201</v>
      </c>
      <c r="W250" s="144" t="s">
        <v>1575</v>
      </c>
      <c r="X250" s="144">
        <v>-0.56269999999999998</v>
      </c>
      <c r="Y250" s="144" t="s">
        <v>377</v>
      </c>
      <c r="Z250" s="144">
        <v>0.62039999999999995</v>
      </c>
      <c r="AA250" s="144" t="s">
        <v>1381</v>
      </c>
      <c r="AB250" s="144">
        <v>20</v>
      </c>
      <c r="AC250" s="144">
        <v>0.4325</v>
      </c>
      <c r="AD250" s="144"/>
      <c r="AE250" s="45"/>
      <c r="AF250" s="144" t="s">
        <v>308</v>
      </c>
      <c r="AG250" s="144" t="s">
        <v>2307</v>
      </c>
      <c r="AH250" s="144" t="s">
        <v>201</v>
      </c>
      <c r="AI250" s="144" t="s">
        <v>2574</v>
      </c>
      <c r="AJ250" s="144">
        <v>0.4244</v>
      </c>
      <c r="AK250" s="144" t="s">
        <v>2575</v>
      </c>
      <c r="AL250" s="144">
        <v>0.40210000000000001</v>
      </c>
      <c r="AM250" s="144" t="s">
        <v>1304</v>
      </c>
      <c r="AN250" s="144">
        <v>4.0910000000000002</v>
      </c>
      <c r="AO250" s="144">
        <v>55.45</v>
      </c>
      <c r="AP250" s="144">
        <v>26.36</v>
      </c>
      <c r="AQ250" s="45"/>
      <c r="AR250" s="48"/>
      <c r="AS250" s="46"/>
      <c r="AT250" s="46"/>
      <c r="AU250" s="46"/>
      <c r="AV250" s="45"/>
      <c r="AW250" s="45"/>
      <c r="AX250" s="45"/>
      <c r="AY250" s="45"/>
      <c r="AZ250" s="45"/>
      <c r="BA250" s="45"/>
    </row>
    <row r="251" spans="8:53" x14ac:dyDescent="0.25">
      <c r="H251" s="144" t="s">
        <v>566</v>
      </c>
      <c r="I251" s="144" t="s">
        <v>369</v>
      </c>
      <c r="J251" s="144" t="s">
        <v>201</v>
      </c>
      <c r="K251" s="144" t="s">
        <v>206</v>
      </c>
      <c r="L251" s="144">
        <v>9.6600000000000005E-2</v>
      </c>
      <c r="M251" s="144" t="s">
        <v>201</v>
      </c>
      <c r="N251" s="144">
        <v>0</v>
      </c>
      <c r="O251" s="144">
        <v>100</v>
      </c>
      <c r="P251" s="144">
        <v>100</v>
      </c>
      <c r="Q251" s="144"/>
      <c r="R251" s="144"/>
      <c r="S251" s="45"/>
      <c r="T251" s="144" t="s">
        <v>308</v>
      </c>
      <c r="U251" s="144" t="s">
        <v>1282</v>
      </c>
      <c r="V251" s="144" t="s">
        <v>201</v>
      </c>
      <c r="W251" s="144" t="s">
        <v>1576</v>
      </c>
      <c r="X251" s="144">
        <v>0.14680000000000001</v>
      </c>
      <c r="Y251" s="144" t="s">
        <v>1577</v>
      </c>
      <c r="Z251" s="144">
        <v>0.4355</v>
      </c>
      <c r="AA251" s="144" t="s">
        <v>1304</v>
      </c>
      <c r="AB251" s="144">
        <v>4.2729999999999997</v>
      </c>
      <c r="AC251" s="144">
        <v>51.88</v>
      </c>
      <c r="AD251" s="144">
        <v>12.21</v>
      </c>
      <c r="AE251" s="45"/>
      <c r="AF251" s="144" t="s">
        <v>312</v>
      </c>
      <c r="AG251" s="144" t="s">
        <v>2576</v>
      </c>
      <c r="AH251" s="144" t="s">
        <v>201</v>
      </c>
      <c r="AI251" s="144" t="s">
        <v>2577</v>
      </c>
      <c r="AJ251" s="144">
        <v>1.0169999999999999</v>
      </c>
      <c r="AK251" s="144" t="s">
        <v>2578</v>
      </c>
      <c r="AL251" s="144">
        <v>0.41289999999999999</v>
      </c>
      <c r="AM251" s="144" t="s">
        <v>1304</v>
      </c>
      <c r="AN251" s="144">
        <v>1.0229999999999999</v>
      </c>
      <c r="AO251" s="144">
        <v>23.97</v>
      </c>
      <c r="AP251" s="144">
        <v>69.569999999999993</v>
      </c>
      <c r="AQ251" s="45"/>
      <c r="AR251" s="48"/>
      <c r="AS251" s="46"/>
      <c r="AT251" s="46"/>
      <c r="AU251" s="46"/>
      <c r="AV251" s="45"/>
      <c r="AW251" s="45"/>
      <c r="AX251" s="45"/>
      <c r="AY251" s="45"/>
      <c r="AZ251" s="45"/>
      <c r="BA251" s="45"/>
    </row>
    <row r="252" spans="8:53" x14ac:dyDescent="0.25">
      <c r="H252" s="144" t="s">
        <v>567</v>
      </c>
      <c r="I252" s="144" t="s">
        <v>568</v>
      </c>
      <c r="J252" s="144" t="s">
        <v>201</v>
      </c>
      <c r="K252" s="144" t="s">
        <v>372</v>
      </c>
      <c r="L252" s="144">
        <v>0.56520000000000004</v>
      </c>
      <c r="M252" s="144" t="s">
        <v>201</v>
      </c>
      <c r="N252" s="144">
        <v>0</v>
      </c>
      <c r="O252" s="144">
        <v>100</v>
      </c>
      <c r="P252" s="144">
        <v>100</v>
      </c>
      <c r="Q252" s="144"/>
      <c r="R252" s="144"/>
      <c r="S252" s="45"/>
      <c r="T252" s="144" t="s">
        <v>312</v>
      </c>
      <c r="U252" s="144" t="s">
        <v>1578</v>
      </c>
      <c r="V252" s="144" t="s">
        <v>201</v>
      </c>
      <c r="W252" s="144" t="s">
        <v>1579</v>
      </c>
      <c r="X252" s="144">
        <v>0.77429999999999999</v>
      </c>
      <c r="Y252" s="144" t="s">
        <v>1580</v>
      </c>
      <c r="Z252" s="144">
        <v>0.37730000000000002</v>
      </c>
      <c r="AA252" s="144" t="s">
        <v>1304</v>
      </c>
      <c r="AB252" s="144">
        <v>0.8488</v>
      </c>
      <c r="AC252" s="144">
        <v>23.73</v>
      </c>
      <c r="AD252" s="144">
        <v>27.97</v>
      </c>
      <c r="AE252" s="45"/>
      <c r="AF252" s="144"/>
      <c r="AG252" s="144"/>
      <c r="AH252" s="144"/>
      <c r="AI252" s="144"/>
      <c r="AJ252" s="144"/>
      <c r="AK252" s="144"/>
      <c r="AL252" s="144"/>
      <c r="AM252" s="144"/>
      <c r="AN252" s="144"/>
      <c r="AO252" s="144"/>
      <c r="AP252" s="144"/>
      <c r="AQ252" s="45"/>
      <c r="AR252" s="48"/>
      <c r="AS252" s="46"/>
      <c r="AT252" s="46"/>
      <c r="AU252" s="46"/>
      <c r="AV252" s="45"/>
      <c r="AW252" s="45"/>
      <c r="AX252" s="45"/>
      <c r="AY252" s="45"/>
      <c r="AZ252" s="45"/>
      <c r="BA252" s="45"/>
    </row>
    <row r="253" spans="8:53" x14ac:dyDescent="0.25">
      <c r="H253" s="144" t="s">
        <v>569</v>
      </c>
      <c r="I253" s="144" t="s">
        <v>570</v>
      </c>
      <c r="J253" s="144" t="s">
        <v>201</v>
      </c>
      <c r="K253" s="144" t="s">
        <v>571</v>
      </c>
      <c r="L253" s="144">
        <v>1.814E-2</v>
      </c>
      <c r="M253" s="144" t="s">
        <v>201</v>
      </c>
      <c r="N253" s="144">
        <v>0</v>
      </c>
      <c r="O253" s="144">
        <v>100</v>
      </c>
      <c r="P253" s="144">
        <v>100</v>
      </c>
      <c r="Q253" s="144"/>
      <c r="R253" s="144"/>
      <c r="S253" s="45"/>
      <c r="T253" s="144"/>
      <c r="U253" s="144"/>
      <c r="V253" s="144"/>
      <c r="W253" s="144"/>
      <c r="X253" s="144"/>
      <c r="Y253" s="144"/>
      <c r="Z253" s="144"/>
      <c r="AA253" s="144"/>
      <c r="AB253" s="144"/>
      <c r="AC253" s="144"/>
      <c r="AD253" s="144"/>
      <c r="AE253" s="45"/>
      <c r="AF253" s="144" t="s">
        <v>62</v>
      </c>
      <c r="AG253" s="144"/>
      <c r="AH253" s="144"/>
      <c r="AI253" s="144"/>
      <c r="AJ253" s="144"/>
      <c r="AK253" s="144"/>
      <c r="AL253" s="144"/>
      <c r="AM253" s="144"/>
      <c r="AN253" s="144"/>
      <c r="AO253" s="144"/>
      <c r="AP253" s="144"/>
      <c r="AQ253" s="45"/>
      <c r="AR253" s="48"/>
      <c r="AS253" s="46"/>
      <c r="AT253" s="46"/>
      <c r="AU253" s="46"/>
      <c r="AV253" s="45"/>
      <c r="AW253" s="45"/>
      <c r="AX253" s="45"/>
      <c r="AY253" s="45"/>
      <c r="AZ253" s="45"/>
      <c r="BA253" s="45"/>
    </row>
    <row r="254" spans="8:53" x14ac:dyDescent="0.25">
      <c r="H254" s="144" t="s">
        <v>572</v>
      </c>
      <c r="I254" s="144" t="s">
        <v>573</v>
      </c>
      <c r="J254" s="144" t="s">
        <v>201</v>
      </c>
      <c r="K254" s="144" t="s">
        <v>574</v>
      </c>
      <c r="L254" s="144">
        <v>-5.2420000000000001E-2</v>
      </c>
      <c r="M254" s="144" t="s">
        <v>575</v>
      </c>
      <c r="N254" s="144">
        <v>5.2420000000000001E-2</v>
      </c>
      <c r="O254" s="144">
        <v>0</v>
      </c>
      <c r="P254" s="144">
        <v>0</v>
      </c>
      <c r="Q254" s="144"/>
      <c r="R254" s="144"/>
      <c r="S254" s="45"/>
      <c r="T254" s="144" t="s">
        <v>62</v>
      </c>
      <c r="U254" s="144"/>
      <c r="V254" s="144"/>
      <c r="W254" s="144"/>
      <c r="X254" s="144"/>
      <c r="Y254" s="144"/>
      <c r="Z254" s="144"/>
      <c r="AA254" s="144"/>
      <c r="AB254" s="144"/>
      <c r="AC254" s="144"/>
      <c r="AD254" s="144"/>
      <c r="AE254" s="45"/>
      <c r="AF254" s="144" t="s">
        <v>565</v>
      </c>
      <c r="AG254" s="144"/>
      <c r="AH254" s="144"/>
      <c r="AI254" s="144"/>
      <c r="AJ254" s="144"/>
      <c r="AK254" s="144"/>
      <c r="AL254" s="144"/>
      <c r="AM254" s="144"/>
      <c r="AN254" s="144"/>
      <c r="AO254" s="144"/>
      <c r="AP254" s="144"/>
      <c r="AQ254" s="45"/>
      <c r="AR254" s="48"/>
      <c r="AS254" s="46"/>
      <c r="AT254" s="46"/>
      <c r="AU254" s="46"/>
      <c r="AV254" s="45"/>
      <c r="AW254" s="45"/>
      <c r="AX254" s="45"/>
      <c r="AY254" s="45"/>
      <c r="AZ254" s="45"/>
      <c r="BA254" s="45"/>
    </row>
    <row r="255" spans="8:53" x14ac:dyDescent="0.25">
      <c r="H255" s="144" t="s">
        <v>576</v>
      </c>
      <c r="I255" s="144" t="s">
        <v>577</v>
      </c>
      <c r="J255" s="144" t="s">
        <v>201</v>
      </c>
      <c r="K255" s="144" t="s">
        <v>578</v>
      </c>
      <c r="L255" s="144">
        <v>-8.7600000000000004E-4</v>
      </c>
      <c r="M255" s="144" t="s">
        <v>579</v>
      </c>
      <c r="N255" s="144">
        <v>8.7600000000000004E-4</v>
      </c>
      <c r="O255" s="144">
        <v>0</v>
      </c>
      <c r="P255" s="144">
        <v>0</v>
      </c>
      <c r="Q255" s="144"/>
      <c r="R255" s="144"/>
      <c r="S255" s="45"/>
      <c r="T255" s="144" t="s">
        <v>565</v>
      </c>
      <c r="U255" s="144"/>
      <c r="V255" s="144"/>
      <c r="W255" s="144"/>
      <c r="X255" s="144"/>
      <c r="Y255" s="144"/>
      <c r="Z255" s="144"/>
      <c r="AA255" s="144"/>
      <c r="AB255" s="144"/>
      <c r="AC255" s="144"/>
      <c r="AD255" s="144"/>
      <c r="AE255" s="45"/>
      <c r="AF255" s="144" t="s">
        <v>2579</v>
      </c>
      <c r="AG255" s="144" t="s">
        <v>2386</v>
      </c>
      <c r="AH255" s="144" t="s">
        <v>201</v>
      </c>
      <c r="AI255" s="144" t="s">
        <v>2288</v>
      </c>
      <c r="AJ255" s="144">
        <v>-0.24410000000000001</v>
      </c>
      <c r="AK255" s="144" t="s">
        <v>2387</v>
      </c>
      <c r="AL255" s="144">
        <v>0.24410000000000001</v>
      </c>
      <c r="AM255" s="144" t="s">
        <v>1371</v>
      </c>
      <c r="AN255" s="144">
        <v>0</v>
      </c>
      <c r="AO255" s="144">
        <v>0</v>
      </c>
      <c r="AP255" s="144"/>
      <c r="AQ255" s="45"/>
      <c r="AR255" s="48"/>
      <c r="AS255" s="46"/>
      <c r="AT255" s="46"/>
      <c r="AU255" s="46"/>
      <c r="AV255" s="45"/>
      <c r="AW255" s="45"/>
      <c r="AX255" s="45"/>
      <c r="AY255" s="45"/>
      <c r="AZ255" s="45"/>
      <c r="BA255" s="45"/>
    </row>
    <row r="256" spans="8:53" x14ac:dyDescent="0.25">
      <c r="H256" s="144" t="s">
        <v>580</v>
      </c>
      <c r="I256" s="144" t="s">
        <v>581</v>
      </c>
      <c r="J256" s="144" t="s">
        <v>201</v>
      </c>
      <c r="K256" s="144" t="s">
        <v>376</v>
      </c>
      <c r="L256" s="144">
        <v>-0.62080000000000002</v>
      </c>
      <c r="M256" s="144" t="s">
        <v>377</v>
      </c>
      <c r="N256" s="144">
        <v>0.62080000000000002</v>
      </c>
      <c r="O256" s="144">
        <v>0</v>
      </c>
      <c r="P256" s="144">
        <v>0</v>
      </c>
      <c r="Q256" s="144"/>
      <c r="R256" s="144"/>
      <c r="S256" s="45"/>
      <c r="T256" s="144" t="s">
        <v>1581</v>
      </c>
      <c r="U256" s="144" t="s">
        <v>1369</v>
      </c>
      <c r="V256" s="144" t="s">
        <v>201</v>
      </c>
      <c r="W256" s="144" t="s">
        <v>1266</v>
      </c>
      <c r="X256" s="144">
        <v>-2.7629999999999998E-2</v>
      </c>
      <c r="Y256" s="144" t="s">
        <v>1370</v>
      </c>
      <c r="Z256" s="144">
        <v>2.7629999999999998E-2</v>
      </c>
      <c r="AA256" s="144" t="s">
        <v>1371</v>
      </c>
      <c r="AB256" s="144">
        <v>0</v>
      </c>
      <c r="AC256" s="144">
        <v>0</v>
      </c>
      <c r="AD256" s="144"/>
      <c r="AE256" s="45"/>
      <c r="AF256" s="144" t="s">
        <v>2580</v>
      </c>
      <c r="AG256" s="144" t="s">
        <v>2581</v>
      </c>
      <c r="AH256" s="144" t="s">
        <v>201</v>
      </c>
      <c r="AI256" s="144" t="s">
        <v>2390</v>
      </c>
      <c r="AJ256" s="144">
        <v>-0.9143</v>
      </c>
      <c r="AK256" s="144" t="s">
        <v>2582</v>
      </c>
      <c r="AL256" s="144">
        <v>0.9143</v>
      </c>
      <c r="AM256" s="144" t="s">
        <v>1371</v>
      </c>
      <c r="AN256" s="144">
        <v>0</v>
      </c>
      <c r="AO256" s="144">
        <v>0</v>
      </c>
      <c r="AP256" s="144"/>
      <c r="AQ256" s="45"/>
      <c r="AR256" s="48"/>
      <c r="AS256" s="46"/>
      <c r="AT256" s="46"/>
      <c r="AU256" s="46"/>
      <c r="AV256" s="45"/>
      <c r="AW256" s="45"/>
      <c r="AX256" s="45"/>
      <c r="AY256" s="45"/>
      <c r="AZ256" s="45"/>
      <c r="BA256" s="45"/>
    </row>
    <row r="257" spans="8:53" x14ac:dyDescent="0.25">
      <c r="H257" s="144" t="s">
        <v>582</v>
      </c>
      <c r="I257" s="144" t="s">
        <v>583</v>
      </c>
      <c r="J257" s="144" t="s">
        <v>201</v>
      </c>
      <c r="K257" s="144" t="s">
        <v>584</v>
      </c>
      <c r="L257" s="144">
        <v>0.43070000000000003</v>
      </c>
      <c r="M257" s="144" t="s">
        <v>201</v>
      </c>
      <c r="N257" s="144">
        <v>0</v>
      </c>
      <c r="O257" s="144">
        <v>100</v>
      </c>
      <c r="P257" s="144">
        <v>100</v>
      </c>
      <c r="Q257" s="144"/>
      <c r="R257" s="144"/>
      <c r="S257" s="45"/>
      <c r="T257" s="144" t="s">
        <v>1582</v>
      </c>
      <c r="U257" s="144" t="s">
        <v>1583</v>
      </c>
      <c r="V257" s="144" t="s">
        <v>201</v>
      </c>
      <c r="W257" s="144" t="s">
        <v>1374</v>
      </c>
      <c r="X257" s="144">
        <v>-0.14480000000000001</v>
      </c>
      <c r="Y257" s="144" t="s">
        <v>1375</v>
      </c>
      <c r="Z257" s="144">
        <v>0.14480000000000001</v>
      </c>
      <c r="AA257" s="144" t="s">
        <v>1371</v>
      </c>
      <c r="AB257" s="144">
        <v>0</v>
      </c>
      <c r="AC257" s="144">
        <v>0</v>
      </c>
      <c r="AD257" s="144"/>
      <c r="AE257" s="45"/>
      <c r="AF257" s="144" t="s">
        <v>2583</v>
      </c>
      <c r="AG257" s="144" t="s">
        <v>2584</v>
      </c>
      <c r="AH257" s="144" t="s">
        <v>201</v>
      </c>
      <c r="AI257" s="144" t="s">
        <v>2585</v>
      </c>
      <c r="AJ257" s="144">
        <v>-0.22539999999999999</v>
      </c>
      <c r="AK257" s="144" t="s">
        <v>2449</v>
      </c>
      <c r="AL257" s="144">
        <v>0.22539999999999999</v>
      </c>
      <c r="AM257" s="144" t="s">
        <v>1371</v>
      </c>
      <c r="AN257" s="144">
        <v>0</v>
      </c>
      <c r="AO257" s="144">
        <v>0</v>
      </c>
      <c r="AP257" s="144"/>
      <c r="AQ257" s="45"/>
      <c r="AR257" s="48"/>
      <c r="AS257" s="46"/>
      <c r="AT257" s="46"/>
      <c r="AU257" s="46"/>
      <c r="AV257" s="45"/>
      <c r="AW257" s="45"/>
      <c r="AX257" s="45"/>
      <c r="AY257" s="45"/>
      <c r="AZ257" s="45"/>
      <c r="BA257" s="45"/>
    </row>
    <row r="258" spans="8:53" x14ac:dyDescent="0.25">
      <c r="H258" s="144" t="s">
        <v>585</v>
      </c>
      <c r="I258" s="144" t="s">
        <v>586</v>
      </c>
      <c r="J258" s="144" t="s">
        <v>201</v>
      </c>
      <c r="K258" s="144" t="s">
        <v>587</v>
      </c>
      <c r="L258" s="144">
        <v>-0.14299999999999999</v>
      </c>
      <c r="M258" s="144" t="s">
        <v>588</v>
      </c>
      <c r="N258" s="144">
        <v>0.14299999999999999</v>
      </c>
      <c r="O258" s="144">
        <v>0</v>
      </c>
      <c r="P258" s="144">
        <v>0</v>
      </c>
      <c r="Q258" s="144"/>
      <c r="R258" s="144"/>
      <c r="S258" s="45"/>
      <c r="T258" s="144" t="s">
        <v>1584</v>
      </c>
      <c r="U258" s="144" t="s">
        <v>1585</v>
      </c>
      <c r="V258" s="144" t="s">
        <v>201</v>
      </c>
      <c r="W258" s="144" t="s">
        <v>1586</v>
      </c>
      <c r="X258" s="144">
        <v>0.19789999999999999</v>
      </c>
      <c r="Y258" s="144" t="s">
        <v>201</v>
      </c>
      <c r="Z258" s="144">
        <v>0</v>
      </c>
      <c r="AA258" s="144" t="s">
        <v>1371</v>
      </c>
      <c r="AB258" s="144">
        <v>100</v>
      </c>
      <c r="AC258" s="144">
        <v>100</v>
      </c>
      <c r="AD258" s="144"/>
      <c r="AE258" s="45"/>
      <c r="AF258" s="144" t="s">
        <v>2586</v>
      </c>
      <c r="AG258" s="144" t="s">
        <v>2587</v>
      </c>
      <c r="AH258" s="144" t="s">
        <v>201</v>
      </c>
      <c r="AI258" s="144" t="s">
        <v>2588</v>
      </c>
      <c r="AJ258" s="144">
        <v>0.17849999999999999</v>
      </c>
      <c r="AK258" s="144" t="s">
        <v>201</v>
      </c>
      <c r="AL258" s="144">
        <v>0</v>
      </c>
      <c r="AM258" s="144" t="s">
        <v>1371</v>
      </c>
      <c r="AN258" s="144">
        <v>100</v>
      </c>
      <c r="AO258" s="144">
        <v>100</v>
      </c>
      <c r="AP258" s="144"/>
      <c r="AQ258" s="45"/>
      <c r="AR258" s="45"/>
      <c r="AS258" s="46"/>
      <c r="AT258" s="46"/>
      <c r="AU258" s="46"/>
      <c r="AV258" s="45"/>
      <c r="AW258" s="45"/>
      <c r="AX258" s="45"/>
      <c r="AY258" s="45"/>
      <c r="AZ258" s="45"/>
      <c r="BA258" s="45"/>
    </row>
    <row r="259" spans="8:53" x14ac:dyDescent="0.25">
      <c r="H259" s="144" t="s">
        <v>589</v>
      </c>
      <c r="I259" s="144" t="s">
        <v>590</v>
      </c>
      <c r="J259" s="144" t="s">
        <v>201</v>
      </c>
      <c r="K259" s="144" t="s">
        <v>591</v>
      </c>
      <c r="L259" s="144">
        <v>-0.12590000000000001</v>
      </c>
      <c r="M259" s="144" t="s">
        <v>592</v>
      </c>
      <c r="N259" s="144">
        <v>0.12590000000000001</v>
      </c>
      <c r="O259" s="144">
        <v>0</v>
      </c>
      <c r="P259" s="144">
        <v>0</v>
      </c>
      <c r="Q259" s="144"/>
      <c r="R259" s="144"/>
      <c r="S259" s="45"/>
      <c r="T259" s="144" t="s">
        <v>1587</v>
      </c>
      <c r="U259" s="144" t="s">
        <v>1588</v>
      </c>
      <c r="V259" s="144" t="s">
        <v>201</v>
      </c>
      <c r="W259" s="144" t="s">
        <v>1589</v>
      </c>
      <c r="X259" s="144">
        <v>0.3155</v>
      </c>
      <c r="Y259" s="144" t="s">
        <v>201</v>
      </c>
      <c r="Z259" s="144">
        <v>0</v>
      </c>
      <c r="AA259" s="144" t="s">
        <v>1371</v>
      </c>
      <c r="AB259" s="144">
        <v>100</v>
      </c>
      <c r="AC259" s="144">
        <v>100</v>
      </c>
      <c r="AD259" s="144"/>
      <c r="AE259" s="45"/>
      <c r="AF259" s="144" t="s">
        <v>2589</v>
      </c>
      <c r="AG259" s="144" t="s">
        <v>2584</v>
      </c>
      <c r="AH259" s="144" t="s">
        <v>201</v>
      </c>
      <c r="AI259" s="144" t="s">
        <v>2590</v>
      </c>
      <c r="AJ259" s="144">
        <v>-0.2253</v>
      </c>
      <c r="AK259" s="144" t="s">
        <v>2449</v>
      </c>
      <c r="AL259" s="144">
        <v>0.2253</v>
      </c>
      <c r="AM259" s="144" t="s">
        <v>1371</v>
      </c>
      <c r="AN259" s="144">
        <v>0</v>
      </c>
      <c r="AO259" s="144">
        <v>0</v>
      </c>
      <c r="AP259" s="144"/>
      <c r="AQ259" s="45"/>
      <c r="AR259" s="45"/>
      <c r="AS259" s="46"/>
      <c r="AT259" s="46"/>
      <c r="AU259" s="46"/>
      <c r="AV259" s="45"/>
      <c r="AW259" s="45"/>
      <c r="AX259" s="45"/>
      <c r="AY259" s="45"/>
      <c r="AZ259" s="45"/>
      <c r="BA259" s="45"/>
    </row>
    <row r="260" spans="8:53" x14ac:dyDescent="0.25">
      <c r="H260" s="144" t="s">
        <v>593</v>
      </c>
      <c r="I260" s="144" t="s">
        <v>594</v>
      </c>
      <c r="J260" s="144" t="s">
        <v>201</v>
      </c>
      <c r="K260" s="144" t="s">
        <v>595</v>
      </c>
      <c r="L260" s="144">
        <v>-0.1026</v>
      </c>
      <c r="M260" s="144" t="s">
        <v>596</v>
      </c>
      <c r="N260" s="144">
        <v>0.1026</v>
      </c>
      <c r="O260" s="144">
        <v>0</v>
      </c>
      <c r="P260" s="144">
        <v>0</v>
      </c>
      <c r="Q260" s="144"/>
      <c r="R260" s="144"/>
      <c r="S260" s="45"/>
      <c r="T260" s="144" t="s">
        <v>1590</v>
      </c>
      <c r="U260" s="144" t="s">
        <v>1591</v>
      </c>
      <c r="V260" s="144" t="s">
        <v>201</v>
      </c>
      <c r="W260" s="144" t="s">
        <v>1592</v>
      </c>
      <c r="X260" s="144">
        <v>-6.7349999999999993E-2</v>
      </c>
      <c r="Y260" s="144" t="s">
        <v>1593</v>
      </c>
      <c r="Z260" s="144">
        <v>6.7349999999999993E-2</v>
      </c>
      <c r="AA260" s="144" t="s">
        <v>1371</v>
      </c>
      <c r="AB260" s="144">
        <v>0</v>
      </c>
      <c r="AC260" s="144">
        <v>0</v>
      </c>
      <c r="AD260" s="144"/>
      <c r="AE260" s="45"/>
      <c r="AF260" s="144" t="s">
        <v>2591</v>
      </c>
      <c r="AG260" s="144" t="s">
        <v>2592</v>
      </c>
      <c r="AH260" s="144" t="s">
        <v>201</v>
      </c>
      <c r="AI260" s="144" t="s">
        <v>2394</v>
      </c>
      <c r="AJ260" s="144">
        <v>-6.5989999999999993E-2</v>
      </c>
      <c r="AK260" s="144" t="s">
        <v>2593</v>
      </c>
      <c r="AL260" s="144">
        <v>6.5989999999999993E-2</v>
      </c>
      <c r="AM260" s="144" t="s">
        <v>1371</v>
      </c>
      <c r="AN260" s="144">
        <v>0</v>
      </c>
      <c r="AO260" s="144">
        <v>0</v>
      </c>
      <c r="AP260" s="144"/>
      <c r="AQ260" s="45"/>
      <c r="AR260" s="45"/>
      <c r="AS260" s="46"/>
      <c r="AT260" s="46"/>
      <c r="AU260" s="46"/>
      <c r="AV260" s="45"/>
      <c r="AW260" s="45"/>
      <c r="AX260" s="45"/>
      <c r="AY260" s="45"/>
      <c r="AZ260" s="45"/>
      <c r="BA260" s="45"/>
    </row>
    <row r="261" spans="8:53" x14ac:dyDescent="0.25">
      <c r="H261" s="144" t="s">
        <v>597</v>
      </c>
      <c r="I261" s="144" t="s">
        <v>598</v>
      </c>
      <c r="J261" s="144" t="s">
        <v>201</v>
      </c>
      <c r="K261" s="144" t="s">
        <v>380</v>
      </c>
      <c r="L261" s="144">
        <v>0.24859999999999999</v>
      </c>
      <c r="M261" s="144" t="s">
        <v>201</v>
      </c>
      <c r="N261" s="144">
        <v>0</v>
      </c>
      <c r="O261" s="144">
        <v>100</v>
      </c>
      <c r="P261" s="144">
        <v>100</v>
      </c>
      <c r="Q261" s="144"/>
      <c r="R261" s="144"/>
      <c r="S261" s="45"/>
      <c r="T261" s="144" t="s">
        <v>1594</v>
      </c>
      <c r="U261" s="144" t="s">
        <v>1595</v>
      </c>
      <c r="V261" s="144" t="s">
        <v>201</v>
      </c>
      <c r="W261" s="144" t="s">
        <v>1379</v>
      </c>
      <c r="X261" s="144">
        <v>0.15970000000000001</v>
      </c>
      <c r="Y261" s="144" t="s">
        <v>201</v>
      </c>
      <c r="Z261" s="144">
        <v>0</v>
      </c>
      <c r="AA261" s="144" t="s">
        <v>1371</v>
      </c>
      <c r="AB261" s="144">
        <v>100</v>
      </c>
      <c r="AC261" s="144">
        <v>100</v>
      </c>
      <c r="AD261" s="144"/>
      <c r="AE261" s="45"/>
      <c r="AF261" s="144" t="s">
        <v>2594</v>
      </c>
      <c r="AG261" s="144" t="s">
        <v>2595</v>
      </c>
      <c r="AH261" s="144" t="s">
        <v>201</v>
      </c>
      <c r="AI261" s="144" t="s">
        <v>2596</v>
      </c>
      <c r="AJ261" s="144">
        <v>-0.19309999999999999</v>
      </c>
      <c r="AK261" s="144" t="s">
        <v>2597</v>
      </c>
      <c r="AL261" s="144">
        <v>0.19309999999999999</v>
      </c>
      <c r="AM261" s="144" t="s">
        <v>1371</v>
      </c>
      <c r="AN261" s="144">
        <v>0</v>
      </c>
      <c r="AO261" s="144">
        <v>0</v>
      </c>
      <c r="AP261" s="144"/>
      <c r="AQ261" s="45"/>
      <c r="AR261" s="45"/>
      <c r="AS261" s="46"/>
      <c r="AT261" s="46"/>
      <c r="AU261" s="46"/>
      <c r="AV261" s="45"/>
      <c r="AW261" s="45"/>
      <c r="AX261" s="45"/>
      <c r="AY261" s="45"/>
      <c r="AZ261" s="45"/>
      <c r="BA261" s="45"/>
    </row>
    <row r="262" spans="8:53" x14ac:dyDescent="0.25">
      <c r="H262" s="144" t="s">
        <v>599</v>
      </c>
      <c r="I262" s="144" t="s">
        <v>600</v>
      </c>
      <c r="J262" s="144" t="s">
        <v>201</v>
      </c>
      <c r="K262" s="144" t="s">
        <v>601</v>
      </c>
      <c r="L262" s="144">
        <v>-0.13250000000000001</v>
      </c>
      <c r="M262" s="144" t="s">
        <v>602</v>
      </c>
      <c r="N262" s="144">
        <v>0.13250000000000001</v>
      </c>
      <c r="O262" s="144">
        <v>0</v>
      </c>
      <c r="P262" s="144">
        <v>0</v>
      </c>
      <c r="Q262" s="144"/>
      <c r="R262" s="144"/>
      <c r="S262" s="45"/>
      <c r="T262" s="144" t="s">
        <v>1596</v>
      </c>
      <c r="U262" s="144" t="s">
        <v>1597</v>
      </c>
      <c r="V262" s="144" t="s">
        <v>201</v>
      </c>
      <c r="W262" s="144" t="s">
        <v>1598</v>
      </c>
      <c r="X262" s="144">
        <v>-6.3630000000000006E-2</v>
      </c>
      <c r="Y262" s="144" t="s">
        <v>1599</v>
      </c>
      <c r="Z262" s="144">
        <v>6.3630000000000006E-2</v>
      </c>
      <c r="AA262" s="144" t="s">
        <v>1371</v>
      </c>
      <c r="AB262" s="144">
        <v>0</v>
      </c>
      <c r="AC262" s="144">
        <v>0</v>
      </c>
      <c r="AD262" s="144"/>
      <c r="AE262" s="45"/>
      <c r="AF262" s="144" t="s">
        <v>2598</v>
      </c>
      <c r="AG262" s="144" t="s">
        <v>2599</v>
      </c>
      <c r="AH262" s="144" t="s">
        <v>201</v>
      </c>
      <c r="AI262" s="144" t="s">
        <v>2600</v>
      </c>
      <c r="AJ262" s="144">
        <v>-0.33510000000000001</v>
      </c>
      <c r="AK262" s="144" t="s">
        <v>2601</v>
      </c>
      <c r="AL262" s="144">
        <v>0.33510000000000001</v>
      </c>
      <c r="AM262" s="144" t="s">
        <v>1371</v>
      </c>
      <c r="AN262" s="144">
        <v>0</v>
      </c>
      <c r="AO262" s="144">
        <v>0</v>
      </c>
      <c r="AP262" s="144"/>
      <c r="AQ262" s="45"/>
      <c r="AR262" s="45"/>
      <c r="AS262" s="46"/>
      <c r="AT262" s="46"/>
      <c r="AU262" s="46"/>
      <c r="AV262" s="45"/>
      <c r="AW262" s="45"/>
      <c r="AX262" s="45"/>
      <c r="AY262" s="45"/>
      <c r="AZ262" s="45"/>
      <c r="BA262" s="45"/>
    </row>
    <row r="263" spans="8:53" x14ac:dyDescent="0.25">
      <c r="H263" s="144" t="s">
        <v>603</v>
      </c>
      <c r="I263" s="144" t="s">
        <v>604</v>
      </c>
      <c r="J263" s="144" t="s">
        <v>201</v>
      </c>
      <c r="K263" s="144" t="s">
        <v>605</v>
      </c>
      <c r="L263" s="144">
        <v>-0.27579999999999999</v>
      </c>
      <c r="M263" s="144" t="s">
        <v>606</v>
      </c>
      <c r="N263" s="144">
        <v>0.27579999999999999</v>
      </c>
      <c r="O263" s="144">
        <v>0</v>
      </c>
      <c r="P263" s="144">
        <v>0</v>
      </c>
      <c r="Q263" s="144"/>
      <c r="R263" s="144"/>
      <c r="S263" s="45"/>
      <c r="T263" s="144" t="s">
        <v>1600</v>
      </c>
      <c r="U263" s="144" t="s">
        <v>1241</v>
      </c>
      <c r="V263" s="144" t="s">
        <v>201</v>
      </c>
      <c r="W263" s="144" t="s">
        <v>1601</v>
      </c>
      <c r="X263" s="144">
        <v>-0.28599999999999998</v>
      </c>
      <c r="Y263" s="144" t="s">
        <v>1243</v>
      </c>
      <c r="Z263" s="144">
        <v>0.28599999999999998</v>
      </c>
      <c r="AA263" s="144" t="s">
        <v>1371</v>
      </c>
      <c r="AB263" s="144">
        <v>0</v>
      </c>
      <c r="AC263" s="144">
        <v>0</v>
      </c>
      <c r="AD263" s="144"/>
      <c r="AE263" s="45"/>
      <c r="AF263" s="144" t="s">
        <v>2602</v>
      </c>
      <c r="AG263" s="144" t="s">
        <v>2603</v>
      </c>
      <c r="AH263" s="144" t="s">
        <v>201</v>
      </c>
      <c r="AI263" s="144" t="s">
        <v>2604</v>
      </c>
      <c r="AJ263" s="144">
        <v>1.34E-2</v>
      </c>
      <c r="AK263" s="144" t="s">
        <v>201</v>
      </c>
      <c r="AL263" s="144">
        <v>0</v>
      </c>
      <c r="AM263" s="144" t="s">
        <v>1371</v>
      </c>
      <c r="AN263" s="144">
        <v>100</v>
      </c>
      <c r="AO263" s="144">
        <v>100</v>
      </c>
      <c r="AP263" s="144"/>
      <c r="AQ263" s="45"/>
      <c r="AR263" s="45"/>
      <c r="AS263" s="46"/>
      <c r="AT263" s="46"/>
      <c r="AU263" s="46"/>
      <c r="AV263" s="45"/>
      <c r="AW263" s="45"/>
      <c r="AX263" s="45"/>
      <c r="AY263" s="45"/>
      <c r="AZ263" s="45"/>
      <c r="BA263" s="45"/>
    </row>
    <row r="264" spans="8:53" x14ac:dyDescent="0.25">
      <c r="H264" s="144" t="s">
        <v>607</v>
      </c>
      <c r="I264" s="144" t="s">
        <v>608</v>
      </c>
      <c r="J264" s="144" t="s">
        <v>201</v>
      </c>
      <c r="K264" s="144" t="s">
        <v>609</v>
      </c>
      <c r="L264" s="144">
        <v>-0.2172</v>
      </c>
      <c r="M264" s="144" t="s">
        <v>610</v>
      </c>
      <c r="N264" s="144">
        <v>0.2172</v>
      </c>
      <c r="O264" s="144">
        <v>0</v>
      </c>
      <c r="P264" s="144">
        <v>0</v>
      </c>
      <c r="Q264" s="144"/>
      <c r="R264" s="144"/>
      <c r="S264" s="45"/>
      <c r="T264" s="144" t="s">
        <v>1602</v>
      </c>
      <c r="U264" s="144" t="s">
        <v>1603</v>
      </c>
      <c r="V264" s="144" t="s">
        <v>201</v>
      </c>
      <c r="W264" s="144" t="s">
        <v>1604</v>
      </c>
      <c r="X264" s="144">
        <v>0.11269999999999999</v>
      </c>
      <c r="Y264" s="144" t="s">
        <v>201</v>
      </c>
      <c r="Z264" s="144">
        <v>0</v>
      </c>
      <c r="AA264" s="144" t="s">
        <v>1371</v>
      </c>
      <c r="AB264" s="144">
        <v>100</v>
      </c>
      <c r="AC264" s="144">
        <v>100</v>
      </c>
      <c r="AD264" s="144"/>
      <c r="AE264" s="45"/>
      <c r="AF264" s="144" t="s">
        <v>2605</v>
      </c>
      <c r="AG264" s="144" t="s">
        <v>2606</v>
      </c>
      <c r="AH264" s="144" t="s">
        <v>201</v>
      </c>
      <c r="AI264" s="144" t="s">
        <v>2607</v>
      </c>
      <c r="AJ264" s="144">
        <v>-0.42849999999999999</v>
      </c>
      <c r="AK264" s="144" t="s">
        <v>2608</v>
      </c>
      <c r="AL264" s="144">
        <v>0.42849999999999999</v>
      </c>
      <c r="AM264" s="144" t="s">
        <v>1371</v>
      </c>
      <c r="AN264" s="144">
        <v>0</v>
      </c>
      <c r="AO264" s="144">
        <v>0</v>
      </c>
      <c r="AP264" s="144"/>
      <c r="AQ264" s="45"/>
      <c r="AR264" s="48"/>
      <c r="AS264" s="46"/>
      <c r="AT264" s="46"/>
      <c r="AU264" s="46"/>
      <c r="AV264" s="45"/>
      <c r="AW264" s="45"/>
      <c r="AX264" s="45"/>
      <c r="AY264" s="45"/>
      <c r="AZ264" s="45"/>
      <c r="BA264" s="45"/>
    </row>
    <row r="265" spans="8:53" x14ac:dyDescent="0.25">
      <c r="H265" s="144" t="s">
        <v>611</v>
      </c>
      <c r="I265" s="144" t="s">
        <v>612</v>
      </c>
      <c r="J265" s="144" t="s">
        <v>201</v>
      </c>
      <c r="K265" s="144" t="s">
        <v>198</v>
      </c>
      <c r="L265" s="144">
        <v>0.13750000000000001</v>
      </c>
      <c r="M265" s="144" t="s">
        <v>201</v>
      </c>
      <c r="N265" s="144">
        <v>0</v>
      </c>
      <c r="O265" s="144">
        <v>100</v>
      </c>
      <c r="P265" s="144">
        <v>100</v>
      </c>
      <c r="Q265" s="144"/>
      <c r="R265" s="144"/>
      <c r="S265" s="45"/>
      <c r="T265" s="144" t="s">
        <v>1605</v>
      </c>
      <c r="U265" s="144" t="s">
        <v>1606</v>
      </c>
      <c r="V265" s="144" t="s">
        <v>201</v>
      </c>
      <c r="W265" s="144" t="s">
        <v>1607</v>
      </c>
      <c r="X265" s="144">
        <v>1.796E-2</v>
      </c>
      <c r="Y265" s="144" t="s">
        <v>201</v>
      </c>
      <c r="Z265" s="144">
        <v>0</v>
      </c>
      <c r="AA265" s="144" t="s">
        <v>1371</v>
      </c>
      <c r="AB265" s="144">
        <v>100</v>
      </c>
      <c r="AC265" s="144">
        <v>100</v>
      </c>
      <c r="AD265" s="144"/>
      <c r="AE265" s="45"/>
      <c r="AF265" s="144" t="s">
        <v>2609</v>
      </c>
      <c r="AG265" s="144" t="s">
        <v>1241</v>
      </c>
      <c r="AH265" s="144" t="s">
        <v>201</v>
      </c>
      <c r="AI265" s="144" t="s">
        <v>2398</v>
      </c>
      <c r="AJ265" s="144">
        <v>-0.221</v>
      </c>
      <c r="AK265" s="144" t="s">
        <v>1243</v>
      </c>
      <c r="AL265" s="144">
        <v>0.221</v>
      </c>
      <c r="AM265" s="144" t="s">
        <v>1371</v>
      </c>
      <c r="AN265" s="144">
        <v>0</v>
      </c>
      <c r="AO265" s="144">
        <v>0</v>
      </c>
      <c r="AP265" s="144"/>
      <c r="AQ265" s="45"/>
      <c r="AR265" s="45"/>
      <c r="AS265" s="46"/>
      <c r="AT265" s="46"/>
      <c r="AU265" s="46"/>
      <c r="AV265" s="45"/>
      <c r="AW265" s="45"/>
      <c r="AX265" s="45"/>
      <c r="AY265" s="45"/>
      <c r="AZ265" s="45"/>
      <c r="BA265" s="45"/>
    </row>
    <row r="266" spans="8:53" x14ac:dyDescent="0.25">
      <c r="H266" s="144" t="s">
        <v>613</v>
      </c>
      <c r="I266" s="144" t="s">
        <v>614</v>
      </c>
      <c r="J266" s="144" t="s">
        <v>201</v>
      </c>
      <c r="K266" s="144" t="s">
        <v>615</v>
      </c>
      <c r="L266" s="144">
        <v>0.19409999999999999</v>
      </c>
      <c r="M266" s="144" t="s">
        <v>201</v>
      </c>
      <c r="N266" s="144">
        <v>0</v>
      </c>
      <c r="O266" s="144">
        <v>100</v>
      </c>
      <c r="P266" s="144">
        <v>100</v>
      </c>
      <c r="Q266" s="144"/>
      <c r="R266" s="144"/>
      <c r="S266" s="45"/>
      <c r="T266" s="144" t="s">
        <v>1608</v>
      </c>
      <c r="U266" s="144" t="s">
        <v>1609</v>
      </c>
      <c r="V266" s="144" t="s">
        <v>201</v>
      </c>
      <c r="W266" s="144" t="s">
        <v>1384</v>
      </c>
      <c r="X266" s="144">
        <v>-0.70940000000000003</v>
      </c>
      <c r="Y266" s="144" t="s">
        <v>1610</v>
      </c>
      <c r="Z266" s="144">
        <v>0.70940000000000003</v>
      </c>
      <c r="AA266" s="144" t="s">
        <v>1371</v>
      </c>
      <c r="AB266" s="144">
        <v>0</v>
      </c>
      <c r="AC266" s="144">
        <v>0</v>
      </c>
      <c r="AD266" s="144"/>
      <c r="AE266" s="45"/>
      <c r="AF266" s="144" t="s">
        <v>2610</v>
      </c>
      <c r="AG266" s="144" t="s">
        <v>2611</v>
      </c>
      <c r="AH266" s="144" t="s">
        <v>201</v>
      </c>
      <c r="AI266" s="144" t="s">
        <v>2612</v>
      </c>
      <c r="AJ266" s="144">
        <v>-0.53779999999999994</v>
      </c>
      <c r="AK266" s="144" t="s">
        <v>2613</v>
      </c>
      <c r="AL266" s="144">
        <v>0.53779999999999994</v>
      </c>
      <c r="AM266" s="144" t="s">
        <v>1371</v>
      </c>
      <c r="AN266" s="144">
        <v>0</v>
      </c>
      <c r="AO266" s="144">
        <v>0</v>
      </c>
      <c r="AP266" s="144"/>
      <c r="AQ266" s="45"/>
      <c r="AR266" s="45"/>
      <c r="AS266" s="46"/>
      <c r="AT266" s="46"/>
      <c r="AU266" s="46"/>
      <c r="AV266" s="45"/>
      <c r="AW266" s="45"/>
      <c r="AX266" s="45"/>
      <c r="AY266" s="45"/>
      <c r="AZ266" s="45"/>
      <c r="BA266" s="45"/>
    </row>
    <row r="267" spans="8:53" x14ac:dyDescent="0.25">
      <c r="H267" s="144" t="s">
        <v>616</v>
      </c>
      <c r="I267" s="144" t="s">
        <v>617</v>
      </c>
      <c r="J267" s="144" t="s">
        <v>201</v>
      </c>
      <c r="K267" s="144" t="s">
        <v>618</v>
      </c>
      <c r="L267" s="144">
        <v>8.609E-2</v>
      </c>
      <c r="M267" s="144" t="s">
        <v>201</v>
      </c>
      <c r="N267" s="144">
        <v>0</v>
      </c>
      <c r="O267" s="144">
        <v>100</v>
      </c>
      <c r="P267" s="144">
        <v>100</v>
      </c>
      <c r="Q267" s="144"/>
      <c r="R267" s="144"/>
      <c r="S267" s="45"/>
      <c r="T267" s="144" t="s">
        <v>1611</v>
      </c>
      <c r="U267" s="144" t="s">
        <v>1612</v>
      </c>
      <c r="V267" s="144" t="s">
        <v>201</v>
      </c>
      <c r="W267" s="144" t="s">
        <v>1613</v>
      </c>
      <c r="X267" s="144">
        <v>-0.4531</v>
      </c>
      <c r="Y267" s="144" t="s">
        <v>1614</v>
      </c>
      <c r="Z267" s="144">
        <v>0.4531</v>
      </c>
      <c r="AA267" s="144" t="s">
        <v>1371</v>
      </c>
      <c r="AB267" s="144">
        <v>0</v>
      </c>
      <c r="AC267" s="144">
        <v>0</v>
      </c>
      <c r="AD267" s="144"/>
      <c r="AE267" s="45"/>
      <c r="AF267" s="144" t="s">
        <v>2614</v>
      </c>
      <c r="AG267" s="144" t="s">
        <v>2615</v>
      </c>
      <c r="AH267" s="144" t="s">
        <v>201</v>
      </c>
      <c r="AI267" s="144" t="s">
        <v>2324</v>
      </c>
      <c r="AJ267" s="144">
        <v>2.5940000000000001E-2</v>
      </c>
      <c r="AK267" s="144" t="s">
        <v>201</v>
      </c>
      <c r="AL267" s="144">
        <v>0</v>
      </c>
      <c r="AM267" s="144" t="s">
        <v>1371</v>
      </c>
      <c r="AN267" s="144">
        <v>100</v>
      </c>
      <c r="AO267" s="144">
        <v>100</v>
      </c>
      <c r="AP267" s="144"/>
      <c r="AQ267" s="45"/>
      <c r="AR267" s="45"/>
      <c r="AS267" s="46"/>
      <c r="AT267" s="46"/>
      <c r="AU267" s="46"/>
      <c r="AV267" s="45"/>
      <c r="AW267" s="45"/>
      <c r="AX267" s="45"/>
      <c r="AY267" s="45"/>
      <c r="AZ267" s="45"/>
      <c r="BA267" s="45"/>
    </row>
    <row r="268" spans="8:53" x14ac:dyDescent="0.25">
      <c r="H268" s="144" t="s">
        <v>619</v>
      </c>
      <c r="I268" s="144" t="s">
        <v>620</v>
      </c>
      <c r="J268" s="144" t="s">
        <v>201</v>
      </c>
      <c r="K268" s="144" t="s">
        <v>621</v>
      </c>
      <c r="L268" s="144">
        <v>0.26169999999999999</v>
      </c>
      <c r="M268" s="144" t="s">
        <v>201</v>
      </c>
      <c r="N268" s="144">
        <v>0</v>
      </c>
      <c r="O268" s="144">
        <v>100</v>
      </c>
      <c r="P268" s="144">
        <v>100</v>
      </c>
      <c r="Q268" s="144"/>
      <c r="R268" s="144"/>
      <c r="S268" s="45"/>
      <c r="T268" s="144" t="s">
        <v>1615</v>
      </c>
      <c r="U268" s="144" t="s">
        <v>1616</v>
      </c>
      <c r="V268" s="144" t="s">
        <v>201</v>
      </c>
      <c r="W268" s="144" t="s">
        <v>1617</v>
      </c>
      <c r="X268" s="144">
        <v>9.7879999999999998E-3</v>
      </c>
      <c r="Y268" s="144" t="s">
        <v>201</v>
      </c>
      <c r="Z268" s="144">
        <v>0</v>
      </c>
      <c r="AA268" s="144" t="s">
        <v>1371</v>
      </c>
      <c r="AB268" s="144">
        <v>100</v>
      </c>
      <c r="AC268" s="144">
        <v>100</v>
      </c>
      <c r="AD268" s="144"/>
      <c r="AE268" s="45"/>
      <c r="AF268" s="144" t="s">
        <v>2616</v>
      </c>
      <c r="AG268" s="144" t="s">
        <v>2617</v>
      </c>
      <c r="AH268" s="144" t="s">
        <v>201</v>
      </c>
      <c r="AI268" s="144" t="s">
        <v>2402</v>
      </c>
      <c r="AJ268" s="144">
        <v>-8.9980000000000004E-2</v>
      </c>
      <c r="AK268" s="144" t="s">
        <v>2403</v>
      </c>
      <c r="AL268" s="144">
        <v>8.9980000000000004E-2</v>
      </c>
      <c r="AM268" s="144" t="s">
        <v>1371</v>
      </c>
      <c r="AN268" s="144">
        <v>0</v>
      </c>
      <c r="AO268" s="144">
        <v>0</v>
      </c>
      <c r="AP268" s="144"/>
      <c r="AQ268" s="45"/>
      <c r="AR268" s="45"/>
      <c r="AS268" s="46"/>
      <c r="AT268" s="46"/>
      <c r="AU268" s="46"/>
      <c r="AV268" s="45"/>
      <c r="AW268" s="45"/>
      <c r="AX268" s="45"/>
      <c r="AY268" s="45"/>
      <c r="AZ268" s="45"/>
      <c r="BA268" s="45"/>
    </row>
    <row r="269" spans="8:53" x14ac:dyDescent="0.25">
      <c r="H269" s="144" t="s">
        <v>622</v>
      </c>
      <c r="I269" s="144" t="s">
        <v>623</v>
      </c>
      <c r="J269" s="144" t="s">
        <v>201</v>
      </c>
      <c r="K269" s="144" t="s">
        <v>386</v>
      </c>
      <c r="L269" s="144">
        <v>0.3619</v>
      </c>
      <c r="M269" s="144" t="s">
        <v>201</v>
      </c>
      <c r="N269" s="144">
        <v>0</v>
      </c>
      <c r="O269" s="144">
        <v>100</v>
      </c>
      <c r="P269" s="144">
        <v>100</v>
      </c>
      <c r="Q269" s="144"/>
      <c r="R269" s="144"/>
      <c r="S269" s="45"/>
      <c r="T269" s="144" t="s">
        <v>1618</v>
      </c>
      <c r="U269" s="144" t="s">
        <v>1619</v>
      </c>
      <c r="V269" s="144" t="s">
        <v>201</v>
      </c>
      <c r="W269" s="144" t="s">
        <v>1620</v>
      </c>
      <c r="X269" s="144">
        <v>-0.3901</v>
      </c>
      <c r="Y269" s="144" t="s">
        <v>1621</v>
      </c>
      <c r="Z269" s="144">
        <v>0.3901</v>
      </c>
      <c r="AA269" s="144" t="s">
        <v>1371</v>
      </c>
      <c r="AB269" s="144">
        <v>0</v>
      </c>
      <c r="AC269" s="144">
        <v>0</v>
      </c>
      <c r="AD269" s="144"/>
      <c r="AE269" s="45"/>
      <c r="AF269" s="144" t="s">
        <v>2618</v>
      </c>
      <c r="AG269" s="144" t="s">
        <v>2619</v>
      </c>
      <c r="AH269" s="144" t="s">
        <v>201</v>
      </c>
      <c r="AI269" s="144" t="s">
        <v>2286</v>
      </c>
      <c r="AJ269" s="144">
        <v>0.41799999999999998</v>
      </c>
      <c r="AK269" s="144" t="s">
        <v>201</v>
      </c>
      <c r="AL269" s="144">
        <v>0</v>
      </c>
      <c r="AM269" s="144" t="s">
        <v>1371</v>
      </c>
      <c r="AN269" s="144">
        <v>100</v>
      </c>
      <c r="AO269" s="144">
        <v>100</v>
      </c>
      <c r="AP269" s="144"/>
      <c r="AQ269" s="45"/>
      <c r="AR269" s="48"/>
      <c r="AS269" s="46"/>
      <c r="AT269" s="46"/>
      <c r="AU269" s="46"/>
      <c r="AV269" s="45"/>
      <c r="AW269" s="45"/>
      <c r="AX269" s="45"/>
      <c r="AY269" s="45"/>
      <c r="AZ269" s="45"/>
      <c r="BA269" s="45"/>
    </row>
    <row r="270" spans="8:53" x14ac:dyDescent="0.25">
      <c r="H270" s="144" t="s">
        <v>624</v>
      </c>
      <c r="I270" s="144" t="s">
        <v>625</v>
      </c>
      <c r="J270" s="144" t="s">
        <v>201</v>
      </c>
      <c r="K270" s="144" t="s">
        <v>626</v>
      </c>
      <c r="L270" s="144">
        <v>-0.21759999999999999</v>
      </c>
      <c r="M270" s="144" t="s">
        <v>387</v>
      </c>
      <c r="N270" s="144">
        <v>0.21759999999999999</v>
      </c>
      <c r="O270" s="144">
        <v>0</v>
      </c>
      <c r="P270" s="144">
        <v>0</v>
      </c>
      <c r="Q270" s="144"/>
      <c r="R270" s="144"/>
      <c r="S270" s="45"/>
      <c r="T270" s="144" t="s">
        <v>1622</v>
      </c>
      <c r="U270" s="144" t="s">
        <v>1623</v>
      </c>
      <c r="V270" s="144" t="s">
        <v>201</v>
      </c>
      <c r="W270" s="144" t="s">
        <v>1264</v>
      </c>
      <c r="X270" s="144">
        <v>6.9940000000000002E-2</v>
      </c>
      <c r="Y270" s="144" t="s">
        <v>201</v>
      </c>
      <c r="Z270" s="144">
        <v>0</v>
      </c>
      <c r="AA270" s="144" t="s">
        <v>1371</v>
      </c>
      <c r="AB270" s="144">
        <v>100</v>
      </c>
      <c r="AC270" s="144">
        <v>100</v>
      </c>
      <c r="AD270" s="144"/>
      <c r="AE270" s="45"/>
      <c r="AF270" s="144" t="s">
        <v>2620</v>
      </c>
      <c r="AG270" s="144" t="s">
        <v>2621</v>
      </c>
      <c r="AH270" s="144" t="s">
        <v>201</v>
      </c>
      <c r="AI270" s="144" t="s">
        <v>2622</v>
      </c>
      <c r="AJ270" s="144">
        <v>0.20899999999999999</v>
      </c>
      <c r="AK270" s="144" t="s">
        <v>201</v>
      </c>
      <c r="AL270" s="144">
        <v>0</v>
      </c>
      <c r="AM270" s="144" t="s">
        <v>1371</v>
      </c>
      <c r="AN270" s="144">
        <v>100</v>
      </c>
      <c r="AO270" s="144">
        <v>100</v>
      </c>
      <c r="AP270" s="144"/>
      <c r="AQ270" s="45"/>
      <c r="AR270" s="48"/>
      <c r="AS270" s="46"/>
      <c r="AT270" s="46"/>
      <c r="AU270" s="46"/>
      <c r="AV270" s="45"/>
      <c r="AW270" s="45"/>
      <c r="AX270" s="45"/>
      <c r="AY270" s="45"/>
      <c r="AZ270" s="45"/>
      <c r="BA270" s="45"/>
    </row>
    <row r="271" spans="8:53" x14ac:dyDescent="0.25">
      <c r="H271" s="144" t="s">
        <v>627</v>
      </c>
      <c r="I271" s="144" t="s">
        <v>628</v>
      </c>
      <c r="J271" s="144" t="s">
        <v>201</v>
      </c>
      <c r="K271" s="144" t="s">
        <v>629</v>
      </c>
      <c r="L271" s="144">
        <v>1.7010000000000001</v>
      </c>
      <c r="M271" s="144" t="s">
        <v>201</v>
      </c>
      <c r="N271" s="144">
        <v>0</v>
      </c>
      <c r="O271" s="144">
        <v>100</v>
      </c>
      <c r="P271" s="144">
        <v>100</v>
      </c>
      <c r="Q271" s="144"/>
      <c r="R271" s="144"/>
      <c r="S271" s="45"/>
      <c r="T271" s="144" t="s">
        <v>1624</v>
      </c>
      <c r="U271" s="144" t="s">
        <v>1625</v>
      </c>
      <c r="V271" s="144" t="s">
        <v>201</v>
      </c>
      <c r="W271" s="144" t="s">
        <v>1626</v>
      </c>
      <c r="X271" s="144">
        <v>7.4870000000000006E-2</v>
      </c>
      <c r="Y271" s="144" t="s">
        <v>201</v>
      </c>
      <c r="Z271" s="144">
        <v>0</v>
      </c>
      <c r="AA271" s="144" t="s">
        <v>1371</v>
      </c>
      <c r="AB271" s="144">
        <v>100</v>
      </c>
      <c r="AC271" s="144">
        <v>100</v>
      </c>
      <c r="AD271" s="144"/>
      <c r="AE271" s="45"/>
      <c r="AF271" s="144" t="s">
        <v>2623</v>
      </c>
      <c r="AG271" s="144" t="s">
        <v>2624</v>
      </c>
      <c r="AH271" s="144" t="s">
        <v>201</v>
      </c>
      <c r="AI271" s="144" t="s">
        <v>2625</v>
      </c>
      <c r="AJ271" s="144">
        <v>0.35139999999999999</v>
      </c>
      <c r="AK271" s="144" t="s">
        <v>201</v>
      </c>
      <c r="AL271" s="144">
        <v>0</v>
      </c>
      <c r="AM271" s="144" t="s">
        <v>1371</v>
      </c>
      <c r="AN271" s="144">
        <v>100</v>
      </c>
      <c r="AO271" s="144">
        <v>100</v>
      </c>
      <c r="AP271" s="144"/>
      <c r="AQ271" s="45"/>
      <c r="AR271" s="48"/>
      <c r="AS271" s="46"/>
      <c r="AT271" s="46"/>
      <c r="AU271" s="46"/>
      <c r="AV271" s="45"/>
      <c r="AW271" s="45"/>
      <c r="AX271" s="45"/>
      <c r="AY271" s="45"/>
      <c r="AZ271" s="45"/>
      <c r="BA271" s="45"/>
    </row>
    <row r="272" spans="8:53" x14ac:dyDescent="0.25">
      <c r="H272" s="144" t="s">
        <v>630</v>
      </c>
      <c r="I272" s="144" t="s">
        <v>631</v>
      </c>
      <c r="J272" s="144" t="s">
        <v>201</v>
      </c>
      <c r="K272" s="144" t="s">
        <v>390</v>
      </c>
      <c r="L272" s="144">
        <v>-0.27539999999999998</v>
      </c>
      <c r="M272" s="144" t="s">
        <v>632</v>
      </c>
      <c r="N272" s="144">
        <v>0.27539999999999998</v>
      </c>
      <c r="O272" s="144">
        <v>0</v>
      </c>
      <c r="P272" s="144">
        <v>0</v>
      </c>
      <c r="Q272" s="144"/>
      <c r="R272" s="144"/>
      <c r="S272" s="45"/>
      <c r="T272" s="144" t="s">
        <v>1627</v>
      </c>
      <c r="U272" s="144" t="s">
        <v>1628</v>
      </c>
      <c r="V272" s="144" t="s">
        <v>201</v>
      </c>
      <c r="W272" s="144" t="s">
        <v>1629</v>
      </c>
      <c r="X272" s="144">
        <v>6.8409999999999999E-2</v>
      </c>
      <c r="Y272" s="144" t="s">
        <v>201</v>
      </c>
      <c r="Z272" s="144">
        <v>0</v>
      </c>
      <c r="AA272" s="144" t="s">
        <v>1371</v>
      </c>
      <c r="AB272" s="144">
        <v>100</v>
      </c>
      <c r="AC272" s="144">
        <v>100</v>
      </c>
      <c r="AD272" s="144"/>
      <c r="AE272" s="45"/>
      <c r="AF272" s="144" t="s">
        <v>2626</v>
      </c>
      <c r="AG272" s="144" t="s">
        <v>2627</v>
      </c>
      <c r="AH272" s="144" t="s">
        <v>201</v>
      </c>
      <c r="AI272" s="144" t="s">
        <v>2406</v>
      </c>
      <c r="AJ272" s="144">
        <v>-6.3990000000000005E-2</v>
      </c>
      <c r="AK272" s="144" t="s">
        <v>2628</v>
      </c>
      <c r="AL272" s="144">
        <v>6.3990000000000005E-2</v>
      </c>
      <c r="AM272" s="144" t="s">
        <v>1371</v>
      </c>
      <c r="AN272" s="144">
        <v>0</v>
      </c>
      <c r="AO272" s="144">
        <v>0</v>
      </c>
      <c r="AP272" s="144"/>
      <c r="AQ272" s="45"/>
      <c r="AR272" s="48"/>
      <c r="AS272" s="46"/>
      <c r="AT272" s="46"/>
      <c r="AU272" s="46"/>
      <c r="AV272" s="45"/>
      <c r="AW272" s="45"/>
      <c r="AX272" s="45"/>
      <c r="AY272" s="45"/>
      <c r="AZ272" s="45"/>
      <c r="BA272" s="45"/>
    </row>
    <row r="273" spans="8:53" x14ac:dyDescent="0.25">
      <c r="H273" s="144" t="s">
        <v>633</v>
      </c>
      <c r="I273" s="144" t="s">
        <v>634</v>
      </c>
      <c r="J273" s="144" t="s">
        <v>201</v>
      </c>
      <c r="K273" s="144" t="s">
        <v>635</v>
      </c>
      <c r="L273" s="144">
        <v>1.515E-2</v>
      </c>
      <c r="M273" s="144" t="s">
        <v>201</v>
      </c>
      <c r="N273" s="144">
        <v>0</v>
      </c>
      <c r="O273" s="144">
        <v>100</v>
      </c>
      <c r="P273" s="144">
        <v>100</v>
      </c>
      <c r="Q273" s="144"/>
      <c r="R273" s="144"/>
      <c r="S273" s="45"/>
      <c r="T273" s="144" t="s">
        <v>1630</v>
      </c>
      <c r="U273" s="144" t="s">
        <v>1631</v>
      </c>
      <c r="V273" s="144" t="s">
        <v>201</v>
      </c>
      <c r="W273" s="144" t="s">
        <v>1632</v>
      </c>
      <c r="X273" s="144">
        <v>4.7260000000000003E-2</v>
      </c>
      <c r="Y273" s="144" t="s">
        <v>201</v>
      </c>
      <c r="Z273" s="144">
        <v>0</v>
      </c>
      <c r="AA273" s="144" t="s">
        <v>1371</v>
      </c>
      <c r="AB273" s="144">
        <v>100</v>
      </c>
      <c r="AC273" s="144">
        <v>100</v>
      </c>
      <c r="AD273" s="144"/>
      <c r="AE273" s="45"/>
      <c r="AF273" s="144" t="s">
        <v>2629</v>
      </c>
      <c r="AG273" s="144" t="s">
        <v>2630</v>
      </c>
      <c r="AH273" s="144" t="s">
        <v>201</v>
      </c>
      <c r="AI273" s="144" t="s">
        <v>2631</v>
      </c>
      <c r="AJ273" s="144">
        <v>0.50349999999999995</v>
      </c>
      <c r="AK273" s="144" t="s">
        <v>201</v>
      </c>
      <c r="AL273" s="144">
        <v>0</v>
      </c>
      <c r="AM273" s="144" t="s">
        <v>1371</v>
      </c>
      <c r="AN273" s="144">
        <v>100</v>
      </c>
      <c r="AO273" s="144">
        <v>100</v>
      </c>
      <c r="AP273" s="144"/>
      <c r="AQ273" s="45"/>
      <c r="AR273" s="48"/>
      <c r="AS273" s="46"/>
      <c r="AT273" s="46"/>
      <c r="AU273" s="46"/>
      <c r="AV273" s="45"/>
      <c r="AW273" s="45"/>
      <c r="AX273" s="45"/>
      <c r="AY273" s="45"/>
      <c r="AZ273" s="45"/>
      <c r="BA273" s="45"/>
    </row>
    <row r="274" spans="8:53" x14ac:dyDescent="0.25">
      <c r="H274" s="144" t="s">
        <v>636</v>
      </c>
      <c r="I274" s="144" t="s">
        <v>637</v>
      </c>
      <c r="J274" s="144" t="s">
        <v>201</v>
      </c>
      <c r="K274" s="144" t="s">
        <v>638</v>
      </c>
      <c r="L274" s="144">
        <v>0.3332</v>
      </c>
      <c r="M274" s="144" t="s">
        <v>201</v>
      </c>
      <c r="N274" s="144">
        <v>0</v>
      </c>
      <c r="O274" s="144">
        <v>100</v>
      </c>
      <c r="P274" s="144">
        <v>100</v>
      </c>
      <c r="Q274" s="144"/>
      <c r="R274" s="144"/>
      <c r="S274" s="45"/>
      <c r="T274" s="144" t="s">
        <v>1633</v>
      </c>
      <c r="U274" s="144" t="s">
        <v>1634</v>
      </c>
      <c r="V274" s="144" t="s">
        <v>201</v>
      </c>
      <c r="W274" s="144" t="s">
        <v>1390</v>
      </c>
      <c r="X274" s="144">
        <v>4.8860000000000001E-2</v>
      </c>
      <c r="Y274" s="144" t="s">
        <v>201</v>
      </c>
      <c r="Z274" s="144">
        <v>0</v>
      </c>
      <c r="AA274" s="144" t="s">
        <v>1371</v>
      </c>
      <c r="AB274" s="144">
        <v>100</v>
      </c>
      <c r="AC274" s="144">
        <v>100</v>
      </c>
      <c r="AD274" s="144"/>
      <c r="AE274" s="45"/>
      <c r="AF274" s="144" t="s">
        <v>2632</v>
      </c>
      <c r="AG274" s="144" t="s">
        <v>2633</v>
      </c>
      <c r="AH274" s="144" t="s">
        <v>201</v>
      </c>
      <c r="AI274" s="144" t="s">
        <v>2634</v>
      </c>
      <c r="AJ274" s="144">
        <v>-0.49359999999999998</v>
      </c>
      <c r="AK274" s="144" t="s">
        <v>2635</v>
      </c>
      <c r="AL274" s="144">
        <v>0.49359999999999998</v>
      </c>
      <c r="AM274" s="144" t="s">
        <v>1371</v>
      </c>
      <c r="AN274" s="144">
        <v>0</v>
      </c>
      <c r="AO274" s="144">
        <v>0</v>
      </c>
      <c r="AP274" s="144"/>
      <c r="AQ274" s="45"/>
      <c r="AR274" s="48"/>
      <c r="AS274" s="46"/>
      <c r="AT274" s="46"/>
      <c r="AU274" s="46"/>
      <c r="AV274" s="45"/>
      <c r="AW274" s="45"/>
      <c r="AX274" s="45"/>
      <c r="AY274" s="45"/>
      <c r="AZ274" s="45"/>
      <c r="BA274" s="45"/>
    </row>
    <row r="275" spans="8:53" x14ac:dyDescent="0.25">
      <c r="H275" s="144" t="s">
        <v>639</v>
      </c>
      <c r="I275" s="144" t="s">
        <v>640</v>
      </c>
      <c r="J275" s="144" t="s">
        <v>201</v>
      </c>
      <c r="K275" s="144" t="s">
        <v>641</v>
      </c>
      <c r="L275" s="144">
        <v>-0.12139999999999999</v>
      </c>
      <c r="M275" s="144" t="s">
        <v>642</v>
      </c>
      <c r="N275" s="144">
        <v>0.12139999999999999</v>
      </c>
      <c r="O275" s="144">
        <v>0</v>
      </c>
      <c r="P275" s="144">
        <v>0</v>
      </c>
      <c r="Q275" s="144"/>
      <c r="R275" s="144"/>
      <c r="S275" s="45"/>
      <c r="T275" s="144" t="s">
        <v>1635</v>
      </c>
      <c r="U275" s="144" t="s">
        <v>1636</v>
      </c>
      <c r="V275" s="144" t="s">
        <v>201</v>
      </c>
      <c r="W275" s="144" t="s">
        <v>1637</v>
      </c>
      <c r="X275" s="144">
        <v>-0.2681</v>
      </c>
      <c r="Y275" s="144" t="s">
        <v>1638</v>
      </c>
      <c r="Z275" s="144">
        <v>0.2681</v>
      </c>
      <c r="AA275" s="144" t="s">
        <v>1371</v>
      </c>
      <c r="AB275" s="144">
        <v>0</v>
      </c>
      <c r="AC275" s="144">
        <v>0</v>
      </c>
      <c r="AD275" s="144"/>
      <c r="AE275" s="45"/>
      <c r="AF275" s="144" t="s">
        <v>2636</v>
      </c>
      <c r="AG275" s="144" t="s">
        <v>2637</v>
      </c>
      <c r="AH275" s="144" t="s">
        <v>201</v>
      </c>
      <c r="AI275" s="144" t="s">
        <v>2638</v>
      </c>
      <c r="AJ275" s="144">
        <v>-0.1411</v>
      </c>
      <c r="AK275" s="144" t="s">
        <v>2639</v>
      </c>
      <c r="AL275" s="144">
        <v>0.1411</v>
      </c>
      <c r="AM275" s="144" t="s">
        <v>1371</v>
      </c>
      <c r="AN275" s="144">
        <v>0</v>
      </c>
      <c r="AO275" s="144">
        <v>0</v>
      </c>
      <c r="AP275" s="144"/>
      <c r="AQ275" s="45"/>
      <c r="AR275" s="48"/>
      <c r="AS275" s="46"/>
      <c r="AT275" s="46"/>
      <c r="AU275" s="46"/>
      <c r="AV275" s="45"/>
      <c r="AW275" s="45"/>
      <c r="AX275" s="45"/>
      <c r="AY275" s="45"/>
      <c r="AZ275" s="45"/>
      <c r="BA275" s="45"/>
    </row>
    <row r="276" spans="8:53" x14ac:dyDescent="0.25">
      <c r="H276" s="144" t="s">
        <v>643</v>
      </c>
      <c r="I276" s="144" t="s">
        <v>644</v>
      </c>
      <c r="J276" s="144" t="s">
        <v>201</v>
      </c>
      <c r="K276" s="144" t="s">
        <v>645</v>
      </c>
      <c r="L276" s="144">
        <v>-0.27260000000000001</v>
      </c>
      <c r="M276" s="144" t="s">
        <v>646</v>
      </c>
      <c r="N276" s="144">
        <v>0.27260000000000001</v>
      </c>
      <c r="O276" s="144">
        <v>0</v>
      </c>
      <c r="P276" s="144">
        <v>0</v>
      </c>
      <c r="Q276" s="144"/>
      <c r="R276" s="144"/>
      <c r="S276" s="45"/>
      <c r="T276" s="144" t="s">
        <v>1639</v>
      </c>
      <c r="U276" s="144" t="s">
        <v>1640</v>
      </c>
      <c r="V276" s="144" t="s">
        <v>201</v>
      </c>
      <c r="W276" s="144" t="s">
        <v>1641</v>
      </c>
      <c r="X276" s="144">
        <v>1.214</v>
      </c>
      <c r="Y276" s="144" t="s">
        <v>201</v>
      </c>
      <c r="Z276" s="144">
        <v>0</v>
      </c>
      <c r="AA276" s="144" t="s">
        <v>1371</v>
      </c>
      <c r="AB276" s="144">
        <v>100</v>
      </c>
      <c r="AC276" s="144">
        <v>100</v>
      </c>
      <c r="AD276" s="144"/>
      <c r="AE276" s="45"/>
      <c r="AF276" s="144" t="s">
        <v>2640</v>
      </c>
      <c r="AG276" s="144" t="s">
        <v>2641</v>
      </c>
      <c r="AH276" s="144" t="s">
        <v>201</v>
      </c>
      <c r="AI276" s="144" t="s">
        <v>2642</v>
      </c>
      <c r="AJ276" s="144">
        <v>4.4490000000000002E-2</v>
      </c>
      <c r="AK276" s="144" t="s">
        <v>201</v>
      </c>
      <c r="AL276" s="144">
        <v>0</v>
      </c>
      <c r="AM276" s="144" t="s">
        <v>1371</v>
      </c>
      <c r="AN276" s="144">
        <v>100</v>
      </c>
      <c r="AO276" s="144">
        <v>100</v>
      </c>
      <c r="AP276" s="144"/>
      <c r="AQ276" s="45"/>
      <c r="AR276" s="48"/>
      <c r="AS276" s="46"/>
      <c r="AT276" s="46"/>
      <c r="AU276" s="46"/>
      <c r="AV276" s="45"/>
      <c r="AW276" s="45"/>
      <c r="AX276" s="45"/>
      <c r="AY276" s="45"/>
      <c r="AZ276" s="45"/>
      <c r="BA276" s="45"/>
    </row>
    <row r="277" spans="8:53" x14ac:dyDescent="0.25">
      <c r="H277" s="144" t="s">
        <v>647</v>
      </c>
      <c r="I277" s="144" t="s">
        <v>648</v>
      </c>
      <c r="J277" s="144" t="s">
        <v>201</v>
      </c>
      <c r="K277" s="144" t="s">
        <v>394</v>
      </c>
      <c r="L277" s="144">
        <v>-0.75549999999999995</v>
      </c>
      <c r="M277" s="144" t="s">
        <v>395</v>
      </c>
      <c r="N277" s="144">
        <v>0.75549999999999995</v>
      </c>
      <c r="O277" s="144">
        <v>0</v>
      </c>
      <c r="P277" s="144">
        <v>0</v>
      </c>
      <c r="Q277" s="144"/>
      <c r="R277" s="144"/>
      <c r="S277" s="45"/>
      <c r="T277" s="144" t="s">
        <v>1642</v>
      </c>
      <c r="U277" s="144" t="s">
        <v>1643</v>
      </c>
      <c r="V277" s="144" t="s">
        <v>201</v>
      </c>
      <c r="W277" s="144" t="s">
        <v>1644</v>
      </c>
      <c r="X277" s="144">
        <v>-0.46600000000000003</v>
      </c>
      <c r="Y277" s="144" t="s">
        <v>1391</v>
      </c>
      <c r="Z277" s="144">
        <v>0.46600000000000003</v>
      </c>
      <c r="AA277" s="144" t="s">
        <v>1371</v>
      </c>
      <c r="AB277" s="144">
        <v>0</v>
      </c>
      <c r="AC277" s="144">
        <v>0</v>
      </c>
      <c r="AD277" s="144"/>
      <c r="AE277" s="45"/>
      <c r="AF277" s="144" t="s">
        <v>2643</v>
      </c>
      <c r="AG277" s="144" t="s">
        <v>2644</v>
      </c>
      <c r="AH277" s="144" t="s">
        <v>201</v>
      </c>
      <c r="AI277" s="144" t="s">
        <v>2410</v>
      </c>
      <c r="AJ277" s="144">
        <v>-3.1050000000000001E-2</v>
      </c>
      <c r="AK277" s="144" t="s">
        <v>2645</v>
      </c>
      <c r="AL277" s="144">
        <v>3.1050000000000001E-2</v>
      </c>
      <c r="AM277" s="144" t="s">
        <v>1371</v>
      </c>
      <c r="AN277" s="144">
        <v>0</v>
      </c>
      <c r="AO277" s="144">
        <v>0</v>
      </c>
      <c r="AP277" s="144"/>
      <c r="AQ277" s="45"/>
      <c r="AR277" s="48"/>
      <c r="AS277" s="46"/>
      <c r="AT277" s="46"/>
      <c r="AU277" s="46"/>
      <c r="AV277" s="45"/>
      <c r="AW277" s="45"/>
      <c r="AX277" s="45"/>
      <c r="AY277" s="45"/>
      <c r="AZ277" s="45"/>
      <c r="BA277" s="45"/>
    </row>
    <row r="278" spans="8:53" x14ac:dyDescent="0.25">
      <c r="H278" s="144" t="s">
        <v>649</v>
      </c>
      <c r="I278" s="144" t="s">
        <v>650</v>
      </c>
      <c r="J278" s="144" t="s">
        <v>201</v>
      </c>
      <c r="K278" s="144" t="s">
        <v>651</v>
      </c>
      <c r="L278" s="144">
        <v>8.9760000000000006E-2</v>
      </c>
      <c r="M278" s="144" t="s">
        <v>201</v>
      </c>
      <c r="N278" s="144">
        <v>0</v>
      </c>
      <c r="O278" s="144">
        <v>100</v>
      </c>
      <c r="P278" s="144">
        <v>100</v>
      </c>
      <c r="Q278" s="144"/>
      <c r="R278" s="144"/>
      <c r="S278" s="45"/>
      <c r="T278" s="144" t="s">
        <v>1645</v>
      </c>
      <c r="U278" s="144" t="s">
        <v>1646</v>
      </c>
      <c r="V278" s="144" t="s">
        <v>201</v>
      </c>
      <c r="W278" s="144" t="s">
        <v>1394</v>
      </c>
      <c r="X278" s="144">
        <v>0.11890000000000001</v>
      </c>
      <c r="Y278" s="144" t="s">
        <v>201</v>
      </c>
      <c r="Z278" s="144">
        <v>0</v>
      </c>
      <c r="AA278" s="144" t="s">
        <v>1371</v>
      </c>
      <c r="AB278" s="144">
        <v>100</v>
      </c>
      <c r="AC278" s="144">
        <v>100</v>
      </c>
      <c r="AD278" s="144"/>
      <c r="AE278" s="45"/>
      <c r="AF278" s="144" t="s">
        <v>2646</v>
      </c>
      <c r="AG278" s="144" t="s">
        <v>2647</v>
      </c>
      <c r="AH278" s="144" t="s">
        <v>201</v>
      </c>
      <c r="AI278" s="144" t="s">
        <v>2648</v>
      </c>
      <c r="AJ278" s="144">
        <v>0.55079999999999996</v>
      </c>
      <c r="AK278" s="144" t="s">
        <v>201</v>
      </c>
      <c r="AL278" s="144">
        <v>0</v>
      </c>
      <c r="AM278" s="144" t="s">
        <v>1371</v>
      </c>
      <c r="AN278" s="144">
        <v>100</v>
      </c>
      <c r="AO278" s="144">
        <v>100</v>
      </c>
      <c r="AP278" s="144"/>
      <c r="AQ278" s="45"/>
      <c r="AR278" s="48"/>
      <c r="AS278" s="46"/>
      <c r="AT278" s="46"/>
      <c r="AU278" s="46"/>
      <c r="AV278" s="45"/>
      <c r="AW278" s="45"/>
      <c r="AX278" s="45"/>
      <c r="AY278" s="45"/>
      <c r="AZ278" s="45"/>
      <c r="BA278" s="45"/>
    </row>
    <row r="279" spans="8:53" x14ac:dyDescent="0.25">
      <c r="H279" s="144" t="s">
        <v>652</v>
      </c>
      <c r="I279" s="144" t="s">
        <v>653</v>
      </c>
      <c r="J279" s="144" t="s">
        <v>201</v>
      </c>
      <c r="K279" s="144" t="s">
        <v>654</v>
      </c>
      <c r="L279" s="144">
        <v>-1.472E-2</v>
      </c>
      <c r="M279" s="144" t="s">
        <v>655</v>
      </c>
      <c r="N279" s="144">
        <v>1.472E-2</v>
      </c>
      <c r="O279" s="144">
        <v>0</v>
      </c>
      <c r="P279" s="144">
        <v>0</v>
      </c>
      <c r="Q279" s="144"/>
      <c r="R279" s="144"/>
      <c r="S279" s="45"/>
      <c r="T279" s="144" t="s">
        <v>1647</v>
      </c>
      <c r="U279" s="144" t="s">
        <v>1648</v>
      </c>
      <c r="V279" s="144" t="s">
        <v>201</v>
      </c>
      <c r="W279" s="144" t="s">
        <v>1649</v>
      </c>
      <c r="X279" s="144">
        <v>-0.33019999999999999</v>
      </c>
      <c r="Y279" s="144" t="s">
        <v>1395</v>
      </c>
      <c r="Z279" s="144">
        <v>0.33019999999999999</v>
      </c>
      <c r="AA279" s="144" t="s">
        <v>1371</v>
      </c>
      <c r="AB279" s="144">
        <v>0</v>
      </c>
      <c r="AC279" s="144">
        <v>0</v>
      </c>
      <c r="AD279" s="144"/>
      <c r="AE279" s="45"/>
      <c r="AF279" s="144" t="s">
        <v>2649</v>
      </c>
      <c r="AG279" s="144" t="s">
        <v>2650</v>
      </c>
      <c r="AH279" s="144" t="s">
        <v>201</v>
      </c>
      <c r="AI279" s="144" t="s">
        <v>2651</v>
      </c>
      <c r="AJ279" s="144">
        <v>0.52939999999999998</v>
      </c>
      <c r="AK279" s="144" t="s">
        <v>201</v>
      </c>
      <c r="AL279" s="144">
        <v>0</v>
      </c>
      <c r="AM279" s="144" t="s">
        <v>1371</v>
      </c>
      <c r="AN279" s="144">
        <v>100</v>
      </c>
      <c r="AO279" s="144">
        <v>100</v>
      </c>
      <c r="AP279" s="144"/>
      <c r="AQ279" s="45"/>
      <c r="AR279" s="45"/>
      <c r="AS279" s="46"/>
      <c r="AT279" s="46"/>
      <c r="AU279" s="46"/>
      <c r="AV279" s="45"/>
      <c r="AW279" s="45"/>
      <c r="AX279" s="45"/>
      <c r="AY279" s="45"/>
      <c r="AZ279" s="45"/>
      <c r="BA279" s="45"/>
    </row>
    <row r="280" spans="8:53" x14ac:dyDescent="0.25">
      <c r="H280" s="144" t="s">
        <v>656</v>
      </c>
      <c r="I280" s="144" t="s">
        <v>657</v>
      </c>
      <c r="J280" s="144" t="s">
        <v>201</v>
      </c>
      <c r="K280" s="144" t="s">
        <v>658</v>
      </c>
      <c r="L280" s="144">
        <v>0.45650000000000002</v>
      </c>
      <c r="M280" s="144" t="s">
        <v>201</v>
      </c>
      <c r="N280" s="144">
        <v>0</v>
      </c>
      <c r="O280" s="144">
        <v>100</v>
      </c>
      <c r="P280" s="144">
        <v>100</v>
      </c>
      <c r="Q280" s="144"/>
      <c r="R280" s="144"/>
      <c r="S280" s="45"/>
      <c r="T280" s="144" t="s">
        <v>1650</v>
      </c>
      <c r="U280" s="144" t="s">
        <v>1651</v>
      </c>
      <c r="V280" s="144" t="s">
        <v>201</v>
      </c>
      <c r="W280" s="144" t="s">
        <v>1652</v>
      </c>
      <c r="X280" s="144">
        <v>4.5030000000000001E-2</v>
      </c>
      <c r="Y280" s="144" t="s">
        <v>201</v>
      </c>
      <c r="Z280" s="144">
        <v>0</v>
      </c>
      <c r="AA280" s="144" t="s">
        <v>1371</v>
      </c>
      <c r="AB280" s="144">
        <v>100</v>
      </c>
      <c r="AC280" s="144">
        <v>100</v>
      </c>
      <c r="AD280" s="144"/>
      <c r="AE280" s="45"/>
      <c r="AF280" s="144" t="s">
        <v>2652</v>
      </c>
      <c r="AG280" s="144" t="s">
        <v>2653</v>
      </c>
      <c r="AH280" s="144" t="s">
        <v>201</v>
      </c>
      <c r="AI280" s="144" t="s">
        <v>2654</v>
      </c>
      <c r="AJ280" s="144">
        <v>-0.45169999999999999</v>
      </c>
      <c r="AK280" s="144" t="s">
        <v>2411</v>
      </c>
      <c r="AL280" s="144">
        <v>0.45169999999999999</v>
      </c>
      <c r="AM280" s="144" t="s">
        <v>1371</v>
      </c>
      <c r="AN280" s="144">
        <v>0</v>
      </c>
      <c r="AO280" s="144">
        <v>0</v>
      </c>
      <c r="AP280" s="144"/>
      <c r="AQ280" s="45"/>
      <c r="AR280" s="45"/>
      <c r="AS280" s="46"/>
      <c r="AT280" s="46"/>
      <c r="AU280" s="46"/>
      <c r="AV280" s="45"/>
      <c r="AW280" s="45"/>
      <c r="AX280" s="45"/>
      <c r="AY280" s="45"/>
      <c r="AZ280" s="45"/>
      <c r="BA280" s="45"/>
    </row>
    <row r="281" spans="8:53" x14ac:dyDescent="0.25">
      <c r="H281" s="144" t="s">
        <v>659</v>
      </c>
      <c r="I281" s="144" t="s">
        <v>660</v>
      </c>
      <c r="J281" s="144" t="s">
        <v>201</v>
      </c>
      <c r="K281" s="144" t="s">
        <v>661</v>
      </c>
      <c r="L281" s="144">
        <v>0.9083</v>
      </c>
      <c r="M281" s="144" t="s">
        <v>201</v>
      </c>
      <c r="N281" s="144">
        <v>0</v>
      </c>
      <c r="O281" s="144">
        <v>100</v>
      </c>
      <c r="P281" s="144">
        <v>100</v>
      </c>
      <c r="Q281" s="144"/>
      <c r="R281" s="144"/>
      <c r="S281" s="45"/>
      <c r="T281" s="144" t="s">
        <v>1653</v>
      </c>
      <c r="U281" s="144" t="s">
        <v>1654</v>
      </c>
      <c r="V281" s="144" t="s">
        <v>201</v>
      </c>
      <c r="W281" s="144" t="s">
        <v>1399</v>
      </c>
      <c r="X281" s="144">
        <v>-9.1380000000000003E-2</v>
      </c>
      <c r="Y281" s="144" t="s">
        <v>1400</v>
      </c>
      <c r="Z281" s="144">
        <v>9.1380000000000003E-2</v>
      </c>
      <c r="AA281" s="144" t="s">
        <v>1371</v>
      </c>
      <c r="AB281" s="144">
        <v>0</v>
      </c>
      <c r="AC281" s="144">
        <v>0</v>
      </c>
      <c r="AD281" s="144"/>
      <c r="AE281" s="45"/>
      <c r="AF281" s="144" t="s">
        <v>2655</v>
      </c>
      <c r="AG281" s="144" t="s">
        <v>2656</v>
      </c>
      <c r="AH281" s="144" t="s">
        <v>201</v>
      </c>
      <c r="AI281" s="144" t="s">
        <v>2414</v>
      </c>
      <c r="AJ281" s="144">
        <v>-0.45350000000000001</v>
      </c>
      <c r="AK281" s="144" t="s">
        <v>2657</v>
      </c>
      <c r="AL281" s="144">
        <v>0.45350000000000001</v>
      </c>
      <c r="AM281" s="144" t="s">
        <v>1371</v>
      </c>
      <c r="AN281" s="144">
        <v>0</v>
      </c>
      <c r="AO281" s="144">
        <v>0</v>
      </c>
      <c r="AP281" s="144"/>
      <c r="AQ281" s="45"/>
      <c r="AR281" s="45"/>
      <c r="AS281" s="46"/>
      <c r="AT281" s="46"/>
      <c r="AU281" s="46"/>
      <c r="AV281" s="45"/>
      <c r="AW281" s="45"/>
      <c r="AX281" s="45"/>
      <c r="AY281" s="45"/>
      <c r="AZ281" s="45"/>
      <c r="BA281" s="45"/>
    </row>
    <row r="282" spans="8:53" x14ac:dyDescent="0.25">
      <c r="H282" s="144" t="s">
        <v>662</v>
      </c>
      <c r="I282" s="144" t="s">
        <v>663</v>
      </c>
      <c r="J282" s="144" t="s">
        <v>201</v>
      </c>
      <c r="K282" s="144" t="s">
        <v>398</v>
      </c>
      <c r="L282" s="144">
        <v>0.1016</v>
      </c>
      <c r="M282" s="144" t="s">
        <v>201</v>
      </c>
      <c r="N282" s="144">
        <v>0</v>
      </c>
      <c r="O282" s="144">
        <v>100</v>
      </c>
      <c r="P282" s="144">
        <v>100</v>
      </c>
      <c r="Q282" s="144"/>
      <c r="R282" s="144"/>
      <c r="S282" s="45"/>
      <c r="T282" s="144" t="s">
        <v>1655</v>
      </c>
      <c r="U282" s="144" t="s">
        <v>1656</v>
      </c>
      <c r="V282" s="144" t="s">
        <v>201</v>
      </c>
      <c r="W282" s="144" t="s">
        <v>1657</v>
      </c>
      <c r="X282" s="144">
        <v>5.1229999999999998E-2</v>
      </c>
      <c r="Y282" s="144" t="s">
        <v>201</v>
      </c>
      <c r="Z282" s="144">
        <v>0</v>
      </c>
      <c r="AA282" s="144" t="s">
        <v>1371</v>
      </c>
      <c r="AB282" s="144">
        <v>100</v>
      </c>
      <c r="AC282" s="144">
        <v>100</v>
      </c>
      <c r="AD282" s="144"/>
      <c r="AE282" s="45"/>
      <c r="AF282" s="144" t="s">
        <v>2658</v>
      </c>
      <c r="AG282" s="144" t="s">
        <v>2659</v>
      </c>
      <c r="AH282" s="144" t="s">
        <v>201</v>
      </c>
      <c r="AI282" s="144" t="s">
        <v>2660</v>
      </c>
      <c r="AJ282" s="144">
        <v>-0.28100000000000003</v>
      </c>
      <c r="AK282" s="144" t="s">
        <v>2661</v>
      </c>
      <c r="AL282" s="144">
        <v>0.28100000000000003</v>
      </c>
      <c r="AM282" s="144" t="s">
        <v>1371</v>
      </c>
      <c r="AN282" s="144">
        <v>0</v>
      </c>
      <c r="AO282" s="144">
        <v>0</v>
      </c>
      <c r="AP282" s="144"/>
      <c r="AQ282" s="45"/>
      <c r="AR282" s="45"/>
      <c r="AS282" s="46"/>
      <c r="AT282" s="46"/>
      <c r="AU282" s="46"/>
      <c r="AV282" s="45"/>
      <c r="AW282" s="45"/>
      <c r="AX282" s="45"/>
      <c r="AY282" s="45"/>
      <c r="AZ282" s="45"/>
      <c r="BA282" s="45"/>
    </row>
    <row r="283" spans="8:53" x14ac:dyDescent="0.25">
      <c r="H283" s="144" t="s">
        <v>664</v>
      </c>
      <c r="I283" s="144" t="s">
        <v>665</v>
      </c>
      <c r="J283" s="144" t="s">
        <v>201</v>
      </c>
      <c r="K283" s="144" t="s">
        <v>666</v>
      </c>
      <c r="L283" s="144">
        <v>-4.1020000000000001E-2</v>
      </c>
      <c r="M283" s="144" t="s">
        <v>667</v>
      </c>
      <c r="N283" s="144">
        <v>4.1020000000000001E-2</v>
      </c>
      <c r="O283" s="144">
        <v>0</v>
      </c>
      <c r="P283" s="144">
        <v>0</v>
      </c>
      <c r="Q283" s="144"/>
      <c r="R283" s="144"/>
      <c r="S283" s="45"/>
      <c r="T283" s="144" t="s">
        <v>1658</v>
      </c>
      <c r="U283" s="144" t="s">
        <v>1659</v>
      </c>
      <c r="V283" s="144" t="s">
        <v>201</v>
      </c>
      <c r="W283" s="144" t="s">
        <v>1660</v>
      </c>
      <c r="X283" s="144">
        <v>0.23369999999999999</v>
      </c>
      <c r="Y283" s="144" t="s">
        <v>201</v>
      </c>
      <c r="Z283" s="144">
        <v>0</v>
      </c>
      <c r="AA283" s="144" t="s">
        <v>1371</v>
      </c>
      <c r="AB283" s="144">
        <v>100</v>
      </c>
      <c r="AC283" s="144">
        <v>100</v>
      </c>
      <c r="AD283" s="144"/>
      <c r="AE283" s="45"/>
      <c r="AF283" s="144" t="s">
        <v>2662</v>
      </c>
      <c r="AG283" s="144" t="s">
        <v>2663</v>
      </c>
      <c r="AH283" s="144" t="s">
        <v>201</v>
      </c>
      <c r="AI283" s="144" t="s">
        <v>2664</v>
      </c>
      <c r="AJ283" s="144">
        <v>1.78</v>
      </c>
      <c r="AK283" s="144" t="s">
        <v>201</v>
      </c>
      <c r="AL283" s="144">
        <v>0</v>
      </c>
      <c r="AM283" s="144" t="s">
        <v>1371</v>
      </c>
      <c r="AN283" s="144">
        <v>100</v>
      </c>
      <c r="AO283" s="144">
        <v>100</v>
      </c>
      <c r="AP283" s="144"/>
      <c r="AQ283" s="45"/>
      <c r="AR283" s="48"/>
      <c r="AS283" s="46"/>
      <c r="AT283" s="46"/>
      <c r="AU283" s="46"/>
      <c r="AV283" s="45"/>
      <c r="AW283" s="45"/>
      <c r="AX283" s="45"/>
      <c r="AY283" s="45"/>
      <c r="AZ283" s="45"/>
      <c r="BA283" s="45"/>
    </row>
    <row r="284" spans="8:53" x14ac:dyDescent="0.25">
      <c r="H284" s="144" t="s">
        <v>668</v>
      </c>
      <c r="I284" s="144" t="s">
        <v>669</v>
      </c>
      <c r="J284" s="144" t="s">
        <v>201</v>
      </c>
      <c r="K284" s="144" t="s">
        <v>323</v>
      </c>
      <c r="L284" s="144">
        <v>0.2843</v>
      </c>
      <c r="M284" s="144" t="s">
        <v>201</v>
      </c>
      <c r="N284" s="144">
        <v>0</v>
      </c>
      <c r="O284" s="144">
        <v>100</v>
      </c>
      <c r="P284" s="144">
        <v>100</v>
      </c>
      <c r="Q284" s="144"/>
      <c r="R284" s="144"/>
      <c r="S284" s="45"/>
      <c r="T284" s="144" t="s">
        <v>1661</v>
      </c>
      <c r="U284" s="144" t="s">
        <v>1662</v>
      </c>
      <c r="V284" s="144" t="s">
        <v>201</v>
      </c>
      <c r="W284" s="144" t="s">
        <v>1663</v>
      </c>
      <c r="X284" s="144">
        <v>0.13589999999999999</v>
      </c>
      <c r="Y284" s="144" t="s">
        <v>201</v>
      </c>
      <c r="Z284" s="144">
        <v>0</v>
      </c>
      <c r="AA284" s="144" t="s">
        <v>1371</v>
      </c>
      <c r="AB284" s="144">
        <v>100</v>
      </c>
      <c r="AC284" s="144">
        <v>100</v>
      </c>
      <c r="AD284" s="144"/>
      <c r="AE284" s="45"/>
      <c r="AF284" s="144" t="s">
        <v>2665</v>
      </c>
      <c r="AG284" s="144" t="s">
        <v>2666</v>
      </c>
      <c r="AH284" s="144" t="s">
        <v>201</v>
      </c>
      <c r="AI284" s="144" t="s">
        <v>2339</v>
      </c>
      <c r="AJ284" s="144">
        <v>0.54630000000000001</v>
      </c>
      <c r="AK284" s="144" t="s">
        <v>201</v>
      </c>
      <c r="AL284" s="144">
        <v>0</v>
      </c>
      <c r="AM284" s="144" t="s">
        <v>1371</v>
      </c>
      <c r="AN284" s="144">
        <v>100</v>
      </c>
      <c r="AO284" s="144">
        <v>100</v>
      </c>
      <c r="AP284" s="144"/>
      <c r="AQ284" s="45"/>
      <c r="AR284" s="48"/>
      <c r="AS284" s="46"/>
      <c r="AT284" s="46"/>
      <c r="AU284" s="46"/>
      <c r="AV284" s="45"/>
      <c r="AW284" s="45"/>
      <c r="AX284" s="45"/>
      <c r="AY284" s="45"/>
      <c r="AZ284" s="45"/>
      <c r="BA284" s="45"/>
    </row>
    <row r="285" spans="8:53" x14ac:dyDescent="0.25">
      <c r="H285" s="144" t="s">
        <v>670</v>
      </c>
      <c r="I285" s="144" t="s">
        <v>671</v>
      </c>
      <c r="J285" s="144" t="s">
        <v>201</v>
      </c>
      <c r="K285" s="144" t="s">
        <v>672</v>
      </c>
      <c r="L285" s="144">
        <v>-0.15179999999999999</v>
      </c>
      <c r="M285" s="144" t="s">
        <v>673</v>
      </c>
      <c r="N285" s="144">
        <v>0.15179999999999999</v>
      </c>
      <c r="O285" s="144">
        <v>0</v>
      </c>
      <c r="P285" s="144">
        <v>0</v>
      </c>
      <c r="Q285" s="144"/>
      <c r="R285" s="144"/>
      <c r="S285" s="45"/>
      <c r="T285" s="144" t="s">
        <v>1664</v>
      </c>
      <c r="U285" s="144" t="s">
        <v>1665</v>
      </c>
      <c r="V285" s="144" t="s">
        <v>201</v>
      </c>
      <c r="W285" s="144" t="s">
        <v>1403</v>
      </c>
      <c r="X285" s="144">
        <v>1.0569999999999999</v>
      </c>
      <c r="Y285" s="144" t="s">
        <v>201</v>
      </c>
      <c r="Z285" s="144">
        <v>0</v>
      </c>
      <c r="AA285" s="144" t="s">
        <v>1371</v>
      </c>
      <c r="AB285" s="144">
        <v>100</v>
      </c>
      <c r="AC285" s="144">
        <v>100</v>
      </c>
      <c r="AD285" s="144"/>
      <c r="AE285" s="45"/>
      <c r="AF285" s="144" t="s">
        <v>2667</v>
      </c>
      <c r="AG285" s="144" t="s">
        <v>2668</v>
      </c>
      <c r="AH285" s="144" t="s">
        <v>201</v>
      </c>
      <c r="AI285" s="144" t="s">
        <v>2669</v>
      </c>
      <c r="AJ285" s="144">
        <v>-1.3390000000000001E-2</v>
      </c>
      <c r="AK285" s="144" t="s">
        <v>2670</v>
      </c>
      <c r="AL285" s="144">
        <v>1.3390000000000001E-2</v>
      </c>
      <c r="AM285" s="144" t="s">
        <v>1371</v>
      </c>
      <c r="AN285" s="144">
        <v>0</v>
      </c>
      <c r="AO285" s="144">
        <v>0</v>
      </c>
      <c r="AP285" s="144"/>
      <c r="AQ285" s="45"/>
      <c r="AR285" s="48"/>
      <c r="AS285" s="46"/>
      <c r="AT285" s="46"/>
      <c r="AU285" s="46"/>
      <c r="AV285" s="45"/>
      <c r="AW285" s="45"/>
      <c r="AX285" s="45"/>
      <c r="AY285" s="45"/>
      <c r="AZ285" s="45"/>
      <c r="BA285" s="45"/>
    </row>
    <row r="286" spans="8:53" x14ac:dyDescent="0.25">
      <c r="H286" s="144" t="s">
        <v>674</v>
      </c>
      <c r="I286" s="144" t="s">
        <v>675</v>
      </c>
      <c r="J286" s="144" t="s">
        <v>201</v>
      </c>
      <c r="K286" s="144" t="s">
        <v>676</v>
      </c>
      <c r="L286" s="144">
        <v>-4.7260000000000003E-2</v>
      </c>
      <c r="M286" s="144" t="s">
        <v>677</v>
      </c>
      <c r="N286" s="144">
        <v>4.7260000000000003E-2</v>
      </c>
      <c r="O286" s="144">
        <v>0</v>
      </c>
      <c r="P286" s="144">
        <v>0</v>
      </c>
      <c r="Q286" s="144"/>
      <c r="R286" s="144"/>
      <c r="S286" s="45"/>
      <c r="T286" s="144" t="s">
        <v>1666</v>
      </c>
      <c r="U286" s="144" t="s">
        <v>1274</v>
      </c>
      <c r="V286" s="144" t="s">
        <v>201</v>
      </c>
      <c r="W286" s="144" t="s">
        <v>1315</v>
      </c>
      <c r="X286" s="144">
        <v>-1.1399999999999999</v>
      </c>
      <c r="Y286" s="144" t="s">
        <v>1404</v>
      </c>
      <c r="Z286" s="144">
        <v>1.1399999999999999</v>
      </c>
      <c r="AA286" s="144" t="s">
        <v>1371</v>
      </c>
      <c r="AB286" s="144">
        <v>0</v>
      </c>
      <c r="AC286" s="144">
        <v>0</v>
      </c>
      <c r="AD286" s="144"/>
      <c r="AE286" s="45"/>
      <c r="AF286" s="144" t="s">
        <v>2671</v>
      </c>
      <c r="AG286" s="144" t="s">
        <v>2672</v>
      </c>
      <c r="AH286" s="144" t="s">
        <v>201</v>
      </c>
      <c r="AI286" s="144" t="s">
        <v>2673</v>
      </c>
      <c r="AJ286" s="144">
        <v>-0.32819999999999999</v>
      </c>
      <c r="AK286" s="144" t="s">
        <v>2674</v>
      </c>
      <c r="AL286" s="144">
        <v>0.32819999999999999</v>
      </c>
      <c r="AM286" s="144" t="s">
        <v>1371</v>
      </c>
      <c r="AN286" s="144">
        <v>0</v>
      </c>
      <c r="AO286" s="144">
        <v>0</v>
      </c>
      <c r="AP286" s="144"/>
      <c r="AQ286" s="45"/>
      <c r="AR286" s="48"/>
      <c r="AS286" s="46"/>
      <c r="AT286" s="46"/>
      <c r="AU286" s="46"/>
      <c r="AV286" s="45"/>
      <c r="AW286" s="45"/>
      <c r="AX286" s="45"/>
      <c r="AY286" s="45"/>
      <c r="AZ286" s="45"/>
      <c r="BA286" s="45"/>
    </row>
    <row r="287" spans="8:53" x14ac:dyDescent="0.25">
      <c r="H287" s="144" t="s">
        <v>678</v>
      </c>
      <c r="I287" s="144" t="s">
        <v>679</v>
      </c>
      <c r="J287" s="144" t="s">
        <v>201</v>
      </c>
      <c r="K287" s="144" t="s">
        <v>402</v>
      </c>
      <c r="L287" s="144">
        <v>-0.22570000000000001</v>
      </c>
      <c r="M287" s="144" t="s">
        <v>680</v>
      </c>
      <c r="N287" s="144">
        <v>0.22570000000000001</v>
      </c>
      <c r="O287" s="144">
        <v>0</v>
      </c>
      <c r="P287" s="144">
        <v>0</v>
      </c>
      <c r="Q287" s="144"/>
      <c r="R287" s="144"/>
      <c r="S287" s="45"/>
      <c r="T287" s="144" t="s">
        <v>1667</v>
      </c>
      <c r="U287" s="144" t="s">
        <v>1668</v>
      </c>
      <c r="V287" s="144" t="s">
        <v>201</v>
      </c>
      <c r="W287" s="144" t="s">
        <v>1669</v>
      </c>
      <c r="X287" s="144">
        <v>0.5585</v>
      </c>
      <c r="Y287" s="144" t="s">
        <v>201</v>
      </c>
      <c r="Z287" s="144">
        <v>0</v>
      </c>
      <c r="AA287" s="144" t="s">
        <v>1371</v>
      </c>
      <c r="AB287" s="144">
        <v>100</v>
      </c>
      <c r="AC287" s="144">
        <v>100</v>
      </c>
      <c r="AD287" s="144"/>
      <c r="AE287" s="45"/>
      <c r="AF287" s="144" t="s">
        <v>2675</v>
      </c>
      <c r="AG287" s="144" t="s">
        <v>2676</v>
      </c>
      <c r="AH287" s="144" t="s">
        <v>201</v>
      </c>
      <c r="AI287" s="144" t="s">
        <v>2677</v>
      </c>
      <c r="AJ287" s="144">
        <v>-0.13930000000000001</v>
      </c>
      <c r="AK287" s="144" t="s">
        <v>2678</v>
      </c>
      <c r="AL287" s="144">
        <v>0.13930000000000001</v>
      </c>
      <c r="AM287" s="144" t="s">
        <v>1371</v>
      </c>
      <c r="AN287" s="144">
        <v>0</v>
      </c>
      <c r="AO287" s="144">
        <v>0</v>
      </c>
      <c r="AP287" s="144"/>
      <c r="AQ287" s="45"/>
      <c r="AR287" s="48"/>
      <c r="AS287" s="46"/>
      <c r="AT287" s="46"/>
      <c r="AU287" s="46"/>
      <c r="AV287" s="45"/>
      <c r="AW287" s="45"/>
      <c r="AX287" s="45"/>
      <c r="AY287" s="45"/>
      <c r="AZ287" s="45"/>
      <c r="BA287" s="45"/>
    </row>
    <row r="288" spans="8:53" x14ac:dyDescent="0.25">
      <c r="H288" s="144" t="s">
        <v>681</v>
      </c>
      <c r="I288" s="144" t="s">
        <v>682</v>
      </c>
      <c r="J288" s="144" t="s">
        <v>201</v>
      </c>
      <c r="K288" s="144" t="s">
        <v>683</v>
      </c>
      <c r="L288" s="144">
        <v>-0.75960000000000005</v>
      </c>
      <c r="M288" s="144" t="s">
        <v>684</v>
      </c>
      <c r="N288" s="144">
        <v>0.75960000000000005</v>
      </c>
      <c r="O288" s="144">
        <v>0</v>
      </c>
      <c r="P288" s="144">
        <v>0</v>
      </c>
      <c r="Q288" s="144"/>
      <c r="R288" s="144"/>
      <c r="S288" s="45"/>
      <c r="T288" s="144" t="s">
        <v>1670</v>
      </c>
      <c r="U288" s="144" t="s">
        <v>879</v>
      </c>
      <c r="V288" s="144" t="s">
        <v>201</v>
      </c>
      <c r="W288" s="144" t="s">
        <v>1671</v>
      </c>
      <c r="X288" s="144">
        <v>-0.1739</v>
      </c>
      <c r="Y288" s="144" t="s">
        <v>881</v>
      </c>
      <c r="Z288" s="144">
        <v>0.1739</v>
      </c>
      <c r="AA288" s="144" t="s">
        <v>1371</v>
      </c>
      <c r="AB288" s="144">
        <v>0</v>
      </c>
      <c r="AC288" s="144">
        <v>0</v>
      </c>
      <c r="AD288" s="144"/>
      <c r="AE288" s="45"/>
      <c r="AF288" s="144" t="s">
        <v>2679</v>
      </c>
      <c r="AG288" s="144" t="s">
        <v>2680</v>
      </c>
      <c r="AH288" s="144" t="s">
        <v>201</v>
      </c>
      <c r="AI288" s="144" t="s">
        <v>2421</v>
      </c>
      <c r="AJ288" s="144">
        <v>0.74980000000000002</v>
      </c>
      <c r="AK288" s="144" t="s">
        <v>201</v>
      </c>
      <c r="AL288" s="144">
        <v>0</v>
      </c>
      <c r="AM288" s="144" t="s">
        <v>1371</v>
      </c>
      <c r="AN288" s="144">
        <v>100</v>
      </c>
      <c r="AO288" s="144">
        <v>100</v>
      </c>
      <c r="AP288" s="144"/>
      <c r="AQ288" s="45"/>
      <c r="AR288" s="48"/>
      <c r="AS288" s="46"/>
      <c r="AT288" s="46"/>
      <c r="AU288" s="46"/>
      <c r="AV288" s="45"/>
      <c r="AW288" s="45"/>
      <c r="AX288" s="45"/>
      <c r="AY288" s="45"/>
      <c r="AZ288" s="45"/>
      <c r="BA288" s="45"/>
    </row>
    <row r="289" spans="8:53" x14ac:dyDescent="0.25">
      <c r="H289" s="144" t="s">
        <v>685</v>
      </c>
      <c r="I289" s="144" t="s">
        <v>686</v>
      </c>
      <c r="J289" s="144" t="s">
        <v>201</v>
      </c>
      <c r="K289" s="144" t="s">
        <v>687</v>
      </c>
      <c r="L289" s="144">
        <v>-0.84699999999999998</v>
      </c>
      <c r="M289" s="144" t="s">
        <v>688</v>
      </c>
      <c r="N289" s="144">
        <v>0.84699999999999998</v>
      </c>
      <c r="O289" s="144">
        <v>0</v>
      </c>
      <c r="P289" s="144">
        <v>0</v>
      </c>
      <c r="Q289" s="144"/>
      <c r="R289" s="144"/>
      <c r="S289" s="45"/>
      <c r="T289" s="144" t="s">
        <v>1672</v>
      </c>
      <c r="U289" s="144" t="s">
        <v>1673</v>
      </c>
      <c r="V289" s="144" t="s">
        <v>201</v>
      </c>
      <c r="W289" s="144" t="s">
        <v>1674</v>
      </c>
      <c r="X289" s="144">
        <v>0.36180000000000001</v>
      </c>
      <c r="Y289" s="144" t="s">
        <v>201</v>
      </c>
      <c r="Z289" s="144">
        <v>0</v>
      </c>
      <c r="AA289" s="144" t="s">
        <v>1371</v>
      </c>
      <c r="AB289" s="144">
        <v>100</v>
      </c>
      <c r="AC289" s="144">
        <v>100</v>
      </c>
      <c r="AD289" s="144"/>
      <c r="AE289" s="45"/>
      <c r="AF289" s="144" t="s">
        <v>2681</v>
      </c>
      <c r="AG289" s="144" t="s">
        <v>2682</v>
      </c>
      <c r="AH289" s="144" t="s">
        <v>201</v>
      </c>
      <c r="AI289" s="144" t="s">
        <v>2683</v>
      </c>
      <c r="AJ289" s="144">
        <v>-0.30640000000000001</v>
      </c>
      <c r="AK289" s="144" t="s">
        <v>2684</v>
      </c>
      <c r="AL289" s="144">
        <v>0.30640000000000001</v>
      </c>
      <c r="AM289" s="144" t="s">
        <v>1371</v>
      </c>
      <c r="AN289" s="144">
        <v>0</v>
      </c>
      <c r="AO289" s="144">
        <v>0</v>
      </c>
      <c r="AP289" s="144"/>
      <c r="AQ289" s="45"/>
      <c r="AR289" s="48"/>
      <c r="AS289" s="46"/>
      <c r="AT289" s="46"/>
      <c r="AU289" s="46"/>
      <c r="AV289" s="45"/>
      <c r="AW289" s="45"/>
      <c r="AX289" s="45"/>
      <c r="AY289" s="45"/>
      <c r="AZ289" s="45"/>
      <c r="BA289" s="45"/>
    </row>
    <row r="290" spans="8:53" x14ac:dyDescent="0.25">
      <c r="H290" s="144" t="s">
        <v>689</v>
      </c>
      <c r="I290" s="144" t="s">
        <v>690</v>
      </c>
      <c r="J290" s="144" t="s">
        <v>201</v>
      </c>
      <c r="K290" s="144" t="s">
        <v>691</v>
      </c>
      <c r="L290" s="144">
        <v>0.2616</v>
      </c>
      <c r="M290" s="144" t="s">
        <v>201</v>
      </c>
      <c r="N290" s="144">
        <v>0</v>
      </c>
      <c r="O290" s="144">
        <v>100</v>
      </c>
      <c r="P290" s="144">
        <v>100</v>
      </c>
      <c r="Q290" s="144"/>
      <c r="R290" s="144"/>
      <c r="S290" s="45"/>
      <c r="T290" s="144" t="s">
        <v>1675</v>
      </c>
      <c r="U290" s="144" t="s">
        <v>1676</v>
      </c>
      <c r="V290" s="144" t="s">
        <v>201</v>
      </c>
      <c r="W290" s="144" t="s">
        <v>1407</v>
      </c>
      <c r="X290" s="144">
        <v>-0.2092</v>
      </c>
      <c r="Y290" s="144" t="s">
        <v>1677</v>
      </c>
      <c r="Z290" s="144">
        <v>0.2092</v>
      </c>
      <c r="AA290" s="144" t="s">
        <v>1371</v>
      </c>
      <c r="AB290" s="144">
        <v>0</v>
      </c>
      <c r="AC290" s="144">
        <v>0</v>
      </c>
      <c r="AD290" s="144"/>
      <c r="AE290" s="45"/>
      <c r="AF290" s="144" t="s">
        <v>2685</v>
      </c>
      <c r="AG290" s="144" t="s">
        <v>2686</v>
      </c>
      <c r="AH290" s="144" t="s">
        <v>201</v>
      </c>
      <c r="AI290" s="144" t="s">
        <v>2687</v>
      </c>
      <c r="AJ290" s="144">
        <v>-0.1239</v>
      </c>
      <c r="AK290" s="144" t="s">
        <v>2688</v>
      </c>
      <c r="AL290" s="144">
        <v>0.1239</v>
      </c>
      <c r="AM290" s="144" t="s">
        <v>1371</v>
      </c>
      <c r="AN290" s="144">
        <v>0</v>
      </c>
      <c r="AO290" s="144">
        <v>0</v>
      </c>
      <c r="AP290" s="144"/>
      <c r="AQ290" s="45"/>
      <c r="AR290" s="45"/>
      <c r="AS290" s="46"/>
      <c r="AT290" s="46"/>
      <c r="AU290" s="46"/>
      <c r="AV290" s="45"/>
      <c r="AW290" s="45"/>
      <c r="AX290" s="45"/>
      <c r="AY290" s="45"/>
      <c r="AZ290" s="45"/>
      <c r="BA290" s="45"/>
    </row>
    <row r="291" spans="8:53" x14ac:dyDescent="0.25">
      <c r="H291" s="144" t="s">
        <v>692</v>
      </c>
      <c r="I291" s="144" t="s">
        <v>693</v>
      </c>
      <c r="J291" s="144" t="s">
        <v>201</v>
      </c>
      <c r="K291" s="144" t="s">
        <v>694</v>
      </c>
      <c r="L291" s="144">
        <v>-0.28070000000000001</v>
      </c>
      <c r="M291" s="144" t="s">
        <v>695</v>
      </c>
      <c r="N291" s="144">
        <v>0.28070000000000001</v>
      </c>
      <c r="O291" s="144">
        <v>0</v>
      </c>
      <c r="P291" s="144">
        <v>0</v>
      </c>
      <c r="Q291" s="144"/>
      <c r="R291" s="144"/>
      <c r="S291" s="45"/>
      <c r="T291" s="144" t="s">
        <v>1678</v>
      </c>
      <c r="U291" s="144" t="s">
        <v>1679</v>
      </c>
      <c r="V291" s="144" t="s">
        <v>201</v>
      </c>
      <c r="W291" s="144" t="s">
        <v>1680</v>
      </c>
      <c r="X291" s="144">
        <v>6.2039999999999998E-2</v>
      </c>
      <c r="Y291" s="144" t="s">
        <v>201</v>
      </c>
      <c r="Z291" s="144">
        <v>0</v>
      </c>
      <c r="AA291" s="144" t="s">
        <v>1371</v>
      </c>
      <c r="AB291" s="144">
        <v>100</v>
      </c>
      <c r="AC291" s="144">
        <v>100</v>
      </c>
      <c r="AD291" s="144"/>
      <c r="AE291" s="45"/>
      <c r="AF291" s="144" t="s">
        <v>2689</v>
      </c>
      <c r="AG291" s="144" t="s">
        <v>2297</v>
      </c>
      <c r="AH291" s="144" t="s">
        <v>201</v>
      </c>
      <c r="AI291" s="144" t="s">
        <v>2690</v>
      </c>
      <c r="AJ291" s="144">
        <v>-1.2729999999999999</v>
      </c>
      <c r="AK291" s="144" t="s">
        <v>2691</v>
      </c>
      <c r="AL291" s="144">
        <v>1.2729999999999999</v>
      </c>
      <c r="AM291" s="144" t="s">
        <v>1371</v>
      </c>
      <c r="AN291" s="144">
        <v>0</v>
      </c>
      <c r="AO291" s="144">
        <v>0</v>
      </c>
      <c r="AP291" s="144"/>
      <c r="AQ291" s="45"/>
      <c r="AR291" s="48"/>
      <c r="AS291" s="46"/>
      <c r="AT291" s="46"/>
      <c r="AU291" s="46"/>
      <c r="AV291" s="45"/>
      <c r="AW291" s="45"/>
      <c r="AX291" s="45"/>
      <c r="AY291" s="45"/>
      <c r="AZ291" s="45"/>
      <c r="BA291" s="45"/>
    </row>
    <row r="292" spans="8:53" x14ac:dyDescent="0.25">
      <c r="H292" s="144" t="s">
        <v>696</v>
      </c>
      <c r="I292" s="144" t="s">
        <v>697</v>
      </c>
      <c r="J292" s="144" t="s">
        <v>201</v>
      </c>
      <c r="K292" s="144" t="s">
        <v>406</v>
      </c>
      <c r="L292" s="144">
        <v>0.1094</v>
      </c>
      <c r="M292" s="144" t="s">
        <v>201</v>
      </c>
      <c r="N292" s="144">
        <v>0</v>
      </c>
      <c r="O292" s="144">
        <v>100</v>
      </c>
      <c r="P292" s="144">
        <v>100</v>
      </c>
      <c r="Q292" s="144"/>
      <c r="R292" s="144"/>
      <c r="S292" s="45"/>
      <c r="T292" s="144" t="s">
        <v>1681</v>
      </c>
      <c r="U292" s="144" t="s">
        <v>1682</v>
      </c>
      <c r="V292" s="144" t="s">
        <v>201</v>
      </c>
      <c r="W292" s="144" t="s">
        <v>1683</v>
      </c>
      <c r="X292" s="144">
        <v>-0.30590000000000001</v>
      </c>
      <c r="Y292" s="144" t="s">
        <v>1684</v>
      </c>
      <c r="Z292" s="144">
        <v>0.30590000000000001</v>
      </c>
      <c r="AA292" s="144" t="s">
        <v>1371</v>
      </c>
      <c r="AB292" s="144">
        <v>0</v>
      </c>
      <c r="AC292" s="144">
        <v>0</v>
      </c>
      <c r="AD292" s="144"/>
      <c r="AE292" s="45"/>
      <c r="AF292" s="144" t="s">
        <v>2692</v>
      </c>
      <c r="AG292" s="144" t="s">
        <v>2693</v>
      </c>
      <c r="AH292" s="144" t="s">
        <v>201</v>
      </c>
      <c r="AI292" s="144" t="s">
        <v>2694</v>
      </c>
      <c r="AJ292" s="144">
        <v>0.4768</v>
      </c>
      <c r="AK292" s="144" t="s">
        <v>201</v>
      </c>
      <c r="AL292" s="144">
        <v>0</v>
      </c>
      <c r="AM292" s="144" t="s">
        <v>1371</v>
      </c>
      <c r="AN292" s="144">
        <v>100</v>
      </c>
      <c r="AO292" s="144">
        <v>100</v>
      </c>
      <c r="AP292" s="144"/>
      <c r="AQ292" s="45"/>
      <c r="AR292" s="48"/>
      <c r="AS292" s="46"/>
      <c r="AT292" s="46"/>
      <c r="AU292" s="46"/>
      <c r="AV292" s="45"/>
      <c r="AW292" s="45"/>
      <c r="AX292" s="45"/>
      <c r="AY292" s="45"/>
      <c r="AZ292" s="45"/>
      <c r="BA292" s="45"/>
    </row>
    <row r="293" spans="8:53" x14ac:dyDescent="0.25">
      <c r="H293" s="144" t="s">
        <v>698</v>
      </c>
      <c r="I293" s="144" t="s">
        <v>699</v>
      </c>
      <c r="J293" s="144" t="s">
        <v>201</v>
      </c>
      <c r="K293" s="144" t="s">
        <v>700</v>
      </c>
      <c r="L293" s="144">
        <v>-4.9399999999999999E-2</v>
      </c>
      <c r="M293" s="144" t="s">
        <v>701</v>
      </c>
      <c r="N293" s="144">
        <v>4.9399999999999999E-2</v>
      </c>
      <c r="O293" s="144">
        <v>0</v>
      </c>
      <c r="P293" s="144">
        <v>0</v>
      </c>
      <c r="Q293" s="144"/>
      <c r="R293" s="144"/>
      <c r="S293" s="45"/>
      <c r="T293" s="144" t="s">
        <v>1685</v>
      </c>
      <c r="U293" s="144" t="s">
        <v>1686</v>
      </c>
      <c r="V293" s="144" t="s">
        <v>201</v>
      </c>
      <c r="W293" s="144" t="s">
        <v>1687</v>
      </c>
      <c r="X293" s="144">
        <v>8.3379999999999996E-2</v>
      </c>
      <c r="Y293" s="144" t="s">
        <v>201</v>
      </c>
      <c r="Z293" s="144">
        <v>0</v>
      </c>
      <c r="AA293" s="144" t="s">
        <v>1371</v>
      </c>
      <c r="AB293" s="144">
        <v>100</v>
      </c>
      <c r="AC293" s="144">
        <v>100</v>
      </c>
      <c r="AD293" s="144"/>
      <c r="AE293" s="45"/>
      <c r="AF293" s="144" t="s">
        <v>2695</v>
      </c>
      <c r="AG293" s="144" t="s">
        <v>675</v>
      </c>
      <c r="AH293" s="144" t="s">
        <v>201</v>
      </c>
      <c r="AI293" s="144" t="s">
        <v>2424</v>
      </c>
      <c r="AJ293" s="144">
        <v>-3.3340000000000002E-2</v>
      </c>
      <c r="AK293" s="144" t="s">
        <v>677</v>
      </c>
      <c r="AL293" s="144">
        <v>3.3340000000000002E-2</v>
      </c>
      <c r="AM293" s="144" t="s">
        <v>1371</v>
      </c>
      <c r="AN293" s="144">
        <v>0</v>
      </c>
      <c r="AO293" s="144">
        <v>0</v>
      </c>
      <c r="AP293" s="144"/>
      <c r="AQ293" s="45"/>
      <c r="AR293" s="48"/>
      <c r="AS293" s="46"/>
      <c r="AT293" s="46"/>
      <c r="AU293" s="46"/>
      <c r="AV293" s="45"/>
      <c r="AW293" s="45"/>
      <c r="AX293" s="45"/>
      <c r="AY293" s="45"/>
      <c r="AZ293" s="45"/>
      <c r="BA293" s="45"/>
    </row>
    <row r="294" spans="8:53" x14ac:dyDescent="0.25">
      <c r="H294" s="144" t="s">
        <v>702</v>
      </c>
      <c r="I294" s="144" t="s">
        <v>703</v>
      </c>
      <c r="J294" s="144" t="s">
        <v>201</v>
      </c>
      <c r="K294" s="144" t="s">
        <v>704</v>
      </c>
      <c r="L294" s="144">
        <v>-0.1183</v>
      </c>
      <c r="M294" s="144" t="s">
        <v>705</v>
      </c>
      <c r="N294" s="144">
        <v>0.1183</v>
      </c>
      <c r="O294" s="144">
        <v>0</v>
      </c>
      <c r="P294" s="144">
        <v>0</v>
      </c>
      <c r="Q294" s="144"/>
      <c r="R294" s="144"/>
      <c r="S294" s="45"/>
      <c r="T294" s="144" t="s">
        <v>1688</v>
      </c>
      <c r="U294" s="144" t="s">
        <v>1689</v>
      </c>
      <c r="V294" s="144" t="s">
        <v>201</v>
      </c>
      <c r="W294" s="144" t="s">
        <v>1411</v>
      </c>
      <c r="X294" s="144">
        <v>0.2712</v>
      </c>
      <c r="Y294" s="144" t="s">
        <v>201</v>
      </c>
      <c r="Z294" s="144">
        <v>0</v>
      </c>
      <c r="AA294" s="144" t="s">
        <v>1371</v>
      </c>
      <c r="AB294" s="144">
        <v>100</v>
      </c>
      <c r="AC294" s="144">
        <v>100</v>
      </c>
      <c r="AD294" s="144"/>
      <c r="AE294" s="45"/>
      <c r="AF294" s="144" t="s">
        <v>2696</v>
      </c>
      <c r="AG294" s="144" t="s">
        <v>2697</v>
      </c>
      <c r="AH294" s="144" t="s">
        <v>201</v>
      </c>
      <c r="AI294" s="144" t="s">
        <v>2698</v>
      </c>
      <c r="AJ294" s="144">
        <v>0.69650000000000001</v>
      </c>
      <c r="AK294" s="144" t="s">
        <v>201</v>
      </c>
      <c r="AL294" s="144">
        <v>0</v>
      </c>
      <c r="AM294" s="144" t="s">
        <v>1371</v>
      </c>
      <c r="AN294" s="144">
        <v>100</v>
      </c>
      <c r="AO294" s="144">
        <v>100</v>
      </c>
      <c r="AP294" s="144"/>
      <c r="AQ294" s="45"/>
      <c r="AR294" s="48"/>
      <c r="AS294" s="46"/>
      <c r="AT294" s="46"/>
      <c r="AU294" s="46"/>
      <c r="AV294" s="45"/>
      <c r="AW294" s="45"/>
      <c r="AX294" s="45"/>
      <c r="AY294" s="45"/>
      <c r="AZ294" s="45"/>
      <c r="BA294" s="45"/>
    </row>
    <row r="295" spans="8:53" x14ac:dyDescent="0.25">
      <c r="H295" s="144" t="s">
        <v>706</v>
      </c>
      <c r="I295" s="144" t="s">
        <v>707</v>
      </c>
      <c r="J295" s="144" t="s">
        <v>201</v>
      </c>
      <c r="K295" s="144" t="s">
        <v>708</v>
      </c>
      <c r="L295" s="144">
        <v>2.0100000000000001E-4</v>
      </c>
      <c r="M295" s="144" t="s">
        <v>201</v>
      </c>
      <c r="N295" s="144">
        <v>0</v>
      </c>
      <c r="O295" s="144">
        <v>100</v>
      </c>
      <c r="P295" s="144">
        <v>100</v>
      </c>
      <c r="Q295" s="144"/>
      <c r="R295" s="144"/>
      <c r="S295" s="45"/>
      <c r="T295" s="144" t="s">
        <v>1690</v>
      </c>
      <c r="U295" s="144" t="s">
        <v>1691</v>
      </c>
      <c r="V295" s="144" t="s">
        <v>201</v>
      </c>
      <c r="W295" s="144" t="s">
        <v>1692</v>
      </c>
      <c r="X295" s="144">
        <v>-0.80610000000000004</v>
      </c>
      <c r="Y295" s="144" t="s">
        <v>1693</v>
      </c>
      <c r="Z295" s="144">
        <v>0.80610000000000004</v>
      </c>
      <c r="AA295" s="144" t="s">
        <v>1371</v>
      </c>
      <c r="AB295" s="144">
        <v>0</v>
      </c>
      <c r="AC295" s="144">
        <v>0</v>
      </c>
      <c r="AD295" s="144"/>
      <c r="AE295" s="45"/>
      <c r="AF295" s="144" t="s">
        <v>2699</v>
      </c>
      <c r="AG295" s="144" t="s">
        <v>2700</v>
      </c>
      <c r="AH295" s="144" t="s">
        <v>201</v>
      </c>
      <c r="AI295" s="144" t="s">
        <v>2701</v>
      </c>
      <c r="AJ295" s="144">
        <v>0.34560000000000002</v>
      </c>
      <c r="AK295" s="144" t="s">
        <v>201</v>
      </c>
      <c r="AL295" s="144">
        <v>0</v>
      </c>
      <c r="AM295" s="144" t="s">
        <v>1371</v>
      </c>
      <c r="AN295" s="144">
        <v>100</v>
      </c>
      <c r="AO295" s="144">
        <v>100</v>
      </c>
      <c r="AP295" s="144"/>
      <c r="AQ295" s="45"/>
      <c r="AR295" s="48"/>
      <c r="AS295" s="46"/>
      <c r="AT295" s="46"/>
      <c r="AU295" s="46"/>
      <c r="AV295" s="45"/>
      <c r="AW295" s="45"/>
      <c r="AX295" s="45"/>
      <c r="AY295" s="45"/>
      <c r="AZ295" s="45"/>
      <c r="BA295" s="45"/>
    </row>
    <row r="296" spans="8:53" x14ac:dyDescent="0.25">
      <c r="H296" s="144" t="s">
        <v>709</v>
      </c>
      <c r="I296" s="144" t="s">
        <v>710</v>
      </c>
      <c r="J296" s="144" t="s">
        <v>201</v>
      </c>
      <c r="K296" s="144" t="s">
        <v>711</v>
      </c>
      <c r="L296" s="144">
        <v>0.1341</v>
      </c>
      <c r="M296" s="144" t="s">
        <v>201</v>
      </c>
      <c r="N296" s="144">
        <v>0</v>
      </c>
      <c r="O296" s="144">
        <v>100</v>
      </c>
      <c r="P296" s="144">
        <v>100</v>
      </c>
      <c r="Q296" s="144"/>
      <c r="R296" s="144"/>
      <c r="S296" s="45"/>
      <c r="T296" s="144" t="s">
        <v>1694</v>
      </c>
      <c r="U296" s="144" t="s">
        <v>1695</v>
      </c>
      <c r="V296" s="144" t="s">
        <v>201</v>
      </c>
      <c r="W296" s="144" t="s">
        <v>1696</v>
      </c>
      <c r="X296" s="144">
        <v>-1.916E-2</v>
      </c>
      <c r="Y296" s="144" t="s">
        <v>1697</v>
      </c>
      <c r="Z296" s="144">
        <v>1.916E-2</v>
      </c>
      <c r="AA296" s="144" t="s">
        <v>1371</v>
      </c>
      <c r="AB296" s="144">
        <v>0</v>
      </c>
      <c r="AC296" s="144">
        <v>0</v>
      </c>
      <c r="AD296" s="144"/>
      <c r="AE296" s="45"/>
      <c r="AF296" s="144" t="s">
        <v>2702</v>
      </c>
      <c r="AG296" s="144" t="s">
        <v>1427</v>
      </c>
      <c r="AH296" s="144" t="s">
        <v>201</v>
      </c>
      <c r="AI296" s="144" t="s">
        <v>2703</v>
      </c>
      <c r="AJ296" s="144">
        <v>0.34250000000000003</v>
      </c>
      <c r="AK296" s="144" t="s">
        <v>201</v>
      </c>
      <c r="AL296" s="144">
        <v>0</v>
      </c>
      <c r="AM296" s="144" t="s">
        <v>1371</v>
      </c>
      <c r="AN296" s="144">
        <v>100</v>
      </c>
      <c r="AO296" s="144">
        <v>100</v>
      </c>
      <c r="AP296" s="144"/>
      <c r="AQ296" s="45"/>
      <c r="AR296" s="48"/>
      <c r="AS296" s="46"/>
      <c r="AT296" s="46"/>
      <c r="AU296" s="46"/>
      <c r="AV296" s="45"/>
      <c r="AW296" s="45"/>
      <c r="AX296" s="45"/>
      <c r="AY296" s="45"/>
      <c r="AZ296" s="45"/>
      <c r="BA296" s="45"/>
    </row>
    <row r="297" spans="8:53" x14ac:dyDescent="0.25">
      <c r="H297" s="144" t="s">
        <v>712</v>
      </c>
      <c r="I297" s="144" t="s">
        <v>713</v>
      </c>
      <c r="J297" s="144" t="s">
        <v>201</v>
      </c>
      <c r="K297" s="144" t="s">
        <v>410</v>
      </c>
      <c r="L297" s="144">
        <v>1.5209999999999999</v>
      </c>
      <c r="M297" s="144" t="s">
        <v>201</v>
      </c>
      <c r="N297" s="144">
        <v>0</v>
      </c>
      <c r="O297" s="144">
        <v>100</v>
      </c>
      <c r="P297" s="144">
        <v>100</v>
      </c>
      <c r="Q297" s="144"/>
      <c r="R297" s="144"/>
      <c r="S297" s="45"/>
      <c r="T297" s="144" t="s">
        <v>1698</v>
      </c>
      <c r="U297" s="144" t="s">
        <v>1699</v>
      </c>
      <c r="V297" s="144" t="s">
        <v>201</v>
      </c>
      <c r="W297" s="144" t="s">
        <v>1700</v>
      </c>
      <c r="X297" s="144">
        <v>1.7149999999999999E-2</v>
      </c>
      <c r="Y297" s="144" t="s">
        <v>201</v>
      </c>
      <c r="Z297" s="144">
        <v>0</v>
      </c>
      <c r="AA297" s="144" t="s">
        <v>1371</v>
      </c>
      <c r="AB297" s="144">
        <v>100</v>
      </c>
      <c r="AC297" s="144">
        <v>100</v>
      </c>
      <c r="AD297" s="144"/>
      <c r="AE297" s="45"/>
      <c r="AF297" s="144" t="s">
        <v>2704</v>
      </c>
      <c r="AG297" s="144" t="s">
        <v>1848</v>
      </c>
      <c r="AH297" s="144" t="s">
        <v>201</v>
      </c>
      <c r="AI297" s="144" t="s">
        <v>2705</v>
      </c>
      <c r="AJ297" s="144">
        <v>9.0920000000000001E-2</v>
      </c>
      <c r="AK297" s="144" t="s">
        <v>201</v>
      </c>
      <c r="AL297" s="144">
        <v>0</v>
      </c>
      <c r="AM297" s="144" t="s">
        <v>1371</v>
      </c>
      <c r="AN297" s="144">
        <v>100</v>
      </c>
      <c r="AO297" s="144">
        <v>100</v>
      </c>
      <c r="AP297" s="144"/>
      <c r="AQ297" s="45"/>
      <c r="AR297" s="45"/>
      <c r="AS297" s="46"/>
      <c r="AT297" s="46"/>
      <c r="AU297" s="46"/>
      <c r="AV297" s="45"/>
      <c r="AW297" s="45"/>
      <c r="AX297" s="45"/>
      <c r="AY297" s="45"/>
      <c r="AZ297" s="45"/>
      <c r="BA297" s="45"/>
    </row>
    <row r="298" spans="8:53" x14ac:dyDescent="0.25">
      <c r="H298" s="144" t="s">
        <v>714</v>
      </c>
      <c r="I298" s="144" t="s">
        <v>220</v>
      </c>
      <c r="J298" s="144" t="s">
        <v>201</v>
      </c>
      <c r="K298" s="144" t="s">
        <v>715</v>
      </c>
      <c r="L298" s="144">
        <v>4.0880000000000001</v>
      </c>
      <c r="M298" s="144" t="s">
        <v>201</v>
      </c>
      <c r="N298" s="144">
        <v>0</v>
      </c>
      <c r="O298" s="144">
        <v>100</v>
      </c>
      <c r="P298" s="144">
        <v>100</v>
      </c>
      <c r="Q298" s="144"/>
      <c r="R298" s="144"/>
      <c r="S298" s="45"/>
      <c r="T298" s="144" t="s">
        <v>1701</v>
      </c>
      <c r="U298" s="144" t="s">
        <v>1702</v>
      </c>
      <c r="V298" s="144" t="s">
        <v>201</v>
      </c>
      <c r="W298" s="144" t="s">
        <v>1415</v>
      </c>
      <c r="X298" s="144">
        <v>0.2298</v>
      </c>
      <c r="Y298" s="144" t="s">
        <v>201</v>
      </c>
      <c r="Z298" s="144">
        <v>0</v>
      </c>
      <c r="AA298" s="144" t="s">
        <v>1371</v>
      </c>
      <c r="AB298" s="144">
        <v>100</v>
      </c>
      <c r="AC298" s="144">
        <v>100</v>
      </c>
      <c r="AD298" s="144"/>
      <c r="AE298" s="45"/>
      <c r="AF298" s="144" t="s">
        <v>2706</v>
      </c>
      <c r="AG298" s="144" t="s">
        <v>2707</v>
      </c>
      <c r="AH298" s="144" t="s">
        <v>201</v>
      </c>
      <c r="AI298" s="144" t="s">
        <v>2427</v>
      </c>
      <c r="AJ298" s="144">
        <v>-0.26579999999999998</v>
      </c>
      <c r="AK298" s="144" t="s">
        <v>2708</v>
      </c>
      <c r="AL298" s="144">
        <v>0.26579999999999998</v>
      </c>
      <c r="AM298" s="144" t="s">
        <v>1371</v>
      </c>
      <c r="AN298" s="144">
        <v>0</v>
      </c>
      <c r="AO298" s="144">
        <v>0</v>
      </c>
      <c r="AP298" s="144"/>
      <c r="AQ298" s="45"/>
      <c r="AR298" s="45"/>
      <c r="AS298" s="46"/>
      <c r="AT298" s="46"/>
      <c r="AU298" s="46"/>
      <c r="AV298" s="45"/>
      <c r="AW298" s="45"/>
      <c r="AX298" s="45"/>
      <c r="AY298" s="45"/>
      <c r="AZ298" s="45"/>
      <c r="BA298" s="45"/>
    </row>
    <row r="299" spans="8:53" x14ac:dyDescent="0.25">
      <c r="H299" s="144" t="s">
        <v>716</v>
      </c>
      <c r="I299" s="144" t="s">
        <v>717</v>
      </c>
      <c r="J299" s="144" t="s">
        <v>201</v>
      </c>
      <c r="K299" s="144" t="s">
        <v>718</v>
      </c>
      <c r="L299" s="144">
        <v>0.1212</v>
      </c>
      <c r="M299" s="144" t="s">
        <v>201</v>
      </c>
      <c r="N299" s="144">
        <v>0</v>
      </c>
      <c r="O299" s="144">
        <v>100</v>
      </c>
      <c r="P299" s="144">
        <v>100</v>
      </c>
      <c r="Q299" s="144"/>
      <c r="R299" s="144"/>
      <c r="S299" s="45"/>
      <c r="T299" s="144" t="s">
        <v>1703</v>
      </c>
      <c r="U299" s="144" t="s">
        <v>1704</v>
      </c>
      <c r="V299" s="144" t="s">
        <v>201</v>
      </c>
      <c r="W299" s="144" t="s">
        <v>1705</v>
      </c>
      <c r="X299" s="144">
        <v>-2.016E-3</v>
      </c>
      <c r="Y299" s="144" t="s">
        <v>1416</v>
      </c>
      <c r="Z299" s="144">
        <v>2.016E-3</v>
      </c>
      <c r="AA299" s="144" t="s">
        <v>1371</v>
      </c>
      <c r="AB299" s="144">
        <v>0</v>
      </c>
      <c r="AC299" s="144">
        <v>0</v>
      </c>
      <c r="AD299" s="144"/>
      <c r="AE299" s="45"/>
      <c r="AF299" s="144" t="s">
        <v>2709</v>
      </c>
      <c r="AG299" s="144" t="s">
        <v>2710</v>
      </c>
      <c r="AH299" s="144" t="s">
        <v>201</v>
      </c>
      <c r="AI299" s="144" t="s">
        <v>2711</v>
      </c>
      <c r="AJ299" s="144">
        <v>4.3479999999999998E-2</v>
      </c>
      <c r="AK299" s="144" t="s">
        <v>201</v>
      </c>
      <c r="AL299" s="144">
        <v>0</v>
      </c>
      <c r="AM299" s="144" t="s">
        <v>1371</v>
      </c>
      <c r="AN299" s="144">
        <v>100</v>
      </c>
      <c r="AO299" s="144">
        <v>100</v>
      </c>
      <c r="AP299" s="144"/>
      <c r="AQ299" s="45"/>
      <c r="AR299" s="45"/>
      <c r="AS299" s="46"/>
      <c r="AT299" s="46"/>
      <c r="AU299" s="46"/>
      <c r="AV299" s="45"/>
      <c r="AW299" s="45"/>
      <c r="AX299" s="45"/>
      <c r="AY299" s="45"/>
      <c r="AZ299" s="45"/>
      <c r="BA299" s="45"/>
    </row>
    <row r="300" spans="8:53" x14ac:dyDescent="0.25">
      <c r="H300" s="144" t="s">
        <v>719</v>
      </c>
      <c r="I300" s="144" t="s">
        <v>720</v>
      </c>
      <c r="J300" s="144" t="s">
        <v>201</v>
      </c>
      <c r="K300" s="144" t="s">
        <v>413</v>
      </c>
      <c r="L300" s="144">
        <v>-6.7059999999999995E-2</v>
      </c>
      <c r="M300" s="144" t="s">
        <v>414</v>
      </c>
      <c r="N300" s="144">
        <v>6.7059999999999995E-2</v>
      </c>
      <c r="O300" s="144">
        <v>0</v>
      </c>
      <c r="P300" s="144">
        <v>0</v>
      </c>
      <c r="Q300" s="144"/>
      <c r="R300" s="144"/>
      <c r="S300" s="45"/>
      <c r="T300" s="144" t="s">
        <v>1706</v>
      </c>
      <c r="U300" s="144" t="s">
        <v>1707</v>
      </c>
      <c r="V300" s="144" t="s">
        <v>201</v>
      </c>
      <c r="W300" s="144" t="s">
        <v>1420</v>
      </c>
      <c r="X300" s="144">
        <v>-0.26950000000000002</v>
      </c>
      <c r="Y300" s="144" t="s">
        <v>1421</v>
      </c>
      <c r="Z300" s="144">
        <v>0.26950000000000002</v>
      </c>
      <c r="AA300" s="144" t="s">
        <v>1371</v>
      </c>
      <c r="AB300" s="144">
        <v>0</v>
      </c>
      <c r="AC300" s="144">
        <v>0</v>
      </c>
      <c r="AD300" s="144"/>
      <c r="AE300" s="45"/>
      <c r="AF300" s="144" t="s">
        <v>2712</v>
      </c>
      <c r="AG300" s="144" t="s">
        <v>2713</v>
      </c>
      <c r="AH300" s="144" t="s">
        <v>201</v>
      </c>
      <c r="AI300" s="144" t="s">
        <v>2714</v>
      </c>
      <c r="AJ300" s="144">
        <v>0.2492</v>
      </c>
      <c r="AK300" s="144" t="s">
        <v>201</v>
      </c>
      <c r="AL300" s="144">
        <v>0</v>
      </c>
      <c r="AM300" s="144" t="s">
        <v>1371</v>
      </c>
      <c r="AN300" s="144">
        <v>100</v>
      </c>
      <c r="AO300" s="144">
        <v>100</v>
      </c>
      <c r="AP300" s="144"/>
      <c r="AQ300" s="45"/>
      <c r="AR300" s="45"/>
      <c r="AS300" s="46"/>
      <c r="AT300" s="46"/>
      <c r="AU300" s="46"/>
      <c r="AV300" s="45"/>
      <c r="AW300" s="45"/>
      <c r="AX300" s="45"/>
      <c r="AY300" s="45"/>
      <c r="AZ300" s="45"/>
      <c r="BA300" s="45"/>
    </row>
    <row r="301" spans="8:53" x14ac:dyDescent="0.25">
      <c r="H301" s="144" t="s">
        <v>721</v>
      </c>
      <c r="I301" s="144" t="s">
        <v>722</v>
      </c>
      <c r="J301" s="144" t="s">
        <v>201</v>
      </c>
      <c r="K301" s="144" t="s">
        <v>723</v>
      </c>
      <c r="L301" s="144">
        <v>0.44819999999999999</v>
      </c>
      <c r="M301" s="144" t="s">
        <v>201</v>
      </c>
      <c r="N301" s="144">
        <v>0</v>
      </c>
      <c r="O301" s="144">
        <v>100</v>
      </c>
      <c r="P301" s="144">
        <v>100</v>
      </c>
      <c r="Q301" s="144"/>
      <c r="R301" s="144"/>
      <c r="S301" s="45"/>
      <c r="T301" s="144" t="s">
        <v>1708</v>
      </c>
      <c r="U301" s="144" t="s">
        <v>1709</v>
      </c>
      <c r="V301" s="144" t="s">
        <v>201</v>
      </c>
      <c r="W301" s="144" t="s">
        <v>1710</v>
      </c>
      <c r="X301" s="144">
        <v>2.75E-2</v>
      </c>
      <c r="Y301" s="144" t="s">
        <v>201</v>
      </c>
      <c r="Z301" s="144">
        <v>0</v>
      </c>
      <c r="AA301" s="144" t="s">
        <v>1371</v>
      </c>
      <c r="AB301" s="144">
        <v>100</v>
      </c>
      <c r="AC301" s="144">
        <v>100</v>
      </c>
      <c r="AD301" s="144"/>
      <c r="AE301" s="45"/>
      <c r="AF301" s="144" t="s">
        <v>2715</v>
      </c>
      <c r="AG301" s="144" t="s">
        <v>2716</v>
      </c>
      <c r="AH301" s="144" t="s">
        <v>201</v>
      </c>
      <c r="AI301" s="144" t="s">
        <v>2717</v>
      </c>
      <c r="AJ301" s="144">
        <v>-0.2369</v>
      </c>
      <c r="AK301" s="144" t="s">
        <v>2718</v>
      </c>
      <c r="AL301" s="144">
        <v>0.2369</v>
      </c>
      <c r="AM301" s="144" t="s">
        <v>1371</v>
      </c>
      <c r="AN301" s="144">
        <v>0</v>
      </c>
      <c r="AO301" s="144">
        <v>0</v>
      </c>
      <c r="AP301" s="144"/>
      <c r="AQ301" s="45"/>
      <c r="AR301" s="48"/>
      <c r="AS301" s="46"/>
      <c r="AT301" s="46"/>
      <c r="AU301" s="46"/>
      <c r="AV301" s="45"/>
      <c r="AW301" s="45"/>
      <c r="AX301" s="45"/>
      <c r="AY301" s="45"/>
      <c r="AZ301" s="45"/>
      <c r="BA301" s="45"/>
    </row>
    <row r="302" spans="8:53" x14ac:dyDescent="0.25">
      <c r="H302" s="144" t="s">
        <v>724</v>
      </c>
      <c r="I302" s="144" t="s">
        <v>725</v>
      </c>
      <c r="J302" s="144" t="s">
        <v>201</v>
      </c>
      <c r="K302" s="144" t="s">
        <v>726</v>
      </c>
      <c r="L302" s="144">
        <v>0.47089999999999999</v>
      </c>
      <c r="M302" s="144" t="s">
        <v>201</v>
      </c>
      <c r="N302" s="144">
        <v>0</v>
      </c>
      <c r="O302" s="144">
        <v>100</v>
      </c>
      <c r="P302" s="144">
        <v>100</v>
      </c>
      <c r="Q302" s="144"/>
      <c r="R302" s="144"/>
      <c r="S302" s="45"/>
      <c r="T302" s="144" t="s">
        <v>1711</v>
      </c>
      <c r="U302" s="144" t="s">
        <v>963</v>
      </c>
      <c r="V302" s="144" t="s">
        <v>201</v>
      </c>
      <c r="W302" s="144" t="s">
        <v>1712</v>
      </c>
      <c r="X302" s="144">
        <v>0.14749999999999999</v>
      </c>
      <c r="Y302" s="144" t="s">
        <v>201</v>
      </c>
      <c r="Z302" s="144">
        <v>0</v>
      </c>
      <c r="AA302" s="144" t="s">
        <v>1371</v>
      </c>
      <c r="AB302" s="144">
        <v>100</v>
      </c>
      <c r="AC302" s="144">
        <v>100</v>
      </c>
      <c r="AD302" s="144"/>
      <c r="AE302" s="45"/>
      <c r="AF302" s="144" t="s">
        <v>2719</v>
      </c>
      <c r="AG302" s="144" t="s">
        <v>879</v>
      </c>
      <c r="AH302" s="144" t="s">
        <v>201</v>
      </c>
      <c r="AI302" s="144" t="s">
        <v>2720</v>
      </c>
      <c r="AJ302" s="144">
        <v>-0.1381</v>
      </c>
      <c r="AK302" s="144" t="s">
        <v>881</v>
      </c>
      <c r="AL302" s="144">
        <v>0.1381</v>
      </c>
      <c r="AM302" s="144" t="s">
        <v>1371</v>
      </c>
      <c r="AN302" s="144">
        <v>0</v>
      </c>
      <c r="AO302" s="144">
        <v>0</v>
      </c>
      <c r="AP302" s="144"/>
      <c r="AQ302" s="45"/>
      <c r="AR302" s="48"/>
      <c r="AS302" s="46"/>
      <c r="AT302" s="46"/>
      <c r="AU302" s="46"/>
      <c r="AV302" s="45"/>
      <c r="AW302" s="45"/>
      <c r="AX302" s="45"/>
      <c r="AY302" s="45"/>
      <c r="AZ302" s="45"/>
      <c r="BA302" s="45"/>
    </row>
    <row r="303" spans="8:53" x14ac:dyDescent="0.25">
      <c r="H303" s="144" t="s">
        <v>727</v>
      </c>
      <c r="I303" s="144" t="s">
        <v>728</v>
      </c>
      <c r="J303" s="144" t="s">
        <v>201</v>
      </c>
      <c r="K303" s="144" t="s">
        <v>729</v>
      </c>
      <c r="L303" s="144">
        <v>0.84230000000000005</v>
      </c>
      <c r="M303" s="144" t="s">
        <v>201</v>
      </c>
      <c r="N303" s="144">
        <v>0</v>
      </c>
      <c r="O303" s="144">
        <v>100</v>
      </c>
      <c r="P303" s="144">
        <v>100</v>
      </c>
      <c r="Q303" s="144"/>
      <c r="R303" s="144"/>
      <c r="S303" s="45"/>
      <c r="T303" s="144" t="s">
        <v>1713</v>
      </c>
      <c r="U303" s="144" t="s">
        <v>1714</v>
      </c>
      <c r="V303" s="144" t="s">
        <v>201</v>
      </c>
      <c r="W303" s="144" t="s">
        <v>1320</v>
      </c>
      <c r="X303" s="144">
        <v>-8.3500000000000005E-2</v>
      </c>
      <c r="Y303" s="144" t="s">
        <v>1715</v>
      </c>
      <c r="Z303" s="144">
        <v>8.3500000000000005E-2</v>
      </c>
      <c r="AA303" s="144" t="s">
        <v>1371</v>
      </c>
      <c r="AB303" s="144">
        <v>0</v>
      </c>
      <c r="AC303" s="144">
        <v>0</v>
      </c>
      <c r="AD303" s="144"/>
      <c r="AE303" s="45"/>
      <c r="AF303" s="144" t="s">
        <v>2721</v>
      </c>
      <c r="AG303" s="144" t="s">
        <v>2722</v>
      </c>
      <c r="AH303" s="144" t="s">
        <v>201</v>
      </c>
      <c r="AI303" s="144" t="s">
        <v>2431</v>
      </c>
      <c r="AJ303" s="144">
        <v>0.50490000000000002</v>
      </c>
      <c r="AK303" s="144" t="s">
        <v>201</v>
      </c>
      <c r="AL303" s="144">
        <v>0</v>
      </c>
      <c r="AM303" s="144" t="s">
        <v>1371</v>
      </c>
      <c r="AN303" s="144">
        <v>100</v>
      </c>
      <c r="AO303" s="144">
        <v>100</v>
      </c>
      <c r="AP303" s="144"/>
      <c r="AQ303" s="45"/>
      <c r="AR303" s="48"/>
      <c r="AS303" s="46"/>
      <c r="AT303" s="46"/>
      <c r="AU303" s="46"/>
      <c r="AV303" s="45"/>
      <c r="AW303" s="45"/>
      <c r="AX303" s="45"/>
      <c r="AY303" s="45"/>
      <c r="AZ303" s="45"/>
      <c r="BA303" s="45"/>
    </row>
    <row r="304" spans="8:53" x14ac:dyDescent="0.25">
      <c r="H304" s="144" t="s">
        <v>730</v>
      </c>
      <c r="I304" s="144" t="s">
        <v>731</v>
      </c>
      <c r="J304" s="144" t="s">
        <v>201</v>
      </c>
      <c r="K304" s="144" t="s">
        <v>327</v>
      </c>
      <c r="L304" s="144">
        <v>0.24970000000000001</v>
      </c>
      <c r="M304" s="144" t="s">
        <v>201</v>
      </c>
      <c r="N304" s="144">
        <v>0</v>
      </c>
      <c r="O304" s="144">
        <v>100</v>
      </c>
      <c r="P304" s="144">
        <v>100</v>
      </c>
      <c r="Q304" s="144"/>
      <c r="R304" s="144"/>
      <c r="S304" s="45"/>
      <c r="T304" s="144" t="s">
        <v>1716</v>
      </c>
      <c r="U304" s="144" t="s">
        <v>1717</v>
      </c>
      <c r="V304" s="144" t="s">
        <v>201</v>
      </c>
      <c r="W304" s="144" t="s">
        <v>1718</v>
      </c>
      <c r="X304" s="144">
        <v>0.13569999999999999</v>
      </c>
      <c r="Y304" s="144" t="s">
        <v>201</v>
      </c>
      <c r="Z304" s="144">
        <v>0</v>
      </c>
      <c r="AA304" s="144" t="s">
        <v>1371</v>
      </c>
      <c r="AB304" s="144">
        <v>100</v>
      </c>
      <c r="AC304" s="144">
        <v>100</v>
      </c>
      <c r="AD304" s="144"/>
      <c r="AE304" s="45"/>
      <c r="AF304" s="144" t="s">
        <v>2723</v>
      </c>
      <c r="AG304" s="144" t="s">
        <v>2724</v>
      </c>
      <c r="AH304" s="144" t="s">
        <v>201</v>
      </c>
      <c r="AI304" s="144" t="s">
        <v>2725</v>
      </c>
      <c r="AJ304" s="144">
        <v>0.88060000000000005</v>
      </c>
      <c r="AK304" s="144" t="s">
        <v>201</v>
      </c>
      <c r="AL304" s="144">
        <v>0</v>
      </c>
      <c r="AM304" s="144" t="s">
        <v>1371</v>
      </c>
      <c r="AN304" s="144">
        <v>100</v>
      </c>
      <c r="AO304" s="144">
        <v>100</v>
      </c>
      <c r="AP304" s="144"/>
      <c r="AQ304" s="45"/>
      <c r="AR304" s="48"/>
      <c r="AS304" s="46"/>
      <c r="AT304" s="46"/>
      <c r="AU304" s="46"/>
      <c r="AV304" s="45"/>
      <c r="AW304" s="45"/>
      <c r="AX304" s="45"/>
      <c r="AY304" s="45"/>
      <c r="AZ304" s="45"/>
      <c r="BA304" s="45"/>
    </row>
    <row r="305" spans="8:53" x14ac:dyDescent="0.25">
      <c r="H305" s="144" t="s">
        <v>732</v>
      </c>
      <c r="I305" s="144" t="s">
        <v>733</v>
      </c>
      <c r="J305" s="144" t="s">
        <v>201</v>
      </c>
      <c r="K305" s="144" t="s">
        <v>417</v>
      </c>
      <c r="L305" s="144">
        <v>0.53339999999999999</v>
      </c>
      <c r="M305" s="144" t="s">
        <v>201</v>
      </c>
      <c r="N305" s="144">
        <v>0</v>
      </c>
      <c r="O305" s="144">
        <v>100</v>
      </c>
      <c r="P305" s="144">
        <v>100</v>
      </c>
      <c r="Q305" s="144"/>
      <c r="R305" s="144"/>
      <c r="S305" s="45"/>
      <c r="T305" s="144" t="s">
        <v>1719</v>
      </c>
      <c r="U305" s="144" t="s">
        <v>1720</v>
      </c>
      <c r="V305" s="144" t="s">
        <v>201</v>
      </c>
      <c r="W305" s="144" t="s">
        <v>1424</v>
      </c>
      <c r="X305" s="144">
        <v>-0.31669999999999998</v>
      </c>
      <c r="Y305" s="144" t="s">
        <v>1425</v>
      </c>
      <c r="Z305" s="144">
        <v>0.31669999999999998</v>
      </c>
      <c r="AA305" s="144" t="s">
        <v>1371</v>
      </c>
      <c r="AB305" s="144">
        <v>0</v>
      </c>
      <c r="AC305" s="144">
        <v>0</v>
      </c>
      <c r="AD305" s="144"/>
      <c r="AE305" s="45"/>
      <c r="AF305" s="144" t="s">
        <v>2726</v>
      </c>
      <c r="AG305" s="144" t="s">
        <v>2727</v>
      </c>
      <c r="AH305" s="144" t="s">
        <v>201</v>
      </c>
      <c r="AI305" s="144" t="s">
        <v>2343</v>
      </c>
      <c r="AJ305" s="144">
        <v>3.9079999999999997E-2</v>
      </c>
      <c r="AK305" s="144" t="s">
        <v>201</v>
      </c>
      <c r="AL305" s="144">
        <v>0</v>
      </c>
      <c r="AM305" s="144" t="s">
        <v>1371</v>
      </c>
      <c r="AN305" s="144">
        <v>100</v>
      </c>
      <c r="AO305" s="144">
        <v>100</v>
      </c>
      <c r="AP305" s="144"/>
      <c r="AQ305" s="45"/>
      <c r="AR305" s="48"/>
      <c r="AS305" s="46"/>
      <c r="AT305" s="46"/>
      <c r="AU305" s="46"/>
      <c r="AV305" s="45"/>
      <c r="AW305" s="45"/>
      <c r="AX305" s="45"/>
      <c r="AY305" s="45"/>
      <c r="AZ305" s="45"/>
      <c r="BA305" s="45"/>
    </row>
    <row r="306" spans="8:53" x14ac:dyDescent="0.25">
      <c r="H306" s="144" t="s">
        <v>734</v>
      </c>
      <c r="I306" s="144" t="s">
        <v>735</v>
      </c>
      <c r="J306" s="144" t="s">
        <v>201</v>
      </c>
      <c r="K306" s="144" t="s">
        <v>736</v>
      </c>
      <c r="L306" s="144">
        <v>0.17519999999999999</v>
      </c>
      <c r="M306" s="144" t="s">
        <v>201</v>
      </c>
      <c r="N306" s="144">
        <v>0</v>
      </c>
      <c r="O306" s="144">
        <v>100</v>
      </c>
      <c r="P306" s="144">
        <v>100</v>
      </c>
      <c r="Q306" s="144"/>
      <c r="R306" s="144"/>
      <c r="S306" s="45"/>
      <c r="T306" s="144" t="s">
        <v>1721</v>
      </c>
      <c r="U306" s="144" t="s">
        <v>1722</v>
      </c>
      <c r="V306" s="144" t="s">
        <v>201</v>
      </c>
      <c r="W306" s="144" t="s">
        <v>1723</v>
      </c>
      <c r="X306" s="144">
        <v>0.93740000000000001</v>
      </c>
      <c r="Y306" s="144" t="s">
        <v>201</v>
      </c>
      <c r="Z306" s="144">
        <v>0</v>
      </c>
      <c r="AA306" s="144" t="s">
        <v>1371</v>
      </c>
      <c r="AB306" s="144">
        <v>100</v>
      </c>
      <c r="AC306" s="144">
        <v>100</v>
      </c>
      <c r="AD306" s="144"/>
      <c r="AE306" s="45"/>
      <c r="AF306" s="144" t="s">
        <v>2728</v>
      </c>
      <c r="AG306" s="144" t="s">
        <v>2729</v>
      </c>
      <c r="AH306" s="144" t="s">
        <v>201</v>
      </c>
      <c r="AI306" s="144" t="s">
        <v>2730</v>
      </c>
      <c r="AJ306" s="144">
        <v>0.19989999999999999</v>
      </c>
      <c r="AK306" s="144" t="s">
        <v>201</v>
      </c>
      <c r="AL306" s="144">
        <v>0</v>
      </c>
      <c r="AM306" s="144" t="s">
        <v>1371</v>
      </c>
      <c r="AN306" s="144">
        <v>100</v>
      </c>
      <c r="AO306" s="144">
        <v>100</v>
      </c>
      <c r="AP306" s="144"/>
      <c r="AQ306" s="45"/>
      <c r="AR306" s="48"/>
      <c r="AS306" s="46"/>
      <c r="AT306" s="46"/>
      <c r="AU306" s="46"/>
      <c r="AV306" s="45"/>
      <c r="AW306" s="45"/>
      <c r="AX306" s="45"/>
      <c r="AY306" s="45"/>
      <c r="AZ306" s="45"/>
      <c r="BA306" s="45"/>
    </row>
    <row r="307" spans="8:53" x14ac:dyDescent="0.25">
      <c r="H307" s="144" t="s">
        <v>737</v>
      </c>
      <c r="I307" s="144" t="s">
        <v>738</v>
      </c>
      <c r="J307" s="144" t="s">
        <v>201</v>
      </c>
      <c r="K307" s="144" t="s">
        <v>739</v>
      </c>
      <c r="L307" s="144">
        <v>-0.40689999999999998</v>
      </c>
      <c r="M307" s="144" t="s">
        <v>740</v>
      </c>
      <c r="N307" s="144">
        <v>0.40689999999999998</v>
      </c>
      <c r="O307" s="144">
        <v>0</v>
      </c>
      <c r="P307" s="144">
        <v>0</v>
      </c>
      <c r="Q307" s="144"/>
      <c r="R307" s="144"/>
      <c r="S307" s="45"/>
      <c r="T307" s="144" t="s">
        <v>1724</v>
      </c>
      <c r="U307" s="144" t="s">
        <v>1725</v>
      </c>
      <c r="V307" s="144" t="s">
        <v>201</v>
      </c>
      <c r="W307" s="144" t="s">
        <v>1726</v>
      </c>
      <c r="X307" s="144">
        <v>1.17E-2</v>
      </c>
      <c r="Y307" s="144" t="s">
        <v>201</v>
      </c>
      <c r="Z307" s="144">
        <v>0</v>
      </c>
      <c r="AA307" s="144" t="s">
        <v>1371</v>
      </c>
      <c r="AB307" s="144">
        <v>100</v>
      </c>
      <c r="AC307" s="144">
        <v>100</v>
      </c>
      <c r="AD307" s="144"/>
      <c r="AE307" s="45"/>
      <c r="AF307" s="144" t="s">
        <v>2731</v>
      </c>
      <c r="AG307" s="144" t="s">
        <v>906</v>
      </c>
      <c r="AH307" s="144" t="s">
        <v>201</v>
      </c>
      <c r="AI307" s="144" t="s">
        <v>2732</v>
      </c>
      <c r="AJ307" s="144">
        <v>-0.19189999999999999</v>
      </c>
      <c r="AK307" s="144" t="s">
        <v>465</v>
      </c>
      <c r="AL307" s="144">
        <v>0.19189999999999999</v>
      </c>
      <c r="AM307" s="144" t="s">
        <v>1371</v>
      </c>
      <c r="AN307" s="144">
        <v>0</v>
      </c>
      <c r="AO307" s="144">
        <v>0</v>
      </c>
      <c r="AP307" s="144"/>
      <c r="AQ307" s="45"/>
      <c r="AR307" s="48"/>
      <c r="AS307" s="46"/>
      <c r="AT307" s="46"/>
      <c r="AU307" s="46"/>
      <c r="AV307" s="45"/>
      <c r="AW307" s="45"/>
      <c r="AX307" s="45"/>
      <c r="AY307" s="45"/>
      <c r="AZ307" s="45"/>
      <c r="BA307" s="45"/>
    </row>
    <row r="308" spans="8:53" x14ac:dyDescent="0.25">
      <c r="H308" s="144" t="s">
        <v>741</v>
      </c>
      <c r="I308" s="144" t="s">
        <v>742</v>
      </c>
      <c r="J308" s="144" t="s">
        <v>201</v>
      </c>
      <c r="K308" s="144" t="s">
        <v>743</v>
      </c>
      <c r="L308" s="144">
        <v>-0.1265</v>
      </c>
      <c r="M308" s="144" t="s">
        <v>744</v>
      </c>
      <c r="N308" s="144">
        <v>0.1265</v>
      </c>
      <c r="O308" s="144">
        <v>0</v>
      </c>
      <c r="P308" s="144">
        <v>0</v>
      </c>
      <c r="Q308" s="144"/>
      <c r="R308" s="144"/>
      <c r="S308" s="45"/>
      <c r="T308" s="144" t="s">
        <v>1727</v>
      </c>
      <c r="U308" s="144" t="s">
        <v>1728</v>
      </c>
      <c r="V308" s="144" t="s">
        <v>201</v>
      </c>
      <c r="W308" s="144" t="s">
        <v>1729</v>
      </c>
      <c r="X308" s="144">
        <v>0.2054</v>
      </c>
      <c r="Y308" s="144" t="s">
        <v>201</v>
      </c>
      <c r="Z308" s="144">
        <v>0</v>
      </c>
      <c r="AA308" s="144" t="s">
        <v>1371</v>
      </c>
      <c r="AB308" s="144">
        <v>100</v>
      </c>
      <c r="AC308" s="144">
        <v>100</v>
      </c>
      <c r="AD308" s="144"/>
      <c r="AE308" s="45"/>
      <c r="AF308" s="144" t="s">
        <v>2733</v>
      </c>
      <c r="AG308" s="144" t="s">
        <v>2734</v>
      </c>
      <c r="AH308" s="144" t="s">
        <v>201</v>
      </c>
      <c r="AI308" s="144" t="s">
        <v>2434</v>
      </c>
      <c r="AJ308" s="144">
        <v>-1.242</v>
      </c>
      <c r="AK308" s="144" t="s">
        <v>2735</v>
      </c>
      <c r="AL308" s="144">
        <v>1.242</v>
      </c>
      <c r="AM308" s="144" t="s">
        <v>1371</v>
      </c>
      <c r="AN308" s="144">
        <v>0</v>
      </c>
      <c r="AO308" s="144">
        <v>0</v>
      </c>
      <c r="AP308" s="144"/>
      <c r="AQ308" s="45"/>
      <c r="AR308" s="48"/>
      <c r="AS308" s="46"/>
      <c r="AT308" s="46"/>
      <c r="AU308" s="46"/>
      <c r="AV308" s="45"/>
      <c r="AW308" s="45"/>
      <c r="AX308" s="45"/>
      <c r="AY308" s="45"/>
      <c r="AZ308" s="45"/>
      <c r="BA308" s="45"/>
    </row>
    <row r="309" spans="8:53" x14ac:dyDescent="0.25">
      <c r="H309" s="144" t="s">
        <v>745</v>
      </c>
      <c r="I309" s="144" t="s">
        <v>746</v>
      </c>
      <c r="J309" s="144" t="s">
        <v>201</v>
      </c>
      <c r="K309" s="144" t="s">
        <v>421</v>
      </c>
      <c r="L309" s="144">
        <v>-0.34160000000000001</v>
      </c>
      <c r="M309" s="144" t="s">
        <v>747</v>
      </c>
      <c r="N309" s="144">
        <v>0.34160000000000001</v>
      </c>
      <c r="O309" s="144">
        <v>0</v>
      </c>
      <c r="P309" s="144">
        <v>0</v>
      </c>
      <c r="Q309" s="144"/>
      <c r="R309" s="144"/>
      <c r="S309" s="45"/>
      <c r="T309" s="144" t="s">
        <v>1730</v>
      </c>
      <c r="U309" s="144" t="s">
        <v>1731</v>
      </c>
      <c r="V309" s="144" t="s">
        <v>201</v>
      </c>
      <c r="W309" s="144" t="s">
        <v>1428</v>
      </c>
      <c r="X309" s="144">
        <v>0.189</v>
      </c>
      <c r="Y309" s="144" t="s">
        <v>201</v>
      </c>
      <c r="Z309" s="144">
        <v>0</v>
      </c>
      <c r="AA309" s="144" t="s">
        <v>1371</v>
      </c>
      <c r="AB309" s="144">
        <v>100</v>
      </c>
      <c r="AC309" s="144">
        <v>100</v>
      </c>
      <c r="AD309" s="144"/>
      <c r="AE309" s="45"/>
      <c r="AF309" s="144" t="s">
        <v>2736</v>
      </c>
      <c r="AG309" s="144" t="s">
        <v>2737</v>
      </c>
      <c r="AH309" s="144" t="s">
        <v>201</v>
      </c>
      <c r="AI309" s="144" t="s">
        <v>2738</v>
      </c>
      <c r="AJ309" s="144">
        <v>0.12970000000000001</v>
      </c>
      <c r="AK309" s="144" t="s">
        <v>201</v>
      </c>
      <c r="AL309" s="144">
        <v>0</v>
      </c>
      <c r="AM309" s="144" t="s">
        <v>1371</v>
      </c>
      <c r="AN309" s="144">
        <v>100</v>
      </c>
      <c r="AO309" s="144">
        <v>100</v>
      </c>
      <c r="AP309" s="144"/>
      <c r="AQ309" s="45"/>
      <c r="AR309" s="48"/>
      <c r="AS309" s="46"/>
      <c r="AT309" s="46"/>
      <c r="AU309" s="46"/>
      <c r="AV309" s="45"/>
      <c r="AW309" s="45"/>
      <c r="AX309" s="45"/>
      <c r="AY309" s="45"/>
      <c r="AZ309" s="45"/>
      <c r="BA309" s="45"/>
    </row>
    <row r="310" spans="8:53" x14ac:dyDescent="0.25">
      <c r="H310" s="144" t="s">
        <v>748</v>
      </c>
      <c r="I310" s="144" t="s">
        <v>749</v>
      </c>
      <c r="J310" s="144" t="s">
        <v>201</v>
      </c>
      <c r="K310" s="144" t="s">
        <v>750</v>
      </c>
      <c r="L310" s="144">
        <v>-0.51</v>
      </c>
      <c r="M310" s="144" t="s">
        <v>751</v>
      </c>
      <c r="N310" s="144">
        <v>0.51</v>
      </c>
      <c r="O310" s="144">
        <v>0</v>
      </c>
      <c r="P310" s="144">
        <v>0</v>
      </c>
      <c r="Q310" s="144"/>
      <c r="R310" s="144"/>
      <c r="S310" s="45"/>
      <c r="T310" s="144" t="s">
        <v>1732</v>
      </c>
      <c r="U310" s="144" t="s">
        <v>1733</v>
      </c>
      <c r="V310" s="144" t="s">
        <v>201</v>
      </c>
      <c r="W310" s="144" t="s">
        <v>1734</v>
      </c>
      <c r="X310" s="144">
        <v>-0.28889999999999999</v>
      </c>
      <c r="Y310" s="144" t="s">
        <v>1429</v>
      </c>
      <c r="Z310" s="144">
        <v>0.28889999999999999</v>
      </c>
      <c r="AA310" s="144" t="s">
        <v>1371</v>
      </c>
      <c r="AB310" s="144">
        <v>0</v>
      </c>
      <c r="AC310" s="144">
        <v>0</v>
      </c>
      <c r="AD310" s="144"/>
      <c r="AE310" s="45"/>
      <c r="AF310" s="144" t="s">
        <v>2739</v>
      </c>
      <c r="AG310" s="144" t="s">
        <v>2740</v>
      </c>
      <c r="AH310" s="144" t="s">
        <v>201</v>
      </c>
      <c r="AI310" s="144" t="s">
        <v>2741</v>
      </c>
      <c r="AJ310" s="144">
        <v>7.0309999999999997E-2</v>
      </c>
      <c r="AK310" s="144" t="s">
        <v>201</v>
      </c>
      <c r="AL310" s="144">
        <v>0</v>
      </c>
      <c r="AM310" s="144" t="s">
        <v>1371</v>
      </c>
      <c r="AN310" s="144">
        <v>100</v>
      </c>
      <c r="AO310" s="144">
        <v>100</v>
      </c>
      <c r="AP310" s="144"/>
      <c r="AQ310" s="45"/>
      <c r="AR310" s="45"/>
      <c r="AS310" s="46"/>
      <c r="AT310" s="46"/>
      <c r="AU310" s="46"/>
      <c r="AV310" s="45"/>
      <c r="AW310" s="45"/>
      <c r="AX310" s="45"/>
      <c r="AY310" s="45"/>
      <c r="AZ310" s="45"/>
      <c r="BA310" s="45"/>
    </row>
    <row r="311" spans="8:53" x14ac:dyDescent="0.25">
      <c r="H311" s="144" t="s">
        <v>752</v>
      </c>
      <c r="I311" s="144" t="s">
        <v>753</v>
      </c>
      <c r="J311" s="144" t="s">
        <v>201</v>
      </c>
      <c r="K311" s="144" t="s">
        <v>754</v>
      </c>
      <c r="L311" s="144">
        <v>0.16009999999999999</v>
      </c>
      <c r="M311" s="144" t="s">
        <v>201</v>
      </c>
      <c r="N311" s="144">
        <v>0</v>
      </c>
      <c r="O311" s="144">
        <v>100</v>
      </c>
      <c r="P311" s="144">
        <v>100</v>
      </c>
      <c r="Q311" s="144"/>
      <c r="R311" s="144"/>
      <c r="S311" s="45"/>
      <c r="T311" s="144" t="s">
        <v>1735</v>
      </c>
      <c r="U311" s="144" t="s">
        <v>1736</v>
      </c>
      <c r="V311" s="144" t="s">
        <v>201</v>
      </c>
      <c r="W311" s="144" t="s">
        <v>1737</v>
      </c>
      <c r="X311" s="144">
        <v>5.9409999999999998E-2</v>
      </c>
      <c r="Y311" s="144" t="s">
        <v>201</v>
      </c>
      <c r="Z311" s="144">
        <v>0</v>
      </c>
      <c r="AA311" s="144" t="s">
        <v>1371</v>
      </c>
      <c r="AB311" s="144">
        <v>100</v>
      </c>
      <c r="AC311" s="144">
        <v>100</v>
      </c>
      <c r="AD311" s="144"/>
      <c r="AE311" s="45"/>
      <c r="AF311" s="144" t="s">
        <v>2742</v>
      </c>
      <c r="AG311" s="144" t="s">
        <v>2743</v>
      </c>
      <c r="AH311" s="144" t="s">
        <v>201</v>
      </c>
      <c r="AI311" s="144" t="s">
        <v>2744</v>
      </c>
      <c r="AJ311" s="144">
        <v>-0.84460000000000002</v>
      </c>
      <c r="AK311" s="144" t="s">
        <v>2745</v>
      </c>
      <c r="AL311" s="144">
        <v>0.84460000000000002</v>
      </c>
      <c r="AM311" s="144" t="s">
        <v>1371</v>
      </c>
      <c r="AN311" s="144">
        <v>0</v>
      </c>
      <c r="AO311" s="144">
        <v>0</v>
      </c>
      <c r="AP311" s="144"/>
      <c r="AQ311" s="45"/>
      <c r="AR311" s="45"/>
      <c r="AS311" s="46"/>
      <c r="AT311" s="46"/>
      <c r="AU311" s="46"/>
      <c r="AV311" s="45"/>
      <c r="AW311" s="45"/>
      <c r="AX311" s="45"/>
      <c r="AY311" s="45"/>
      <c r="AZ311" s="45"/>
      <c r="BA311" s="45"/>
    </row>
    <row r="312" spans="8:53" x14ac:dyDescent="0.25">
      <c r="H312" s="144" t="s">
        <v>755</v>
      </c>
      <c r="I312" s="144" t="s">
        <v>756</v>
      </c>
      <c r="J312" s="144" t="s">
        <v>201</v>
      </c>
      <c r="K312" s="144" t="s">
        <v>757</v>
      </c>
      <c r="L312" s="144">
        <v>4.2509999999999999E-2</v>
      </c>
      <c r="M312" s="144" t="s">
        <v>201</v>
      </c>
      <c r="N312" s="144">
        <v>0</v>
      </c>
      <c r="O312" s="144">
        <v>100</v>
      </c>
      <c r="P312" s="144">
        <v>100</v>
      </c>
      <c r="Q312" s="144"/>
      <c r="R312" s="144"/>
      <c r="S312" s="45"/>
      <c r="T312" s="144" t="s">
        <v>1738</v>
      </c>
      <c r="U312" s="144" t="s">
        <v>1739</v>
      </c>
      <c r="V312" s="144" t="s">
        <v>201</v>
      </c>
      <c r="W312" s="144" t="s">
        <v>1740</v>
      </c>
      <c r="X312" s="144">
        <v>8.9440000000000006E-2</v>
      </c>
      <c r="Y312" s="144" t="s">
        <v>201</v>
      </c>
      <c r="Z312" s="144">
        <v>0</v>
      </c>
      <c r="AA312" s="144" t="s">
        <v>1371</v>
      </c>
      <c r="AB312" s="144">
        <v>100</v>
      </c>
      <c r="AC312" s="144">
        <v>100</v>
      </c>
      <c r="AD312" s="144"/>
      <c r="AE312" s="45"/>
      <c r="AF312" s="144" t="s">
        <v>2746</v>
      </c>
      <c r="AG312" s="144" t="s">
        <v>2747</v>
      </c>
      <c r="AH312" s="144" t="s">
        <v>201</v>
      </c>
      <c r="AI312" s="144" t="s">
        <v>2748</v>
      </c>
      <c r="AJ312" s="144">
        <v>1.24</v>
      </c>
      <c r="AK312" s="144" t="s">
        <v>201</v>
      </c>
      <c r="AL312" s="144">
        <v>0</v>
      </c>
      <c r="AM312" s="144" t="s">
        <v>1371</v>
      </c>
      <c r="AN312" s="144">
        <v>100</v>
      </c>
      <c r="AO312" s="144">
        <v>100</v>
      </c>
      <c r="AP312" s="144"/>
      <c r="AQ312" s="45"/>
      <c r="AR312" s="45"/>
      <c r="AS312" s="46"/>
      <c r="AT312" s="46"/>
      <c r="AU312" s="46"/>
      <c r="AV312" s="45"/>
      <c r="AW312" s="45"/>
      <c r="AX312" s="45"/>
      <c r="AY312" s="45"/>
      <c r="AZ312" s="45"/>
      <c r="BA312" s="45"/>
    </row>
    <row r="313" spans="8:53" x14ac:dyDescent="0.25">
      <c r="H313" s="144" t="s">
        <v>758</v>
      </c>
      <c r="I313" s="144" t="s">
        <v>759</v>
      </c>
      <c r="J313" s="144" t="s">
        <v>201</v>
      </c>
      <c r="K313" s="144" t="s">
        <v>760</v>
      </c>
      <c r="L313" s="144">
        <v>-3.2940000000000001E-3</v>
      </c>
      <c r="M313" s="144" t="s">
        <v>761</v>
      </c>
      <c r="N313" s="144">
        <v>3.2940000000000001E-3</v>
      </c>
      <c r="O313" s="144">
        <v>0</v>
      </c>
      <c r="P313" s="144">
        <v>0</v>
      </c>
      <c r="Q313" s="144"/>
      <c r="R313" s="144"/>
      <c r="S313" s="45"/>
      <c r="T313" s="144" t="s">
        <v>1741</v>
      </c>
      <c r="U313" s="144" t="s">
        <v>1742</v>
      </c>
      <c r="V313" s="144" t="s">
        <v>201</v>
      </c>
      <c r="W313" s="144" t="s">
        <v>1743</v>
      </c>
      <c r="X313" s="144">
        <v>0.38569999999999999</v>
      </c>
      <c r="Y313" s="144" t="s">
        <v>201</v>
      </c>
      <c r="Z313" s="144">
        <v>0</v>
      </c>
      <c r="AA313" s="144" t="s">
        <v>1371</v>
      </c>
      <c r="AB313" s="144">
        <v>100</v>
      </c>
      <c r="AC313" s="144">
        <v>100</v>
      </c>
      <c r="AD313" s="144"/>
      <c r="AE313" s="45"/>
      <c r="AF313" s="144" t="s">
        <v>2749</v>
      </c>
      <c r="AG313" s="144" t="s">
        <v>2750</v>
      </c>
      <c r="AH313" s="144" t="s">
        <v>201</v>
      </c>
      <c r="AI313" s="144" t="s">
        <v>2438</v>
      </c>
      <c r="AJ313" s="144">
        <v>8.0490000000000006E-2</v>
      </c>
      <c r="AK313" s="144" t="s">
        <v>201</v>
      </c>
      <c r="AL313" s="144">
        <v>0</v>
      </c>
      <c r="AM313" s="144" t="s">
        <v>1371</v>
      </c>
      <c r="AN313" s="144">
        <v>100</v>
      </c>
      <c r="AO313" s="144">
        <v>100</v>
      </c>
      <c r="AP313" s="144"/>
      <c r="AQ313" s="45"/>
      <c r="AR313" s="45"/>
      <c r="AS313" s="46"/>
      <c r="AT313" s="46"/>
      <c r="AU313" s="46"/>
      <c r="AV313" s="45"/>
      <c r="AW313" s="45"/>
      <c r="AX313" s="45"/>
      <c r="AY313" s="45"/>
      <c r="AZ313" s="45"/>
      <c r="BA313" s="45"/>
    </row>
    <row r="314" spans="8:53" x14ac:dyDescent="0.25">
      <c r="H314" s="144" t="s">
        <v>762</v>
      </c>
      <c r="I314" s="144" t="s">
        <v>763</v>
      </c>
      <c r="J314" s="144" t="s">
        <v>201</v>
      </c>
      <c r="K314" s="144" t="s">
        <v>425</v>
      </c>
      <c r="L314" s="144">
        <v>-0.1799</v>
      </c>
      <c r="M314" s="144" t="s">
        <v>764</v>
      </c>
      <c r="N314" s="144">
        <v>0.1799</v>
      </c>
      <c r="O314" s="144">
        <v>0</v>
      </c>
      <c r="P314" s="144">
        <v>0</v>
      </c>
      <c r="Q314" s="144"/>
      <c r="R314" s="144"/>
      <c r="S314" s="45"/>
      <c r="T314" s="144" t="s">
        <v>1744</v>
      </c>
      <c r="U314" s="144" t="s">
        <v>1745</v>
      </c>
      <c r="V314" s="144" t="s">
        <v>201</v>
      </c>
      <c r="W314" s="144" t="s">
        <v>1432</v>
      </c>
      <c r="X314" s="144">
        <v>0.33410000000000001</v>
      </c>
      <c r="Y314" s="144" t="s">
        <v>201</v>
      </c>
      <c r="Z314" s="144">
        <v>0</v>
      </c>
      <c r="AA314" s="144" t="s">
        <v>1371</v>
      </c>
      <c r="AB314" s="144">
        <v>100</v>
      </c>
      <c r="AC314" s="144">
        <v>100</v>
      </c>
      <c r="AD314" s="144"/>
      <c r="AE314" s="45"/>
      <c r="AF314" s="144" t="s">
        <v>2751</v>
      </c>
      <c r="AG314" s="144" t="s">
        <v>2752</v>
      </c>
      <c r="AH314" s="144" t="s">
        <v>201</v>
      </c>
      <c r="AI314" s="144" t="s">
        <v>2753</v>
      </c>
      <c r="AJ314" s="144">
        <v>1.958</v>
      </c>
      <c r="AK314" s="144" t="s">
        <v>201</v>
      </c>
      <c r="AL314" s="144">
        <v>0</v>
      </c>
      <c r="AM314" s="144" t="s">
        <v>1371</v>
      </c>
      <c r="AN314" s="144">
        <v>100</v>
      </c>
      <c r="AO314" s="144">
        <v>100</v>
      </c>
      <c r="AP314" s="144"/>
      <c r="AQ314" s="45"/>
      <c r="AR314" s="45"/>
      <c r="AS314" s="46"/>
      <c r="AT314" s="46"/>
      <c r="AU314" s="46"/>
      <c r="AV314" s="45"/>
      <c r="AW314" s="45"/>
      <c r="AX314" s="45"/>
      <c r="AY314" s="45"/>
      <c r="AZ314" s="45"/>
      <c r="BA314" s="45"/>
    </row>
    <row r="315" spans="8:53" x14ac:dyDescent="0.25">
      <c r="H315" s="144" t="s">
        <v>765</v>
      </c>
      <c r="I315" s="144" t="s">
        <v>766</v>
      </c>
      <c r="J315" s="144" t="s">
        <v>201</v>
      </c>
      <c r="K315" s="144" t="s">
        <v>767</v>
      </c>
      <c r="L315" s="144">
        <v>-0.1242</v>
      </c>
      <c r="M315" s="144" t="s">
        <v>768</v>
      </c>
      <c r="N315" s="144">
        <v>0.1242</v>
      </c>
      <c r="O315" s="144">
        <v>0</v>
      </c>
      <c r="P315" s="144">
        <v>0</v>
      </c>
      <c r="Q315" s="144"/>
      <c r="R315" s="144"/>
      <c r="S315" s="45"/>
      <c r="T315" s="144" t="s">
        <v>1746</v>
      </c>
      <c r="U315" s="144" t="s">
        <v>1747</v>
      </c>
      <c r="V315" s="144" t="s">
        <v>201</v>
      </c>
      <c r="W315" s="144" t="s">
        <v>1748</v>
      </c>
      <c r="X315" s="144">
        <v>-0.13220000000000001</v>
      </c>
      <c r="Y315" s="144" t="s">
        <v>1749</v>
      </c>
      <c r="Z315" s="144">
        <v>0.13220000000000001</v>
      </c>
      <c r="AA315" s="144" t="s">
        <v>1371</v>
      </c>
      <c r="AB315" s="144">
        <v>0</v>
      </c>
      <c r="AC315" s="144">
        <v>0</v>
      </c>
      <c r="AD315" s="144"/>
      <c r="AE315" s="45"/>
      <c r="AF315" s="144" t="s">
        <v>2754</v>
      </c>
      <c r="AG315" s="144" t="s">
        <v>2755</v>
      </c>
      <c r="AH315" s="144" t="s">
        <v>201</v>
      </c>
      <c r="AI315" s="144" t="s">
        <v>2756</v>
      </c>
      <c r="AJ315" s="144">
        <v>-6.966E-2</v>
      </c>
      <c r="AK315" s="144" t="s">
        <v>2439</v>
      </c>
      <c r="AL315" s="144">
        <v>6.966E-2</v>
      </c>
      <c r="AM315" s="144" t="s">
        <v>1371</v>
      </c>
      <c r="AN315" s="144">
        <v>0</v>
      </c>
      <c r="AO315" s="144">
        <v>0</v>
      </c>
      <c r="AP315" s="144"/>
      <c r="AQ315" s="45"/>
      <c r="AR315" s="45"/>
      <c r="AS315" s="46"/>
      <c r="AT315" s="46"/>
      <c r="AU315" s="46"/>
      <c r="AV315" s="45"/>
      <c r="AW315" s="45"/>
      <c r="AX315" s="45"/>
      <c r="AY315" s="45"/>
      <c r="AZ315" s="45"/>
      <c r="BA315" s="45"/>
    </row>
    <row r="316" spans="8:53" x14ac:dyDescent="0.25">
      <c r="H316" s="144" t="s">
        <v>769</v>
      </c>
      <c r="I316" s="144" t="s">
        <v>770</v>
      </c>
      <c r="J316" s="144" t="s">
        <v>201</v>
      </c>
      <c r="K316" s="144" t="s">
        <v>429</v>
      </c>
      <c r="L316" s="144">
        <v>-7.3179999999999995E-2</v>
      </c>
      <c r="M316" s="144" t="s">
        <v>771</v>
      </c>
      <c r="N316" s="144">
        <v>7.3179999999999995E-2</v>
      </c>
      <c r="O316" s="144">
        <v>0</v>
      </c>
      <c r="P316" s="144">
        <v>0</v>
      </c>
      <c r="Q316" s="144"/>
      <c r="R316" s="144"/>
      <c r="S316" s="45"/>
      <c r="T316" s="144" t="s">
        <v>1750</v>
      </c>
      <c r="U316" s="144" t="s">
        <v>1751</v>
      </c>
      <c r="V316" s="144" t="s">
        <v>201</v>
      </c>
      <c r="W316" s="144" t="s">
        <v>1752</v>
      </c>
      <c r="X316" s="144">
        <v>-0.38100000000000001</v>
      </c>
      <c r="Y316" s="144" t="s">
        <v>1753</v>
      </c>
      <c r="Z316" s="144">
        <v>0.38100000000000001</v>
      </c>
      <c r="AA316" s="144" t="s">
        <v>1371</v>
      </c>
      <c r="AB316" s="144">
        <v>0</v>
      </c>
      <c r="AC316" s="144">
        <v>0</v>
      </c>
      <c r="AD316" s="144"/>
      <c r="AE316" s="45"/>
      <c r="AF316" s="144" t="s">
        <v>2757</v>
      </c>
      <c r="AG316" s="144" t="s">
        <v>2758</v>
      </c>
      <c r="AH316" s="144" t="s">
        <v>201</v>
      </c>
      <c r="AI316" s="144" t="s">
        <v>2759</v>
      </c>
      <c r="AJ316" s="144">
        <v>1.268</v>
      </c>
      <c r="AK316" s="144" t="s">
        <v>201</v>
      </c>
      <c r="AL316" s="144">
        <v>0</v>
      </c>
      <c r="AM316" s="144" t="s">
        <v>1371</v>
      </c>
      <c r="AN316" s="144">
        <v>100</v>
      </c>
      <c r="AO316" s="144">
        <v>100</v>
      </c>
      <c r="AP316" s="144"/>
      <c r="AQ316" s="45"/>
      <c r="AR316" s="45"/>
      <c r="AS316" s="46"/>
      <c r="AT316" s="46"/>
      <c r="AU316" s="46"/>
      <c r="AV316" s="45"/>
      <c r="AW316" s="45"/>
      <c r="AX316" s="45"/>
      <c r="AY316" s="45"/>
      <c r="AZ316" s="45"/>
      <c r="BA316" s="45"/>
    </row>
    <row r="317" spans="8:53" x14ac:dyDescent="0.25">
      <c r="H317" s="144" t="s">
        <v>772</v>
      </c>
      <c r="I317" s="144" t="s">
        <v>773</v>
      </c>
      <c r="J317" s="144" t="s">
        <v>201</v>
      </c>
      <c r="K317" s="144" t="s">
        <v>774</v>
      </c>
      <c r="L317" s="144">
        <v>-0.12540000000000001</v>
      </c>
      <c r="M317" s="144" t="s">
        <v>775</v>
      </c>
      <c r="N317" s="144">
        <v>0.12540000000000001</v>
      </c>
      <c r="O317" s="144">
        <v>0</v>
      </c>
      <c r="P317" s="144">
        <v>0</v>
      </c>
      <c r="Q317" s="144"/>
      <c r="R317" s="144"/>
      <c r="S317" s="45"/>
      <c r="T317" s="144" t="s">
        <v>1754</v>
      </c>
      <c r="U317" s="144" t="s">
        <v>1755</v>
      </c>
      <c r="V317" s="144" t="s">
        <v>201</v>
      </c>
      <c r="W317" s="144" t="s">
        <v>1756</v>
      </c>
      <c r="X317" s="144">
        <v>-0.36749999999999999</v>
      </c>
      <c r="Y317" s="144" t="s">
        <v>1757</v>
      </c>
      <c r="Z317" s="144">
        <v>0.36749999999999999</v>
      </c>
      <c r="AA317" s="144" t="s">
        <v>1371</v>
      </c>
      <c r="AB317" s="144">
        <v>0</v>
      </c>
      <c r="AC317" s="144">
        <v>0</v>
      </c>
      <c r="AD317" s="144"/>
      <c r="AE317" s="45"/>
      <c r="AF317" s="144" t="s">
        <v>2760</v>
      </c>
      <c r="AG317" s="144" t="s">
        <v>2761</v>
      </c>
      <c r="AH317" s="144" t="s">
        <v>201</v>
      </c>
      <c r="AI317" s="144" t="s">
        <v>2762</v>
      </c>
      <c r="AJ317" s="144">
        <v>8.1920000000000007E-2</v>
      </c>
      <c r="AK317" s="144" t="s">
        <v>201</v>
      </c>
      <c r="AL317" s="144">
        <v>0</v>
      </c>
      <c r="AM317" s="144" t="s">
        <v>1371</v>
      </c>
      <c r="AN317" s="144">
        <v>100</v>
      </c>
      <c r="AO317" s="144">
        <v>100</v>
      </c>
      <c r="AP317" s="144"/>
      <c r="AQ317" s="45"/>
      <c r="AR317" s="45"/>
      <c r="AS317" s="46"/>
      <c r="AT317" s="46"/>
      <c r="AU317" s="46"/>
      <c r="AV317" s="45"/>
      <c r="AW317" s="45"/>
      <c r="AX317" s="45"/>
      <c r="AY317" s="45"/>
      <c r="AZ317" s="45"/>
      <c r="BA317" s="45"/>
    </row>
    <row r="318" spans="8:53" x14ac:dyDescent="0.25">
      <c r="H318" s="144" t="s">
        <v>776</v>
      </c>
      <c r="I318" s="144" t="s">
        <v>777</v>
      </c>
      <c r="J318" s="144" t="s">
        <v>201</v>
      </c>
      <c r="K318" s="144" t="s">
        <v>778</v>
      </c>
      <c r="L318" s="144">
        <v>-0.50719999999999998</v>
      </c>
      <c r="M318" s="144" t="s">
        <v>779</v>
      </c>
      <c r="N318" s="144">
        <v>0.50719999999999998</v>
      </c>
      <c r="O318" s="144">
        <v>0</v>
      </c>
      <c r="P318" s="144">
        <v>0</v>
      </c>
      <c r="Q318" s="144"/>
      <c r="R318" s="144"/>
      <c r="S318" s="45"/>
      <c r="T318" s="144" t="s">
        <v>1758</v>
      </c>
      <c r="U318" s="144" t="s">
        <v>1759</v>
      </c>
      <c r="V318" s="144" t="s">
        <v>201</v>
      </c>
      <c r="W318" s="144" t="s">
        <v>1760</v>
      </c>
      <c r="X318" s="144">
        <v>6.3579999999999998E-2</v>
      </c>
      <c r="Y318" s="144" t="s">
        <v>201</v>
      </c>
      <c r="Z318" s="144">
        <v>0</v>
      </c>
      <c r="AA318" s="144" t="s">
        <v>1371</v>
      </c>
      <c r="AB318" s="144">
        <v>100</v>
      </c>
      <c r="AC318" s="144">
        <v>100</v>
      </c>
      <c r="AD318" s="144"/>
      <c r="AE318" s="45"/>
      <c r="AF318" s="144" t="s">
        <v>2763</v>
      </c>
      <c r="AG318" s="144" t="s">
        <v>2764</v>
      </c>
      <c r="AH318" s="144" t="s">
        <v>201</v>
      </c>
      <c r="AI318" s="144" t="s">
        <v>2442</v>
      </c>
      <c r="AJ318" s="144">
        <v>0.89290000000000003</v>
      </c>
      <c r="AK318" s="144" t="s">
        <v>201</v>
      </c>
      <c r="AL318" s="144">
        <v>0</v>
      </c>
      <c r="AM318" s="144" t="s">
        <v>1371</v>
      </c>
      <c r="AN318" s="144">
        <v>100</v>
      </c>
      <c r="AO318" s="144">
        <v>100</v>
      </c>
      <c r="AP318" s="144"/>
      <c r="AQ318" s="45"/>
      <c r="AR318" s="45"/>
      <c r="AS318" s="46"/>
      <c r="AT318" s="46"/>
      <c r="AU318" s="46"/>
      <c r="AV318" s="45"/>
      <c r="AW318" s="45"/>
      <c r="AX318" s="45"/>
      <c r="AY318" s="45"/>
      <c r="AZ318" s="45"/>
      <c r="BA318" s="45"/>
    </row>
    <row r="319" spans="8:53" x14ac:dyDescent="0.25">
      <c r="H319" s="144" t="s">
        <v>780</v>
      </c>
      <c r="I319" s="144" t="s">
        <v>781</v>
      </c>
      <c r="J319" s="144" t="s">
        <v>201</v>
      </c>
      <c r="K319" s="144" t="s">
        <v>782</v>
      </c>
      <c r="L319" s="144">
        <v>-0.16839999999999999</v>
      </c>
      <c r="M319" s="144" t="s">
        <v>783</v>
      </c>
      <c r="N319" s="144">
        <v>0.16839999999999999</v>
      </c>
      <c r="O319" s="144">
        <v>0</v>
      </c>
      <c r="P319" s="144">
        <v>0</v>
      </c>
      <c r="Q319" s="144"/>
      <c r="R319" s="144"/>
      <c r="S319" s="45"/>
      <c r="T319" s="144" t="s">
        <v>1761</v>
      </c>
      <c r="U319" s="144" t="s">
        <v>1762</v>
      </c>
      <c r="V319" s="144" t="s">
        <v>201</v>
      </c>
      <c r="W319" s="144" t="s">
        <v>1436</v>
      </c>
      <c r="X319" s="144">
        <v>-0.379</v>
      </c>
      <c r="Y319" s="144" t="s">
        <v>1763</v>
      </c>
      <c r="Z319" s="144">
        <v>0.379</v>
      </c>
      <c r="AA319" s="144" t="s">
        <v>1371</v>
      </c>
      <c r="AB319" s="144">
        <v>0</v>
      </c>
      <c r="AC319" s="144">
        <v>0</v>
      </c>
      <c r="AD319" s="144"/>
      <c r="AE319" s="45"/>
      <c r="AF319" s="144" t="s">
        <v>2765</v>
      </c>
      <c r="AG319" s="144" t="s">
        <v>2766</v>
      </c>
      <c r="AH319" s="144" t="s">
        <v>201</v>
      </c>
      <c r="AI319" s="144" t="s">
        <v>2767</v>
      </c>
      <c r="AJ319" s="144">
        <v>0.81769999999999998</v>
      </c>
      <c r="AK319" s="144" t="s">
        <v>201</v>
      </c>
      <c r="AL319" s="144">
        <v>0</v>
      </c>
      <c r="AM319" s="144" t="s">
        <v>1371</v>
      </c>
      <c r="AN319" s="144">
        <v>100</v>
      </c>
      <c r="AO319" s="144">
        <v>100</v>
      </c>
      <c r="AP319" s="144"/>
      <c r="AQ319" s="45"/>
      <c r="AR319" s="48"/>
      <c r="AS319" s="46"/>
      <c r="AT319" s="46"/>
      <c r="AU319" s="46"/>
      <c r="AV319" s="45"/>
      <c r="AW319" s="45"/>
      <c r="AX319" s="45"/>
      <c r="AY319" s="45"/>
      <c r="AZ319" s="45"/>
      <c r="BA319" s="45"/>
    </row>
    <row r="320" spans="8:53" x14ac:dyDescent="0.25">
      <c r="H320" s="144" t="s">
        <v>784</v>
      </c>
      <c r="I320" s="144" t="s">
        <v>785</v>
      </c>
      <c r="J320" s="144" t="s">
        <v>201</v>
      </c>
      <c r="K320" s="144" t="s">
        <v>331</v>
      </c>
      <c r="L320" s="144">
        <v>0.23200000000000001</v>
      </c>
      <c r="M320" s="144" t="s">
        <v>201</v>
      </c>
      <c r="N320" s="144">
        <v>0</v>
      </c>
      <c r="O320" s="144">
        <v>100</v>
      </c>
      <c r="P320" s="144">
        <v>100</v>
      </c>
      <c r="Q320" s="144"/>
      <c r="R320" s="144"/>
      <c r="S320" s="45"/>
      <c r="T320" s="144" t="s">
        <v>1764</v>
      </c>
      <c r="U320" s="144" t="s">
        <v>1765</v>
      </c>
      <c r="V320" s="144" t="s">
        <v>201</v>
      </c>
      <c r="W320" s="144" t="s">
        <v>1766</v>
      </c>
      <c r="X320" s="144">
        <v>0.2195</v>
      </c>
      <c r="Y320" s="144" t="s">
        <v>201</v>
      </c>
      <c r="Z320" s="144">
        <v>0</v>
      </c>
      <c r="AA320" s="144" t="s">
        <v>1371</v>
      </c>
      <c r="AB320" s="144">
        <v>100</v>
      </c>
      <c r="AC320" s="144">
        <v>100</v>
      </c>
      <c r="AD320" s="144"/>
      <c r="AE320" s="45"/>
      <c r="AF320" s="144" t="s">
        <v>2768</v>
      </c>
      <c r="AG320" s="144" t="s">
        <v>2769</v>
      </c>
      <c r="AH320" s="144" t="s">
        <v>201</v>
      </c>
      <c r="AI320" s="144" t="s">
        <v>2770</v>
      </c>
      <c r="AJ320" s="144">
        <v>0.30659999999999998</v>
      </c>
      <c r="AK320" s="144" t="s">
        <v>201</v>
      </c>
      <c r="AL320" s="144">
        <v>0</v>
      </c>
      <c r="AM320" s="144" t="s">
        <v>1371</v>
      </c>
      <c r="AN320" s="144">
        <v>100</v>
      </c>
      <c r="AO320" s="144">
        <v>100</v>
      </c>
      <c r="AP320" s="144"/>
      <c r="AQ320" s="45"/>
      <c r="AR320" s="48"/>
      <c r="AS320" s="46"/>
      <c r="AT320" s="46"/>
      <c r="AU320" s="46"/>
      <c r="AV320" s="45"/>
      <c r="AW320" s="45"/>
      <c r="AX320" s="45"/>
      <c r="AY320" s="45"/>
      <c r="AZ320" s="45"/>
      <c r="BA320" s="45"/>
    </row>
    <row r="321" spans="8:53" x14ac:dyDescent="0.25">
      <c r="H321" s="144" t="s">
        <v>786</v>
      </c>
      <c r="I321" s="144" t="s">
        <v>787</v>
      </c>
      <c r="J321" s="144" t="s">
        <v>201</v>
      </c>
      <c r="K321" s="144" t="s">
        <v>788</v>
      </c>
      <c r="L321" s="144">
        <v>0.56779999999999997</v>
      </c>
      <c r="M321" s="144" t="s">
        <v>201</v>
      </c>
      <c r="N321" s="144">
        <v>0</v>
      </c>
      <c r="O321" s="144">
        <v>100</v>
      </c>
      <c r="P321" s="144">
        <v>100</v>
      </c>
      <c r="Q321" s="144"/>
      <c r="R321" s="144"/>
      <c r="S321" s="45"/>
      <c r="T321" s="144" t="s">
        <v>1767</v>
      </c>
      <c r="U321" s="144" t="s">
        <v>1768</v>
      </c>
      <c r="V321" s="144" t="s">
        <v>201</v>
      </c>
      <c r="W321" s="144" t="s">
        <v>1769</v>
      </c>
      <c r="X321" s="144">
        <v>-0.26500000000000001</v>
      </c>
      <c r="Y321" s="144" t="s">
        <v>1770</v>
      </c>
      <c r="Z321" s="144">
        <v>0.26500000000000001</v>
      </c>
      <c r="AA321" s="144" t="s">
        <v>1371</v>
      </c>
      <c r="AB321" s="144">
        <v>0</v>
      </c>
      <c r="AC321" s="144">
        <v>0</v>
      </c>
      <c r="AD321" s="144"/>
      <c r="AE321" s="45"/>
      <c r="AF321" s="144" t="s">
        <v>2771</v>
      </c>
      <c r="AG321" s="144" t="s">
        <v>1662</v>
      </c>
      <c r="AH321" s="144" t="s">
        <v>201</v>
      </c>
      <c r="AI321" s="144" t="s">
        <v>2772</v>
      </c>
      <c r="AJ321" s="144">
        <v>0.11509999999999999</v>
      </c>
      <c r="AK321" s="144" t="s">
        <v>201</v>
      </c>
      <c r="AL321" s="144">
        <v>0</v>
      </c>
      <c r="AM321" s="144" t="s">
        <v>1371</v>
      </c>
      <c r="AN321" s="144">
        <v>100</v>
      </c>
      <c r="AO321" s="144">
        <v>100</v>
      </c>
      <c r="AP321" s="144"/>
      <c r="AQ321" s="45"/>
      <c r="AR321" s="48"/>
      <c r="AS321" s="46"/>
      <c r="AT321" s="46"/>
      <c r="AU321" s="46"/>
      <c r="AV321" s="45"/>
      <c r="AW321" s="45"/>
      <c r="AX321" s="45"/>
      <c r="AY321" s="45"/>
      <c r="AZ321" s="45"/>
      <c r="BA321" s="45"/>
    </row>
    <row r="322" spans="8:53" x14ac:dyDescent="0.25">
      <c r="H322" s="144" t="s">
        <v>789</v>
      </c>
      <c r="I322" s="144" t="s">
        <v>790</v>
      </c>
      <c r="J322" s="144" t="s">
        <v>201</v>
      </c>
      <c r="K322" s="144" t="s">
        <v>791</v>
      </c>
      <c r="L322" s="144">
        <v>-0.29170000000000001</v>
      </c>
      <c r="M322" s="144" t="s">
        <v>433</v>
      </c>
      <c r="N322" s="144">
        <v>0.29170000000000001</v>
      </c>
      <c r="O322" s="144">
        <v>0</v>
      </c>
      <c r="P322" s="144">
        <v>0</v>
      </c>
      <c r="Q322" s="144"/>
      <c r="R322" s="144"/>
      <c r="S322" s="45"/>
      <c r="T322" s="144" t="s">
        <v>1771</v>
      </c>
      <c r="U322" s="144" t="s">
        <v>1772</v>
      </c>
      <c r="V322" s="144" t="s">
        <v>201</v>
      </c>
      <c r="W322" s="144" t="s">
        <v>1773</v>
      </c>
      <c r="X322" s="144">
        <v>1.897E-3</v>
      </c>
      <c r="Y322" s="144" t="s">
        <v>201</v>
      </c>
      <c r="Z322" s="144">
        <v>0</v>
      </c>
      <c r="AA322" s="144" t="s">
        <v>1371</v>
      </c>
      <c r="AB322" s="144">
        <v>100</v>
      </c>
      <c r="AC322" s="144">
        <v>100</v>
      </c>
      <c r="AD322" s="144"/>
      <c r="AE322" s="45"/>
      <c r="AF322" s="144" t="s">
        <v>2773</v>
      </c>
      <c r="AG322" s="144" t="s">
        <v>2774</v>
      </c>
      <c r="AH322" s="144" t="s">
        <v>201</v>
      </c>
      <c r="AI322" s="144" t="s">
        <v>2445</v>
      </c>
      <c r="AJ322" s="144">
        <v>0.59589999999999999</v>
      </c>
      <c r="AK322" s="144" t="s">
        <v>201</v>
      </c>
      <c r="AL322" s="144">
        <v>0</v>
      </c>
      <c r="AM322" s="144" t="s">
        <v>1371</v>
      </c>
      <c r="AN322" s="144">
        <v>100</v>
      </c>
      <c r="AO322" s="144">
        <v>100</v>
      </c>
      <c r="AP322" s="144"/>
      <c r="AQ322" s="45"/>
      <c r="AR322" s="48"/>
      <c r="AS322" s="46"/>
      <c r="AT322" s="46"/>
      <c r="AU322" s="46"/>
      <c r="AV322" s="45"/>
      <c r="AW322" s="45"/>
      <c r="AX322" s="45"/>
      <c r="AY322" s="45"/>
      <c r="AZ322" s="45"/>
      <c r="BA322" s="45"/>
    </row>
    <row r="323" spans="8:53" x14ac:dyDescent="0.25">
      <c r="H323" s="144" t="s">
        <v>792</v>
      </c>
      <c r="I323" s="144" t="s">
        <v>793</v>
      </c>
      <c r="J323" s="144" t="s">
        <v>201</v>
      </c>
      <c r="K323" s="144" t="s">
        <v>794</v>
      </c>
      <c r="L323" s="144">
        <v>0.38179999999999997</v>
      </c>
      <c r="M323" s="144" t="s">
        <v>201</v>
      </c>
      <c r="N323" s="144">
        <v>0</v>
      </c>
      <c r="O323" s="144">
        <v>100</v>
      </c>
      <c r="P323" s="144">
        <v>100</v>
      </c>
      <c r="Q323" s="144"/>
      <c r="R323" s="144"/>
      <c r="S323" s="45"/>
      <c r="T323" s="144" t="s">
        <v>1774</v>
      </c>
      <c r="U323" s="144" t="s">
        <v>1775</v>
      </c>
      <c r="V323" s="144" t="s">
        <v>201</v>
      </c>
      <c r="W323" s="144" t="s">
        <v>1776</v>
      </c>
      <c r="X323" s="144">
        <v>8.2750000000000004E-2</v>
      </c>
      <c r="Y323" s="144" t="s">
        <v>201</v>
      </c>
      <c r="Z323" s="144">
        <v>0</v>
      </c>
      <c r="AA323" s="144" t="s">
        <v>1371</v>
      </c>
      <c r="AB323" s="144">
        <v>100</v>
      </c>
      <c r="AC323" s="144">
        <v>100</v>
      </c>
      <c r="AD323" s="144"/>
      <c r="AE323" s="45"/>
      <c r="AF323" s="144" t="s">
        <v>2775</v>
      </c>
      <c r="AG323" s="144" t="s">
        <v>2584</v>
      </c>
      <c r="AH323" s="144" t="s">
        <v>201</v>
      </c>
      <c r="AI323" s="144" t="s">
        <v>2776</v>
      </c>
      <c r="AJ323" s="144">
        <v>-0.24360000000000001</v>
      </c>
      <c r="AK323" s="144" t="s">
        <v>2449</v>
      </c>
      <c r="AL323" s="144">
        <v>0.24360000000000001</v>
      </c>
      <c r="AM323" s="144" t="s">
        <v>1371</v>
      </c>
      <c r="AN323" s="144">
        <v>0</v>
      </c>
      <c r="AO323" s="144">
        <v>0</v>
      </c>
      <c r="AP323" s="144"/>
      <c r="AQ323" s="45"/>
      <c r="AR323" s="48"/>
      <c r="AS323" s="46"/>
      <c r="AT323" s="46"/>
      <c r="AU323" s="46"/>
      <c r="AV323" s="45"/>
      <c r="AW323" s="45"/>
      <c r="AX323" s="45"/>
      <c r="AY323" s="45"/>
      <c r="AZ323" s="45"/>
      <c r="BA323" s="45"/>
    </row>
    <row r="324" spans="8:53" x14ac:dyDescent="0.25">
      <c r="H324" s="144" t="s">
        <v>795</v>
      </c>
      <c r="I324" s="144" t="s">
        <v>796</v>
      </c>
      <c r="J324" s="144" t="s">
        <v>201</v>
      </c>
      <c r="K324" s="144" t="s">
        <v>797</v>
      </c>
      <c r="L324" s="144">
        <v>-0.2205</v>
      </c>
      <c r="M324" s="144" t="s">
        <v>798</v>
      </c>
      <c r="N324" s="144">
        <v>0.2205</v>
      </c>
      <c r="O324" s="144">
        <v>0</v>
      </c>
      <c r="P324" s="144">
        <v>0</v>
      </c>
      <c r="Q324" s="144"/>
      <c r="R324" s="144"/>
      <c r="S324" s="45"/>
      <c r="T324" s="144" t="s">
        <v>1777</v>
      </c>
      <c r="U324" s="144" t="s">
        <v>1778</v>
      </c>
      <c r="V324" s="144" t="s">
        <v>201</v>
      </c>
      <c r="W324" s="144" t="s">
        <v>1325</v>
      </c>
      <c r="X324" s="144">
        <v>-0.2482</v>
      </c>
      <c r="Y324" s="144" t="s">
        <v>1779</v>
      </c>
      <c r="Z324" s="144">
        <v>0.2482</v>
      </c>
      <c r="AA324" s="144" t="s">
        <v>1371</v>
      </c>
      <c r="AB324" s="144">
        <v>0</v>
      </c>
      <c r="AC324" s="144">
        <v>0</v>
      </c>
      <c r="AD324" s="144"/>
      <c r="AE324" s="45"/>
      <c r="AF324" s="144" t="s">
        <v>2777</v>
      </c>
      <c r="AG324" s="144" t="s">
        <v>617</v>
      </c>
      <c r="AH324" s="144" t="s">
        <v>201</v>
      </c>
      <c r="AI324" s="144" t="s">
        <v>2778</v>
      </c>
      <c r="AJ324" s="144">
        <v>6.7320000000000005E-2</v>
      </c>
      <c r="AK324" s="144" t="s">
        <v>201</v>
      </c>
      <c r="AL324" s="144">
        <v>0</v>
      </c>
      <c r="AM324" s="144" t="s">
        <v>1371</v>
      </c>
      <c r="AN324" s="144">
        <v>100</v>
      </c>
      <c r="AO324" s="144">
        <v>100</v>
      </c>
      <c r="AP324" s="144"/>
      <c r="AQ324" s="45"/>
      <c r="AR324" s="48"/>
      <c r="AS324" s="46"/>
      <c r="AT324" s="46"/>
      <c r="AU324" s="46"/>
      <c r="AV324" s="45"/>
      <c r="AW324" s="45"/>
      <c r="AX324" s="45"/>
      <c r="AY324" s="45"/>
      <c r="AZ324" s="45"/>
      <c r="BA324" s="45"/>
    </row>
    <row r="325" spans="8:53" x14ac:dyDescent="0.25">
      <c r="H325" s="144" t="s">
        <v>799</v>
      </c>
      <c r="I325" s="144" t="s">
        <v>800</v>
      </c>
      <c r="J325" s="144" t="s">
        <v>201</v>
      </c>
      <c r="K325" s="144" t="s">
        <v>436</v>
      </c>
      <c r="L325" s="144">
        <v>-0.31390000000000001</v>
      </c>
      <c r="M325" s="144" t="s">
        <v>801</v>
      </c>
      <c r="N325" s="144">
        <v>0.31390000000000001</v>
      </c>
      <c r="O325" s="144">
        <v>0</v>
      </c>
      <c r="P325" s="144">
        <v>0</v>
      </c>
      <c r="Q325" s="144"/>
      <c r="R325" s="144"/>
      <c r="S325" s="45"/>
      <c r="T325" s="144" t="s">
        <v>1780</v>
      </c>
      <c r="U325" s="144" t="s">
        <v>1781</v>
      </c>
      <c r="V325" s="144" t="s">
        <v>201</v>
      </c>
      <c r="W325" s="144" t="s">
        <v>1782</v>
      </c>
      <c r="X325" s="144">
        <v>-0.28849999999999998</v>
      </c>
      <c r="Y325" s="144" t="s">
        <v>1783</v>
      </c>
      <c r="Z325" s="144">
        <v>0.28849999999999998</v>
      </c>
      <c r="AA325" s="144" t="s">
        <v>1371</v>
      </c>
      <c r="AB325" s="144">
        <v>0</v>
      </c>
      <c r="AC325" s="144">
        <v>0</v>
      </c>
      <c r="AD325" s="144"/>
      <c r="AE325" s="45"/>
      <c r="AF325" s="144" t="s">
        <v>2779</v>
      </c>
      <c r="AG325" s="144" t="s">
        <v>1241</v>
      </c>
      <c r="AH325" s="144" t="s">
        <v>201</v>
      </c>
      <c r="AI325" s="144" t="s">
        <v>2780</v>
      </c>
      <c r="AJ325" s="144">
        <v>-0.24149999999999999</v>
      </c>
      <c r="AK325" s="144" t="s">
        <v>1243</v>
      </c>
      <c r="AL325" s="144">
        <v>0.24149999999999999</v>
      </c>
      <c r="AM325" s="144" t="s">
        <v>1371</v>
      </c>
      <c r="AN325" s="144">
        <v>0</v>
      </c>
      <c r="AO325" s="144">
        <v>0</v>
      </c>
      <c r="AP325" s="144"/>
      <c r="AQ325" s="45"/>
      <c r="AR325" s="48"/>
      <c r="AS325" s="46"/>
      <c r="AT325" s="46"/>
      <c r="AU325" s="46"/>
      <c r="AV325" s="45"/>
      <c r="AW325" s="45"/>
      <c r="AX325" s="45"/>
      <c r="AY325" s="45"/>
      <c r="AZ325" s="45"/>
      <c r="BA325" s="45"/>
    </row>
    <row r="326" spans="8:53" x14ac:dyDescent="0.25">
      <c r="H326" s="144" t="s">
        <v>802</v>
      </c>
      <c r="I326" s="144" t="s">
        <v>803</v>
      </c>
      <c r="J326" s="144" t="s">
        <v>201</v>
      </c>
      <c r="K326" s="144" t="s">
        <v>804</v>
      </c>
      <c r="L326" s="144">
        <v>0.5615</v>
      </c>
      <c r="M326" s="144" t="s">
        <v>201</v>
      </c>
      <c r="N326" s="144">
        <v>0</v>
      </c>
      <c r="O326" s="144">
        <v>100</v>
      </c>
      <c r="P326" s="144">
        <v>100</v>
      </c>
      <c r="Q326" s="144"/>
      <c r="R326" s="144"/>
      <c r="S326" s="45"/>
      <c r="T326" s="144" t="s">
        <v>1784</v>
      </c>
      <c r="U326" s="144" t="s">
        <v>1785</v>
      </c>
      <c r="V326" s="144" t="s">
        <v>201</v>
      </c>
      <c r="W326" s="144" t="s">
        <v>1786</v>
      </c>
      <c r="X326" s="144">
        <v>0.2041</v>
      </c>
      <c r="Y326" s="144" t="s">
        <v>201</v>
      </c>
      <c r="Z326" s="144">
        <v>0</v>
      </c>
      <c r="AA326" s="144" t="s">
        <v>1371</v>
      </c>
      <c r="AB326" s="144">
        <v>100</v>
      </c>
      <c r="AC326" s="144">
        <v>100</v>
      </c>
      <c r="AD326" s="144"/>
      <c r="AE326" s="45"/>
      <c r="AF326" s="144" t="s">
        <v>2781</v>
      </c>
      <c r="AG326" s="144" t="s">
        <v>2584</v>
      </c>
      <c r="AH326" s="144" t="s">
        <v>201</v>
      </c>
      <c r="AI326" s="144" t="s">
        <v>2346</v>
      </c>
      <c r="AJ326" s="144">
        <v>-0.24260000000000001</v>
      </c>
      <c r="AK326" s="144" t="s">
        <v>2449</v>
      </c>
      <c r="AL326" s="144">
        <v>0.24260000000000001</v>
      </c>
      <c r="AM326" s="144" t="s">
        <v>1371</v>
      </c>
      <c r="AN326" s="144">
        <v>0</v>
      </c>
      <c r="AO326" s="144">
        <v>0</v>
      </c>
      <c r="AP326" s="144"/>
      <c r="AQ326" s="45"/>
      <c r="AR326" s="48"/>
      <c r="AS326" s="46"/>
      <c r="AT326" s="46"/>
      <c r="AU326" s="46"/>
      <c r="AV326" s="45"/>
      <c r="AW326" s="45"/>
      <c r="AX326" s="45"/>
      <c r="AY326" s="45"/>
      <c r="AZ326" s="45"/>
      <c r="BA326" s="45"/>
    </row>
    <row r="327" spans="8:53" x14ac:dyDescent="0.25">
      <c r="H327" s="144" t="s">
        <v>805</v>
      </c>
      <c r="I327" s="144" t="s">
        <v>806</v>
      </c>
      <c r="J327" s="144" t="s">
        <v>201</v>
      </c>
      <c r="K327" s="144" t="s">
        <v>807</v>
      </c>
      <c r="L327" s="144">
        <v>-0.4622</v>
      </c>
      <c r="M327" s="144" t="s">
        <v>437</v>
      </c>
      <c r="N327" s="144">
        <v>0.4622</v>
      </c>
      <c r="O327" s="144">
        <v>0</v>
      </c>
      <c r="P327" s="144">
        <v>0</v>
      </c>
      <c r="Q327" s="144"/>
      <c r="R327" s="144"/>
      <c r="S327" s="45"/>
      <c r="T327" s="144" t="s">
        <v>1787</v>
      </c>
      <c r="U327" s="144" t="s">
        <v>1788</v>
      </c>
      <c r="V327" s="144" t="s">
        <v>201</v>
      </c>
      <c r="W327" s="144" t="s">
        <v>1789</v>
      </c>
      <c r="X327" s="144">
        <v>0.5333</v>
      </c>
      <c r="Y327" s="144" t="s">
        <v>201</v>
      </c>
      <c r="Z327" s="144">
        <v>0</v>
      </c>
      <c r="AA327" s="144" t="s">
        <v>1371</v>
      </c>
      <c r="AB327" s="144">
        <v>100</v>
      </c>
      <c r="AC327" s="144">
        <v>100</v>
      </c>
      <c r="AD327" s="144"/>
      <c r="AE327" s="45"/>
      <c r="AF327" s="144" t="s">
        <v>2782</v>
      </c>
      <c r="AG327" s="144" t="s">
        <v>2783</v>
      </c>
      <c r="AH327" s="144" t="s">
        <v>201</v>
      </c>
      <c r="AI327" s="144" t="s">
        <v>2784</v>
      </c>
      <c r="AJ327" s="144">
        <v>0.3422</v>
      </c>
      <c r="AK327" s="144" t="s">
        <v>201</v>
      </c>
      <c r="AL327" s="144">
        <v>0</v>
      </c>
      <c r="AM327" s="144" t="s">
        <v>1371</v>
      </c>
      <c r="AN327" s="144">
        <v>100</v>
      </c>
      <c r="AO327" s="144">
        <v>100</v>
      </c>
      <c r="AP327" s="144"/>
      <c r="AQ327" s="45"/>
      <c r="AR327" s="48"/>
      <c r="AS327" s="46"/>
      <c r="AT327" s="46"/>
      <c r="AU327" s="46"/>
      <c r="AV327" s="45"/>
      <c r="AW327" s="45"/>
      <c r="AX327" s="45"/>
      <c r="AY327" s="45"/>
      <c r="AZ327" s="45"/>
      <c r="BA327" s="45"/>
    </row>
    <row r="328" spans="8:53" x14ac:dyDescent="0.25">
      <c r="H328" s="144" t="s">
        <v>808</v>
      </c>
      <c r="I328" s="144" t="s">
        <v>809</v>
      </c>
      <c r="J328" s="144" t="s">
        <v>201</v>
      </c>
      <c r="K328" s="144" t="s">
        <v>810</v>
      </c>
      <c r="L328" s="144">
        <v>1.652E-2</v>
      </c>
      <c r="M328" s="144" t="s">
        <v>201</v>
      </c>
      <c r="N328" s="144">
        <v>0</v>
      </c>
      <c r="O328" s="144">
        <v>100</v>
      </c>
      <c r="P328" s="144">
        <v>100</v>
      </c>
      <c r="Q328" s="144"/>
      <c r="R328" s="144"/>
      <c r="S328" s="45"/>
      <c r="T328" s="144" t="s">
        <v>1790</v>
      </c>
      <c r="U328" s="144" t="s">
        <v>1791</v>
      </c>
      <c r="V328" s="144" t="s">
        <v>201</v>
      </c>
      <c r="W328" s="144" t="s">
        <v>1442</v>
      </c>
      <c r="X328" s="144">
        <v>-0.13789999999999999</v>
      </c>
      <c r="Y328" s="144" t="s">
        <v>1792</v>
      </c>
      <c r="Z328" s="144">
        <v>0.13789999999999999</v>
      </c>
      <c r="AA328" s="144" t="s">
        <v>1371</v>
      </c>
      <c r="AB328" s="144">
        <v>0</v>
      </c>
      <c r="AC328" s="144">
        <v>0</v>
      </c>
      <c r="AD328" s="144"/>
      <c r="AE328" s="45"/>
      <c r="AF328" s="144" t="s">
        <v>2785</v>
      </c>
      <c r="AG328" s="144" t="s">
        <v>2786</v>
      </c>
      <c r="AH328" s="144" t="s">
        <v>201</v>
      </c>
      <c r="AI328" s="144" t="s">
        <v>2452</v>
      </c>
      <c r="AJ328" s="144">
        <v>0.16170000000000001</v>
      </c>
      <c r="AK328" s="144" t="s">
        <v>201</v>
      </c>
      <c r="AL328" s="144">
        <v>0</v>
      </c>
      <c r="AM328" s="144" t="s">
        <v>1371</v>
      </c>
      <c r="AN328" s="144">
        <v>100</v>
      </c>
      <c r="AO328" s="144">
        <v>100</v>
      </c>
      <c r="AP328" s="144"/>
      <c r="AQ328" s="45"/>
      <c r="AR328" s="48"/>
      <c r="AS328" s="46"/>
      <c r="AT328" s="46"/>
      <c r="AU328" s="46"/>
      <c r="AV328" s="45"/>
      <c r="AW328" s="45"/>
      <c r="AX328" s="45"/>
      <c r="AY328" s="45"/>
      <c r="AZ328" s="45"/>
      <c r="BA328" s="45"/>
    </row>
    <row r="329" spans="8:53" x14ac:dyDescent="0.25">
      <c r="H329" s="144" t="s">
        <v>811</v>
      </c>
      <c r="I329" s="144" t="s">
        <v>812</v>
      </c>
      <c r="J329" s="144" t="s">
        <v>201</v>
      </c>
      <c r="K329" s="144" t="s">
        <v>813</v>
      </c>
      <c r="L329" s="144">
        <v>0.15559999999999999</v>
      </c>
      <c r="M329" s="144" t="s">
        <v>201</v>
      </c>
      <c r="N329" s="144">
        <v>0</v>
      </c>
      <c r="O329" s="144">
        <v>100</v>
      </c>
      <c r="P329" s="144">
        <v>100</v>
      </c>
      <c r="Q329" s="144"/>
      <c r="R329" s="144"/>
      <c r="S329" s="45"/>
      <c r="T329" s="144" t="s">
        <v>1793</v>
      </c>
      <c r="U329" s="144" t="s">
        <v>1794</v>
      </c>
      <c r="V329" s="144" t="s">
        <v>201</v>
      </c>
      <c r="W329" s="144" t="s">
        <v>1795</v>
      </c>
      <c r="X329" s="144">
        <v>2.7449999999999999E-2</v>
      </c>
      <c r="Y329" s="144" t="s">
        <v>201</v>
      </c>
      <c r="Z329" s="144">
        <v>0</v>
      </c>
      <c r="AA329" s="144" t="s">
        <v>1371</v>
      </c>
      <c r="AB329" s="144">
        <v>100</v>
      </c>
      <c r="AC329" s="144">
        <v>100</v>
      </c>
      <c r="AD329" s="144"/>
      <c r="AE329" s="45"/>
      <c r="AF329" s="144" t="s">
        <v>2787</v>
      </c>
      <c r="AG329" s="144" t="s">
        <v>2788</v>
      </c>
      <c r="AH329" s="144" t="s">
        <v>201</v>
      </c>
      <c r="AI329" s="144" t="s">
        <v>2789</v>
      </c>
      <c r="AJ329" s="144">
        <v>1.8020000000000001E-2</v>
      </c>
      <c r="AK329" s="144" t="s">
        <v>201</v>
      </c>
      <c r="AL329" s="144">
        <v>0</v>
      </c>
      <c r="AM329" s="144" t="s">
        <v>1371</v>
      </c>
      <c r="AN329" s="144">
        <v>100</v>
      </c>
      <c r="AO329" s="144">
        <v>100</v>
      </c>
      <c r="AP329" s="144"/>
      <c r="AQ329" s="45"/>
      <c r="AR329" s="45"/>
      <c r="AS329" s="46"/>
      <c r="AT329" s="46"/>
      <c r="AU329" s="46"/>
      <c r="AV329" s="45"/>
      <c r="AW329" s="45"/>
      <c r="AX329" s="45"/>
      <c r="AY329" s="45"/>
      <c r="AZ329" s="45"/>
      <c r="BA329" s="45"/>
    </row>
    <row r="330" spans="8:53" x14ac:dyDescent="0.25">
      <c r="H330" s="144" t="s">
        <v>814</v>
      </c>
      <c r="I330" s="144" t="s">
        <v>815</v>
      </c>
      <c r="J330" s="144" t="s">
        <v>201</v>
      </c>
      <c r="K330" s="144" t="s">
        <v>440</v>
      </c>
      <c r="L330" s="144">
        <v>-4.607E-2</v>
      </c>
      <c r="M330" s="144" t="s">
        <v>816</v>
      </c>
      <c r="N330" s="144">
        <v>4.607E-2</v>
      </c>
      <c r="O330" s="144">
        <v>0</v>
      </c>
      <c r="P330" s="144">
        <v>0</v>
      </c>
      <c r="Q330" s="144"/>
      <c r="R330" s="144"/>
      <c r="S330" s="45"/>
      <c r="T330" s="144" t="s">
        <v>1796</v>
      </c>
      <c r="U330" s="144" t="s">
        <v>1797</v>
      </c>
      <c r="V330" s="144" t="s">
        <v>201</v>
      </c>
      <c r="W330" s="144" t="s">
        <v>1798</v>
      </c>
      <c r="X330" s="144">
        <v>3.2000000000000001E-2</v>
      </c>
      <c r="Y330" s="144" t="s">
        <v>201</v>
      </c>
      <c r="Z330" s="144">
        <v>0</v>
      </c>
      <c r="AA330" s="144" t="s">
        <v>1371</v>
      </c>
      <c r="AB330" s="144">
        <v>100</v>
      </c>
      <c r="AC330" s="144">
        <v>100</v>
      </c>
      <c r="AD330" s="144"/>
      <c r="AE330" s="45"/>
      <c r="AF330" s="144" t="s">
        <v>2790</v>
      </c>
      <c r="AG330" s="144" t="s">
        <v>2791</v>
      </c>
      <c r="AH330" s="144" t="s">
        <v>201</v>
      </c>
      <c r="AI330" s="144" t="s">
        <v>2792</v>
      </c>
      <c r="AJ330" s="144">
        <v>9.7809999999999994E-2</v>
      </c>
      <c r="AK330" s="144" t="s">
        <v>201</v>
      </c>
      <c r="AL330" s="144">
        <v>0</v>
      </c>
      <c r="AM330" s="144" t="s">
        <v>1371</v>
      </c>
      <c r="AN330" s="144">
        <v>100</v>
      </c>
      <c r="AO330" s="144">
        <v>100</v>
      </c>
      <c r="AP330" s="144"/>
      <c r="AQ330" s="45"/>
      <c r="AR330" s="45"/>
      <c r="AS330" s="46"/>
      <c r="AT330" s="46"/>
      <c r="AU330" s="46"/>
      <c r="AV330" s="45"/>
      <c r="AW330" s="45"/>
      <c r="AX330" s="45"/>
      <c r="AY330" s="45"/>
      <c r="AZ330" s="45"/>
      <c r="BA330" s="45"/>
    </row>
    <row r="331" spans="8:53" x14ac:dyDescent="0.25">
      <c r="H331" s="144" t="s">
        <v>817</v>
      </c>
      <c r="I331" s="144" t="s">
        <v>818</v>
      </c>
      <c r="J331" s="144" t="s">
        <v>201</v>
      </c>
      <c r="K331" s="144" t="s">
        <v>819</v>
      </c>
      <c r="L331" s="144">
        <v>0.26850000000000002</v>
      </c>
      <c r="M331" s="144" t="s">
        <v>201</v>
      </c>
      <c r="N331" s="144">
        <v>0</v>
      </c>
      <c r="O331" s="144">
        <v>100</v>
      </c>
      <c r="P331" s="144">
        <v>100</v>
      </c>
      <c r="Q331" s="144"/>
      <c r="R331" s="144"/>
      <c r="S331" s="45"/>
      <c r="T331" s="144" t="s">
        <v>1799</v>
      </c>
      <c r="U331" s="144" t="s">
        <v>1800</v>
      </c>
      <c r="V331" s="144" t="s">
        <v>201</v>
      </c>
      <c r="W331" s="144" t="s">
        <v>1801</v>
      </c>
      <c r="X331" s="144">
        <v>-0.1174</v>
      </c>
      <c r="Y331" s="144" t="s">
        <v>1802</v>
      </c>
      <c r="Z331" s="144">
        <v>0.1174</v>
      </c>
      <c r="AA331" s="144" t="s">
        <v>1371</v>
      </c>
      <c r="AB331" s="144">
        <v>0</v>
      </c>
      <c r="AC331" s="144">
        <v>0</v>
      </c>
      <c r="AD331" s="144"/>
      <c r="AE331" s="45"/>
      <c r="AF331" s="144" t="s">
        <v>2793</v>
      </c>
      <c r="AG331" s="144" t="s">
        <v>2794</v>
      </c>
      <c r="AH331" s="144" t="s">
        <v>201</v>
      </c>
      <c r="AI331" s="144" t="s">
        <v>2795</v>
      </c>
      <c r="AJ331" s="144">
        <v>-3.6409999999999998E-2</v>
      </c>
      <c r="AK331" s="144" t="s">
        <v>2453</v>
      </c>
      <c r="AL331" s="144">
        <v>3.6409999999999998E-2</v>
      </c>
      <c r="AM331" s="144" t="s">
        <v>1371</v>
      </c>
      <c r="AN331" s="144">
        <v>0</v>
      </c>
      <c r="AO331" s="144">
        <v>0</v>
      </c>
      <c r="AP331" s="144"/>
      <c r="AQ331" s="45"/>
      <c r="AR331" s="45"/>
      <c r="AS331" s="46"/>
      <c r="AT331" s="46"/>
      <c r="AU331" s="46"/>
      <c r="AV331" s="45"/>
      <c r="AW331" s="45"/>
      <c r="AX331" s="45"/>
      <c r="AY331" s="45"/>
      <c r="AZ331" s="45"/>
      <c r="BA331" s="45"/>
    </row>
    <row r="332" spans="8:53" x14ac:dyDescent="0.25">
      <c r="H332" s="144" t="s">
        <v>820</v>
      </c>
      <c r="I332" s="144" t="s">
        <v>821</v>
      </c>
      <c r="J332" s="144" t="s">
        <v>201</v>
      </c>
      <c r="K332" s="144" t="s">
        <v>822</v>
      </c>
      <c r="L332" s="144">
        <v>-0.69750000000000001</v>
      </c>
      <c r="M332" s="144" t="s">
        <v>441</v>
      </c>
      <c r="N332" s="144">
        <v>0.69750000000000001</v>
      </c>
      <c r="O332" s="144">
        <v>0</v>
      </c>
      <c r="P332" s="144">
        <v>0</v>
      </c>
      <c r="Q332" s="144"/>
      <c r="R332" s="144"/>
      <c r="S332" s="45"/>
      <c r="T332" s="144" t="s">
        <v>1803</v>
      </c>
      <c r="U332" s="144" t="s">
        <v>1804</v>
      </c>
      <c r="V332" s="144" t="s">
        <v>201</v>
      </c>
      <c r="W332" s="144" t="s">
        <v>1446</v>
      </c>
      <c r="X332" s="144">
        <v>0.2109</v>
      </c>
      <c r="Y332" s="144" t="s">
        <v>201</v>
      </c>
      <c r="Z332" s="144">
        <v>0</v>
      </c>
      <c r="AA332" s="144" t="s">
        <v>1371</v>
      </c>
      <c r="AB332" s="144">
        <v>100</v>
      </c>
      <c r="AC332" s="144">
        <v>100</v>
      </c>
      <c r="AD332" s="144"/>
      <c r="AE332" s="45"/>
      <c r="AF332" s="144" t="s">
        <v>2796</v>
      </c>
      <c r="AG332" s="144" t="s">
        <v>1016</v>
      </c>
      <c r="AH332" s="144" t="s">
        <v>201</v>
      </c>
      <c r="AI332" s="144" t="s">
        <v>2456</v>
      </c>
      <c r="AJ332" s="144">
        <v>-3.0640000000000001E-2</v>
      </c>
      <c r="AK332" s="144" t="s">
        <v>1018</v>
      </c>
      <c r="AL332" s="144">
        <v>3.0640000000000001E-2</v>
      </c>
      <c r="AM332" s="144" t="s">
        <v>1371</v>
      </c>
      <c r="AN332" s="144">
        <v>0</v>
      </c>
      <c r="AO332" s="144">
        <v>0</v>
      </c>
      <c r="AP332" s="144"/>
      <c r="AQ332" s="45"/>
      <c r="AR332" s="45"/>
      <c r="AS332" s="46"/>
      <c r="AT332" s="46"/>
      <c r="AU332" s="46"/>
      <c r="AV332" s="45"/>
      <c r="AW332" s="45"/>
      <c r="AX332" s="45"/>
      <c r="AY332" s="45"/>
      <c r="AZ332" s="45"/>
      <c r="BA332" s="45"/>
    </row>
    <row r="333" spans="8:53" x14ac:dyDescent="0.25">
      <c r="H333" s="144" t="s">
        <v>823</v>
      </c>
      <c r="I333" s="144" t="s">
        <v>824</v>
      </c>
      <c r="J333" s="144" t="s">
        <v>201</v>
      </c>
      <c r="K333" s="144" t="s">
        <v>444</v>
      </c>
      <c r="L333" s="144">
        <v>-0.26100000000000001</v>
      </c>
      <c r="M333" s="144" t="s">
        <v>825</v>
      </c>
      <c r="N333" s="144">
        <v>0.26100000000000001</v>
      </c>
      <c r="O333" s="144">
        <v>0</v>
      </c>
      <c r="P333" s="144">
        <v>0</v>
      </c>
      <c r="Q333" s="144"/>
      <c r="R333" s="144"/>
      <c r="S333" s="45"/>
      <c r="T333" s="144" t="s">
        <v>1805</v>
      </c>
      <c r="U333" s="144" t="s">
        <v>1806</v>
      </c>
      <c r="V333" s="144" t="s">
        <v>201</v>
      </c>
      <c r="W333" s="144" t="s">
        <v>1807</v>
      </c>
      <c r="X333" s="144">
        <v>5.0619999999999997E-3</v>
      </c>
      <c r="Y333" s="144" t="s">
        <v>201</v>
      </c>
      <c r="Z333" s="144">
        <v>0</v>
      </c>
      <c r="AA333" s="144" t="s">
        <v>1371</v>
      </c>
      <c r="AB333" s="144">
        <v>100</v>
      </c>
      <c r="AC333" s="144">
        <v>100</v>
      </c>
      <c r="AD333" s="144"/>
      <c r="AE333" s="45"/>
      <c r="AF333" s="144" t="s">
        <v>2797</v>
      </c>
      <c r="AG333" s="144" t="s">
        <v>2798</v>
      </c>
      <c r="AH333" s="144" t="s">
        <v>201</v>
      </c>
      <c r="AI333" s="144" t="s">
        <v>2799</v>
      </c>
      <c r="AJ333" s="144">
        <v>0.2586</v>
      </c>
      <c r="AK333" s="144" t="s">
        <v>201</v>
      </c>
      <c r="AL333" s="144">
        <v>0</v>
      </c>
      <c r="AM333" s="144" t="s">
        <v>1371</v>
      </c>
      <c r="AN333" s="144">
        <v>100</v>
      </c>
      <c r="AO333" s="144">
        <v>100</v>
      </c>
      <c r="AP333" s="144"/>
      <c r="AQ333" s="45"/>
      <c r="AR333" s="45"/>
      <c r="AS333" s="46"/>
      <c r="AT333" s="46"/>
      <c r="AU333" s="46"/>
      <c r="AV333" s="45"/>
      <c r="AW333" s="45"/>
      <c r="AX333" s="45"/>
      <c r="AY333" s="45"/>
      <c r="AZ333" s="45"/>
      <c r="BA333" s="45"/>
    </row>
    <row r="334" spans="8:53" x14ac:dyDescent="0.25">
      <c r="H334" s="144" t="s">
        <v>826</v>
      </c>
      <c r="I334" s="144" t="s">
        <v>827</v>
      </c>
      <c r="J334" s="144" t="s">
        <v>201</v>
      </c>
      <c r="K334" s="144" t="s">
        <v>828</v>
      </c>
      <c r="L334" s="144">
        <v>1.7669999999999999</v>
      </c>
      <c r="M334" s="144" t="s">
        <v>201</v>
      </c>
      <c r="N334" s="144">
        <v>0</v>
      </c>
      <c r="O334" s="144">
        <v>100</v>
      </c>
      <c r="P334" s="144">
        <v>100</v>
      </c>
      <c r="Q334" s="144"/>
      <c r="R334" s="144"/>
      <c r="S334" s="45"/>
      <c r="T334" s="144" t="s">
        <v>1808</v>
      </c>
      <c r="U334" s="144" t="s">
        <v>1809</v>
      </c>
      <c r="V334" s="144" t="s">
        <v>201</v>
      </c>
      <c r="W334" s="144" t="s">
        <v>1810</v>
      </c>
      <c r="X334" s="144">
        <v>0.57179999999999997</v>
      </c>
      <c r="Y334" s="144" t="s">
        <v>201</v>
      </c>
      <c r="Z334" s="144">
        <v>0</v>
      </c>
      <c r="AA334" s="144" t="s">
        <v>1371</v>
      </c>
      <c r="AB334" s="144">
        <v>100</v>
      </c>
      <c r="AC334" s="144">
        <v>100</v>
      </c>
      <c r="AD334" s="144"/>
      <c r="AE334" s="45"/>
      <c r="AF334" s="144" t="s">
        <v>2800</v>
      </c>
      <c r="AG334" s="144" t="s">
        <v>2801</v>
      </c>
      <c r="AH334" s="144" t="s">
        <v>201</v>
      </c>
      <c r="AI334" s="144" t="s">
        <v>2459</v>
      </c>
      <c r="AJ334" s="144">
        <v>0.2404</v>
      </c>
      <c r="AK334" s="144" t="s">
        <v>201</v>
      </c>
      <c r="AL334" s="144">
        <v>0</v>
      </c>
      <c r="AM334" s="144" t="s">
        <v>1371</v>
      </c>
      <c r="AN334" s="144">
        <v>100</v>
      </c>
      <c r="AO334" s="144">
        <v>100</v>
      </c>
      <c r="AP334" s="144"/>
      <c r="AQ334" s="45"/>
      <c r="AR334" s="45"/>
      <c r="AS334" s="46"/>
      <c r="AT334" s="46"/>
      <c r="AU334" s="46"/>
      <c r="AV334" s="45"/>
      <c r="AW334" s="45"/>
      <c r="AX334" s="45"/>
      <c r="AY334" s="45"/>
      <c r="AZ334" s="45"/>
      <c r="BA334" s="45"/>
    </row>
    <row r="335" spans="8:53" x14ac:dyDescent="0.25">
      <c r="H335" s="144" t="s">
        <v>829</v>
      </c>
      <c r="I335" s="144" t="s">
        <v>830</v>
      </c>
      <c r="J335" s="144" t="s">
        <v>201</v>
      </c>
      <c r="K335" s="144" t="s">
        <v>831</v>
      </c>
      <c r="L335" s="144">
        <v>-0.3528</v>
      </c>
      <c r="M335" s="144" t="s">
        <v>445</v>
      </c>
      <c r="N335" s="144">
        <v>0.3528</v>
      </c>
      <c r="O335" s="144">
        <v>0</v>
      </c>
      <c r="P335" s="144">
        <v>0</v>
      </c>
      <c r="Q335" s="144"/>
      <c r="R335" s="144"/>
      <c r="S335" s="45"/>
      <c r="T335" s="144" t="s">
        <v>1811</v>
      </c>
      <c r="U335" s="144" t="s">
        <v>1812</v>
      </c>
      <c r="V335" s="144" t="s">
        <v>201</v>
      </c>
      <c r="W335" s="144" t="s">
        <v>1813</v>
      </c>
      <c r="X335" s="144">
        <v>-0.14860000000000001</v>
      </c>
      <c r="Y335" s="144" t="s">
        <v>1447</v>
      </c>
      <c r="Z335" s="144">
        <v>0.14860000000000001</v>
      </c>
      <c r="AA335" s="144" t="s">
        <v>1371</v>
      </c>
      <c r="AB335" s="144">
        <v>0</v>
      </c>
      <c r="AC335" s="144">
        <v>0</v>
      </c>
      <c r="AD335" s="144"/>
      <c r="AE335" s="45"/>
      <c r="AF335" s="144" t="s">
        <v>2802</v>
      </c>
      <c r="AG335" s="144" t="s">
        <v>2803</v>
      </c>
      <c r="AH335" s="144" t="s">
        <v>201</v>
      </c>
      <c r="AI335" s="144" t="s">
        <v>2804</v>
      </c>
      <c r="AJ335" s="144">
        <v>0.70240000000000002</v>
      </c>
      <c r="AK335" s="144" t="s">
        <v>201</v>
      </c>
      <c r="AL335" s="144">
        <v>0</v>
      </c>
      <c r="AM335" s="144" t="s">
        <v>1371</v>
      </c>
      <c r="AN335" s="144">
        <v>100</v>
      </c>
      <c r="AO335" s="144">
        <v>100</v>
      </c>
      <c r="AP335" s="144"/>
      <c r="AQ335" s="45"/>
      <c r="AR335" s="45"/>
      <c r="AS335" s="46"/>
      <c r="AT335" s="46"/>
      <c r="AU335" s="46"/>
      <c r="AV335" s="45"/>
      <c r="AW335" s="45"/>
      <c r="AX335" s="45"/>
      <c r="AY335" s="45"/>
      <c r="AZ335" s="45"/>
      <c r="BA335" s="45"/>
    </row>
    <row r="336" spans="8:53" x14ac:dyDescent="0.25">
      <c r="H336" s="144" t="s">
        <v>832</v>
      </c>
      <c r="I336" s="144" t="s">
        <v>833</v>
      </c>
      <c r="J336" s="144" t="s">
        <v>201</v>
      </c>
      <c r="K336" s="144" t="s">
        <v>448</v>
      </c>
      <c r="L336" s="144">
        <v>-0.27479999999999999</v>
      </c>
      <c r="M336" s="144" t="s">
        <v>834</v>
      </c>
      <c r="N336" s="144">
        <v>0.27479999999999999</v>
      </c>
      <c r="O336" s="144">
        <v>0</v>
      </c>
      <c r="P336" s="144">
        <v>0</v>
      </c>
      <c r="Q336" s="144"/>
      <c r="R336" s="144"/>
      <c r="S336" s="45"/>
      <c r="T336" s="144" t="s">
        <v>1814</v>
      </c>
      <c r="U336" s="144" t="s">
        <v>1815</v>
      </c>
      <c r="V336" s="144" t="s">
        <v>201</v>
      </c>
      <c r="W336" s="144" t="s">
        <v>1450</v>
      </c>
      <c r="X336" s="144">
        <v>-4.3900000000000002E-2</v>
      </c>
      <c r="Y336" s="144" t="s">
        <v>1816</v>
      </c>
      <c r="Z336" s="144">
        <v>4.3900000000000002E-2</v>
      </c>
      <c r="AA336" s="144" t="s">
        <v>1371</v>
      </c>
      <c r="AB336" s="144">
        <v>0</v>
      </c>
      <c r="AC336" s="144">
        <v>0</v>
      </c>
      <c r="AD336" s="144"/>
      <c r="AE336" s="45"/>
      <c r="AF336" s="144" t="s">
        <v>2805</v>
      </c>
      <c r="AG336" s="144" t="s">
        <v>2806</v>
      </c>
      <c r="AH336" s="144" t="s">
        <v>201</v>
      </c>
      <c r="AI336" s="144" t="s">
        <v>2807</v>
      </c>
      <c r="AJ336" s="144">
        <v>-0.5151</v>
      </c>
      <c r="AK336" s="144" t="s">
        <v>2808</v>
      </c>
      <c r="AL336" s="144">
        <v>0.5151</v>
      </c>
      <c r="AM336" s="144" t="s">
        <v>1371</v>
      </c>
      <c r="AN336" s="144">
        <v>0</v>
      </c>
      <c r="AO336" s="144">
        <v>0</v>
      </c>
      <c r="AP336" s="144"/>
      <c r="AQ336" s="45"/>
      <c r="AR336" s="45"/>
      <c r="AS336" s="46"/>
      <c r="AT336" s="46"/>
      <c r="AU336" s="46"/>
      <c r="AV336" s="45"/>
      <c r="AW336" s="45"/>
      <c r="AX336" s="45"/>
      <c r="AY336" s="45"/>
      <c r="AZ336" s="45"/>
      <c r="BA336" s="45"/>
    </row>
    <row r="337" spans="8:53" x14ac:dyDescent="0.25">
      <c r="H337" s="144" t="s">
        <v>835</v>
      </c>
      <c r="I337" s="144" t="s">
        <v>836</v>
      </c>
      <c r="J337" s="144" t="s">
        <v>201</v>
      </c>
      <c r="K337" s="144" t="s">
        <v>837</v>
      </c>
      <c r="L337" s="144">
        <v>0.21299999999999999</v>
      </c>
      <c r="M337" s="144" t="s">
        <v>201</v>
      </c>
      <c r="N337" s="144">
        <v>0</v>
      </c>
      <c r="O337" s="144">
        <v>100</v>
      </c>
      <c r="P337" s="144">
        <v>100</v>
      </c>
      <c r="Q337" s="144"/>
      <c r="R337" s="144"/>
      <c r="S337" s="45"/>
      <c r="T337" s="144" t="s">
        <v>1817</v>
      </c>
      <c r="U337" s="144" t="s">
        <v>1818</v>
      </c>
      <c r="V337" s="144" t="s">
        <v>201</v>
      </c>
      <c r="W337" s="144" t="s">
        <v>1819</v>
      </c>
      <c r="X337" s="144">
        <v>-0.1043</v>
      </c>
      <c r="Y337" s="144" t="s">
        <v>1820</v>
      </c>
      <c r="Z337" s="144">
        <v>0.1043</v>
      </c>
      <c r="AA337" s="144" t="s">
        <v>1371</v>
      </c>
      <c r="AB337" s="144">
        <v>0</v>
      </c>
      <c r="AC337" s="144">
        <v>0</v>
      </c>
      <c r="AD337" s="144"/>
      <c r="AE337" s="45"/>
      <c r="AF337" s="144" t="s">
        <v>2809</v>
      </c>
      <c r="AG337" s="144" t="s">
        <v>2810</v>
      </c>
      <c r="AH337" s="144" t="s">
        <v>201</v>
      </c>
      <c r="AI337" s="144" t="s">
        <v>2811</v>
      </c>
      <c r="AJ337" s="144">
        <v>-0.2384</v>
      </c>
      <c r="AK337" s="144" t="s">
        <v>2812</v>
      </c>
      <c r="AL337" s="144">
        <v>0.2384</v>
      </c>
      <c r="AM337" s="144" t="s">
        <v>1371</v>
      </c>
      <c r="AN337" s="144">
        <v>0</v>
      </c>
      <c r="AO337" s="144">
        <v>0</v>
      </c>
      <c r="AP337" s="144"/>
      <c r="AQ337" s="45"/>
      <c r="AR337" s="45"/>
      <c r="AS337" s="46"/>
      <c r="AT337" s="46"/>
      <c r="AU337" s="46"/>
      <c r="AV337" s="45"/>
      <c r="AW337" s="45"/>
      <c r="AX337" s="45"/>
      <c r="AY337" s="45"/>
      <c r="AZ337" s="45"/>
      <c r="BA337" s="45"/>
    </row>
    <row r="338" spans="8:53" x14ac:dyDescent="0.25">
      <c r="H338" s="144" t="s">
        <v>838</v>
      </c>
      <c r="I338" s="144" t="s">
        <v>839</v>
      </c>
      <c r="J338" s="144" t="s">
        <v>201</v>
      </c>
      <c r="K338" s="144" t="s">
        <v>335</v>
      </c>
      <c r="L338" s="144">
        <v>4.5130000000000003E-2</v>
      </c>
      <c r="M338" s="144" t="s">
        <v>201</v>
      </c>
      <c r="N338" s="144">
        <v>0</v>
      </c>
      <c r="O338" s="144">
        <v>100</v>
      </c>
      <c r="P338" s="144">
        <v>100</v>
      </c>
      <c r="Q338" s="144"/>
      <c r="R338" s="144"/>
      <c r="S338" s="45"/>
      <c r="T338" s="144" t="s">
        <v>1821</v>
      </c>
      <c r="U338" s="144" t="s">
        <v>1822</v>
      </c>
      <c r="V338" s="144" t="s">
        <v>201</v>
      </c>
      <c r="W338" s="144" t="s">
        <v>1823</v>
      </c>
      <c r="X338" s="144">
        <v>0.12759999999999999</v>
      </c>
      <c r="Y338" s="144" t="s">
        <v>201</v>
      </c>
      <c r="Z338" s="144">
        <v>0</v>
      </c>
      <c r="AA338" s="144" t="s">
        <v>1371</v>
      </c>
      <c r="AB338" s="144">
        <v>100</v>
      </c>
      <c r="AC338" s="144">
        <v>100</v>
      </c>
      <c r="AD338" s="144"/>
      <c r="AE338" s="45"/>
      <c r="AF338" s="144" t="s">
        <v>2813</v>
      </c>
      <c r="AG338" s="144" t="s">
        <v>2814</v>
      </c>
      <c r="AH338" s="144" t="s">
        <v>201</v>
      </c>
      <c r="AI338" s="144" t="s">
        <v>2815</v>
      </c>
      <c r="AJ338" s="144">
        <v>-0.29920000000000002</v>
      </c>
      <c r="AK338" s="144" t="s">
        <v>2816</v>
      </c>
      <c r="AL338" s="144">
        <v>0.29920000000000002</v>
      </c>
      <c r="AM338" s="144" t="s">
        <v>1371</v>
      </c>
      <c r="AN338" s="144">
        <v>0</v>
      </c>
      <c r="AO338" s="144">
        <v>0</v>
      </c>
      <c r="AP338" s="144"/>
      <c r="AQ338" s="45"/>
      <c r="AR338" s="45"/>
      <c r="AS338" s="46"/>
      <c r="AT338" s="46"/>
      <c r="AU338" s="46"/>
      <c r="AV338" s="45"/>
      <c r="AW338" s="45"/>
      <c r="AX338" s="45"/>
      <c r="AY338" s="45"/>
      <c r="AZ338" s="45"/>
      <c r="BA338" s="45"/>
    </row>
    <row r="339" spans="8:53" x14ac:dyDescent="0.25">
      <c r="H339" s="144" t="s">
        <v>840</v>
      </c>
      <c r="I339" s="144" t="s">
        <v>841</v>
      </c>
      <c r="J339" s="144" t="s">
        <v>201</v>
      </c>
      <c r="K339" s="144" t="s">
        <v>842</v>
      </c>
      <c r="L339" s="144">
        <v>-0.14710000000000001</v>
      </c>
      <c r="M339" s="144" t="s">
        <v>843</v>
      </c>
      <c r="N339" s="144">
        <v>0.14710000000000001</v>
      </c>
      <c r="O339" s="144">
        <v>0</v>
      </c>
      <c r="P339" s="144">
        <v>0</v>
      </c>
      <c r="Q339" s="144"/>
      <c r="R339" s="144"/>
      <c r="S339" s="45"/>
      <c r="T339" s="144" t="s">
        <v>1824</v>
      </c>
      <c r="U339" s="144" t="s">
        <v>1825</v>
      </c>
      <c r="V339" s="144" t="s">
        <v>201</v>
      </c>
      <c r="W339" s="144" t="s">
        <v>1826</v>
      </c>
      <c r="X339" s="144">
        <v>1.1339999999999999</v>
      </c>
      <c r="Y339" s="144" t="s">
        <v>201</v>
      </c>
      <c r="Z339" s="144">
        <v>0</v>
      </c>
      <c r="AA339" s="144" t="s">
        <v>1371</v>
      </c>
      <c r="AB339" s="144">
        <v>100</v>
      </c>
      <c r="AC339" s="144">
        <v>100</v>
      </c>
      <c r="AD339" s="144"/>
      <c r="AE339" s="45"/>
      <c r="AF339" s="144" t="s">
        <v>2817</v>
      </c>
      <c r="AG339" s="144" t="s">
        <v>2818</v>
      </c>
      <c r="AH339" s="144" t="s">
        <v>201</v>
      </c>
      <c r="AI339" s="144" t="s">
        <v>2351</v>
      </c>
      <c r="AJ339" s="144">
        <v>0.17469999999999999</v>
      </c>
      <c r="AK339" s="144" t="s">
        <v>201</v>
      </c>
      <c r="AL339" s="144">
        <v>0</v>
      </c>
      <c r="AM339" s="144" t="s">
        <v>1371</v>
      </c>
      <c r="AN339" s="144">
        <v>100</v>
      </c>
      <c r="AO339" s="144">
        <v>100</v>
      </c>
      <c r="AP339" s="144"/>
      <c r="AQ339" s="45"/>
      <c r="AR339" s="45"/>
      <c r="AS339" s="46"/>
      <c r="AT339" s="46"/>
      <c r="AU339" s="46"/>
      <c r="AV339" s="45"/>
      <c r="AW339" s="45"/>
      <c r="AX339" s="45"/>
      <c r="AY339" s="45"/>
      <c r="AZ339" s="45"/>
      <c r="BA339" s="45"/>
    </row>
    <row r="340" spans="8:53" x14ac:dyDescent="0.25">
      <c r="H340" s="144" t="s">
        <v>844</v>
      </c>
      <c r="I340" s="144" t="s">
        <v>845</v>
      </c>
      <c r="J340" s="144" t="s">
        <v>201</v>
      </c>
      <c r="K340" s="144" t="s">
        <v>846</v>
      </c>
      <c r="L340" s="144">
        <v>-0.2979</v>
      </c>
      <c r="M340" s="144" t="s">
        <v>847</v>
      </c>
      <c r="N340" s="144">
        <v>0.2979</v>
      </c>
      <c r="O340" s="144">
        <v>0</v>
      </c>
      <c r="P340" s="144">
        <v>0</v>
      </c>
      <c r="Q340" s="144"/>
      <c r="R340" s="144"/>
      <c r="S340" s="45"/>
      <c r="T340" s="144" t="s">
        <v>1827</v>
      </c>
      <c r="U340" s="144" t="s">
        <v>1828</v>
      </c>
      <c r="V340" s="144" t="s">
        <v>201</v>
      </c>
      <c r="W340" s="144" t="s">
        <v>1454</v>
      </c>
      <c r="X340" s="144">
        <v>-0.32240000000000002</v>
      </c>
      <c r="Y340" s="144" t="s">
        <v>1455</v>
      </c>
      <c r="Z340" s="144">
        <v>0.32240000000000002</v>
      </c>
      <c r="AA340" s="144" t="s">
        <v>1371</v>
      </c>
      <c r="AB340" s="144">
        <v>0</v>
      </c>
      <c r="AC340" s="144">
        <v>0</v>
      </c>
      <c r="AD340" s="144"/>
      <c r="AE340" s="45"/>
      <c r="AF340" s="144" t="s">
        <v>2819</v>
      </c>
      <c r="AG340" s="144" t="s">
        <v>2820</v>
      </c>
      <c r="AH340" s="144" t="s">
        <v>201</v>
      </c>
      <c r="AI340" s="144" t="s">
        <v>2821</v>
      </c>
      <c r="AJ340" s="144">
        <v>7.4810000000000001E-2</v>
      </c>
      <c r="AK340" s="144" t="s">
        <v>201</v>
      </c>
      <c r="AL340" s="144">
        <v>0</v>
      </c>
      <c r="AM340" s="144" t="s">
        <v>1371</v>
      </c>
      <c r="AN340" s="144">
        <v>100</v>
      </c>
      <c r="AO340" s="144">
        <v>100</v>
      </c>
      <c r="AP340" s="144"/>
      <c r="AQ340" s="45"/>
      <c r="AR340" s="45"/>
      <c r="AS340" s="46"/>
      <c r="AT340" s="46"/>
      <c r="AU340" s="46"/>
      <c r="AV340" s="45"/>
      <c r="AW340" s="45"/>
      <c r="AX340" s="45"/>
      <c r="AY340" s="45"/>
      <c r="AZ340" s="45"/>
      <c r="BA340" s="45"/>
    </row>
    <row r="341" spans="8:53" x14ac:dyDescent="0.25">
      <c r="H341" s="144" t="s">
        <v>848</v>
      </c>
      <c r="I341" s="144" t="s">
        <v>849</v>
      </c>
      <c r="J341" s="144" t="s">
        <v>201</v>
      </c>
      <c r="K341" s="144" t="s">
        <v>452</v>
      </c>
      <c r="L341" s="144">
        <v>-0.3639</v>
      </c>
      <c r="M341" s="144" t="s">
        <v>453</v>
      </c>
      <c r="N341" s="144">
        <v>0.3639</v>
      </c>
      <c r="O341" s="144">
        <v>0</v>
      </c>
      <c r="P341" s="144">
        <v>0</v>
      </c>
      <c r="Q341" s="144"/>
      <c r="R341" s="144"/>
      <c r="S341" s="45"/>
      <c r="T341" s="144" t="s">
        <v>1829</v>
      </c>
      <c r="U341" s="144" t="s">
        <v>1830</v>
      </c>
      <c r="V341" s="144" t="s">
        <v>201</v>
      </c>
      <c r="W341" s="144" t="s">
        <v>1329</v>
      </c>
      <c r="X341" s="144">
        <v>4.6460000000000001E-2</v>
      </c>
      <c r="Y341" s="144" t="s">
        <v>201</v>
      </c>
      <c r="Z341" s="144">
        <v>0</v>
      </c>
      <c r="AA341" s="144" t="s">
        <v>1371</v>
      </c>
      <c r="AB341" s="144">
        <v>100</v>
      </c>
      <c r="AC341" s="144">
        <v>100</v>
      </c>
      <c r="AD341" s="144"/>
      <c r="AE341" s="45"/>
      <c r="AF341" s="144" t="s">
        <v>2822</v>
      </c>
      <c r="AG341" s="144" t="s">
        <v>2823</v>
      </c>
      <c r="AH341" s="144" t="s">
        <v>201</v>
      </c>
      <c r="AI341" s="144" t="s">
        <v>2824</v>
      </c>
      <c r="AJ341" s="144">
        <v>-0.19600000000000001</v>
      </c>
      <c r="AK341" s="144" t="s">
        <v>2462</v>
      </c>
      <c r="AL341" s="144">
        <v>0.19600000000000001</v>
      </c>
      <c r="AM341" s="144" t="s">
        <v>1371</v>
      </c>
      <c r="AN341" s="144">
        <v>0</v>
      </c>
      <c r="AO341" s="144">
        <v>0</v>
      </c>
      <c r="AP341" s="144"/>
      <c r="AQ341" s="45"/>
      <c r="AR341" s="48"/>
      <c r="AS341" s="46"/>
      <c r="AT341" s="46"/>
      <c r="AU341" s="46"/>
      <c r="AV341" s="45"/>
      <c r="AW341" s="45"/>
      <c r="AX341" s="45"/>
      <c r="AY341" s="45"/>
      <c r="AZ341" s="45"/>
      <c r="BA341" s="45"/>
    </row>
    <row r="342" spans="8:53" x14ac:dyDescent="0.25">
      <c r="H342" s="144" t="s">
        <v>850</v>
      </c>
      <c r="I342" s="144" t="s">
        <v>851</v>
      </c>
      <c r="J342" s="144" t="s">
        <v>201</v>
      </c>
      <c r="K342" s="144" t="s">
        <v>852</v>
      </c>
      <c r="L342" s="144">
        <v>0.1527</v>
      </c>
      <c r="M342" s="144" t="s">
        <v>201</v>
      </c>
      <c r="N342" s="144">
        <v>0</v>
      </c>
      <c r="O342" s="144">
        <v>100</v>
      </c>
      <c r="P342" s="144">
        <v>100</v>
      </c>
      <c r="Q342" s="144"/>
      <c r="R342" s="144"/>
      <c r="S342" s="45"/>
      <c r="T342" s="144" t="s">
        <v>1831</v>
      </c>
      <c r="U342" s="144" t="s">
        <v>1832</v>
      </c>
      <c r="V342" s="144" t="s">
        <v>201</v>
      </c>
      <c r="W342" s="144" t="s">
        <v>1833</v>
      </c>
      <c r="X342" s="144">
        <v>0.315</v>
      </c>
      <c r="Y342" s="144" t="s">
        <v>201</v>
      </c>
      <c r="Z342" s="144">
        <v>0</v>
      </c>
      <c r="AA342" s="144" t="s">
        <v>1371</v>
      </c>
      <c r="AB342" s="144">
        <v>100</v>
      </c>
      <c r="AC342" s="144">
        <v>100</v>
      </c>
      <c r="AD342" s="144"/>
      <c r="AE342" s="45"/>
      <c r="AF342" s="144" t="s">
        <v>2825</v>
      </c>
      <c r="AG342" s="144" t="s">
        <v>2826</v>
      </c>
      <c r="AH342" s="144" t="s">
        <v>201</v>
      </c>
      <c r="AI342" s="144" t="s">
        <v>2827</v>
      </c>
      <c r="AJ342" s="144">
        <v>5.706E-2</v>
      </c>
      <c r="AK342" s="144" t="s">
        <v>201</v>
      </c>
      <c r="AL342" s="144">
        <v>0</v>
      </c>
      <c r="AM342" s="144" t="s">
        <v>1371</v>
      </c>
      <c r="AN342" s="144">
        <v>100</v>
      </c>
      <c r="AO342" s="144">
        <v>100</v>
      </c>
      <c r="AP342" s="144"/>
      <c r="AQ342" s="45"/>
      <c r="AR342" s="48"/>
      <c r="AS342" s="46"/>
      <c r="AT342" s="46"/>
      <c r="AU342" s="46"/>
      <c r="AV342" s="45"/>
      <c r="AW342" s="45"/>
      <c r="AX342" s="45"/>
      <c r="AY342" s="45"/>
      <c r="AZ342" s="45"/>
      <c r="BA342" s="45"/>
    </row>
    <row r="343" spans="8:53" x14ac:dyDescent="0.25">
      <c r="H343" s="144" t="s">
        <v>853</v>
      </c>
      <c r="I343" s="144" t="s">
        <v>854</v>
      </c>
      <c r="J343" s="144" t="s">
        <v>201</v>
      </c>
      <c r="K343" s="144" t="s">
        <v>855</v>
      </c>
      <c r="L343" s="144">
        <v>-5.7799999999999997E-2</v>
      </c>
      <c r="M343" s="144" t="s">
        <v>856</v>
      </c>
      <c r="N343" s="144">
        <v>5.7799999999999997E-2</v>
      </c>
      <c r="O343" s="144">
        <v>0</v>
      </c>
      <c r="P343" s="144">
        <v>0</v>
      </c>
      <c r="Q343" s="144"/>
      <c r="R343" s="144"/>
      <c r="S343" s="45"/>
      <c r="T343" s="144" t="s">
        <v>1834</v>
      </c>
      <c r="U343" s="144" t="s">
        <v>1835</v>
      </c>
      <c r="V343" s="144" t="s">
        <v>201</v>
      </c>
      <c r="W343" s="144" t="s">
        <v>1836</v>
      </c>
      <c r="X343" s="144">
        <v>0.18129999999999999</v>
      </c>
      <c r="Y343" s="144" t="s">
        <v>201</v>
      </c>
      <c r="Z343" s="144">
        <v>0</v>
      </c>
      <c r="AA343" s="144" t="s">
        <v>1371</v>
      </c>
      <c r="AB343" s="144">
        <v>100</v>
      </c>
      <c r="AC343" s="144">
        <v>100</v>
      </c>
      <c r="AD343" s="144"/>
      <c r="AE343" s="45"/>
      <c r="AF343" s="144" t="s">
        <v>2828</v>
      </c>
      <c r="AG343" s="144" t="s">
        <v>2829</v>
      </c>
      <c r="AH343" s="144" t="s">
        <v>201</v>
      </c>
      <c r="AI343" s="144" t="s">
        <v>2830</v>
      </c>
      <c r="AJ343" s="144">
        <v>0.57169999999999999</v>
      </c>
      <c r="AK343" s="144" t="s">
        <v>201</v>
      </c>
      <c r="AL343" s="144">
        <v>0</v>
      </c>
      <c r="AM343" s="144" t="s">
        <v>1371</v>
      </c>
      <c r="AN343" s="144">
        <v>100</v>
      </c>
      <c r="AO343" s="144">
        <v>100</v>
      </c>
      <c r="AP343" s="144"/>
      <c r="AQ343" s="45"/>
      <c r="AR343" s="48"/>
      <c r="AS343" s="46"/>
      <c r="AT343" s="46"/>
      <c r="AU343" s="46"/>
      <c r="AV343" s="45"/>
      <c r="AW343" s="45"/>
      <c r="AX343" s="45"/>
      <c r="AY343" s="45"/>
      <c r="AZ343" s="45"/>
      <c r="BA343" s="45"/>
    </row>
    <row r="344" spans="8:53" x14ac:dyDescent="0.25">
      <c r="H344" s="144" t="s">
        <v>857</v>
      </c>
      <c r="I344" s="144" t="s">
        <v>858</v>
      </c>
      <c r="J344" s="144" t="s">
        <v>201</v>
      </c>
      <c r="K344" s="144" t="s">
        <v>859</v>
      </c>
      <c r="L344" s="144">
        <v>0.18609999999999999</v>
      </c>
      <c r="M344" s="144" t="s">
        <v>201</v>
      </c>
      <c r="N344" s="144">
        <v>0</v>
      </c>
      <c r="O344" s="144">
        <v>100</v>
      </c>
      <c r="P344" s="144">
        <v>100</v>
      </c>
      <c r="Q344" s="144"/>
      <c r="R344" s="144"/>
      <c r="S344" s="45"/>
      <c r="T344" s="144" t="s">
        <v>1837</v>
      </c>
      <c r="U344" s="144" t="s">
        <v>1838</v>
      </c>
      <c r="V344" s="144" t="s">
        <v>201</v>
      </c>
      <c r="W344" s="144" t="s">
        <v>1458</v>
      </c>
      <c r="X344" s="144">
        <v>9.9529999999999993E-2</v>
      </c>
      <c r="Y344" s="144" t="s">
        <v>201</v>
      </c>
      <c r="Z344" s="144">
        <v>0</v>
      </c>
      <c r="AA344" s="144" t="s">
        <v>1371</v>
      </c>
      <c r="AB344" s="144">
        <v>100</v>
      </c>
      <c r="AC344" s="144">
        <v>100</v>
      </c>
      <c r="AD344" s="144"/>
      <c r="AE344" s="45"/>
      <c r="AF344" s="144" t="s">
        <v>2831</v>
      </c>
      <c r="AG344" s="144" t="s">
        <v>2832</v>
      </c>
      <c r="AH344" s="144" t="s">
        <v>201</v>
      </c>
      <c r="AI344" s="144" t="s">
        <v>2465</v>
      </c>
      <c r="AJ344" s="144">
        <v>-0.14000000000000001</v>
      </c>
      <c r="AK344" s="144" t="s">
        <v>2833</v>
      </c>
      <c r="AL344" s="144">
        <v>0.14000000000000001</v>
      </c>
      <c r="AM344" s="144" t="s">
        <v>1371</v>
      </c>
      <c r="AN344" s="144">
        <v>0</v>
      </c>
      <c r="AO344" s="144">
        <v>0</v>
      </c>
      <c r="AP344" s="144"/>
      <c r="AQ344" s="45"/>
      <c r="AR344" s="48"/>
      <c r="AS344" s="46"/>
      <c r="AT344" s="46"/>
      <c r="AU344" s="46"/>
      <c r="AV344" s="45"/>
      <c r="AW344" s="45"/>
      <c r="AX344" s="45"/>
      <c r="AY344" s="45"/>
      <c r="AZ344" s="45"/>
      <c r="BA344" s="45"/>
    </row>
    <row r="345" spans="8:53" x14ac:dyDescent="0.25">
      <c r="H345" s="144" t="s">
        <v>860</v>
      </c>
      <c r="I345" s="144" t="s">
        <v>861</v>
      </c>
      <c r="J345" s="144" t="s">
        <v>201</v>
      </c>
      <c r="K345" s="144" t="s">
        <v>862</v>
      </c>
      <c r="L345" s="144">
        <v>0.47239999999999999</v>
      </c>
      <c r="M345" s="144" t="s">
        <v>201</v>
      </c>
      <c r="N345" s="144">
        <v>0</v>
      </c>
      <c r="O345" s="144">
        <v>100</v>
      </c>
      <c r="P345" s="144">
        <v>100</v>
      </c>
      <c r="Q345" s="144"/>
      <c r="R345" s="144"/>
      <c r="S345" s="45"/>
      <c r="T345" s="144" t="s">
        <v>1839</v>
      </c>
      <c r="U345" s="144" t="s">
        <v>1840</v>
      </c>
      <c r="V345" s="144" t="s">
        <v>201</v>
      </c>
      <c r="W345" s="144" t="s">
        <v>1841</v>
      </c>
      <c r="X345" s="144">
        <v>-0.18490000000000001</v>
      </c>
      <c r="Y345" s="144" t="s">
        <v>1459</v>
      </c>
      <c r="Z345" s="144">
        <v>0.18490000000000001</v>
      </c>
      <c r="AA345" s="144" t="s">
        <v>1371</v>
      </c>
      <c r="AB345" s="144">
        <v>0</v>
      </c>
      <c r="AC345" s="144">
        <v>0</v>
      </c>
      <c r="AD345" s="144"/>
      <c r="AE345" s="45"/>
      <c r="AF345" s="144" t="s">
        <v>2834</v>
      </c>
      <c r="AG345" s="144" t="s">
        <v>1871</v>
      </c>
      <c r="AH345" s="144" t="s">
        <v>201</v>
      </c>
      <c r="AI345" s="144" t="s">
        <v>2835</v>
      </c>
      <c r="AJ345" s="144">
        <v>-0.1139</v>
      </c>
      <c r="AK345" s="144" t="s">
        <v>1873</v>
      </c>
      <c r="AL345" s="144">
        <v>0.1139</v>
      </c>
      <c r="AM345" s="144" t="s">
        <v>1371</v>
      </c>
      <c r="AN345" s="144">
        <v>0</v>
      </c>
      <c r="AO345" s="144">
        <v>0</v>
      </c>
      <c r="AP345" s="144"/>
      <c r="AQ345" s="45"/>
      <c r="AR345" s="48"/>
      <c r="AS345" s="46"/>
      <c r="AT345" s="46"/>
      <c r="AU345" s="46"/>
      <c r="AV345" s="45"/>
      <c r="AW345" s="45"/>
      <c r="AX345" s="45"/>
      <c r="AY345" s="45"/>
      <c r="AZ345" s="45"/>
      <c r="BA345" s="45"/>
    </row>
    <row r="346" spans="8:53" x14ac:dyDescent="0.25">
      <c r="H346" s="144" t="s">
        <v>863</v>
      </c>
      <c r="I346" s="144" t="s">
        <v>864</v>
      </c>
      <c r="J346" s="144" t="s">
        <v>201</v>
      </c>
      <c r="K346" s="144" t="s">
        <v>456</v>
      </c>
      <c r="L346" s="144">
        <v>-0.56189999999999996</v>
      </c>
      <c r="M346" s="144" t="s">
        <v>865</v>
      </c>
      <c r="N346" s="144">
        <v>0.56189999999999996</v>
      </c>
      <c r="O346" s="144">
        <v>0</v>
      </c>
      <c r="P346" s="144">
        <v>0</v>
      </c>
      <c r="Q346" s="144"/>
      <c r="R346" s="144"/>
      <c r="S346" s="45"/>
      <c r="T346" s="144" t="s">
        <v>1842</v>
      </c>
      <c r="U346" s="144" t="s">
        <v>1843</v>
      </c>
      <c r="V346" s="144" t="s">
        <v>201</v>
      </c>
      <c r="W346" s="144" t="s">
        <v>1844</v>
      </c>
      <c r="X346" s="144">
        <v>0.14829999999999999</v>
      </c>
      <c r="Y346" s="144" t="s">
        <v>201</v>
      </c>
      <c r="Z346" s="144">
        <v>0</v>
      </c>
      <c r="AA346" s="144" t="s">
        <v>1371</v>
      </c>
      <c r="AB346" s="144">
        <v>100</v>
      </c>
      <c r="AC346" s="144">
        <v>100</v>
      </c>
      <c r="AD346" s="144"/>
      <c r="AE346" s="45"/>
      <c r="AF346" s="144" t="s">
        <v>2836</v>
      </c>
      <c r="AG346" s="144" t="s">
        <v>2837</v>
      </c>
      <c r="AH346" s="144" t="s">
        <v>201</v>
      </c>
      <c r="AI346" s="144" t="s">
        <v>2469</v>
      </c>
      <c r="AJ346" s="144">
        <v>6.9500000000000006E-2</v>
      </c>
      <c r="AK346" s="144" t="s">
        <v>201</v>
      </c>
      <c r="AL346" s="144">
        <v>0</v>
      </c>
      <c r="AM346" s="144" t="s">
        <v>1371</v>
      </c>
      <c r="AN346" s="144">
        <v>100</v>
      </c>
      <c r="AO346" s="144">
        <v>100</v>
      </c>
      <c r="AP346" s="144"/>
      <c r="AQ346" s="45"/>
      <c r="AR346" s="48"/>
      <c r="AS346" s="46"/>
      <c r="AT346" s="46"/>
      <c r="AU346" s="46"/>
      <c r="AV346" s="45"/>
      <c r="AW346" s="45"/>
      <c r="AX346" s="45"/>
      <c r="AY346" s="45"/>
      <c r="AZ346" s="45"/>
      <c r="BA346" s="45"/>
    </row>
    <row r="347" spans="8:53" x14ac:dyDescent="0.25">
      <c r="H347" s="144" t="s">
        <v>866</v>
      </c>
      <c r="I347" s="144" t="s">
        <v>867</v>
      </c>
      <c r="J347" s="144" t="s">
        <v>201</v>
      </c>
      <c r="K347" s="144" t="s">
        <v>868</v>
      </c>
      <c r="L347" s="144">
        <v>-1.6400000000000001E-2</v>
      </c>
      <c r="M347" s="144" t="s">
        <v>869</v>
      </c>
      <c r="N347" s="144">
        <v>1.6400000000000001E-2</v>
      </c>
      <c r="O347" s="144">
        <v>0</v>
      </c>
      <c r="P347" s="144">
        <v>0</v>
      </c>
      <c r="Q347" s="144"/>
      <c r="R347" s="144"/>
      <c r="S347" s="45"/>
      <c r="T347" s="144" t="s">
        <v>1845</v>
      </c>
      <c r="U347" s="144" t="s">
        <v>1846</v>
      </c>
      <c r="V347" s="144" t="s">
        <v>201</v>
      </c>
      <c r="W347" s="144" t="s">
        <v>1462</v>
      </c>
      <c r="X347" s="144">
        <v>0.33679999999999999</v>
      </c>
      <c r="Y347" s="144" t="s">
        <v>201</v>
      </c>
      <c r="Z347" s="144">
        <v>0</v>
      </c>
      <c r="AA347" s="144" t="s">
        <v>1371</v>
      </c>
      <c r="AB347" s="144">
        <v>100</v>
      </c>
      <c r="AC347" s="144">
        <v>100</v>
      </c>
      <c r="AD347" s="144"/>
      <c r="AE347" s="45"/>
      <c r="AF347" s="144" t="s">
        <v>2838</v>
      </c>
      <c r="AG347" s="144" t="s">
        <v>2839</v>
      </c>
      <c r="AH347" s="144" t="s">
        <v>201</v>
      </c>
      <c r="AI347" s="144" t="s">
        <v>2840</v>
      </c>
      <c r="AJ347" s="144">
        <v>-0.2389</v>
      </c>
      <c r="AK347" s="144" t="s">
        <v>2470</v>
      </c>
      <c r="AL347" s="144">
        <v>0.2389</v>
      </c>
      <c r="AM347" s="144" t="s">
        <v>1371</v>
      </c>
      <c r="AN347" s="144">
        <v>0</v>
      </c>
      <c r="AO347" s="144">
        <v>0</v>
      </c>
      <c r="AP347" s="144"/>
      <c r="AQ347" s="45"/>
      <c r="AR347" s="48"/>
      <c r="AS347" s="46"/>
      <c r="AT347" s="46"/>
      <c r="AU347" s="46"/>
      <c r="AV347" s="45"/>
      <c r="AW347" s="45"/>
      <c r="AX347" s="45"/>
      <c r="AY347" s="45"/>
      <c r="AZ347" s="45"/>
      <c r="BA347" s="45"/>
    </row>
    <row r="348" spans="8:53" x14ac:dyDescent="0.25">
      <c r="H348" s="144" t="s">
        <v>870</v>
      </c>
      <c r="I348" s="144" t="s">
        <v>871</v>
      </c>
      <c r="J348" s="144" t="s">
        <v>201</v>
      </c>
      <c r="K348" s="144" t="s">
        <v>872</v>
      </c>
      <c r="L348" s="144">
        <v>-0.16350000000000001</v>
      </c>
      <c r="M348" s="144" t="s">
        <v>873</v>
      </c>
      <c r="N348" s="144">
        <v>0.16350000000000001</v>
      </c>
      <c r="O348" s="144">
        <v>0</v>
      </c>
      <c r="P348" s="144">
        <v>0</v>
      </c>
      <c r="Q348" s="144"/>
      <c r="R348" s="144"/>
      <c r="S348" s="45"/>
      <c r="T348" s="144" t="s">
        <v>1847</v>
      </c>
      <c r="U348" s="144" t="s">
        <v>1848</v>
      </c>
      <c r="V348" s="144" t="s">
        <v>201</v>
      </c>
      <c r="W348" s="144" t="s">
        <v>1849</v>
      </c>
      <c r="X348" s="144">
        <v>0.1171</v>
      </c>
      <c r="Y348" s="144" t="s">
        <v>201</v>
      </c>
      <c r="Z348" s="144">
        <v>0</v>
      </c>
      <c r="AA348" s="144" t="s">
        <v>1371</v>
      </c>
      <c r="AB348" s="144">
        <v>100</v>
      </c>
      <c r="AC348" s="144">
        <v>100</v>
      </c>
      <c r="AD348" s="144"/>
      <c r="AE348" s="45"/>
      <c r="AF348" s="144" t="s">
        <v>2841</v>
      </c>
      <c r="AG348" s="144" t="s">
        <v>2842</v>
      </c>
      <c r="AH348" s="144" t="s">
        <v>201</v>
      </c>
      <c r="AI348" s="144" t="s">
        <v>2843</v>
      </c>
      <c r="AJ348" s="144">
        <v>0.20300000000000001</v>
      </c>
      <c r="AK348" s="144" t="s">
        <v>201</v>
      </c>
      <c r="AL348" s="144">
        <v>0</v>
      </c>
      <c r="AM348" s="144" t="s">
        <v>1371</v>
      </c>
      <c r="AN348" s="144">
        <v>100</v>
      </c>
      <c r="AO348" s="144">
        <v>100</v>
      </c>
      <c r="AP348" s="144"/>
      <c r="AQ348" s="45"/>
      <c r="AR348" s="45"/>
      <c r="AS348" s="46"/>
      <c r="AT348" s="46"/>
      <c r="AU348" s="46"/>
      <c r="AV348" s="45"/>
      <c r="AW348" s="45"/>
      <c r="AX348" s="45"/>
      <c r="AY348" s="45"/>
      <c r="AZ348" s="45"/>
      <c r="BA348" s="45"/>
    </row>
    <row r="349" spans="8:53" x14ac:dyDescent="0.25">
      <c r="H349" s="144" t="s">
        <v>874</v>
      </c>
      <c r="I349" s="144" t="s">
        <v>875</v>
      </c>
      <c r="J349" s="144" t="s">
        <v>201</v>
      </c>
      <c r="K349" s="144" t="s">
        <v>876</v>
      </c>
      <c r="L349" s="144">
        <v>-0.38750000000000001</v>
      </c>
      <c r="M349" s="144" t="s">
        <v>877</v>
      </c>
      <c r="N349" s="144">
        <v>0.38750000000000001</v>
      </c>
      <c r="O349" s="144">
        <v>0</v>
      </c>
      <c r="P349" s="144">
        <v>0</v>
      </c>
      <c r="Q349" s="144"/>
      <c r="R349" s="144"/>
      <c r="S349" s="45"/>
      <c r="T349" s="144" t="s">
        <v>1850</v>
      </c>
      <c r="U349" s="144" t="s">
        <v>1851</v>
      </c>
      <c r="V349" s="144" t="s">
        <v>201</v>
      </c>
      <c r="W349" s="144" t="s">
        <v>1852</v>
      </c>
      <c r="X349" s="144">
        <v>0.1192</v>
      </c>
      <c r="Y349" s="144" t="s">
        <v>201</v>
      </c>
      <c r="Z349" s="144">
        <v>0</v>
      </c>
      <c r="AA349" s="144" t="s">
        <v>1371</v>
      </c>
      <c r="AB349" s="144">
        <v>100</v>
      </c>
      <c r="AC349" s="144">
        <v>100</v>
      </c>
      <c r="AD349" s="144"/>
      <c r="AE349" s="45"/>
      <c r="AF349" s="144" t="s">
        <v>2844</v>
      </c>
      <c r="AG349" s="144" t="s">
        <v>2845</v>
      </c>
      <c r="AH349" s="144" t="s">
        <v>201</v>
      </c>
      <c r="AI349" s="144" t="s">
        <v>2846</v>
      </c>
      <c r="AJ349" s="144">
        <v>0.29470000000000002</v>
      </c>
      <c r="AK349" s="144" t="s">
        <v>201</v>
      </c>
      <c r="AL349" s="144">
        <v>0</v>
      </c>
      <c r="AM349" s="144" t="s">
        <v>1371</v>
      </c>
      <c r="AN349" s="144">
        <v>100</v>
      </c>
      <c r="AO349" s="144">
        <v>100</v>
      </c>
      <c r="AP349" s="144"/>
      <c r="AQ349" s="45"/>
      <c r="AR349" s="45"/>
      <c r="AS349" s="46"/>
      <c r="AT349" s="46"/>
      <c r="AU349" s="46"/>
      <c r="AV349" s="45"/>
      <c r="AW349" s="45"/>
      <c r="AX349" s="45"/>
      <c r="AY349" s="45"/>
      <c r="AZ349" s="45"/>
      <c r="BA349" s="45"/>
    </row>
    <row r="350" spans="8:53" x14ac:dyDescent="0.25">
      <c r="H350" s="144" t="s">
        <v>878</v>
      </c>
      <c r="I350" s="144" t="s">
        <v>879</v>
      </c>
      <c r="J350" s="144" t="s">
        <v>201</v>
      </c>
      <c r="K350" s="144" t="s">
        <v>880</v>
      </c>
      <c r="L350" s="144">
        <v>-0.20150000000000001</v>
      </c>
      <c r="M350" s="144" t="s">
        <v>881</v>
      </c>
      <c r="N350" s="144">
        <v>0.20150000000000001</v>
      </c>
      <c r="O350" s="144">
        <v>0</v>
      </c>
      <c r="P350" s="144">
        <v>0</v>
      </c>
      <c r="Q350" s="144"/>
      <c r="R350" s="144"/>
      <c r="S350" s="45"/>
      <c r="T350" s="144" t="s">
        <v>1853</v>
      </c>
      <c r="U350" s="144" t="s">
        <v>1854</v>
      </c>
      <c r="V350" s="144" t="s">
        <v>201</v>
      </c>
      <c r="W350" s="144" t="s">
        <v>1855</v>
      </c>
      <c r="X350" s="144">
        <v>-0.151</v>
      </c>
      <c r="Y350" s="144" t="s">
        <v>1856</v>
      </c>
      <c r="Z350" s="144">
        <v>0.151</v>
      </c>
      <c r="AA350" s="144" t="s">
        <v>1371</v>
      </c>
      <c r="AB350" s="144">
        <v>0</v>
      </c>
      <c r="AC350" s="144">
        <v>0</v>
      </c>
      <c r="AD350" s="144"/>
      <c r="AE350" s="45"/>
      <c r="AF350" s="144" t="s">
        <v>2847</v>
      </c>
      <c r="AG350" s="144" t="s">
        <v>2848</v>
      </c>
      <c r="AH350" s="144" t="s">
        <v>201</v>
      </c>
      <c r="AI350" s="144" t="s">
        <v>2473</v>
      </c>
      <c r="AJ350" s="144">
        <v>-0.25719999999999998</v>
      </c>
      <c r="AK350" s="144" t="s">
        <v>2849</v>
      </c>
      <c r="AL350" s="144">
        <v>0.25719999999999998</v>
      </c>
      <c r="AM350" s="144" t="s">
        <v>1371</v>
      </c>
      <c r="AN350" s="144">
        <v>0</v>
      </c>
      <c r="AO350" s="144">
        <v>0</v>
      </c>
      <c r="AP350" s="144"/>
      <c r="AQ350" s="45"/>
      <c r="AR350" s="45"/>
      <c r="AS350" s="46"/>
      <c r="AT350" s="46"/>
      <c r="AU350" s="46"/>
      <c r="AV350" s="45"/>
      <c r="AW350" s="45"/>
      <c r="AX350" s="45"/>
      <c r="AY350" s="45"/>
      <c r="AZ350" s="45"/>
      <c r="BA350" s="45"/>
    </row>
    <row r="351" spans="8:53" x14ac:dyDescent="0.25">
      <c r="H351" s="144" t="s">
        <v>882</v>
      </c>
      <c r="I351" s="144" t="s">
        <v>883</v>
      </c>
      <c r="J351" s="144" t="s">
        <v>201</v>
      </c>
      <c r="K351" s="144" t="s">
        <v>460</v>
      </c>
      <c r="L351" s="144">
        <v>-4.5039999999999997E-2</v>
      </c>
      <c r="M351" s="144" t="s">
        <v>884</v>
      </c>
      <c r="N351" s="144">
        <v>4.5039999999999997E-2</v>
      </c>
      <c r="O351" s="144">
        <v>0</v>
      </c>
      <c r="P351" s="144">
        <v>0</v>
      </c>
      <c r="Q351" s="144"/>
      <c r="R351" s="144"/>
      <c r="S351" s="45"/>
      <c r="T351" s="144" t="s">
        <v>1857</v>
      </c>
      <c r="U351" s="144" t="s">
        <v>1858</v>
      </c>
      <c r="V351" s="144" t="s">
        <v>201</v>
      </c>
      <c r="W351" s="144" t="s">
        <v>1859</v>
      </c>
      <c r="X351" s="144">
        <v>-0.23230000000000001</v>
      </c>
      <c r="Y351" s="144" t="s">
        <v>1860</v>
      </c>
      <c r="Z351" s="144">
        <v>0.23230000000000001</v>
      </c>
      <c r="AA351" s="144" t="s">
        <v>1371</v>
      </c>
      <c r="AB351" s="144">
        <v>0</v>
      </c>
      <c r="AC351" s="144">
        <v>0</v>
      </c>
      <c r="AD351" s="144"/>
      <c r="AE351" s="45"/>
      <c r="AF351" s="144" t="s">
        <v>2850</v>
      </c>
      <c r="AG351" s="144" t="s">
        <v>2851</v>
      </c>
      <c r="AH351" s="144" t="s">
        <v>201</v>
      </c>
      <c r="AI351" s="144" t="s">
        <v>2852</v>
      </c>
      <c r="AJ351" s="144">
        <v>0.1573</v>
      </c>
      <c r="AK351" s="144" t="s">
        <v>201</v>
      </c>
      <c r="AL351" s="144">
        <v>0</v>
      </c>
      <c r="AM351" s="144" t="s">
        <v>1371</v>
      </c>
      <c r="AN351" s="144">
        <v>100</v>
      </c>
      <c r="AO351" s="144">
        <v>100</v>
      </c>
      <c r="AP351" s="144"/>
      <c r="AQ351" s="45"/>
      <c r="AR351" s="45"/>
      <c r="AS351" s="46"/>
      <c r="AT351" s="46"/>
      <c r="AU351" s="46"/>
      <c r="AV351" s="45"/>
      <c r="AW351" s="45"/>
      <c r="AX351" s="45"/>
      <c r="AY351" s="45"/>
      <c r="AZ351" s="45"/>
      <c r="BA351" s="45"/>
    </row>
    <row r="352" spans="8:53" x14ac:dyDescent="0.25">
      <c r="H352" s="144" t="s">
        <v>885</v>
      </c>
      <c r="I352" s="144" t="s">
        <v>886</v>
      </c>
      <c r="J352" s="144" t="s">
        <v>201</v>
      </c>
      <c r="K352" s="144" t="s">
        <v>887</v>
      </c>
      <c r="L352" s="144">
        <v>2.2890000000000001E-2</v>
      </c>
      <c r="M352" s="144" t="s">
        <v>201</v>
      </c>
      <c r="N352" s="144">
        <v>0</v>
      </c>
      <c r="O352" s="144">
        <v>100</v>
      </c>
      <c r="P352" s="144">
        <v>100</v>
      </c>
      <c r="Q352" s="144"/>
      <c r="R352" s="144"/>
      <c r="S352" s="45"/>
      <c r="T352" s="144" t="s">
        <v>1861</v>
      </c>
      <c r="U352" s="144" t="s">
        <v>1862</v>
      </c>
      <c r="V352" s="144" t="s">
        <v>201</v>
      </c>
      <c r="W352" s="144" t="s">
        <v>1466</v>
      </c>
      <c r="X352" s="144">
        <v>0.28920000000000001</v>
      </c>
      <c r="Y352" s="144" t="s">
        <v>201</v>
      </c>
      <c r="Z352" s="144">
        <v>0</v>
      </c>
      <c r="AA352" s="144" t="s">
        <v>1371</v>
      </c>
      <c r="AB352" s="144">
        <v>100</v>
      </c>
      <c r="AC352" s="144">
        <v>100</v>
      </c>
      <c r="AD352" s="144"/>
      <c r="AE352" s="45"/>
      <c r="AF352" s="144" t="s">
        <v>2853</v>
      </c>
      <c r="AG352" s="144" t="s">
        <v>2854</v>
      </c>
      <c r="AH352" s="144" t="s">
        <v>201</v>
      </c>
      <c r="AI352" s="144" t="s">
        <v>2855</v>
      </c>
      <c r="AJ352" s="144">
        <v>0.13739999999999999</v>
      </c>
      <c r="AK352" s="144" t="s">
        <v>201</v>
      </c>
      <c r="AL352" s="144">
        <v>0</v>
      </c>
      <c r="AM352" s="144" t="s">
        <v>1371</v>
      </c>
      <c r="AN352" s="144">
        <v>100</v>
      </c>
      <c r="AO352" s="144">
        <v>100</v>
      </c>
      <c r="AP352" s="144"/>
      <c r="AQ352" s="45"/>
      <c r="AR352" s="45"/>
      <c r="AS352" s="46"/>
      <c r="AT352" s="46"/>
      <c r="AU352" s="46"/>
      <c r="AV352" s="45"/>
      <c r="AW352" s="45"/>
      <c r="AX352" s="45"/>
      <c r="AY352" s="45"/>
      <c r="AZ352" s="45"/>
      <c r="BA352" s="45"/>
    </row>
    <row r="353" spans="8:53" x14ac:dyDescent="0.25">
      <c r="H353" s="144" t="s">
        <v>888</v>
      </c>
      <c r="I353" s="144" t="s">
        <v>889</v>
      </c>
      <c r="J353" s="144" t="s">
        <v>201</v>
      </c>
      <c r="K353" s="144" t="s">
        <v>890</v>
      </c>
      <c r="L353" s="144">
        <v>0.38219999999999998</v>
      </c>
      <c r="M353" s="144" t="s">
        <v>201</v>
      </c>
      <c r="N353" s="144">
        <v>0</v>
      </c>
      <c r="O353" s="144">
        <v>100</v>
      </c>
      <c r="P353" s="144">
        <v>100</v>
      </c>
      <c r="Q353" s="144"/>
      <c r="R353" s="144"/>
      <c r="S353" s="45"/>
      <c r="T353" s="144" t="s">
        <v>1863</v>
      </c>
      <c r="U353" s="144" t="s">
        <v>1864</v>
      </c>
      <c r="V353" s="144" t="s">
        <v>201</v>
      </c>
      <c r="W353" s="144" t="s">
        <v>1865</v>
      </c>
      <c r="X353" s="144">
        <v>-0.76959999999999995</v>
      </c>
      <c r="Y353" s="144" t="s">
        <v>1866</v>
      </c>
      <c r="Z353" s="144">
        <v>0.76959999999999995</v>
      </c>
      <c r="AA353" s="144" t="s">
        <v>1371</v>
      </c>
      <c r="AB353" s="144">
        <v>0</v>
      </c>
      <c r="AC353" s="144">
        <v>0</v>
      </c>
      <c r="AD353" s="144"/>
      <c r="AE353" s="45"/>
      <c r="AF353" s="144" t="s">
        <v>2856</v>
      </c>
      <c r="AG353" s="144" t="s">
        <v>2857</v>
      </c>
      <c r="AH353" s="144" t="s">
        <v>201</v>
      </c>
      <c r="AI353" s="144" t="s">
        <v>2858</v>
      </c>
      <c r="AJ353" s="144">
        <v>-0.27489999999999998</v>
      </c>
      <c r="AK353" s="144" t="s">
        <v>2474</v>
      </c>
      <c r="AL353" s="144">
        <v>0.27489999999999998</v>
      </c>
      <c r="AM353" s="144" t="s">
        <v>1371</v>
      </c>
      <c r="AN353" s="144">
        <v>0</v>
      </c>
      <c r="AO353" s="144">
        <v>0</v>
      </c>
      <c r="AP353" s="144"/>
      <c r="AQ353" s="45"/>
      <c r="AR353" s="45"/>
      <c r="AS353" s="46"/>
      <c r="AT353" s="46"/>
      <c r="AU353" s="46"/>
      <c r="AV353" s="45"/>
      <c r="AW353" s="45"/>
      <c r="AX353" s="45"/>
      <c r="AY353" s="45"/>
      <c r="AZ353" s="45"/>
      <c r="BA353" s="45"/>
    </row>
    <row r="354" spans="8:53" x14ac:dyDescent="0.25">
      <c r="H354" s="144" t="s">
        <v>891</v>
      </c>
      <c r="I354" s="144" t="s">
        <v>892</v>
      </c>
      <c r="J354" s="144" t="s">
        <v>201</v>
      </c>
      <c r="K354" s="144" t="s">
        <v>893</v>
      </c>
      <c r="L354" s="144">
        <v>-0.31809999999999999</v>
      </c>
      <c r="M354" s="144" t="s">
        <v>461</v>
      </c>
      <c r="N354" s="144">
        <v>0.31809999999999999</v>
      </c>
      <c r="O354" s="144">
        <v>0</v>
      </c>
      <c r="P354" s="144">
        <v>0</v>
      </c>
      <c r="Q354" s="144"/>
      <c r="R354" s="144"/>
      <c r="S354" s="45"/>
      <c r="T354" s="144" t="s">
        <v>1867</v>
      </c>
      <c r="U354" s="144" t="s">
        <v>1868</v>
      </c>
      <c r="V354" s="144" t="s">
        <v>201</v>
      </c>
      <c r="W354" s="144" t="s">
        <v>1869</v>
      </c>
      <c r="X354" s="144">
        <v>9.4610000000000007E-3</v>
      </c>
      <c r="Y354" s="144" t="s">
        <v>201</v>
      </c>
      <c r="Z354" s="144">
        <v>0</v>
      </c>
      <c r="AA354" s="144" t="s">
        <v>1371</v>
      </c>
      <c r="AB354" s="144">
        <v>100</v>
      </c>
      <c r="AC354" s="144">
        <v>100</v>
      </c>
      <c r="AD354" s="144"/>
      <c r="AE354" s="45"/>
      <c r="AF354" s="144" t="s">
        <v>2859</v>
      </c>
      <c r="AG354" s="144" t="s">
        <v>2860</v>
      </c>
      <c r="AH354" s="144" t="s">
        <v>201</v>
      </c>
      <c r="AI354" s="144" t="s">
        <v>2861</v>
      </c>
      <c r="AJ354" s="144">
        <v>9.2230000000000006E-2</v>
      </c>
      <c r="AK354" s="144" t="s">
        <v>201</v>
      </c>
      <c r="AL354" s="144">
        <v>0</v>
      </c>
      <c r="AM354" s="144" t="s">
        <v>1371</v>
      </c>
      <c r="AN354" s="144">
        <v>100</v>
      </c>
      <c r="AO354" s="144">
        <v>100</v>
      </c>
      <c r="AP354" s="144"/>
      <c r="AQ354" s="45"/>
      <c r="AR354" s="45"/>
      <c r="AS354" s="46"/>
      <c r="AT354" s="46"/>
      <c r="AU354" s="46"/>
      <c r="AV354" s="45"/>
      <c r="AW354" s="45"/>
      <c r="AX354" s="45"/>
      <c r="AY354" s="45"/>
      <c r="AZ354" s="45"/>
      <c r="BA354" s="45"/>
    </row>
    <row r="355" spans="8:53" x14ac:dyDescent="0.25">
      <c r="H355" s="144" t="s">
        <v>894</v>
      </c>
      <c r="I355" s="144" t="s">
        <v>895</v>
      </c>
      <c r="J355" s="144" t="s">
        <v>201</v>
      </c>
      <c r="K355" s="144" t="s">
        <v>896</v>
      </c>
      <c r="L355" s="144">
        <v>0.1424</v>
      </c>
      <c r="M355" s="144" t="s">
        <v>201</v>
      </c>
      <c r="N355" s="144">
        <v>0</v>
      </c>
      <c r="O355" s="144">
        <v>100</v>
      </c>
      <c r="P355" s="144">
        <v>100</v>
      </c>
      <c r="Q355" s="144"/>
      <c r="R355" s="144"/>
      <c r="S355" s="45"/>
      <c r="T355" s="144" t="s">
        <v>1870</v>
      </c>
      <c r="U355" s="144" t="s">
        <v>1871</v>
      </c>
      <c r="V355" s="144" t="s">
        <v>201</v>
      </c>
      <c r="W355" s="144" t="s">
        <v>1872</v>
      </c>
      <c r="X355" s="144">
        <v>-0.13569999999999999</v>
      </c>
      <c r="Y355" s="144" t="s">
        <v>1873</v>
      </c>
      <c r="Z355" s="144">
        <v>0.13569999999999999</v>
      </c>
      <c r="AA355" s="144" t="s">
        <v>1371</v>
      </c>
      <c r="AB355" s="144">
        <v>0</v>
      </c>
      <c r="AC355" s="144">
        <v>0</v>
      </c>
      <c r="AD355" s="144"/>
      <c r="AE355" s="45"/>
      <c r="AF355" s="144" t="s">
        <v>2862</v>
      </c>
      <c r="AG355" s="144" t="s">
        <v>2863</v>
      </c>
      <c r="AH355" s="144" t="s">
        <v>201</v>
      </c>
      <c r="AI355" s="144" t="s">
        <v>2477</v>
      </c>
      <c r="AJ355" s="144">
        <v>-0.1956</v>
      </c>
      <c r="AK355" s="144" t="s">
        <v>2864</v>
      </c>
      <c r="AL355" s="144">
        <v>0.1956</v>
      </c>
      <c r="AM355" s="144" t="s">
        <v>1371</v>
      </c>
      <c r="AN355" s="144">
        <v>0</v>
      </c>
      <c r="AO355" s="144">
        <v>0</v>
      </c>
      <c r="AP355" s="144"/>
      <c r="AQ355" s="45"/>
      <c r="AR355" s="45"/>
      <c r="AS355" s="46"/>
      <c r="AT355" s="46"/>
      <c r="AU355" s="46"/>
      <c r="AV355" s="45"/>
      <c r="AW355" s="45"/>
      <c r="AX355" s="45"/>
      <c r="AY355" s="45"/>
      <c r="AZ355" s="45"/>
      <c r="BA355" s="45"/>
    </row>
    <row r="356" spans="8:53" x14ac:dyDescent="0.25">
      <c r="H356" s="144" t="s">
        <v>897</v>
      </c>
      <c r="I356" s="144" t="s">
        <v>898</v>
      </c>
      <c r="J356" s="144" t="s">
        <v>201</v>
      </c>
      <c r="K356" s="144" t="s">
        <v>464</v>
      </c>
      <c r="L356" s="144">
        <v>3.9800000000000002E-2</v>
      </c>
      <c r="M356" s="144" t="s">
        <v>201</v>
      </c>
      <c r="N356" s="144">
        <v>0</v>
      </c>
      <c r="O356" s="144">
        <v>100</v>
      </c>
      <c r="P356" s="144">
        <v>100</v>
      </c>
      <c r="Q356" s="144"/>
      <c r="R356" s="144"/>
      <c r="S356" s="45"/>
      <c r="T356" s="144" t="s">
        <v>1874</v>
      </c>
      <c r="U356" s="144" t="s">
        <v>1875</v>
      </c>
      <c r="V356" s="144" t="s">
        <v>201</v>
      </c>
      <c r="W356" s="144" t="s">
        <v>1876</v>
      </c>
      <c r="X356" s="144">
        <v>0.31359999999999999</v>
      </c>
      <c r="Y356" s="144" t="s">
        <v>201</v>
      </c>
      <c r="Z356" s="144">
        <v>0</v>
      </c>
      <c r="AA356" s="144" t="s">
        <v>1371</v>
      </c>
      <c r="AB356" s="144">
        <v>100</v>
      </c>
      <c r="AC356" s="144">
        <v>100</v>
      </c>
      <c r="AD356" s="144"/>
      <c r="AE356" s="45"/>
      <c r="AF356" s="144" t="s">
        <v>2865</v>
      </c>
      <c r="AG356" s="144" t="s">
        <v>2034</v>
      </c>
      <c r="AH356" s="144" t="s">
        <v>201</v>
      </c>
      <c r="AI356" s="144" t="s">
        <v>2866</v>
      </c>
      <c r="AJ356" s="144">
        <v>-0.1095</v>
      </c>
      <c r="AK356" s="144" t="s">
        <v>2036</v>
      </c>
      <c r="AL356" s="144">
        <v>0.1095</v>
      </c>
      <c r="AM356" s="144" t="s">
        <v>1371</v>
      </c>
      <c r="AN356" s="144">
        <v>0</v>
      </c>
      <c r="AO356" s="144">
        <v>0</v>
      </c>
      <c r="AP356" s="144"/>
      <c r="AQ356" s="45"/>
      <c r="AR356" s="48"/>
      <c r="AS356" s="46"/>
      <c r="AT356" s="46"/>
      <c r="AU356" s="46"/>
      <c r="AV356" s="45"/>
      <c r="AW356" s="45"/>
      <c r="AX356" s="45"/>
      <c r="AY356" s="45"/>
      <c r="AZ356" s="45"/>
      <c r="BA356" s="45"/>
    </row>
    <row r="357" spans="8:53" x14ac:dyDescent="0.25">
      <c r="H357" s="144" t="s">
        <v>899</v>
      </c>
      <c r="I357" s="144" t="s">
        <v>900</v>
      </c>
      <c r="J357" s="144" t="s">
        <v>201</v>
      </c>
      <c r="K357" s="144" t="s">
        <v>901</v>
      </c>
      <c r="L357" s="144">
        <v>9.0279999999999999E-2</v>
      </c>
      <c r="M357" s="144" t="s">
        <v>201</v>
      </c>
      <c r="N357" s="144">
        <v>0</v>
      </c>
      <c r="O357" s="144">
        <v>100</v>
      </c>
      <c r="P357" s="144">
        <v>100</v>
      </c>
      <c r="Q357" s="144"/>
      <c r="R357" s="144"/>
      <c r="S357" s="45"/>
      <c r="T357" s="144" t="s">
        <v>1877</v>
      </c>
      <c r="U357" s="144" t="s">
        <v>1878</v>
      </c>
      <c r="V357" s="144" t="s">
        <v>201</v>
      </c>
      <c r="W357" s="144" t="s">
        <v>1470</v>
      </c>
      <c r="X357" s="144">
        <v>0.12470000000000001</v>
      </c>
      <c r="Y357" s="144" t="s">
        <v>201</v>
      </c>
      <c r="Z357" s="144">
        <v>0</v>
      </c>
      <c r="AA357" s="144" t="s">
        <v>1371</v>
      </c>
      <c r="AB357" s="144">
        <v>100</v>
      </c>
      <c r="AC357" s="144">
        <v>100</v>
      </c>
      <c r="AD357" s="144"/>
      <c r="AE357" s="45"/>
      <c r="AF357" s="144" t="s">
        <v>2867</v>
      </c>
      <c r="AG357" s="144" t="s">
        <v>2868</v>
      </c>
      <c r="AH357" s="144" t="s">
        <v>201</v>
      </c>
      <c r="AI357" s="144" t="s">
        <v>2869</v>
      </c>
      <c r="AJ357" s="144">
        <v>0.14910000000000001</v>
      </c>
      <c r="AK357" s="144" t="s">
        <v>201</v>
      </c>
      <c r="AL357" s="144">
        <v>0</v>
      </c>
      <c r="AM357" s="144" t="s">
        <v>1371</v>
      </c>
      <c r="AN357" s="144">
        <v>100</v>
      </c>
      <c r="AO357" s="144">
        <v>100</v>
      </c>
      <c r="AP357" s="144"/>
      <c r="AQ357" s="45"/>
      <c r="AR357" s="48"/>
      <c r="AS357" s="46"/>
      <c r="AT357" s="46"/>
      <c r="AU357" s="46"/>
      <c r="AV357" s="45"/>
      <c r="AW357" s="45"/>
      <c r="AX357" s="45"/>
      <c r="AY357" s="45"/>
      <c r="AZ357" s="45"/>
      <c r="BA357" s="45"/>
    </row>
    <row r="358" spans="8:53" x14ac:dyDescent="0.25">
      <c r="H358" s="144" t="s">
        <v>902</v>
      </c>
      <c r="I358" s="144" t="s">
        <v>903</v>
      </c>
      <c r="J358" s="144" t="s">
        <v>201</v>
      </c>
      <c r="K358" s="144" t="s">
        <v>904</v>
      </c>
      <c r="L358" s="144">
        <v>0.878</v>
      </c>
      <c r="M358" s="144" t="s">
        <v>201</v>
      </c>
      <c r="N358" s="144">
        <v>0</v>
      </c>
      <c r="O358" s="144">
        <v>100</v>
      </c>
      <c r="P358" s="144">
        <v>100</v>
      </c>
      <c r="Q358" s="144"/>
      <c r="R358" s="144"/>
      <c r="S358" s="45"/>
      <c r="T358" s="144" t="s">
        <v>1879</v>
      </c>
      <c r="U358" s="144" t="s">
        <v>1880</v>
      </c>
      <c r="V358" s="144" t="s">
        <v>201</v>
      </c>
      <c r="W358" s="144" t="s">
        <v>1881</v>
      </c>
      <c r="X358" s="144">
        <v>1.8589999999999999E-2</v>
      </c>
      <c r="Y358" s="144" t="s">
        <v>201</v>
      </c>
      <c r="Z358" s="144">
        <v>0</v>
      </c>
      <c r="AA358" s="144" t="s">
        <v>1371</v>
      </c>
      <c r="AB358" s="144">
        <v>100</v>
      </c>
      <c r="AC358" s="144">
        <v>100</v>
      </c>
      <c r="AD358" s="144"/>
      <c r="AE358" s="45"/>
      <c r="AF358" s="144" t="s">
        <v>2870</v>
      </c>
      <c r="AG358" s="144" t="s">
        <v>2871</v>
      </c>
      <c r="AH358" s="144" t="s">
        <v>201</v>
      </c>
      <c r="AI358" s="144" t="s">
        <v>2355</v>
      </c>
      <c r="AJ358" s="144">
        <v>-0.12180000000000001</v>
      </c>
      <c r="AK358" s="144" t="s">
        <v>2872</v>
      </c>
      <c r="AL358" s="144">
        <v>0.12180000000000001</v>
      </c>
      <c r="AM358" s="144" t="s">
        <v>1371</v>
      </c>
      <c r="AN358" s="144">
        <v>0</v>
      </c>
      <c r="AO358" s="144">
        <v>0</v>
      </c>
      <c r="AP358" s="144"/>
      <c r="AQ358" s="45"/>
      <c r="AR358" s="48"/>
      <c r="AS358" s="46"/>
      <c r="AT358" s="46"/>
      <c r="AU358" s="46"/>
      <c r="AV358" s="45"/>
      <c r="AW358" s="45"/>
      <c r="AX358" s="45"/>
      <c r="AY358" s="45"/>
      <c r="AZ358" s="45"/>
      <c r="BA358" s="45"/>
    </row>
    <row r="359" spans="8:53" x14ac:dyDescent="0.25">
      <c r="H359" s="144" t="s">
        <v>905</v>
      </c>
      <c r="I359" s="144" t="s">
        <v>906</v>
      </c>
      <c r="J359" s="144" t="s">
        <v>201</v>
      </c>
      <c r="K359" s="144" t="s">
        <v>907</v>
      </c>
      <c r="L359" s="144">
        <v>-0.27850000000000003</v>
      </c>
      <c r="M359" s="144" t="s">
        <v>465</v>
      </c>
      <c r="N359" s="144">
        <v>0.27850000000000003</v>
      </c>
      <c r="O359" s="144">
        <v>0</v>
      </c>
      <c r="P359" s="144">
        <v>0</v>
      </c>
      <c r="Q359" s="144"/>
      <c r="R359" s="144"/>
      <c r="S359" s="45"/>
      <c r="T359" s="144" t="s">
        <v>1882</v>
      </c>
      <c r="U359" s="144" t="s">
        <v>1883</v>
      </c>
      <c r="V359" s="144" t="s">
        <v>201</v>
      </c>
      <c r="W359" s="144" t="s">
        <v>1884</v>
      </c>
      <c r="X359" s="144">
        <v>0.13009999999999999</v>
      </c>
      <c r="Y359" s="144" t="s">
        <v>201</v>
      </c>
      <c r="Z359" s="144">
        <v>0</v>
      </c>
      <c r="AA359" s="144" t="s">
        <v>1371</v>
      </c>
      <c r="AB359" s="144">
        <v>100</v>
      </c>
      <c r="AC359" s="144">
        <v>100</v>
      </c>
      <c r="AD359" s="144"/>
      <c r="AE359" s="45"/>
      <c r="AF359" s="144" t="s">
        <v>2873</v>
      </c>
      <c r="AG359" s="144" t="s">
        <v>2874</v>
      </c>
      <c r="AH359" s="144" t="s">
        <v>201</v>
      </c>
      <c r="AI359" s="144" t="s">
        <v>2875</v>
      </c>
      <c r="AJ359" s="144">
        <v>-4.5089999999999998E-2</v>
      </c>
      <c r="AK359" s="144" t="s">
        <v>2876</v>
      </c>
      <c r="AL359" s="144">
        <v>4.5089999999999998E-2</v>
      </c>
      <c r="AM359" s="144" t="s">
        <v>1371</v>
      </c>
      <c r="AN359" s="144">
        <v>0</v>
      </c>
      <c r="AO359" s="144">
        <v>0</v>
      </c>
      <c r="AP359" s="144"/>
      <c r="AQ359" s="45"/>
      <c r="AR359" s="48"/>
      <c r="AS359" s="46"/>
      <c r="AT359" s="46"/>
      <c r="AU359" s="46"/>
      <c r="AV359" s="45"/>
      <c r="AW359" s="45"/>
      <c r="AX359" s="45"/>
      <c r="AY359" s="45"/>
      <c r="AZ359" s="45"/>
      <c r="BA359" s="45"/>
    </row>
    <row r="360" spans="8:53" x14ac:dyDescent="0.25">
      <c r="H360" s="144" t="s">
        <v>908</v>
      </c>
      <c r="I360" s="144" t="s">
        <v>909</v>
      </c>
      <c r="J360" s="144" t="s">
        <v>201</v>
      </c>
      <c r="K360" s="144" t="s">
        <v>339</v>
      </c>
      <c r="L360" s="144">
        <v>1.512</v>
      </c>
      <c r="M360" s="144" t="s">
        <v>201</v>
      </c>
      <c r="N360" s="144">
        <v>0</v>
      </c>
      <c r="O360" s="144">
        <v>100</v>
      </c>
      <c r="P360" s="144">
        <v>100</v>
      </c>
      <c r="Q360" s="144"/>
      <c r="R360" s="144"/>
      <c r="S360" s="45"/>
      <c r="T360" s="144" t="s">
        <v>1885</v>
      </c>
      <c r="U360" s="144" t="s">
        <v>1886</v>
      </c>
      <c r="V360" s="144" t="s">
        <v>201</v>
      </c>
      <c r="W360" s="144" t="s">
        <v>1887</v>
      </c>
      <c r="X360" s="144">
        <v>1.87</v>
      </c>
      <c r="Y360" s="144" t="s">
        <v>201</v>
      </c>
      <c r="Z360" s="144">
        <v>0</v>
      </c>
      <c r="AA360" s="144" t="s">
        <v>1371</v>
      </c>
      <c r="AB360" s="144">
        <v>100</v>
      </c>
      <c r="AC360" s="144">
        <v>100</v>
      </c>
      <c r="AD360" s="144"/>
      <c r="AE360" s="45"/>
      <c r="AF360" s="144" t="s">
        <v>2877</v>
      </c>
      <c r="AG360" s="144" t="s">
        <v>2878</v>
      </c>
      <c r="AH360" s="144" t="s">
        <v>201</v>
      </c>
      <c r="AI360" s="144" t="s">
        <v>2481</v>
      </c>
      <c r="AJ360" s="144">
        <v>0.23519999999999999</v>
      </c>
      <c r="AK360" s="144" t="s">
        <v>201</v>
      </c>
      <c r="AL360" s="144">
        <v>0</v>
      </c>
      <c r="AM360" s="144" t="s">
        <v>1371</v>
      </c>
      <c r="AN360" s="144">
        <v>100</v>
      </c>
      <c r="AO360" s="144">
        <v>100</v>
      </c>
      <c r="AP360" s="144"/>
      <c r="AQ360" s="45"/>
      <c r="AR360" s="45"/>
      <c r="AS360" s="46"/>
      <c r="AT360" s="46"/>
      <c r="AU360" s="46"/>
      <c r="AV360" s="45"/>
      <c r="AW360" s="45"/>
      <c r="AX360" s="45"/>
      <c r="AY360" s="45"/>
      <c r="AZ360" s="45"/>
      <c r="BA360" s="45"/>
    </row>
    <row r="361" spans="8:53" x14ac:dyDescent="0.25">
      <c r="H361" s="144" t="s">
        <v>910</v>
      </c>
      <c r="I361" s="144" t="s">
        <v>770</v>
      </c>
      <c r="J361" s="144" t="s">
        <v>201</v>
      </c>
      <c r="K361" s="144" t="s">
        <v>911</v>
      </c>
      <c r="L361" s="144">
        <v>-7.4209999999999998E-2</v>
      </c>
      <c r="M361" s="144" t="s">
        <v>771</v>
      </c>
      <c r="N361" s="144">
        <v>7.4209999999999998E-2</v>
      </c>
      <c r="O361" s="144">
        <v>0</v>
      </c>
      <c r="P361" s="144">
        <v>0</v>
      </c>
      <c r="Q361" s="144"/>
      <c r="R361" s="144"/>
      <c r="S361" s="45"/>
      <c r="T361" s="144" t="s">
        <v>1888</v>
      </c>
      <c r="U361" s="144" t="s">
        <v>1889</v>
      </c>
      <c r="V361" s="144" t="s">
        <v>201</v>
      </c>
      <c r="W361" s="144" t="s">
        <v>1334</v>
      </c>
      <c r="X361" s="144">
        <v>-2.4910000000000002E-2</v>
      </c>
      <c r="Y361" s="144" t="s">
        <v>1471</v>
      </c>
      <c r="Z361" s="144">
        <v>2.4910000000000002E-2</v>
      </c>
      <c r="AA361" s="144" t="s">
        <v>1371</v>
      </c>
      <c r="AB361" s="144">
        <v>0</v>
      </c>
      <c r="AC361" s="144">
        <v>0</v>
      </c>
      <c r="AD361" s="144"/>
      <c r="AE361" s="45"/>
      <c r="AF361" s="144" t="s">
        <v>2879</v>
      </c>
      <c r="AG361" s="144" t="s">
        <v>2880</v>
      </c>
      <c r="AH361" s="144" t="s">
        <v>201</v>
      </c>
      <c r="AI361" s="144" t="s">
        <v>2881</v>
      </c>
      <c r="AJ361" s="144">
        <v>-6.2289999999999998E-2</v>
      </c>
      <c r="AK361" s="144" t="s">
        <v>2882</v>
      </c>
      <c r="AL361" s="144">
        <v>6.2289999999999998E-2</v>
      </c>
      <c r="AM361" s="144" t="s">
        <v>1371</v>
      </c>
      <c r="AN361" s="144">
        <v>0</v>
      </c>
      <c r="AO361" s="144">
        <v>0</v>
      </c>
      <c r="AP361" s="144"/>
      <c r="AQ361" s="45"/>
      <c r="AR361" s="45"/>
      <c r="AS361" s="46"/>
      <c r="AT361" s="46"/>
      <c r="AU361" s="46"/>
      <c r="AV361" s="45"/>
      <c r="AW361" s="45"/>
      <c r="AX361" s="45"/>
      <c r="AY361" s="45"/>
      <c r="AZ361" s="45"/>
      <c r="BA361" s="45"/>
    </row>
    <row r="362" spans="8:53" x14ac:dyDescent="0.25">
      <c r="H362" s="144" t="s">
        <v>912</v>
      </c>
      <c r="I362" s="144" t="s">
        <v>913</v>
      </c>
      <c r="J362" s="144" t="s">
        <v>201</v>
      </c>
      <c r="K362" s="144" t="s">
        <v>914</v>
      </c>
      <c r="L362" s="144">
        <v>1.4610000000000001</v>
      </c>
      <c r="M362" s="144" t="s">
        <v>201</v>
      </c>
      <c r="N362" s="144">
        <v>0</v>
      </c>
      <c r="O362" s="144">
        <v>100</v>
      </c>
      <c r="P362" s="144">
        <v>100</v>
      </c>
      <c r="Q362" s="144"/>
      <c r="R362" s="144"/>
      <c r="S362" s="45"/>
      <c r="T362" s="144" t="s">
        <v>1890</v>
      </c>
      <c r="U362" s="144" t="s">
        <v>1891</v>
      </c>
      <c r="V362" s="144" t="s">
        <v>201</v>
      </c>
      <c r="W362" s="144" t="s">
        <v>1474</v>
      </c>
      <c r="X362" s="144">
        <v>-0.2382</v>
      </c>
      <c r="Y362" s="144" t="s">
        <v>1892</v>
      </c>
      <c r="Z362" s="144">
        <v>0.2382</v>
      </c>
      <c r="AA362" s="144" t="s">
        <v>1371</v>
      </c>
      <c r="AB362" s="144">
        <v>0</v>
      </c>
      <c r="AC362" s="144">
        <v>0</v>
      </c>
      <c r="AD362" s="144"/>
      <c r="AE362" s="45"/>
      <c r="AF362" s="144" t="s">
        <v>2883</v>
      </c>
      <c r="AG362" s="144" t="s">
        <v>2884</v>
      </c>
      <c r="AH362" s="144" t="s">
        <v>201</v>
      </c>
      <c r="AI362" s="144" t="s">
        <v>2885</v>
      </c>
      <c r="AJ362" s="144">
        <v>3.8980000000000001E-2</v>
      </c>
      <c r="AK362" s="144" t="s">
        <v>201</v>
      </c>
      <c r="AL362" s="144">
        <v>0</v>
      </c>
      <c r="AM362" s="144" t="s">
        <v>1371</v>
      </c>
      <c r="AN362" s="144">
        <v>100</v>
      </c>
      <c r="AO362" s="144">
        <v>100</v>
      </c>
      <c r="AP362" s="144"/>
      <c r="AQ362" s="45"/>
      <c r="AR362" s="45"/>
      <c r="AS362" s="46"/>
      <c r="AT362" s="46"/>
      <c r="AU362" s="46"/>
      <c r="AV362" s="45"/>
      <c r="AW362" s="45"/>
      <c r="AX362" s="45"/>
      <c r="AY362" s="45"/>
      <c r="AZ362" s="45"/>
      <c r="BA362" s="45"/>
    </row>
    <row r="363" spans="8:53" x14ac:dyDescent="0.25">
      <c r="H363" s="144" t="s">
        <v>915</v>
      </c>
      <c r="I363" s="144" t="s">
        <v>916</v>
      </c>
      <c r="J363" s="144" t="s">
        <v>201</v>
      </c>
      <c r="K363" s="144" t="s">
        <v>917</v>
      </c>
      <c r="L363" s="144">
        <v>-3.891E-2</v>
      </c>
      <c r="M363" s="144" t="s">
        <v>918</v>
      </c>
      <c r="N363" s="144">
        <v>3.891E-2</v>
      </c>
      <c r="O363" s="144">
        <v>0</v>
      </c>
      <c r="P363" s="144">
        <v>0</v>
      </c>
      <c r="Q363" s="144"/>
      <c r="R363" s="144"/>
      <c r="T363" s="144" t="s">
        <v>1893</v>
      </c>
      <c r="U363" s="144" t="s">
        <v>1894</v>
      </c>
      <c r="V363" s="144" t="s">
        <v>201</v>
      </c>
      <c r="W363" s="144" t="s">
        <v>1895</v>
      </c>
      <c r="X363" s="144">
        <v>0.25819999999999999</v>
      </c>
      <c r="Y363" s="144" t="s">
        <v>201</v>
      </c>
      <c r="Z363" s="144">
        <v>0</v>
      </c>
      <c r="AA363" s="144" t="s">
        <v>1371</v>
      </c>
      <c r="AB363" s="144">
        <v>100</v>
      </c>
      <c r="AC363" s="144">
        <v>100</v>
      </c>
      <c r="AD363" s="144"/>
      <c r="AF363" s="144" t="s">
        <v>2886</v>
      </c>
      <c r="AG363" s="144" t="s">
        <v>2887</v>
      </c>
      <c r="AH363" s="144" t="s">
        <v>201</v>
      </c>
      <c r="AI363" s="144" t="s">
        <v>2888</v>
      </c>
      <c r="AJ363" s="144">
        <v>-0.43709999999999999</v>
      </c>
      <c r="AK363" s="144" t="s">
        <v>2889</v>
      </c>
      <c r="AL363" s="144">
        <v>0.43709999999999999</v>
      </c>
      <c r="AM363" s="144" t="s">
        <v>1371</v>
      </c>
      <c r="AN363" s="144">
        <v>0</v>
      </c>
      <c r="AO363" s="144">
        <v>0</v>
      </c>
      <c r="AP363" s="144"/>
      <c r="AS363" s="43"/>
      <c r="AT363" s="43"/>
      <c r="AU363" s="43"/>
    </row>
    <row r="364" spans="8:53" x14ac:dyDescent="0.25">
      <c r="H364" s="144" t="s">
        <v>919</v>
      </c>
      <c r="I364" s="144" t="s">
        <v>920</v>
      </c>
      <c r="J364" s="144" t="s">
        <v>201</v>
      </c>
      <c r="K364" s="144" t="s">
        <v>921</v>
      </c>
      <c r="L364" s="144">
        <v>-0.21279999999999999</v>
      </c>
      <c r="M364" s="144" t="s">
        <v>922</v>
      </c>
      <c r="N364" s="144">
        <v>0.21279999999999999</v>
      </c>
      <c r="O364" s="144">
        <v>0</v>
      </c>
      <c r="P364" s="144">
        <v>0</v>
      </c>
      <c r="Q364" s="144"/>
      <c r="R364" s="144"/>
      <c r="T364" s="144" t="s">
        <v>1896</v>
      </c>
      <c r="U364" s="144" t="s">
        <v>1897</v>
      </c>
      <c r="V364" s="144" t="s">
        <v>201</v>
      </c>
      <c r="W364" s="144" t="s">
        <v>1898</v>
      </c>
      <c r="X364" s="144">
        <v>-0.31009999999999999</v>
      </c>
      <c r="Y364" s="144" t="s">
        <v>1475</v>
      </c>
      <c r="Z364" s="144">
        <v>0.31009999999999999</v>
      </c>
      <c r="AA364" s="144" t="s">
        <v>1371</v>
      </c>
      <c r="AB364" s="144">
        <v>0</v>
      </c>
      <c r="AC364" s="144">
        <v>0</v>
      </c>
      <c r="AD364" s="144"/>
      <c r="AF364" s="144" t="s">
        <v>2890</v>
      </c>
      <c r="AG364" s="144" t="s">
        <v>1704</v>
      </c>
      <c r="AH364" s="144" t="s">
        <v>201</v>
      </c>
      <c r="AI364" s="144" t="s">
        <v>2485</v>
      </c>
      <c r="AJ364" s="144">
        <v>-1.72E-3</v>
      </c>
      <c r="AK364" s="144" t="s">
        <v>1416</v>
      </c>
      <c r="AL364" s="144">
        <v>1.72E-3</v>
      </c>
      <c r="AM364" s="144" t="s">
        <v>1371</v>
      </c>
      <c r="AN364" s="144">
        <v>0</v>
      </c>
      <c r="AO364" s="144">
        <v>0</v>
      </c>
      <c r="AP364" s="144"/>
      <c r="AS364" s="43"/>
      <c r="AT364" s="43"/>
      <c r="AU364" s="43"/>
    </row>
    <row r="365" spans="8:53" x14ac:dyDescent="0.25">
      <c r="H365" s="144" t="s">
        <v>923</v>
      </c>
      <c r="I365" s="144" t="s">
        <v>924</v>
      </c>
      <c r="J365" s="144" t="s">
        <v>201</v>
      </c>
      <c r="K365" s="144" t="s">
        <v>471</v>
      </c>
      <c r="L365" s="144">
        <v>-0.35709999999999997</v>
      </c>
      <c r="M365" s="144" t="s">
        <v>472</v>
      </c>
      <c r="N365" s="144">
        <v>0.35709999999999997</v>
      </c>
      <c r="O365" s="144">
        <v>0</v>
      </c>
      <c r="P365" s="144">
        <v>0</v>
      </c>
      <c r="Q365" s="144"/>
      <c r="R365" s="144"/>
      <c r="T365" s="144" t="s">
        <v>1899</v>
      </c>
      <c r="U365" s="144" t="s">
        <v>1900</v>
      </c>
      <c r="V365" s="144" t="s">
        <v>201</v>
      </c>
      <c r="W365" s="144" t="s">
        <v>1478</v>
      </c>
      <c r="X365" s="144">
        <v>5.3030000000000004E-3</v>
      </c>
      <c r="Y365" s="144" t="s">
        <v>201</v>
      </c>
      <c r="Z365" s="144">
        <v>0</v>
      </c>
      <c r="AA365" s="144" t="s">
        <v>1371</v>
      </c>
      <c r="AB365" s="144">
        <v>100</v>
      </c>
      <c r="AC365" s="144">
        <v>100</v>
      </c>
      <c r="AD365" s="144"/>
      <c r="AF365" s="144" t="s">
        <v>2891</v>
      </c>
      <c r="AG365" s="144" t="s">
        <v>2892</v>
      </c>
      <c r="AH365" s="144" t="s">
        <v>201</v>
      </c>
      <c r="AI365" s="144" t="s">
        <v>2893</v>
      </c>
      <c r="AJ365" s="144">
        <v>0.47470000000000001</v>
      </c>
      <c r="AK365" s="144" t="s">
        <v>201</v>
      </c>
      <c r="AL365" s="144">
        <v>0</v>
      </c>
      <c r="AM365" s="144" t="s">
        <v>1371</v>
      </c>
      <c r="AN365" s="144">
        <v>100</v>
      </c>
      <c r="AO365" s="144">
        <v>100</v>
      </c>
      <c r="AP365" s="144"/>
      <c r="AS365" s="43"/>
      <c r="AT365" s="43"/>
      <c r="AU365" s="43"/>
    </row>
    <row r="366" spans="8:53" x14ac:dyDescent="0.25">
      <c r="H366" s="144" t="s">
        <v>925</v>
      </c>
      <c r="I366" s="144" t="s">
        <v>926</v>
      </c>
      <c r="J366" s="144" t="s">
        <v>201</v>
      </c>
      <c r="K366" s="144" t="s">
        <v>927</v>
      </c>
      <c r="L366" s="144">
        <v>0.32629999999999998</v>
      </c>
      <c r="M366" s="144" t="s">
        <v>201</v>
      </c>
      <c r="N366" s="144">
        <v>0</v>
      </c>
      <c r="O366" s="144">
        <v>100</v>
      </c>
      <c r="P366" s="144">
        <v>100</v>
      </c>
      <c r="Q366" s="144"/>
      <c r="R366" s="144"/>
      <c r="T366" s="144" t="s">
        <v>1901</v>
      </c>
      <c r="U366" s="144" t="s">
        <v>1902</v>
      </c>
      <c r="V366" s="144" t="s">
        <v>201</v>
      </c>
      <c r="W366" s="144" t="s">
        <v>1903</v>
      </c>
      <c r="X366" s="144">
        <v>-0.435</v>
      </c>
      <c r="Y366" s="144" t="s">
        <v>1479</v>
      </c>
      <c r="Z366" s="144">
        <v>0.435</v>
      </c>
      <c r="AA366" s="144" t="s">
        <v>1371</v>
      </c>
      <c r="AB366" s="144">
        <v>0</v>
      </c>
      <c r="AC366" s="144">
        <v>0</v>
      </c>
      <c r="AD366" s="144"/>
      <c r="AF366" s="144" t="s">
        <v>2894</v>
      </c>
      <c r="AG366" s="144" t="s">
        <v>2895</v>
      </c>
      <c r="AH366" s="144" t="s">
        <v>201</v>
      </c>
      <c r="AI366" s="144" t="s">
        <v>2896</v>
      </c>
      <c r="AJ366" s="144">
        <v>0.1229</v>
      </c>
      <c r="AK366" s="144" t="s">
        <v>201</v>
      </c>
      <c r="AL366" s="144">
        <v>0</v>
      </c>
      <c r="AM366" s="144" t="s">
        <v>1371</v>
      </c>
      <c r="AN366" s="144">
        <v>100</v>
      </c>
      <c r="AO366" s="144">
        <v>100</v>
      </c>
      <c r="AP366" s="144"/>
      <c r="AS366" s="43"/>
      <c r="AT366" s="43"/>
      <c r="AU366" s="43"/>
    </row>
    <row r="367" spans="8:53" x14ac:dyDescent="0.25">
      <c r="H367" s="144" t="s">
        <v>928</v>
      </c>
      <c r="I367" s="144" t="s">
        <v>929</v>
      </c>
      <c r="J367" s="144" t="s">
        <v>201</v>
      </c>
      <c r="K367" s="144" t="s">
        <v>930</v>
      </c>
      <c r="L367" s="144">
        <v>-4.512E-2</v>
      </c>
      <c r="M367" s="144" t="s">
        <v>931</v>
      </c>
      <c r="N367" s="144">
        <v>4.512E-2</v>
      </c>
      <c r="O367" s="144">
        <v>0</v>
      </c>
      <c r="P367" s="144">
        <v>0</v>
      </c>
      <c r="Q367" s="144"/>
      <c r="R367" s="144"/>
      <c r="T367" s="144" t="s">
        <v>1904</v>
      </c>
      <c r="U367" s="144" t="s">
        <v>1905</v>
      </c>
      <c r="V367" s="144" t="s">
        <v>201</v>
      </c>
      <c r="W367" s="144" t="s">
        <v>1906</v>
      </c>
      <c r="X367" s="144">
        <v>0.32869999999999999</v>
      </c>
      <c r="Y367" s="144" t="s">
        <v>201</v>
      </c>
      <c r="Z367" s="144">
        <v>0</v>
      </c>
      <c r="AA367" s="144" t="s">
        <v>1371</v>
      </c>
      <c r="AB367" s="144">
        <v>100</v>
      </c>
      <c r="AC367" s="144">
        <v>100</v>
      </c>
      <c r="AD367" s="144"/>
      <c r="AF367" s="144" t="s">
        <v>2897</v>
      </c>
      <c r="AG367" s="144" t="s">
        <v>2898</v>
      </c>
      <c r="AH367" s="144" t="s">
        <v>201</v>
      </c>
      <c r="AI367" s="144" t="s">
        <v>2899</v>
      </c>
      <c r="AJ367" s="144">
        <v>0.1</v>
      </c>
      <c r="AK367" s="144" t="s">
        <v>201</v>
      </c>
      <c r="AL367" s="144">
        <v>0</v>
      </c>
      <c r="AM367" s="144" t="s">
        <v>1371</v>
      </c>
      <c r="AN367" s="144">
        <v>100</v>
      </c>
      <c r="AO367" s="144">
        <v>100</v>
      </c>
      <c r="AP367" s="144"/>
      <c r="AS367" s="43"/>
      <c r="AT367" s="43"/>
      <c r="AU367" s="43"/>
    </row>
    <row r="368" spans="8:53" x14ac:dyDescent="0.25">
      <c r="H368" s="144" t="s">
        <v>932</v>
      </c>
      <c r="I368" s="144" t="s">
        <v>933</v>
      </c>
      <c r="J368" s="144" t="s">
        <v>201</v>
      </c>
      <c r="K368" s="144" t="s">
        <v>934</v>
      </c>
      <c r="L368" s="144">
        <v>-6.5019999999999994E-2</v>
      </c>
      <c r="M368" s="144" t="s">
        <v>935</v>
      </c>
      <c r="N368" s="144">
        <v>6.5019999999999994E-2</v>
      </c>
      <c r="O368" s="144">
        <v>0</v>
      </c>
      <c r="P368" s="144">
        <v>0</v>
      </c>
      <c r="Q368" s="144"/>
      <c r="R368" s="144"/>
      <c r="T368" s="144" t="s">
        <v>1907</v>
      </c>
      <c r="U368" s="144" t="s">
        <v>1908</v>
      </c>
      <c r="V368" s="144" t="s">
        <v>201</v>
      </c>
      <c r="W368" s="144" t="s">
        <v>1909</v>
      </c>
      <c r="X368" s="144">
        <v>0.1943</v>
      </c>
      <c r="Y368" s="144" t="s">
        <v>201</v>
      </c>
      <c r="Z368" s="144">
        <v>0</v>
      </c>
      <c r="AA368" s="144" t="s">
        <v>1371</v>
      </c>
      <c r="AB368" s="144">
        <v>100</v>
      </c>
      <c r="AC368" s="144">
        <v>100</v>
      </c>
      <c r="AD368" s="144"/>
      <c r="AF368" s="144" t="s">
        <v>2900</v>
      </c>
      <c r="AG368" s="144" t="s">
        <v>2901</v>
      </c>
      <c r="AH368" s="144" t="s">
        <v>201</v>
      </c>
      <c r="AI368" s="144" t="s">
        <v>2488</v>
      </c>
      <c r="AJ368" s="144">
        <v>0.1062</v>
      </c>
      <c r="AK368" s="144" t="s">
        <v>201</v>
      </c>
      <c r="AL368" s="144">
        <v>0</v>
      </c>
      <c r="AM368" s="144" t="s">
        <v>1371</v>
      </c>
      <c r="AN368" s="144">
        <v>100</v>
      </c>
      <c r="AO368" s="144">
        <v>100</v>
      </c>
      <c r="AP368" s="144"/>
      <c r="AR368" s="25"/>
      <c r="AS368" s="43"/>
      <c r="AT368" s="43"/>
      <c r="AU368" s="43"/>
    </row>
    <row r="369" spans="8:47" x14ac:dyDescent="0.25">
      <c r="H369" s="144" t="s">
        <v>936</v>
      </c>
      <c r="I369" s="144" t="s">
        <v>937</v>
      </c>
      <c r="J369" s="144" t="s">
        <v>201</v>
      </c>
      <c r="K369" s="144" t="s">
        <v>475</v>
      </c>
      <c r="L369" s="144">
        <v>0.7117</v>
      </c>
      <c r="M369" s="144" t="s">
        <v>201</v>
      </c>
      <c r="N369" s="144">
        <v>0</v>
      </c>
      <c r="O369" s="144">
        <v>100</v>
      </c>
      <c r="P369" s="144">
        <v>100</v>
      </c>
      <c r="Q369" s="144"/>
      <c r="R369" s="144"/>
      <c r="T369" s="144" t="s">
        <v>1910</v>
      </c>
      <c r="U369" s="144" t="s">
        <v>1911</v>
      </c>
      <c r="V369" s="144" t="s">
        <v>201</v>
      </c>
      <c r="W369" s="144" t="s">
        <v>1912</v>
      </c>
      <c r="X369" s="144">
        <v>6.0359999999999997E-2</v>
      </c>
      <c r="Y369" s="144" t="s">
        <v>201</v>
      </c>
      <c r="Z369" s="144">
        <v>0</v>
      </c>
      <c r="AA369" s="144" t="s">
        <v>1371</v>
      </c>
      <c r="AB369" s="144">
        <v>100</v>
      </c>
      <c r="AC369" s="144">
        <v>100</v>
      </c>
      <c r="AD369" s="144"/>
      <c r="AF369" s="144" t="s">
        <v>2902</v>
      </c>
      <c r="AG369" s="144" t="s">
        <v>2903</v>
      </c>
      <c r="AH369" s="144" t="s">
        <v>201</v>
      </c>
      <c r="AI369" s="144" t="s">
        <v>2904</v>
      </c>
      <c r="AJ369" s="144">
        <v>1.6389999999999998E-2</v>
      </c>
      <c r="AK369" s="144" t="s">
        <v>201</v>
      </c>
      <c r="AL369" s="144">
        <v>0</v>
      </c>
      <c r="AM369" s="144" t="s">
        <v>1371</v>
      </c>
      <c r="AN369" s="144">
        <v>100</v>
      </c>
      <c r="AO369" s="144">
        <v>100</v>
      </c>
      <c r="AP369" s="144"/>
      <c r="AR369" s="25"/>
      <c r="AS369" s="43"/>
      <c r="AT369" s="43"/>
      <c r="AU369" s="43"/>
    </row>
    <row r="370" spans="8:47" x14ac:dyDescent="0.25">
      <c r="H370" s="144" t="s">
        <v>938</v>
      </c>
      <c r="I370" s="144" t="s">
        <v>939</v>
      </c>
      <c r="J370" s="144" t="s">
        <v>201</v>
      </c>
      <c r="K370" s="144" t="s">
        <v>940</v>
      </c>
      <c r="L370" s="144">
        <v>6.3339999999999994E-2</v>
      </c>
      <c r="M370" s="144" t="s">
        <v>201</v>
      </c>
      <c r="N370" s="144">
        <v>0</v>
      </c>
      <c r="O370" s="144">
        <v>100</v>
      </c>
      <c r="P370" s="144">
        <v>100</v>
      </c>
      <c r="Q370" s="144"/>
      <c r="R370" s="144"/>
      <c r="T370" s="144" t="s">
        <v>1913</v>
      </c>
      <c r="U370" s="144" t="s">
        <v>1914</v>
      </c>
      <c r="V370" s="144" t="s">
        <v>201</v>
      </c>
      <c r="W370" s="144" t="s">
        <v>1482</v>
      </c>
      <c r="X370" s="144">
        <v>-0.1075</v>
      </c>
      <c r="Y370" s="144" t="s">
        <v>1915</v>
      </c>
      <c r="Z370" s="144">
        <v>0.1075</v>
      </c>
      <c r="AA370" s="144" t="s">
        <v>1371</v>
      </c>
      <c r="AB370" s="144">
        <v>0</v>
      </c>
      <c r="AC370" s="144">
        <v>0</v>
      </c>
      <c r="AD370" s="144"/>
      <c r="AF370" s="144" t="s">
        <v>2905</v>
      </c>
      <c r="AG370" s="144" t="s">
        <v>2644</v>
      </c>
      <c r="AH370" s="144" t="s">
        <v>201</v>
      </c>
      <c r="AI370" s="144" t="s">
        <v>2906</v>
      </c>
      <c r="AJ370" s="144">
        <v>-3.431E-2</v>
      </c>
      <c r="AK370" s="144" t="s">
        <v>2645</v>
      </c>
      <c r="AL370" s="144">
        <v>3.431E-2</v>
      </c>
      <c r="AM370" s="144" t="s">
        <v>1371</v>
      </c>
      <c r="AN370" s="144">
        <v>0</v>
      </c>
      <c r="AO370" s="144">
        <v>0</v>
      </c>
      <c r="AP370" s="144"/>
      <c r="AR370" s="25"/>
      <c r="AS370" s="43"/>
      <c r="AT370" s="43"/>
      <c r="AU370" s="43"/>
    </row>
    <row r="371" spans="8:47" x14ac:dyDescent="0.25">
      <c r="H371" s="144" t="s">
        <v>941</v>
      </c>
      <c r="I371" s="144" t="s">
        <v>942</v>
      </c>
      <c r="J371" s="144" t="s">
        <v>201</v>
      </c>
      <c r="K371" s="144" t="s">
        <v>943</v>
      </c>
      <c r="L371" s="144">
        <v>0.53349999999999997</v>
      </c>
      <c r="M371" s="144" t="s">
        <v>201</v>
      </c>
      <c r="N371" s="144">
        <v>0</v>
      </c>
      <c r="O371" s="144">
        <v>100</v>
      </c>
      <c r="P371" s="144">
        <v>100</v>
      </c>
      <c r="Q371" s="144"/>
      <c r="R371" s="144"/>
      <c r="T371" s="144" t="s">
        <v>1916</v>
      </c>
      <c r="U371" s="144" t="s">
        <v>1917</v>
      </c>
      <c r="V371" s="144" t="s">
        <v>201</v>
      </c>
      <c r="W371" s="144" t="s">
        <v>1918</v>
      </c>
      <c r="X371" s="144">
        <v>-0.1759</v>
      </c>
      <c r="Y371" s="144" t="s">
        <v>1919</v>
      </c>
      <c r="Z371" s="144">
        <v>0.1759</v>
      </c>
      <c r="AA371" s="144" t="s">
        <v>1371</v>
      </c>
      <c r="AB371" s="144">
        <v>0</v>
      </c>
      <c r="AC371" s="144">
        <v>0</v>
      </c>
      <c r="AD371" s="144"/>
      <c r="AF371" s="144" t="s">
        <v>2907</v>
      </c>
      <c r="AG371" s="144" t="s">
        <v>2908</v>
      </c>
      <c r="AH371" s="144" t="s">
        <v>201</v>
      </c>
      <c r="AI371" s="144" t="s">
        <v>2909</v>
      </c>
      <c r="AJ371" s="144">
        <v>1.5100000000000001E-2</v>
      </c>
      <c r="AK371" s="144" t="s">
        <v>201</v>
      </c>
      <c r="AL371" s="144">
        <v>0</v>
      </c>
      <c r="AM371" s="144" t="s">
        <v>1371</v>
      </c>
      <c r="AN371" s="144">
        <v>100</v>
      </c>
      <c r="AO371" s="144">
        <v>100</v>
      </c>
      <c r="AP371" s="144"/>
      <c r="AS371" s="43"/>
      <c r="AT371" s="43"/>
      <c r="AU371" s="43"/>
    </row>
    <row r="372" spans="8:47" x14ac:dyDescent="0.25">
      <c r="H372" s="144" t="s">
        <v>944</v>
      </c>
      <c r="I372" s="144" t="s">
        <v>945</v>
      </c>
      <c r="J372" s="144" t="s">
        <v>201</v>
      </c>
      <c r="K372" s="144" t="s">
        <v>946</v>
      </c>
      <c r="L372" s="144">
        <v>-0.18459999999999999</v>
      </c>
      <c r="M372" s="144" t="s">
        <v>947</v>
      </c>
      <c r="N372" s="144">
        <v>0.18459999999999999</v>
      </c>
      <c r="O372" s="144">
        <v>0</v>
      </c>
      <c r="P372" s="144">
        <v>0</v>
      </c>
      <c r="Q372" s="144"/>
      <c r="R372" s="144"/>
      <c r="T372" s="144" t="s">
        <v>1920</v>
      </c>
      <c r="U372" s="144" t="s">
        <v>1921</v>
      </c>
      <c r="V372" s="144" t="s">
        <v>201</v>
      </c>
      <c r="W372" s="144" t="s">
        <v>1922</v>
      </c>
      <c r="X372" s="144">
        <v>-2.1749999999999999E-2</v>
      </c>
      <c r="Y372" s="144" t="s">
        <v>1923</v>
      </c>
      <c r="Z372" s="144">
        <v>2.1749999999999999E-2</v>
      </c>
      <c r="AA372" s="144" t="s">
        <v>1371</v>
      </c>
      <c r="AB372" s="144">
        <v>0</v>
      </c>
      <c r="AC372" s="144">
        <v>0</v>
      </c>
      <c r="AD372" s="144"/>
      <c r="AF372" s="144" t="s">
        <v>2910</v>
      </c>
      <c r="AG372" s="144" t="s">
        <v>2911</v>
      </c>
      <c r="AH372" s="144" t="s">
        <v>201</v>
      </c>
      <c r="AI372" s="144" t="s">
        <v>2912</v>
      </c>
      <c r="AJ372" s="144">
        <v>-0.45569999999999999</v>
      </c>
      <c r="AK372" s="144" t="s">
        <v>2913</v>
      </c>
      <c r="AL372" s="144">
        <v>0.45569999999999999</v>
      </c>
      <c r="AM372" s="144" t="s">
        <v>1371</v>
      </c>
      <c r="AN372" s="144">
        <v>0</v>
      </c>
      <c r="AO372" s="144">
        <v>0</v>
      </c>
      <c r="AP372" s="144"/>
      <c r="AS372" s="43"/>
      <c r="AT372" s="43"/>
      <c r="AU372" s="43"/>
    </row>
    <row r="373" spans="8:47" x14ac:dyDescent="0.25">
      <c r="H373" s="144" t="s">
        <v>948</v>
      </c>
      <c r="I373" s="144" t="s">
        <v>949</v>
      </c>
      <c r="J373" s="144" t="s">
        <v>201</v>
      </c>
      <c r="K373" s="144" t="s">
        <v>950</v>
      </c>
      <c r="L373" s="144">
        <v>-0.39989999999999998</v>
      </c>
      <c r="M373" s="144" t="s">
        <v>951</v>
      </c>
      <c r="N373" s="144">
        <v>0.39989999999999998</v>
      </c>
      <c r="O373" s="144">
        <v>0</v>
      </c>
      <c r="P373" s="144">
        <v>0</v>
      </c>
      <c r="Q373" s="144"/>
      <c r="R373" s="144"/>
      <c r="T373" s="144" t="s">
        <v>1924</v>
      </c>
      <c r="U373" s="144" t="s">
        <v>1634</v>
      </c>
      <c r="V373" s="144" t="s">
        <v>201</v>
      </c>
      <c r="W373" s="144" t="s">
        <v>1925</v>
      </c>
      <c r="X373" s="144">
        <v>5.117E-2</v>
      </c>
      <c r="Y373" s="144" t="s">
        <v>201</v>
      </c>
      <c r="Z373" s="144">
        <v>0</v>
      </c>
      <c r="AA373" s="144" t="s">
        <v>1371</v>
      </c>
      <c r="AB373" s="144">
        <v>100</v>
      </c>
      <c r="AC373" s="144">
        <v>100</v>
      </c>
      <c r="AD373" s="144"/>
      <c r="AF373" s="144" t="s">
        <v>2914</v>
      </c>
      <c r="AG373" s="144" t="s">
        <v>2915</v>
      </c>
      <c r="AH373" s="144" t="s">
        <v>201</v>
      </c>
      <c r="AI373" s="144" t="s">
        <v>2492</v>
      </c>
      <c r="AJ373" s="144">
        <v>-9.0999999999999998E-2</v>
      </c>
      <c r="AK373" s="144" t="s">
        <v>2493</v>
      </c>
      <c r="AL373" s="144">
        <v>9.0999999999999998E-2</v>
      </c>
      <c r="AM373" s="144" t="s">
        <v>1371</v>
      </c>
      <c r="AN373" s="144">
        <v>0</v>
      </c>
      <c r="AO373" s="144">
        <v>0</v>
      </c>
      <c r="AP373" s="144"/>
      <c r="AS373" s="43"/>
      <c r="AT373" s="43"/>
      <c r="AU373" s="43"/>
    </row>
    <row r="374" spans="8:47" x14ac:dyDescent="0.25">
      <c r="H374" s="144" t="s">
        <v>952</v>
      </c>
      <c r="I374" s="144" t="s">
        <v>953</v>
      </c>
      <c r="J374" s="144" t="s">
        <v>201</v>
      </c>
      <c r="K374" s="144" t="s">
        <v>479</v>
      </c>
      <c r="L374" s="144">
        <v>0.13589999999999999</v>
      </c>
      <c r="M374" s="144" t="s">
        <v>201</v>
      </c>
      <c r="N374" s="144">
        <v>0</v>
      </c>
      <c r="O374" s="144">
        <v>100</v>
      </c>
      <c r="P374" s="144">
        <v>100</v>
      </c>
      <c r="Q374" s="144"/>
      <c r="R374" s="144"/>
      <c r="T374" s="144" t="s">
        <v>1926</v>
      </c>
      <c r="U374" s="144" t="s">
        <v>1927</v>
      </c>
      <c r="V374" s="144" t="s">
        <v>201</v>
      </c>
      <c r="W374" s="144" t="s">
        <v>1928</v>
      </c>
      <c r="X374" s="144">
        <v>-5.3519999999999998E-2</v>
      </c>
      <c r="Y374" s="144" t="s">
        <v>1929</v>
      </c>
      <c r="Z374" s="144">
        <v>5.3519999999999998E-2</v>
      </c>
      <c r="AA374" s="144" t="s">
        <v>1371</v>
      </c>
      <c r="AB374" s="144">
        <v>0</v>
      </c>
      <c r="AC374" s="144">
        <v>0</v>
      </c>
      <c r="AD374" s="144"/>
      <c r="AF374" s="144" t="s">
        <v>2916</v>
      </c>
      <c r="AG374" s="144" t="s">
        <v>953</v>
      </c>
      <c r="AH374" s="144" t="s">
        <v>201</v>
      </c>
      <c r="AI374" s="144" t="s">
        <v>2917</v>
      </c>
      <c r="AJ374" s="144">
        <v>9.5960000000000004E-2</v>
      </c>
      <c r="AK374" s="144" t="s">
        <v>201</v>
      </c>
      <c r="AL374" s="144">
        <v>0</v>
      </c>
      <c r="AM374" s="144" t="s">
        <v>1371</v>
      </c>
      <c r="AN374" s="144">
        <v>100</v>
      </c>
      <c r="AO374" s="144">
        <v>100</v>
      </c>
      <c r="AP374" s="144"/>
      <c r="AS374" s="43"/>
      <c r="AT374" s="43"/>
      <c r="AU374" s="43"/>
    </row>
    <row r="375" spans="8:47" x14ac:dyDescent="0.25">
      <c r="H375" s="144" t="s">
        <v>954</v>
      </c>
      <c r="I375" s="144" t="s">
        <v>955</v>
      </c>
      <c r="J375" s="144" t="s">
        <v>201</v>
      </c>
      <c r="K375" s="144" t="s">
        <v>956</v>
      </c>
      <c r="L375" s="144">
        <v>-0.38750000000000001</v>
      </c>
      <c r="M375" s="144" t="s">
        <v>480</v>
      </c>
      <c r="N375" s="144">
        <v>0.38750000000000001</v>
      </c>
      <c r="O375" s="144">
        <v>0</v>
      </c>
      <c r="P375" s="144">
        <v>0</v>
      </c>
      <c r="Q375" s="144"/>
      <c r="R375" s="144"/>
      <c r="T375" s="144" t="s">
        <v>1930</v>
      </c>
      <c r="U375" s="144" t="s">
        <v>1931</v>
      </c>
      <c r="V375" s="144" t="s">
        <v>201</v>
      </c>
      <c r="W375" s="144" t="s">
        <v>1486</v>
      </c>
      <c r="X375" s="144">
        <v>-0.11459999999999999</v>
      </c>
      <c r="Y375" s="144" t="s">
        <v>1932</v>
      </c>
      <c r="Z375" s="144">
        <v>0.11459999999999999</v>
      </c>
      <c r="AA375" s="144" t="s">
        <v>1371</v>
      </c>
      <c r="AB375" s="144">
        <v>0</v>
      </c>
      <c r="AC375" s="144">
        <v>0</v>
      </c>
      <c r="AD375" s="144"/>
      <c r="AF375" s="144" t="s">
        <v>2918</v>
      </c>
      <c r="AG375" s="144" t="s">
        <v>2919</v>
      </c>
      <c r="AH375" s="144" t="s">
        <v>201</v>
      </c>
      <c r="AI375" s="144" t="s">
        <v>2920</v>
      </c>
      <c r="AJ375" s="144">
        <v>0.2429</v>
      </c>
      <c r="AK375" s="144" t="s">
        <v>201</v>
      </c>
      <c r="AL375" s="144">
        <v>0</v>
      </c>
      <c r="AM375" s="144" t="s">
        <v>1371</v>
      </c>
      <c r="AN375" s="144">
        <v>100</v>
      </c>
      <c r="AO375" s="144">
        <v>100</v>
      </c>
      <c r="AP375" s="144"/>
      <c r="AS375" s="43"/>
      <c r="AT375" s="43"/>
      <c r="AU375" s="43"/>
    </row>
    <row r="376" spans="8:47" x14ac:dyDescent="0.25">
      <c r="H376" s="144" t="s">
        <v>957</v>
      </c>
      <c r="I376" s="144" t="s">
        <v>958</v>
      </c>
      <c r="J376" s="144" t="s">
        <v>201</v>
      </c>
      <c r="K376" s="144" t="s">
        <v>959</v>
      </c>
      <c r="L376" s="144">
        <v>0.20930000000000001</v>
      </c>
      <c r="M376" s="144" t="s">
        <v>201</v>
      </c>
      <c r="N376" s="144">
        <v>0</v>
      </c>
      <c r="O376" s="144">
        <v>100</v>
      </c>
      <c r="P376" s="144">
        <v>100</v>
      </c>
      <c r="Q376" s="144"/>
      <c r="R376" s="144"/>
      <c r="T376" s="144" t="s">
        <v>1933</v>
      </c>
      <c r="U376" s="144" t="s">
        <v>1934</v>
      </c>
      <c r="V376" s="144" t="s">
        <v>201</v>
      </c>
      <c r="W376" s="144" t="s">
        <v>1935</v>
      </c>
      <c r="X376" s="144">
        <v>-7.0470000000000005E-2</v>
      </c>
      <c r="Y376" s="144" t="s">
        <v>1936</v>
      </c>
      <c r="Z376" s="144">
        <v>7.0470000000000005E-2</v>
      </c>
      <c r="AA376" s="144" t="s">
        <v>1371</v>
      </c>
      <c r="AB376" s="144">
        <v>0</v>
      </c>
      <c r="AC376" s="144">
        <v>0</v>
      </c>
      <c r="AD376" s="144"/>
      <c r="AF376" s="144" t="s">
        <v>2921</v>
      </c>
      <c r="AG376" s="144" t="s">
        <v>2922</v>
      </c>
      <c r="AH376" s="144" t="s">
        <v>201</v>
      </c>
      <c r="AI376" s="144" t="s">
        <v>2923</v>
      </c>
      <c r="AJ376" s="144">
        <v>-3.1289999999999998E-3</v>
      </c>
      <c r="AK376" s="144" t="s">
        <v>2924</v>
      </c>
      <c r="AL376" s="144">
        <v>3.1289999999999998E-3</v>
      </c>
      <c r="AM376" s="144" t="s">
        <v>1371</v>
      </c>
      <c r="AN376" s="144">
        <v>0</v>
      </c>
      <c r="AO376" s="144">
        <v>0</v>
      </c>
      <c r="AP376" s="144"/>
      <c r="AS376" s="43"/>
      <c r="AT376" s="43"/>
      <c r="AU376" s="43"/>
    </row>
    <row r="377" spans="8:47" x14ac:dyDescent="0.25">
      <c r="H377" s="144" t="s">
        <v>960</v>
      </c>
      <c r="I377" s="144" t="s">
        <v>961</v>
      </c>
      <c r="J377" s="144" t="s">
        <v>201</v>
      </c>
      <c r="K377" s="144" t="s">
        <v>962</v>
      </c>
      <c r="L377" s="144">
        <v>-0.1784</v>
      </c>
      <c r="M377" s="144" t="s">
        <v>963</v>
      </c>
      <c r="N377" s="144">
        <v>0.1784</v>
      </c>
      <c r="O377" s="144">
        <v>0</v>
      </c>
      <c r="P377" s="144">
        <v>0</v>
      </c>
      <c r="Q377" s="144"/>
      <c r="R377" s="144"/>
      <c r="T377" s="144" t="s">
        <v>1937</v>
      </c>
      <c r="U377" s="144" t="s">
        <v>1938</v>
      </c>
      <c r="V377" s="144" t="s">
        <v>201</v>
      </c>
      <c r="W377" s="144" t="s">
        <v>1939</v>
      </c>
      <c r="X377" s="144">
        <v>-0.27110000000000001</v>
      </c>
      <c r="Y377" s="144" t="s">
        <v>1940</v>
      </c>
      <c r="Z377" s="144">
        <v>0.27110000000000001</v>
      </c>
      <c r="AA377" s="144" t="s">
        <v>1371</v>
      </c>
      <c r="AB377" s="144">
        <v>0</v>
      </c>
      <c r="AC377" s="144">
        <v>0</v>
      </c>
      <c r="AD377" s="144"/>
      <c r="AF377" s="144" t="s">
        <v>2925</v>
      </c>
      <c r="AG377" s="144" t="s">
        <v>2926</v>
      </c>
      <c r="AH377" s="144" t="s">
        <v>201</v>
      </c>
      <c r="AI377" s="144" t="s">
        <v>2359</v>
      </c>
      <c r="AJ377" s="144">
        <v>0.31730000000000003</v>
      </c>
      <c r="AK377" s="144" t="s">
        <v>201</v>
      </c>
      <c r="AL377" s="144">
        <v>0</v>
      </c>
      <c r="AM377" s="144" t="s">
        <v>1371</v>
      </c>
      <c r="AN377" s="144">
        <v>100</v>
      </c>
      <c r="AO377" s="144">
        <v>100</v>
      </c>
      <c r="AP377" s="144"/>
      <c r="AS377" s="43"/>
      <c r="AT377" s="43"/>
      <c r="AU377" s="43"/>
    </row>
    <row r="378" spans="8:47" x14ac:dyDescent="0.25">
      <c r="H378" s="144" t="s">
        <v>964</v>
      </c>
      <c r="I378" s="144" t="s">
        <v>965</v>
      </c>
      <c r="J378" s="144" t="s">
        <v>201</v>
      </c>
      <c r="K378" s="144" t="s">
        <v>966</v>
      </c>
      <c r="L378" s="144">
        <v>0.46729999999999999</v>
      </c>
      <c r="M378" s="144" t="s">
        <v>201</v>
      </c>
      <c r="N378" s="144">
        <v>0</v>
      </c>
      <c r="O378" s="144">
        <v>100</v>
      </c>
      <c r="P378" s="144">
        <v>100</v>
      </c>
      <c r="Q378" s="144"/>
      <c r="R378" s="144"/>
      <c r="T378" s="144" t="s">
        <v>1941</v>
      </c>
      <c r="U378" s="144" t="s">
        <v>1942</v>
      </c>
      <c r="V378" s="144" t="s">
        <v>201</v>
      </c>
      <c r="W378" s="144" t="s">
        <v>1943</v>
      </c>
      <c r="X378" s="144">
        <v>0.33750000000000002</v>
      </c>
      <c r="Y378" s="144" t="s">
        <v>201</v>
      </c>
      <c r="Z378" s="144">
        <v>0</v>
      </c>
      <c r="AA378" s="144" t="s">
        <v>1371</v>
      </c>
      <c r="AB378" s="144">
        <v>100</v>
      </c>
      <c r="AC378" s="144">
        <v>100</v>
      </c>
      <c r="AD378" s="144"/>
      <c r="AF378" s="144" t="s">
        <v>2927</v>
      </c>
      <c r="AG378" s="144" t="s">
        <v>2928</v>
      </c>
      <c r="AH378" s="144" t="s">
        <v>201</v>
      </c>
      <c r="AI378" s="144" t="s">
        <v>2929</v>
      </c>
      <c r="AJ378" s="144">
        <v>0.18859999999999999</v>
      </c>
      <c r="AK378" s="144" t="s">
        <v>201</v>
      </c>
      <c r="AL378" s="144">
        <v>0</v>
      </c>
      <c r="AM378" s="144" t="s">
        <v>1371</v>
      </c>
      <c r="AN378" s="144">
        <v>100</v>
      </c>
      <c r="AO378" s="144">
        <v>100</v>
      </c>
      <c r="AP378" s="144"/>
      <c r="AS378" s="43"/>
      <c r="AT378" s="43"/>
      <c r="AU378" s="43"/>
    </row>
    <row r="379" spans="8:47" x14ac:dyDescent="0.25">
      <c r="H379" s="144" t="s">
        <v>967</v>
      </c>
      <c r="I379" s="144" t="s">
        <v>968</v>
      </c>
      <c r="J379" s="144" t="s">
        <v>201</v>
      </c>
      <c r="K379" s="144" t="s">
        <v>483</v>
      </c>
      <c r="L379" s="144">
        <v>0.14299999999999999</v>
      </c>
      <c r="M379" s="144" t="s">
        <v>201</v>
      </c>
      <c r="N379" s="144">
        <v>0</v>
      </c>
      <c r="O379" s="144">
        <v>100</v>
      </c>
      <c r="P379" s="144">
        <v>100</v>
      </c>
      <c r="Q379" s="144"/>
      <c r="R379" s="144"/>
      <c r="T379" s="144" t="s">
        <v>1944</v>
      </c>
      <c r="U379" s="144" t="s">
        <v>1945</v>
      </c>
      <c r="V379" s="144" t="s">
        <v>201</v>
      </c>
      <c r="W379" s="144" t="s">
        <v>1946</v>
      </c>
      <c r="X379" s="144">
        <v>5.185E-2</v>
      </c>
      <c r="Y379" s="144" t="s">
        <v>201</v>
      </c>
      <c r="Z379" s="144">
        <v>0</v>
      </c>
      <c r="AA379" s="144" t="s">
        <v>1371</v>
      </c>
      <c r="AB379" s="144">
        <v>100</v>
      </c>
      <c r="AC379" s="144">
        <v>100</v>
      </c>
      <c r="AD379" s="144"/>
      <c r="AF379" s="144" t="s">
        <v>2930</v>
      </c>
      <c r="AG379" s="144" t="s">
        <v>2931</v>
      </c>
      <c r="AH379" s="144" t="s">
        <v>201</v>
      </c>
      <c r="AI379" s="144" t="s">
        <v>2932</v>
      </c>
      <c r="AJ379" s="144">
        <v>-4.3339999999999997E-2</v>
      </c>
      <c r="AK379" s="144" t="s">
        <v>2933</v>
      </c>
      <c r="AL379" s="144">
        <v>4.3339999999999997E-2</v>
      </c>
      <c r="AM379" s="144" t="s">
        <v>1371</v>
      </c>
      <c r="AN379" s="144">
        <v>0</v>
      </c>
      <c r="AO379" s="144">
        <v>0</v>
      </c>
      <c r="AP379" s="144"/>
      <c r="AS379" s="43"/>
      <c r="AT379" s="43"/>
      <c r="AU379" s="43"/>
    </row>
    <row r="380" spans="8:47" x14ac:dyDescent="0.25">
      <c r="H380" s="144" t="s">
        <v>969</v>
      </c>
      <c r="I380" s="144" t="s">
        <v>970</v>
      </c>
      <c r="J380" s="144" t="s">
        <v>201</v>
      </c>
      <c r="K380" s="144" t="s">
        <v>343</v>
      </c>
      <c r="L380" s="144">
        <v>0.88600000000000001</v>
      </c>
      <c r="M380" s="144" t="s">
        <v>201</v>
      </c>
      <c r="N380" s="144">
        <v>0</v>
      </c>
      <c r="O380" s="144">
        <v>100</v>
      </c>
      <c r="P380" s="144">
        <v>100</v>
      </c>
      <c r="Q380" s="144"/>
      <c r="R380" s="144"/>
      <c r="T380" s="144" t="s">
        <v>1947</v>
      </c>
      <c r="U380" s="144" t="s">
        <v>1948</v>
      </c>
      <c r="V380" s="144" t="s">
        <v>201</v>
      </c>
      <c r="W380" s="144" t="s">
        <v>1339</v>
      </c>
      <c r="X380" s="144">
        <v>0.32050000000000001</v>
      </c>
      <c r="Y380" s="144" t="s">
        <v>201</v>
      </c>
      <c r="Z380" s="144">
        <v>0</v>
      </c>
      <c r="AA380" s="144" t="s">
        <v>1371</v>
      </c>
      <c r="AB380" s="144">
        <v>100</v>
      </c>
      <c r="AC380" s="144">
        <v>100</v>
      </c>
      <c r="AD380" s="144"/>
      <c r="AF380" s="144" t="s">
        <v>2934</v>
      </c>
      <c r="AG380" s="144" t="s">
        <v>2935</v>
      </c>
      <c r="AH380" s="144" t="s">
        <v>201</v>
      </c>
      <c r="AI380" s="144" t="s">
        <v>2936</v>
      </c>
      <c r="AJ380" s="144">
        <v>0.2407</v>
      </c>
      <c r="AK380" s="144" t="s">
        <v>201</v>
      </c>
      <c r="AL380" s="144">
        <v>0</v>
      </c>
      <c r="AM380" s="144" t="s">
        <v>1371</v>
      </c>
      <c r="AN380" s="144">
        <v>100</v>
      </c>
      <c r="AO380" s="144">
        <v>100</v>
      </c>
      <c r="AP380" s="144"/>
      <c r="AS380" s="43"/>
      <c r="AT380" s="43"/>
      <c r="AU380" s="43"/>
    </row>
    <row r="381" spans="8:47" x14ac:dyDescent="0.25">
      <c r="H381" s="144" t="s">
        <v>971</v>
      </c>
      <c r="I381" s="144" t="s">
        <v>972</v>
      </c>
      <c r="J381" s="144" t="s">
        <v>201</v>
      </c>
      <c r="K381" s="144" t="s">
        <v>973</v>
      </c>
      <c r="L381" s="144">
        <v>0.76139999999999997</v>
      </c>
      <c r="M381" s="144" t="s">
        <v>201</v>
      </c>
      <c r="N381" s="144">
        <v>0</v>
      </c>
      <c r="O381" s="144">
        <v>100</v>
      </c>
      <c r="P381" s="144">
        <v>100</v>
      </c>
      <c r="Q381" s="144"/>
      <c r="R381" s="144"/>
      <c r="T381" s="144" t="s">
        <v>1949</v>
      </c>
      <c r="U381" s="144" t="s">
        <v>1950</v>
      </c>
      <c r="V381" s="144" t="s">
        <v>201</v>
      </c>
      <c r="W381" s="144" t="s">
        <v>1951</v>
      </c>
      <c r="X381" s="144">
        <v>-0.1928</v>
      </c>
      <c r="Y381" s="144" t="s">
        <v>1952</v>
      </c>
      <c r="Z381" s="144">
        <v>0.1928</v>
      </c>
      <c r="AA381" s="144" t="s">
        <v>1371</v>
      </c>
      <c r="AB381" s="144">
        <v>0</v>
      </c>
      <c r="AC381" s="144">
        <v>0</v>
      </c>
      <c r="AD381" s="144"/>
      <c r="AF381" s="144" t="s">
        <v>2937</v>
      </c>
      <c r="AG381" s="144" t="s">
        <v>1241</v>
      </c>
      <c r="AH381" s="144" t="s">
        <v>201</v>
      </c>
      <c r="AI381" s="144" t="s">
        <v>2938</v>
      </c>
      <c r="AJ381" s="144">
        <v>-0.24529999999999999</v>
      </c>
      <c r="AK381" s="144" t="s">
        <v>1243</v>
      </c>
      <c r="AL381" s="144">
        <v>0.24529999999999999</v>
      </c>
      <c r="AM381" s="144" t="s">
        <v>1371</v>
      </c>
      <c r="AN381" s="144">
        <v>0</v>
      </c>
      <c r="AO381" s="144">
        <v>0</v>
      </c>
      <c r="AP381" s="144"/>
      <c r="AS381" s="43"/>
      <c r="AT381" s="43"/>
      <c r="AU381" s="43"/>
    </row>
    <row r="382" spans="8:47" x14ac:dyDescent="0.25">
      <c r="H382" s="144" t="s">
        <v>974</v>
      </c>
      <c r="I382" s="144" t="s">
        <v>975</v>
      </c>
      <c r="J382" s="144" t="s">
        <v>201</v>
      </c>
      <c r="K382" s="144" t="s">
        <v>976</v>
      </c>
      <c r="L382" s="144">
        <v>-0.51480000000000004</v>
      </c>
      <c r="M382" s="144" t="s">
        <v>484</v>
      </c>
      <c r="N382" s="144">
        <v>0.51480000000000004</v>
      </c>
      <c r="O382" s="144">
        <v>0</v>
      </c>
      <c r="P382" s="144">
        <v>0</v>
      </c>
      <c r="Q382" s="144"/>
      <c r="R382" s="144"/>
      <c r="T382" s="144" t="s">
        <v>1953</v>
      </c>
      <c r="U382" s="144" t="s">
        <v>1271</v>
      </c>
      <c r="V382" s="144" t="s">
        <v>201</v>
      </c>
      <c r="W382" s="144" t="s">
        <v>1954</v>
      </c>
      <c r="X382" s="144">
        <v>2.4820000000000002</v>
      </c>
      <c r="Y382" s="144" t="s">
        <v>201</v>
      </c>
      <c r="Z382" s="144">
        <v>0</v>
      </c>
      <c r="AA382" s="144" t="s">
        <v>1371</v>
      </c>
      <c r="AB382" s="144">
        <v>100</v>
      </c>
      <c r="AC382" s="144">
        <v>100</v>
      </c>
      <c r="AD382" s="144"/>
      <c r="AF382" s="144" t="s">
        <v>2939</v>
      </c>
      <c r="AG382" s="144" t="s">
        <v>2940</v>
      </c>
      <c r="AH382" s="144" t="s">
        <v>201</v>
      </c>
      <c r="AI382" s="144" t="s">
        <v>2498</v>
      </c>
      <c r="AJ382" s="144">
        <v>0.20300000000000001</v>
      </c>
      <c r="AK382" s="144" t="s">
        <v>201</v>
      </c>
      <c r="AL382" s="144">
        <v>0</v>
      </c>
      <c r="AM382" s="144" t="s">
        <v>1371</v>
      </c>
      <c r="AN382" s="144">
        <v>100</v>
      </c>
      <c r="AO382" s="144">
        <v>100</v>
      </c>
      <c r="AP382" s="144"/>
      <c r="AR382" s="25"/>
      <c r="AS382" s="43"/>
      <c r="AT382" s="43"/>
      <c r="AU382" s="43"/>
    </row>
    <row r="383" spans="8:47" x14ac:dyDescent="0.25">
      <c r="H383" s="144" t="s">
        <v>977</v>
      </c>
      <c r="I383" s="144" t="s">
        <v>978</v>
      </c>
      <c r="J383" s="144" t="s">
        <v>201</v>
      </c>
      <c r="K383" s="144" t="s">
        <v>979</v>
      </c>
      <c r="L383" s="144">
        <v>0.1343</v>
      </c>
      <c r="M383" s="144" t="s">
        <v>201</v>
      </c>
      <c r="N383" s="144">
        <v>0</v>
      </c>
      <c r="O383" s="144">
        <v>100</v>
      </c>
      <c r="P383" s="144">
        <v>100</v>
      </c>
      <c r="Q383" s="144"/>
      <c r="R383" s="144"/>
      <c r="T383" s="144" t="s">
        <v>1955</v>
      </c>
      <c r="U383" s="144" t="s">
        <v>1238</v>
      </c>
      <c r="V383" s="144" t="s">
        <v>201</v>
      </c>
      <c r="W383" s="144" t="s">
        <v>1956</v>
      </c>
      <c r="X383" s="144">
        <v>-0.31530000000000002</v>
      </c>
      <c r="Y383" s="144" t="s">
        <v>1239</v>
      </c>
      <c r="Z383" s="144">
        <v>0.31530000000000002</v>
      </c>
      <c r="AA383" s="144" t="s">
        <v>1371</v>
      </c>
      <c r="AB383" s="144">
        <v>0</v>
      </c>
      <c r="AC383" s="144">
        <v>0</v>
      </c>
      <c r="AD383" s="144"/>
      <c r="AF383" s="144" t="s">
        <v>2941</v>
      </c>
      <c r="AG383" s="144" t="s">
        <v>2942</v>
      </c>
      <c r="AH383" s="144" t="s">
        <v>201</v>
      </c>
      <c r="AI383" s="144" t="s">
        <v>2943</v>
      </c>
      <c r="AJ383" s="144">
        <v>-2.833E-3</v>
      </c>
      <c r="AK383" s="144" t="s">
        <v>1971</v>
      </c>
      <c r="AL383" s="144">
        <v>2.833E-3</v>
      </c>
      <c r="AM383" s="144" t="s">
        <v>1371</v>
      </c>
      <c r="AN383" s="144">
        <v>0</v>
      </c>
      <c r="AO383" s="144">
        <v>0</v>
      </c>
      <c r="AP383" s="144"/>
      <c r="AR383" s="25"/>
      <c r="AS383" s="43"/>
      <c r="AT383" s="43"/>
      <c r="AU383" s="43"/>
    </row>
    <row r="384" spans="8:47" x14ac:dyDescent="0.25">
      <c r="H384" s="144" t="s">
        <v>980</v>
      </c>
      <c r="I384" s="144" t="s">
        <v>981</v>
      </c>
      <c r="J384" s="144" t="s">
        <v>201</v>
      </c>
      <c r="K384" s="144" t="s">
        <v>487</v>
      </c>
      <c r="L384" s="144">
        <v>0.88600000000000001</v>
      </c>
      <c r="M384" s="144" t="s">
        <v>201</v>
      </c>
      <c r="N384" s="144">
        <v>0</v>
      </c>
      <c r="O384" s="144">
        <v>100</v>
      </c>
      <c r="P384" s="144">
        <v>100</v>
      </c>
      <c r="Q384" s="144"/>
      <c r="R384" s="144"/>
      <c r="T384" s="144" t="s">
        <v>1957</v>
      </c>
      <c r="U384" s="144" t="s">
        <v>1958</v>
      </c>
      <c r="V384" s="144" t="s">
        <v>201</v>
      </c>
      <c r="W384" s="144" t="s">
        <v>1492</v>
      </c>
      <c r="X384" s="144">
        <v>-2.367E-2</v>
      </c>
      <c r="Y384" s="144" t="s">
        <v>1493</v>
      </c>
      <c r="Z384" s="144">
        <v>2.367E-2</v>
      </c>
      <c r="AA384" s="144" t="s">
        <v>1371</v>
      </c>
      <c r="AB384" s="144">
        <v>0</v>
      </c>
      <c r="AC384" s="144">
        <v>0</v>
      </c>
      <c r="AD384" s="144"/>
      <c r="AF384" s="144" t="s">
        <v>2944</v>
      </c>
      <c r="AG384" s="144" t="s">
        <v>2945</v>
      </c>
      <c r="AH384" s="144" t="s">
        <v>201</v>
      </c>
      <c r="AI384" s="144" t="s">
        <v>2946</v>
      </c>
      <c r="AJ384" s="144">
        <v>0.1817</v>
      </c>
      <c r="AK384" s="144" t="s">
        <v>201</v>
      </c>
      <c r="AL384" s="144">
        <v>0</v>
      </c>
      <c r="AM384" s="144" t="s">
        <v>1371</v>
      </c>
      <c r="AN384" s="144">
        <v>100</v>
      </c>
      <c r="AO384" s="144">
        <v>100</v>
      </c>
      <c r="AP384" s="144"/>
      <c r="AR384" s="25"/>
      <c r="AS384" s="43"/>
      <c r="AT384" s="43"/>
      <c r="AU384" s="43"/>
    </row>
    <row r="385" spans="8:47" x14ac:dyDescent="0.25">
      <c r="H385" s="144" t="s">
        <v>982</v>
      </c>
      <c r="I385" s="144" t="s">
        <v>983</v>
      </c>
      <c r="J385" s="144" t="s">
        <v>201</v>
      </c>
      <c r="K385" s="144" t="s">
        <v>984</v>
      </c>
      <c r="L385" s="144">
        <v>0.57140000000000002</v>
      </c>
      <c r="M385" s="144" t="s">
        <v>201</v>
      </c>
      <c r="N385" s="144">
        <v>0</v>
      </c>
      <c r="O385" s="144">
        <v>100</v>
      </c>
      <c r="P385" s="144">
        <v>100</v>
      </c>
      <c r="Q385" s="144"/>
      <c r="R385" s="144"/>
      <c r="T385" s="144" t="s">
        <v>1959</v>
      </c>
      <c r="U385" s="144" t="s">
        <v>1960</v>
      </c>
      <c r="V385" s="144" t="s">
        <v>201</v>
      </c>
      <c r="W385" s="144" t="s">
        <v>1961</v>
      </c>
      <c r="X385" s="144">
        <v>0.12230000000000001</v>
      </c>
      <c r="Y385" s="144" t="s">
        <v>201</v>
      </c>
      <c r="Z385" s="144">
        <v>0</v>
      </c>
      <c r="AA385" s="144" t="s">
        <v>1371</v>
      </c>
      <c r="AB385" s="144">
        <v>100</v>
      </c>
      <c r="AC385" s="144">
        <v>100</v>
      </c>
      <c r="AD385" s="144"/>
      <c r="AF385" s="144" t="s">
        <v>2947</v>
      </c>
      <c r="AG385" s="144" t="s">
        <v>2948</v>
      </c>
      <c r="AH385" s="144" t="s">
        <v>201</v>
      </c>
      <c r="AI385" s="144" t="s">
        <v>2501</v>
      </c>
      <c r="AJ385" s="144">
        <v>1.006</v>
      </c>
      <c r="AK385" s="144" t="s">
        <v>201</v>
      </c>
      <c r="AL385" s="144">
        <v>0</v>
      </c>
      <c r="AM385" s="144" t="s">
        <v>1371</v>
      </c>
      <c r="AN385" s="144">
        <v>100</v>
      </c>
      <c r="AO385" s="144">
        <v>100</v>
      </c>
      <c r="AP385" s="144"/>
      <c r="AR385" s="25"/>
      <c r="AS385" s="43"/>
      <c r="AT385" s="43"/>
      <c r="AU385" s="43"/>
    </row>
    <row r="386" spans="8:47" x14ac:dyDescent="0.25">
      <c r="H386" s="144" t="s">
        <v>985</v>
      </c>
      <c r="I386" s="144" t="s">
        <v>986</v>
      </c>
      <c r="J386" s="144" t="s">
        <v>201</v>
      </c>
      <c r="K386" s="144" t="s">
        <v>987</v>
      </c>
      <c r="L386" s="144">
        <v>-0.29749999999999999</v>
      </c>
      <c r="M386" s="144" t="s">
        <v>988</v>
      </c>
      <c r="N386" s="144">
        <v>0.29749999999999999</v>
      </c>
      <c r="O386" s="144">
        <v>0</v>
      </c>
      <c r="P386" s="144">
        <v>0</v>
      </c>
      <c r="Q386" s="144"/>
      <c r="R386" s="144"/>
      <c r="T386" s="144" t="s">
        <v>1962</v>
      </c>
      <c r="U386" s="144" t="s">
        <v>1963</v>
      </c>
      <c r="V386" s="144" t="s">
        <v>201</v>
      </c>
      <c r="W386" s="144" t="s">
        <v>1964</v>
      </c>
      <c r="X386" s="144">
        <v>0.29780000000000001</v>
      </c>
      <c r="Y386" s="144" t="s">
        <v>201</v>
      </c>
      <c r="Z386" s="144">
        <v>0</v>
      </c>
      <c r="AA386" s="144" t="s">
        <v>1371</v>
      </c>
      <c r="AB386" s="144">
        <v>100</v>
      </c>
      <c r="AC386" s="144">
        <v>100</v>
      </c>
      <c r="AD386" s="144"/>
      <c r="AF386" s="144" t="s">
        <v>2949</v>
      </c>
      <c r="AG386" s="144" t="s">
        <v>2950</v>
      </c>
      <c r="AH386" s="144" t="s">
        <v>201</v>
      </c>
      <c r="AI386" s="144" t="s">
        <v>2951</v>
      </c>
      <c r="AJ386" s="144">
        <v>-0.59570000000000001</v>
      </c>
      <c r="AK386" s="144" t="s">
        <v>2952</v>
      </c>
      <c r="AL386" s="144">
        <v>0.59570000000000001</v>
      </c>
      <c r="AM386" s="144" t="s">
        <v>1371</v>
      </c>
      <c r="AN386" s="144">
        <v>0</v>
      </c>
      <c r="AO386" s="144">
        <v>0</v>
      </c>
      <c r="AP386" s="144"/>
      <c r="AR386" s="25"/>
      <c r="AS386" s="43"/>
      <c r="AT386" s="43"/>
      <c r="AU386" s="43"/>
    </row>
    <row r="387" spans="8:47" x14ac:dyDescent="0.25">
      <c r="H387" s="144" t="s">
        <v>989</v>
      </c>
      <c r="I387" s="144" t="s">
        <v>990</v>
      </c>
      <c r="J387" s="144" t="s">
        <v>201</v>
      </c>
      <c r="K387" s="144" t="s">
        <v>991</v>
      </c>
      <c r="L387" s="144">
        <v>-0.1348</v>
      </c>
      <c r="M387" s="144" t="s">
        <v>992</v>
      </c>
      <c r="N387" s="144">
        <v>0.1348</v>
      </c>
      <c r="O387" s="144">
        <v>0</v>
      </c>
      <c r="P387" s="144">
        <v>0</v>
      </c>
      <c r="Q387" s="144"/>
      <c r="R387" s="144"/>
      <c r="T387" s="144" t="s">
        <v>1965</v>
      </c>
      <c r="U387" s="144" t="s">
        <v>1966</v>
      </c>
      <c r="V387" s="144" t="s">
        <v>201</v>
      </c>
      <c r="W387" s="144" t="s">
        <v>1967</v>
      </c>
      <c r="X387" s="144">
        <v>9.7090000000000006E-3</v>
      </c>
      <c r="Y387" s="144" t="s">
        <v>201</v>
      </c>
      <c r="Z387" s="144">
        <v>0</v>
      </c>
      <c r="AA387" s="144" t="s">
        <v>1371</v>
      </c>
      <c r="AB387" s="144">
        <v>100</v>
      </c>
      <c r="AC387" s="144">
        <v>100</v>
      </c>
      <c r="AD387" s="144"/>
      <c r="AF387" s="144" t="s">
        <v>2953</v>
      </c>
      <c r="AG387" s="144" t="s">
        <v>2954</v>
      </c>
      <c r="AH387" s="144" t="s">
        <v>201</v>
      </c>
      <c r="AI387" s="144" t="s">
        <v>2955</v>
      </c>
      <c r="AJ387" s="144">
        <v>-0.26019999999999999</v>
      </c>
      <c r="AK387" s="144" t="s">
        <v>2956</v>
      </c>
      <c r="AL387" s="144">
        <v>0.26019999999999999</v>
      </c>
      <c r="AM387" s="144" t="s">
        <v>1371</v>
      </c>
      <c r="AN387" s="144">
        <v>0</v>
      </c>
      <c r="AO387" s="144">
        <v>0</v>
      </c>
      <c r="AP387" s="144"/>
      <c r="AS387" s="43"/>
      <c r="AT387" s="43"/>
      <c r="AU387" s="43"/>
    </row>
    <row r="388" spans="8:47" x14ac:dyDescent="0.25">
      <c r="H388" s="144" t="s">
        <v>993</v>
      </c>
      <c r="I388" s="144" t="s">
        <v>994</v>
      </c>
      <c r="J388" s="144" t="s">
        <v>201</v>
      </c>
      <c r="K388" s="144" t="s">
        <v>995</v>
      </c>
      <c r="L388" s="144">
        <v>-0.1492</v>
      </c>
      <c r="M388" s="144" t="s">
        <v>996</v>
      </c>
      <c r="N388" s="144">
        <v>0.1492</v>
      </c>
      <c r="O388" s="144">
        <v>0</v>
      </c>
      <c r="P388" s="144">
        <v>0</v>
      </c>
      <c r="Q388" s="144"/>
      <c r="R388" s="144"/>
      <c r="T388" s="144" t="s">
        <v>1968</v>
      </c>
      <c r="U388" s="144" t="s">
        <v>1969</v>
      </c>
      <c r="V388" s="144" t="s">
        <v>201</v>
      </c>
      <c r="W388" s="144" t="s">
        <v>1496</v>
      </c>
      <c r="X388" s="144">
        <v>0.3448</v>
      </c>
      <c r="Y388" s="144" t="s">
        <v>201</v>
      </c>
      <c r="Z388" s="144">
        <v>0</v>
      </c>
      <c r="AA388" s="144" t="s">
        <v>1371</v>
      </c>
      <c r="AB388" s="144">
        <v>100</v>
      </c>
      <c r="AC388" s="144">
        <v>100</v>
      </c>
      <c r="AD388" s="144"/>
      <c r="AF388" s="144" t="s">
        <v>2957</v>
      </c>
      <c r="AG388" s="144" t="s">
        <v>1646</v>
      </c>
      <c r="AH388" s="144" t="s">
        <v>201</v>
      </c>
      <c r="AI388" s="144" t="s">
        <v>2958</v>
      </c>
      <c r="AJ388" s="144">
        <v>0.1032</v>
      </c>
      <c r="AK388" s="144" t="s">
        <v>201</v>
      </c>
      <c r="AL388" s="144">
        <v>0</v>
      </c>
      <c r="AM388" s="144" t="s">
        <v>1371</v>
      </c>
      <c r="AN388" s="144">
        <v>100</v>
      </c>
      <c r="AO388" s="144">
        <v>100</v>
      </c>
      <c r="AP388" s="144"/>
      <c r="AS388" s="43"/>
      <c r="AT388" s="43"/>
      <c r="AU388" s="43"/>
    </row>
    <row r="389" spans="8:47" x14ac:dyDescent="0.25">
      <c r="H389" s="144" t="s">
        <v>997</v>
      </c>
      <c r="I389" s="144" t="s">
        <v>953</v>
      </c>
      <c r="J389" s="144" t="s">
        <v>201</v>
      </c>
      <c r="K389" s="144" t="s">
        <v>490</v>
      </c>
      <c r="L389" s="144">
        <v>0.1394</v>
      </c>
      <c r="M389" s="144" t="s">
        <v>201</v>
      </c>
      <c r="N389" s="144">
        <v>0</v>
      </c>
      <c r="O389" s="144">
        <v>100</v>
      </c>
      <c r="P389" s="144">
        <v>100</v>
      </c>
      <c r="Q389" s="144"/>
      <c r="R389" s="144"/>
      <c r="T389" s="144" t="s">
        <v>1970</v>
      </c>
      <c r="U389" s="144" t="s">
        <v>1971</v>
      </c>
      <c r="V389" s="144" t="s">
        <v>201</v>
      </c>
      <c r="W389" s="144" t="s">
        <v>1972</v>
      </c>
      <c r="X389" s="144">
        <v>3.5149999999999999E-3</v>
      </c>
      <c r="Y389" s="144" t="s">
        <v>201</v>
      </c>
      <c r="Z389" s="144">
        <v>0</v>
      </c>
      <c r="AA389" s="144" t="s">
        <v>1371</v>
      </c>
      <c r="AB389" s="144">
        <v>100</v>
      </c>
      <c r="AC389" s="144">
        <v>100</v>
      </c>
      <c r="AD389" s="144"/>
      <c r="AF389" s="144" t="s">
        <v>2959</v>
      </c>
      <c r="AG389" s="144" t="s">
        <v>2960</v>
      </c>
      <c r="AH389" s="144" t="s">
        <v>201</v>
      </c>
      <c r="AI389" s="144" t="s">
        <v>2505</v>
      </c>
      <c r="AJ389" s="144">
        <v>-0.32819999999999999</v>
      </c>
      <c r="AK389" s="144" t="s">
        <v>2506</v>
      </c>
      <c r="AL389" s="144">
        <v>0.32819999999999999</v>
      </c>
      <c r="AM389" s="144" t="s">
        <v>1371</v>
      </c>
      <c r="AN389" s="144">
        <v>0</v>
      </c>
      <c r="AO389" s="144">
        <v>0</v>
      </c>
      <c r="AP389" s="144"/>
      <c r="AS389" s="43"/>
      <c r="AT389" s="43"/>
      <c r="AU389" s="43"/>
    </row>
    <row r="390" spans="8:47" x14ac:dyDescent="0.25">
      <c r="H390" s="144" t="s">
        <v>998</v>
      </c>
      <c r="I390" s="144" t="s">
        <v>999</v>
      </c>
      <c r="J390" s="144" t="s">
        <v>201</v>
      </c>
      <c r="K390" s="144" t="s">
        <v>1000</v>
      </c>
      <c r="L390" s="144">
        <v>-7.1539999999999998E-3</v>
      </c>
      <c r="M390" s="144" t="s">
        <v>491</v>
      </c>
      <c r="N390" s="144">
        <v>7.1539999999999998E-3</v>
      </c>
      <c r="O390" s="144">
        <v>0</v>
      </c>
      <c r="P390" s="144">
        <v>0</v>
      </c>
      <c r="Q390" s="144"/>
      <c r="R390" s="144"/>
      <c r="T390" s="144" t="s">
        <v>1973</v>
      </c>
      <c r="U390" s="144" t="s">
        <v>1974</v>
      </c>
      <c r="V390" s="144" t="s">
        <v>201</v>
      </c>
      <c r="W390" s="144" t="s">
        <v>1975</v>
      </c>
      <c r="X390" s="144">
        <v>-5.3959999999999998E-3</v>
      </c>
      <c r="Y390" s="144" t="s">
        <v>1497</v>
      </c>
      <c r="Z390" s="144">
        <v>5.3959999999999998E-3</v>
      </c>
      <c r="AA390" s="144" t="s">
        <v>1371</v>
      </c>
      <c r="AB390" s="144">
        <v>0</v>
      </c>
      <c r="AC390" s="144">
        <v>0</v>
      </c>
      <c r="AD390" s="144"/>
      <c r="AF390" s="144" t="s">
        <v>2961</v>
      </c>
      <c r="AG390" s="144" t="s">
        <v>2962</v>
      </c>
      <c r="AH390" s="144" t="s">
        <v>201</v>
      </c>
      <c r="AI390" s="144" t="s">
        <v>2963</v>
      </c>
      <c r="AJ390" s="144">
        <v>0.495</v>
      </c>
      <c r="AK390" s="144" t="s">
        <v>201</v>
      </c>
      <c r="AL390" s="144">
        <v>0</v>
      </c>
      <c r="AM390" s="144" t="s">
        <v>1371</v>
      </c>
      <c r="AN390" s="144">
        <v>100</v>
      </c>
      <c r="AO390" s="144">
        <v>100</v>
      </c>
      <c r="AP390" s="144"/>
      <c r="AS390" s="43"/>
      <c r="AT390" s="43"/>
      <c r="AU390" s="43"/>
    </row>
    <row r="391" spans="8:47" x14ac:dyDescent="0.25">
      <c r="H391" s="144" t="s">
        <v>1001</v>
      </c>
      <c r="I391" s="144" t="s">
        <v>201</v>
      </c>
      <c r="J391" s="144" t="s">
        <v>201</v>
      </c>
      <c r="K391" s="144" t="s">
        <v>1002</v>
      </c>
      <c r="L391" s="144">
        <v>0</v>
      </c>
      <c r="M391" s="144" t="s">
        <v>201</v>
      </c>
      <c r="N391" s="144">
        <v>0</v>
      </c>
      <c r="O391" s="144">
        <v>0</v>
      </c>
      <c r="P391" s="144">
        <v>0</v>
      </c>
      <c r="Q391" s="144"/>
      <c r="R391" s="144"/>
      <c r="T391" s="144" t="s">
        <v>1976</v>
      </c>
      <c r="U391" s="144" t="s">
        <v>1977</v>
      </c>
      <c r="V391" s="144" t="s">
        <v>201</v>
      </c>
      <c r="W391" s="144" t="s">
        <v>1978</v>
      </c>
      <c r="X391" s="144">
        <v>4.6059999999999997E-2</v>
      </c>
      <c r="Y391" s="144" t="s">
        <v>201</v>
      </c>
      <c r="Z391" s="144">
        <v>0</v>
      </c>
      <c r="AA391" s="144" t="s">
        <v>1371</v>
      </c>
      <c r="AB391" s="144">
        <v>100</v>
      </c>
      <c r="AC391" s="144">
        <v>100</v>
      </c>
      <c r="AD391" s="144"/>
      <c r="AF391" s="144" t="s">
        <v>2964</v>
      </c>
      <c r="AG391" s="144" t="s">
        <v>2965</v>
      </c>
      <c r="AH391" s="144" t="s">
        <v>201</v>
      </c>
      <c r="AI391" s="144" t="s">
        <v>2966</v>
      </c>
      <c r="AJ391" s="144">
        <v>0.72</v>
      </c>
      <c r="AK391" s="144" t="s">
        <v>201</v>
      </c>
      <c r="AL391" s="144">
        <v>0</v>
      </c>
      <c r="AM391" s="144" t="s">
        <v>1371</v>
      </c>
      <c r="AN391" s="144">
        <v>100</v>
      </c>
      <c r="AO391" s="144">
        <v>100</v>
      </c>
      <c r="AP391" s="144"/>
      <c r="AS391" s="43"/>
      <c r="AT391" s="43"/>
      <c r="AU391" s="43"/>
    </row>
    <row r="392" spans="8:47" x14ac:dyDescent="0.25">
      <c r="H392" s="144" t="s">
        <v>1003</v>
      </c>
      <c r="I392" s="144" t="s">
        <v>1004</v>
      </c>
      <c r="J392" s="144" t="s">
        <v>201</v>
      </c>
      <c r="K392" s="144" t="s">
        <v>1002</v>
      </c>
      <c r="L392" s="144">
        <v>0.42730000000000001</v>
      </c>
      <c r="M392" s="144" t="s">
        <v>201</v>
      </c>
      <c r="N392" s="144">
        <v>0</v>
      </c>
      <c r="O392" s="144">
        <v>100</v>
      </c>
      <c r="P392" s="144">
        <v>100</v>
      </c>
      <c r="Q392" s="144"/>
      <c r="R392" s="144"/>
      <c r="T392" s="144" t="s">
        <v>1979</v>
      </c>
      <c r="U392" s="144" t="s">
        <v>1980</v>
      </c>
      <c r="V392" s="144" t="s">
        <v>201</v>
      </c>
      <c r="W392" s="144" t="s">
        <v>1500</v>
      </c>
      <c r="X392" s="144">
        <v>0.94510000000000005</v>
      </c>
      <c r="Y392" s="144" t="s">
        <v>201</v>
      </c>
      <c r="Z392" s="144">
        <v>0</v>
      </c>
      <c r="AA392" s="144" t="s">
        <v>1371</v>
      </c>
      <c r="AB392" s="144">
        <v>100</v>
      </c>
      <c r="AC392" s="144">
        <v>100</v>
      </c>
      <c r="AD392" s="144"/>
      <c r="AF392" s="144" t="s">
        <v>2967</v>
      </c>
      <c r="AG392" s="144" t="s">
        <v>2968</v>
      </c>
      <c r="AH392" s="144" t="s">
        <v>201</v>
      </c>
      <c r="AI392" s="144" t="s">
        <v>2969</v>
      </c>
      <c r="AJ392" s="144">
        <v>0.13150000000000001</v>
      </c>
      <c r="AK392" s="144" t="s">
        <v>201</v>
      </c>
      <c r="AL392" s="144">
        <v>0</v>
      </c>
      <c r="AM392" s="144" t="s">
        <v>1371</v>
      </c>
      <c r="AN392" s="144">
        <v>100</v>
      </c>
      <c r="AO392" s="144">
        <v>100</v>
      </c>
      <c r="AP392" s="144"/>
      <c r="AS392" s="43"/>
      <c r="AT392" s="43"/>
      <c r="AU392" s="43"/>
    </row>
    <row r="393" spans="8:47" x14ac:dyDescent="0.25">
      <c r="H393" s="144" t="s">
        <v>1005</v>
      </c>
      <c r="I393" s="144" t="s">
        <v>1006</v>
      </c>
      <c r="J393" s="144" t="s">
        <v>201</v>
      </c>
      <c r="K393" s="144" t="s">
        <v>1007</v>
      </c>
      <c r="L393" s="144">
        <v>8.9809999999999994E-3</v>
      </c>
      <c r="M393" s="144" t="s">
        <v>201</v>
      </c>
      <c r="N393" s="144">
        <v>0</v>
      </c>
      <c r="O393" s="144">
        <v>100</v>
      </c>
      <c r="P393" s="144">
        <v>100</v>
      </c>
      <c r="Q393" s="144"/>
      <c r="R393" s="144"/>
      <c r="T393" s="144" t="s">
        <v>1981</v>
      </c>
      <c r="U393" s="144" t="s">
        <v>1982</v>
      </c>
      <c r="V393" s="144" t="s">
        <v>201</v>
      </c>
      <c r="W393" s="144" t="s">
        <v>1983</v>
      </c>
      <c r="X393" s="144">
        <v>-0.1067</v>
      </c>
      <c r="Y393" s="144" t="s">
        <v>1501</v>
      </c>
      <c r="Z393" s="144">
        <v>0.1067</v>
      </c>
      <c r="AA393" s="144" t="s">
        <v>1371</v>
      </c>
      <c r="AB393" s="144">
        <v>0</v>
      </c>
      <c r="AC393" s="144">
        <v>0</v>
      </c>
      <c r="AD393" s="144"/>
      <c r="AF393" s="144" t="s">
        <v>2970</v>
      </c>
      <c r="AG393" s="144" t="s">
        <v>1733</v>
      </c>
      <c r="AH393" s="144" t="s">
        <v>201</v>
      </c>
      <c r="AI393" s="144" t="s">
        <v>2971</v>
      </c>
      <c r="AJ393" s="144">
        <v>-0.25080000000000002</v>
      </c>
      <c r="AK393" s="144" t="s">
        <v>1429</v>
      </c>
      <c r="AL393" s="144">
        <v>0.25080000000000002</v>
      </c>
      <c r="AM393" s="144" t="s">
        <v>1371</v>
      </c>
      <c r="AN393" s="144">
        <v>0</v>
      </c>
      <c r="AO393" s="144">
        <v>0</v>
      </c>
      <c r="AP393" s="144"/>
      <c r="AS393" s="43"/>
      <c r="AT393" s="43"/>
      <c r="AU393" s="43"/>
    </row>
    <row r="394" spans="8:47" x14ac:dyDescent="0.25">
      <c r="H394" s="144" t="s">
        <v>1008</v>
      </c>
      <c r="I394" s="144" t="s">
        <v>1009</v>
      </c>
      <c r="J394" s="144" t="s">
        <v>201</v>
      </c>
      <c r="K394" s="144" t="s">
        <v>494</v>
      </c>
      <c r="L394" s="144">
        <v>6.4570000000000002E-2</v>
      </c>
      <c r="M394" s="144" t="s">
        <v>201</v>
      </c>
      <c r="N394" s="144">
        <v>0</v>
      </c>
      <c r="O394" s="144">
        <v>100</v>
      </c>
      <c r="P394" s="144">
        <v>100</v>
      </c>
      <c r="Q394" s="144"/>
      <c r="R394" s="144"/>
      <c r="T394" s="144" t="s">
        <v>1984</v>
      </c>
      <c r="U394" s="144" t="s">
        <v>1628</v>
      </c>
      <c r="V394" s="144" t="s">
        <v>201</v>
      </c>
      <c r="W394" s="144" t="s">
        <v>1985</v>
      </c>
      <c r="X394" s="144">
        <v>7.4529999999999999E-2</v>
      </c>
      <c r="Y394" s="144" t="s">
        <v>201</v>
      </c>
      <c r="Z394" s="144">
        <v>0</v>
      </c>
      <c r="AA394" s="144" t="s">
        <v>1371</v>
      </c>
      <c r="AB394" s="144">
        <v>100</v>
      </c>
      <c r="AC394" s="144">
        <v>100</v>
      </c>
      <c r="AD394" s="144"/>
      <c r="AF394" s="144" t="s">
        <v>2972</v>
      </c>
      <c r="AG394" s="144" t="s">
        <v>2973</v>
      </c>
      <c r="AH394" s="144" t="s">
        <v>201</v>
      </c>
      <c r="AI394" s="144" t="s">
        <v>2363</v>
      </c>
      <c r="AJ394" s="144">
        <v>0.123</v>
      </c>
      <c r="AK394" s="144" t="s">
        <v>201</v>
      </c>
      <c r="AL394" s="144">
        <v>0</v>
      </c>
      <c r="AM394" s="144" t="s">
        <v>1371</v>
      </c>
      <c r="AN394" s="144">
        <v>100</v>
      </c>
      <c r="AO394" s="144">
        <v>100</v>
      </c>
      <c r="AP394" s="144"/>
      <c r="AS394" s="43"/>
      <c r="AT394" s="43"/>
      <c r="AU394" s="43"/>
    </row>
    <row r="395" spans="8:47" x14ac:dyDescent="0.25">
      <c r="H395" s="144" t="s">
        <v>1010</v>
      </c>
      <c r="I395" s="144" t="s">
        <v>854</v>
      </c>
      <c r="J395" s="144" t="s">
        <v>201</v>
      </c>
      <c r="K395" s="144" t="s">
        <v>1011</v>
      </c>
      <c r="L395" s="144">
        <v>-6.1699999999999998E-2</v>
      </c>
      <c r="M395" s="144" t="s">
        <v>856</v>
      </c>
      <c r="N395" s="144">
        <v>6.1699999999999998E-2</v>
      </c>
      <c r="O395" s="144">
        <v>0</v>
      </c>
      <c r="P395" s="144">
        <v>0</v>
      </c>
      <c r="Q395" s="144"/>
      <c r="R395" s="144"/>
      <c r="T395" s="144" t="s">
        <v>1986</v>
      </c>
      <c r="U395" s="144" t="s">
        <v>1987</v>
      </c>
      <c r="V395" s="144" t="s">
        <v>201</v>
      </c>
      <c r="W395" s="144" t="s">
        <v>1504</v>
      </c>
      <c r="X395" s="144">
        <v>0.32400000000000001</v>
      </c>
      <c r="Y395" s="144" t="s">
        <v>201</v>
      </c>
      <c r="Z395" s="144">
        <v>0</v>
      </c>
      <c r="AA395" s="144" t="s">
        <v>1371</v>
      </c>
      <c r="AB395" s="144">
        <v>100</v>
      </c>
      <c r="AC395" s="144">
        <v>100</v>
      </c>
      <c r="AD395" s="144"/>
      <c r="AF395" s="144" t="s">
        <v>2974</v>
      </c>
      <c r="AG395" s="144" t="s">
        <v>2975</v>
      </c>
      <c r="AH395" s="144" t="s">
        <v>201</v>
      </c>
      <c r="AI395" s="144" t="s">
        <v>2976</v>
      </c>
      <c r="AJ395" s="144">
        <v>0.13780000000000001</v>
      </c>
      <c r="AK395" s="144" t="s">
        <v>201</v>
      </c>
      <c r="AL395" s="144">
        <v>0</v>
      </c>
      <c r="AM395" s="144" t="s">
        <v>1371</v>
      </c>
      <c r="AN395" s="144">
        <v>100</v>
      </c>
      <c r="AO395" s="144">
        <v>100</v>
      </c>
      <c r="AP395" s="144"/>
      <c r="AS395" s="43"/>
      <c r="AT395" s="43"/>
      <c r="AU395" s="43"/>
    </row>
    <row r="396" spans="8:47" x14ac:dyDescent="0.25">
      <c r="H396" s="144" t="s">
        <v>1012</v>
      </c>
      <c r="I396" s="144" t="s">
        <v>1013</v>
      </c>
      <c r="J396" s="144" t="s">
        <v>201</v>
      </c>
      <c r="K396" s="144" t="s">
        <v>1014</v>
      </c>
      <c r="L396" s="144">
        <v>6.8040000000000003E-2</v>
      </c>
      <c r="M396" s="144" t="s">
        <v>201</v>
      </c>
      <c r="N396" s="144">
        <v>0</v>
      </c>
      <c r="O396" s="144">
        <v>100</v>
      </c>
      <c r="P396" s="144">
        <v>100</v>
      </c>
      <c r="Q396" s="144"/>
      <c r="R396" s="144"/>
      <c r="T396" s="144" t="s">
        <v>1988</v>
      </c>
      <c r="U396" s="144" t="s">
        <v>1989</v>
      </c>
      <c r="V396" s="144" t="s">
        <v>201</v>
      </c>
      <c r="W396" s="144" t="s">
        <v>1990</v>
      </c>
      <c r="X396" s="144">
        <v>1.2470000000000001</v>
      </c>
      <c r="Y396" s="144" t="s">
        <v>201</v>
      </c>
      <c r="Z396" s="144">
        <v>0</v>
      </c>
      <c r="AA396" s="144" t="s">
        <v>1371</v>
      </c>
      <c r="AB396" s="144">
        <v>100</v>
      </c>
      <c r="AC396" s="144">
        <v>100</v>
      </c>
      <c r="AD396" s="144"/>
      <c r="AF396" s="144" t="s">
        <v>2977</v>
      </c>
      <c r="AG396" s="144" t="s">
        <v>2978</v>
      </c>
      <c r="AH396" s="144" t="s">
        <v>201</v>
      </c>
      <c r="AI396" s="144" t="s">
        <v>2979</v>
      </c>
      <c r="AJ396" s="144">
        <v>-0.42209999999999998</v>
      </c>
      <c r="AK396" s="144" t="s">
        <v>2980</v>
      </c>
      <c r="AL396" s="144">
        <v>0.42209999999999998</v>
      </c>
      <c r="AM396" s="144" t="s">
        <v>1371</v>
      </c>
      <c r="AN396" s="144">
        <v>0</v>
      </c>
      <c r="AO396" s="144">
        <v>0</v>
      </c>
      <c r="AP396" s="144"/>
      <c r="AR396" s="25"/>
      <c r="AS396" s="43"/>
      <c r="AT396" s="43"/>
      <c r="AU396" s="43"/>
    </row>
    <row r="397" spans="8:47" x14ac:dyDescent="0.25">
      <c r="H397" s="144" t="s">
        <v>1015</v>
      </c>
      <c r="I397" s="144" t="s">
        <v>1016</v>
      </c>
      <c r="J397" s="144" t="s">
        <v>201</v>
      </c>
      <c r="K397" s="144" t="s">
        <v>1017</v>
      </c>
      <c r="L397" s="144">
        <v>-4.496E-2</v>
      </c>
      <c r="M397" s="144" t="s">
        <v>1018</v>
      </c>
      <c r="N397" s="144">
        <v>4.496E-2</v>
      </c>
      <c r="O397" s="144">
        <v>0</v>
      </c>
      <c r="P397" s="144">
        <v>0</v>
      </c>
      <c r="Q397" s="144"/>
      <c r="R397" s="144"/>
      <c r="T397" s="144" t="s">
        <v>1991</v>
      </c>
      <c r="U397" s="144" t="s">
        <v>1992</v>
      </c>
      <c r="V397" s="144" t="s">
        <v>201</v>
      </c>
      <c r="W397" s="144" t="s">
        <v>1343</v>
      </c>
      <c r="X397" s="144">
        <v>0.20660000000000001</v>
      </c>
      <c r="Y397" s="144" t="s">
        <v>201</v>
      </c>
      <c r="Z397" s="144">
        <v>0</v>
      </c>
      <c r="AA397" s="144" t="s">
        <v>1371</v>
      </c>
      <c r="AB397" s="144">
        <v>100</v>
      </c>
      <c r="AC397" s="144">
        <v>100</v>
      </c>
      <c r="AD397" s="144"/>
      <c r="AF397" s="144" t="s">
        <v>2981</v>
      </c>
      <c r="AG397" s="144" t="s">
        <v>1157</v>
      </c>
      <c r="AH397" s="144" t="s">
        <v>201</v>
      </c>
      <c r="AI397" s="144" t="s">
        <v>2982</v>
      </c>
      <c r="AJ397" s="144">
        <v>-0.1069</v>
      </c>
      <c r="AK397" s="144" t="s">
        <v>532</v>
      </c>
      <c r="AL397" s="144">
        <v>0.1069</v>
      </c>
      <c r="AM397" s="144" t="s">
        <v>1371</v>
      </c>
      <c r="AN397" s="144">
        <v>0</v>
      </c>
      <c r="AO397" s="144">
        <v>0</v>
      </c>
      <c r="AP397" s="144"/>
      <c r="AR397" s="25"/>
      <c r="AS397" s="43"/>
      <c r="AT397" s="43"/>
      <c r="AU397" s="43"/>
    </row>
    <row r="398" spans="8:47" x14ac:dyDescent="0.25">
      <c r="H398" s="144" t="s">
        <v>1019</v>
      </c>
      <c r="I398" s="144" t="s">
        <v>1020</v>
      </c>
      <c r="J398" s="144" t="s">
        <v>201</v>
      </c>
      <c r="K398" s="144" t="s">
        <v>1021</v>
      </c>
      <c r="L398" s="144">
        <v>-2.801E-2</v>
      </c>
      <c r="M398" s="144" t="s">
        <v>1022</v>
      </c>
      <c r="N398" s="144">
        <v>2.801E-2</v>
      </c>
      <c r="O398" s="144">
        <v>0</v>
      </c>
      <c r="P398" s="144">
        <v>0</v>
      </c>
      <c r="Q398" s="144"/>
      <c r="R398" s="144"/>
      <c r="T398" s="144" t="s">
        <v>1993</v>
      </c>
      <c r="U398" s="144" t="s">
        <v>1994</v>
      </c>
      <c r="V398" s="144" t="s">
        <v>201</v>
      </c>
      <c r="W398" s="144" t="s">
        <v>1995</v>
      </c>
      <c r="X398" s="144">
        <v>-5.3659999999999999E-2</v>
      </c>
      <c r="Y398" s="144" t="s">
        <v>1505</v>
      </c>
      <c r="Z398" s="144">
        <v>5.3659999999999999E-2</v>
      </c>
      <c r="AA398" s="144" t="s">
        <v>1371</v>
      </c>
      <c r="AB398" s="144">
        <v>0</v>
      </c>
      <c r="AC398" s="144">
        <v>0</v>
      </c>
      <c r="AD398" s="144"/>
      <c r="AF398" s="144" t="s">
        <v>2983</v>
      </c>
      <c r="AG398" s="144" t="s">
        <v>2984</v>
      </c>
      <c r="AH398" s="144" t="s">
        <v>201</v>
      </c>
      <c r="AI398" s="144" t="s">
        <v>2512</v>
      </c>
      <c r="AJ398" s="144">
        <v>0.32850000000000001</v>
      </c>
      <c r="AK398" s="144" t="s">
        <v>201</v>
      </c>
      <c r="AL398" s="144">
        <v>0</v>
      </c>
      <c r="AM398" s="144" t="s">
        <v>1371</v>
      </c>
      <c r="AN398" s="144">
        <v>100</v>
      </c>
      <c r="AO398" s="144">
        <v>100</v>
      </c>
      <c r="AP398" s="144"/>
      <c r="AR398" s="25"/>
      <c r="AS398" s="43"/>
      <c r="AT398" s="43"/>
      <c r="AU398" s="43"/>
    </row>
    <row r="399" spans="8:47" x14ac:dyDescent="0.25">
      <c r="H399" s="144" t="s">
        <v>1023</v>
      </c>
      <c r="I399" s="144" t="s">
        <v>1024</v>
      </c>
      <c r="J399" s="144" t="s">
        <v>201</v>
      </c>
      <c r="K399" s="144" t="s">
        <v>498</v>
      </c>
      <c r="L399" s="144">
        <v>0.3402</v>
      </c>
      <c r="M399" s="144" t="s">
        <v>201</v>
      </c>
      <c r="N399" s="144">
        <v>0</v>
      </c>
      <c r="O399" s="144">
        <v>100</v>
      </c>
      <c r="P399" s="144">
        <v>100</v>
      </c>
      <c r="Q399" s="144"/>
      <c r="R399" s="144"/>
      <c r="T399" s="144" t="s">
        <v>1996</v>
      </c>
      <c r="U399" s="144" t="s">
        <v>1997</v>
      </c>
      <c r="V399" s="144" t="s">
        <v>201</v>
      </c>
      <c r="W399" s="144" t="s">
        <v>1998</v>
      </c>
      <c r="X399" s="144">
        <v>0.35549999999999998</v>
      </c>
      <c r="Y399" s="144" t="s">
        <v>201</v>
      </c>
      <c r="Z399" s="144">
        <v>0</v>
      </c>
      <c r="AA399" s="144" t="s">
        <v>1371</v>
      </c>
      <c r="AB399" s="144">
        <v>100</v>
      </c>
      <c r="AC399" s="144">
        <v>100</v>
      </c>
      <c r="AD399" s="144"/>
      <c r="AF399" s="144" t="s">
        <v>2985</v>
      </c>
      <c r="AG399" s="144" t="s">
        <v>2986</v>
      </c>
      <c r="AH399" s="144" t="s">
        <v>201</v>
      </c>
      <c r="AI399" s="144" t="s">
        <v>2987</v>
      </c>
      <c r="AJ399" s="144">
        <v>-8.1030000000000005E-2</v>
      </c>
      <c r="AK399" s="144" t="s">
        <v>2513</v>
      </c>
      <c r="AL399" s="144">
        <v>8.1030000000000005E-2</v>
      </c>
      <c r="AM399" s="144" t="s">
        <v>1371</v>
      </c>
      <c r="AN399" s="144">
        <v>0</v>
      </c>
      <c r="AO399" s="144">
        <v>0</v>
      </c>
      <c r="AP399" s="144"/>
      <c r="AR399" s="25"/>
      <c r="AS399" s="43"/>
      <c r="AT399" s="43"/>
      <c r="AU399" s="43"/>
    </row>
    <row r="400" spans="8:47" x14ac:dyDescent="0.25">
      <c r="H400" s="144" t="s">
        <v>1025</v>
      </c>
      <c r="I400" s="144" t="s">
        <v>1026</v>
      </c>
      <c r="J400" s="144" t="s">
        <v>201</v>
      </c>
      <c r="K400" s="144" t="s">
        <v>1027</v>
      </c>
      <c r="L400" s="144">
        <v>-0.106</v>
      </c>
      <c r="M400" s="144" t="s">
        <v>1028</v>
      </c>
      <c r="N400" s="144">
        <v>0.106</v>
      </c>
      <c r="O400" s="144">
        <v>0</v>
      </c>
      <c r="P400" s="144">
        <v>0</v>
      </c>
      <c r="Q400" s="144"/>
      <c r="R400" s="144"/>
      <c r="T400" s="144" t="s">
        <v>1999</v>
      </c>
      <c r="U400" s="144" t="s">
        <v>2000</v>
      </c>
      <c r="V400" s="144" t="s">
        <v>201</v>
      </c>
      <c r="W400" s="144" t="s">
        <v>1508</v>
      </c>
      <c r="X400" s="144">
        <v>0.68930000000000002</v>
      </c>
      <c r="Y400" s="144" t="s">
        <v>201</v>
      </c>
      <c r="Z400" s="144">
        <v>0</v>
      </c>
      <c r="AA400" s="144" t="s">
        <v>1371</v>
      </c>
      <c r="AB400" s="144">
        <v>100</v>
      </c>
      <c r="AC400" s="144">
        <v>100</v>
      </c>
      <c r="AD400" s="144"/>
      <c r="AF400" s="144" t="s">
        <v>2988</v>
      </c>
      <c r="AG400" s="144" t="s">
        <v>1096</v>
      </c>
      <c r="AH400" s="144" t="s">
        <v>201</v>
      </c>
      <c r="AI400" s="144" t="s">
        <v>2989</v>
      </c>
      <c r="AJ400" s="144">
        <v>0.17050000000000001</v>
      </c>
      <c r="AK400" s="144" t="s">
        <v>201</v>
      </c>
      <c r="AL400" s="144">
        <v>0</v>
      </c>
      <c r="AM400" s="144" t="s">
        <v>1371</v>
      </c>
      <c r="AN400" s="144">
        <v>100</v>
      </c>
      <c r="AO400" s="144">
        <v>100</v>
      </c>
      <c r="AP400" s="144"/>
      <c r="AR400" s="25"/>
      <c r="AS400" s="43"/>
      <c r="AT400" s="43"/>
      <c r="AU400" s="43"/>
    </row>
    <row r="401" spans="8:47" x14ac:dyDescent="0.25">
      <c r="H401" s="144" t="s">
        <v>1029</v>
      </c>
      <c r="I401" s="144" t="s">
        <v>1030</v>
      </c>
      <c r="J401" s="144" t="s">
        <v>201</v>
      </c>
      <c r="K401" s="144" t="s">
        <v>1031</v>
      </c>
      <c r="L401" s="144">
        <v>-0.1285</v>
      </c>
      <c r="M401" s="144" t="s">
        <v>1032</v>
      </c>
      <c r="N401" s="144">
        <v>0.1285</v>
      </c>
      <c r="O401" s="144">
        <v>0</v>
      </c>
      <c r="P401" s="144">
        <v>0</v>
      </c>
      <c r="Q401" s="144"/>
      <c r="R401" s="144"/>
      <c r="T401" s="144" t="s">
        <v>2001</v>
      </c>
      <c r="U401" s="144" t="s">
        <v>2002</v>
      </c>
      <c r="V401" s="144" t="s">
        <v>201</v>
      </c>
      <c r="W401" s="144" t="s">
        <v>1265</v>
      </c>
      <c r="X401" s="144">
        <v>-0.29720000000000002</v>
      </c>
      <c r="Y401" s="144" t="s">
        <v>2003</v>
      </c>
      <c r="Z401" s="144">
        <v>0.29720000000000002</v>
      </c>
      <c r="AA401" s="144" t="s">
        <v>1371</v>
      </c>
      <c r="AB401" s="144">
        <v>0</v>
      </c>
      <c r="AC401" s="144">
        <v>0</v>
      </c>
      <c r="AD401" s="144"/>
      <c r="AF401" s="144" t="s">
        <v>2990</v>
      </c>
      <c r="AG401" s="144" t="s">
        <v>2991</v>
      </c>
      <c r="AH401" s="144" t="s">
        <v>201</v>
      </c>
      <c r="AI401" s="144" t="s">
        <v>2992</v>
      </c>
      <c r="AJ401" s="144">
        <v>0.54320000000000002</v>
      </c>
      <c r="AK401" s="144" t="s">
        <v>201</v>
      </c>
      <c r="AL401" s="144">
        <v>0</v>
      </c>
      <c r="AM401" s="144" t="s">
        <v>1371</v>
      </c>
      <c r="AN401" s="144">
        <v>100</v>
      </c>
      <c r="AO401" s="144">
        <v>100</v>
      </c>
      <c r="AP401" s="144"/>
      <c r="AR401" s="25"/>
      <c r="AS401" s="43"/>
      <c r="AT401" s="43"/>
      <c r="AU401" s="43"/>
    </row>
    <row r="402" spans="8:47" x14ac:dyDescent="0.25">
      <c r="H402" s="144" t="s">
        <v>1033</v>
      </c>
      <c r="I402" s="144" t="s">
        <v>1034</v>
      </c>
      <c r="J402" s="144" t="s">
        <v>201</v>
      </c>
      <c r="K402" s="144" t="s">
        <v>347</v>
      </c>
      <c r="L402" s="144">
        <v>-0.85599999999999998</v>
      </c>
      <c r="M402" s="144" t="s">
        <v>1035</v>
      </c>
      <c r="N402" s="144">
        <v>0.85599999999999998</v>
      </c>
      <c r="O402" s="144">
        <v>0</v>
      </c>
      <c r="P402" s="144">
        <v>0</v>
      </c>
      <c r="Q402" s="144"/>
      <c r="R402" s="144"/>
      <c r="T402" s="144" t="s">
        <v>2004</v>
      </c>
      <c r="U402" s="144" t="s">
        <v>2005</v>
      </c>
      <c r="V402" s="144" t="s">
        <v>201</v>
      </c>
      <c r="W402" s="144" t="s">
        <v>2006</v>
      </c>
      <c r="X402" s="144">
        <v>-0.55200000000000005</v>
      </c>
      <c r="Y402" s="144" t="s">
        <v>2007</v>
      </c>
      <c r="Z402" s="144">
        <v>0.55200000000000005</v>
      </c>
      <c r="AA402" s="144" t="s">
        <v>1371</v>
      </c>
      <c r="AB402" s="144">
        <v>0</v>
      </c>
      <c r="AC402" s="144">
        <v>0</v>
      </c>
      <c r="AD402" s="144"/>
      <c r="AF402" s="144" t="s">
        <v>2993</v>
      </c>
      <c r="AG402" s="144" t="s">
        <v>2994</v>
      </c>
      <c r="AH402" s="144" t="s">
        <v>201</v>
      </c>
      <c r="AI402" s="144" t="s">
        <v>2516</v>
      </c>
      <c r="AJ402" s="144">
        <v>0.66910000000000003</v>
      </c>
      <c r="AK402" s="144" t="s">
        <v>201</v>
      </c>
      <c r="AL402" s="144">
        <v>0</v>
      </c>
      <c r="AM402" s="144" t="s">
        <v>1371</v>
      </c>
      <c r="AN402" s="144">
        <v>100</v>
      </c>
      <c r="AO402" s="144">
        <v>100</v>
      </c>
      <c r="AP402" s="144"/>
      <c r="AR402" s="25"/>
      <c r="AS402" s="43"/>
      <c r="AT402" s="43"/>
      <c r="AU402" s="43"/>
    </row>
    <row r="403" spans="8:47" x14ac:dyDescent="0.25">
      <c r="H403" s="144" t="s">
        <v>1036</v>
      </c>
      <c r="I403" s="144" t="s">
        <v>1037</v>
      </c>
      <c r="J403" s="144" t="s">
        <v>201</v>
      </c>
      <c r="K403" s="144" t="s">
        <v>1038</v>
      </c>
      <c r="L403" s="144">
        <v>-9.0590000000000004E-2</v>
      </c>
      <c r="M403" s="144" t="s">
        <v>1039</v>
      </c>
      <c r="N403" s="144">
        <v>9.0590000000000004E-2</v>
      </c>
      <c r="O403" s="144">
        <v>0</v>
      </c>
      <c r="P403" s="144">
        <v>0</v>
      </c>
      <c r="Q403" s="144"/>
      <c r="R403" s="144"/>
      <c r="T403" s="144" t="s">
        <v>2008</v>
      </c>
      <c r="U403" s="144" t="s">
        <v>2009</v>
      </c>
      <c r="V403" s="144" t="s">
        <v>201</v>
      </c>
      <c r="W403" s="144" t="s">
        <v>2010</v>
      </c>
      <c r="X403" s="144">
        <v>-0.12690000000000001</v>
      </c>
      <c r="Y403" s="144" t="s">
        <v>2011</v>
      </c>
      <c r="Z403" s="144">
        <v>0.12690000000000001</v>
      </c>
      <c r="AA403" s="144" t="s">
        <v>1371</v>
      </c>
      <c r="AB403" s="144">
        <v>0</v>
      </c>
      <c r="AC403" s="144">
        <v>0</v>
      </c>
      <c r="AD403" s="144"/>
      <c r="AF403" s="144" t="s">
        <v>2995</v>
      </c>
      <c r="AG403" s="144" t="s">
        <v>2996</v>
      </c>
      <c r="AH403" s="144" t="s">
        <v>201</v>
      </c>
      <c r="AI403" s="144" t="s">
        <v>2997</v>
      </c>
      <c r="AJ403" s="144">
        <v>0.40210000000000001</v>
      </c>
      <c r="AK403" s="144" t="s">
        <v>201</v>
      </c>
      <c r="AL403" s="144">
        <v>0</v>
      </c>
      <c r="AM403" s="144" t="s">
        <v>1371</v>
      </c>
      <c r="AN403" s="144">
        <v>100</v>
      </c>
      <c r="AO403" s="144">
        <v>100</v>
      </c>
      <c r="AP403" s="144"/>
      <c r="AR403" s="25"/>
      <c r="AS403" s="43"/>
      <c r="AT403" s="43"/>
      <c r="AU403" s="43"/>
    </row>
    <row r="404" spans="8:47" x14ac:dyDescent="0.25">
      <c r="H404" s="144" t="s">
        <v>1040</v>
      </c>
      <c r="I404" s="144" t="s">
        <v>1041</v>
      </c>
      <c r="J404" s="144" t="s">
        <v>201</v>
      </c>
      <c r="K404" s="144" t="s">
        <v>502</v>
      </c>
      <c r="L404" s="144">
        <v>-0.3629</v>
      </c>
      <c r="M404" s="144" t="s">
        <v>503</v>
      </c>
      <c r="N404" s="144">
        <v>0.3629</v>
      </c>
      <c r="O404" s="144">
        <v>0</v>
      </c>
      <c r="P404" s="144">
        <v>0</v>
      </c>
      <c r="Q404" s="144"/>
      <c r="R404" s="144"/>
      <c r="T404" s="144" t="s">
        <v>2012</v>
      </c>
      <c r="U404" s="144" t="s">
        <v>2013</v>
      </c>
      <c r="V404" s="144" t="s">
        <v>201</v>
      </c>
      <c r="W404" s="144" t="s">
        <v>2014</v>
      </c>
      <c r="X404" s="144">
        <v>-0.10680000000000001</v>
      </c>
      <c r="Y404" s="144" t="s">
        <v>2015</v>
      </c>
      <c r="Z404" s="144">
        <v>0.10680000000000001</v>
      </c>
      <c r="AA404" s="144" t="s">
        <v>1371</v>
      </c>
      <c r="AB404" s="144">
        <v>0</v>
      </c>
      <c r="AC404" s="144">
        <v>0</v>
      </c>
      <c r="AD404" s="144"/>
      <c r="AF404" s="144" t="s">
        <v>2998</v>
      </c>
      <c r="AG404" s="144" t="s">
        <v>2999</v>
      </c>
      <c r="AH404" s="144" t="s">
        <v>201</v>
      </c>
      <c r="AI404" s="144" t="s">
        <v>3000</v>
      </c>
      <c r="AJ404" s="144">
        <v>-0.40429999999999999</v>
      </c>
      <c r="AK404" s="144" t="s">
        <v>2517</v>
      </c>
      <c r="AL404" s="144">
        <v>0.40429999999999999</v>
      </c>
      <c r="AM404" s="144" t="s">
        <v>1371</v>
      </c>
      <c r="AN404" s="144">
        <v>0</v>
      </c>
      <c r="AO404" s="144">
        <v>0</v>
      </c>
      <c r="AP404" s="144"/>
      <c r="AS404" s="43"/>
      <c r="AT404" s="43"/>
      <c r="AU404" s="43"/>
    </row>
    <row r="405" spans="8:47" x14ac:dyDescent="0.25">
      <c r="H405" s="144" t="s">
        <v>1042</v>
      </c>
      <c r="I405" s="144" t="s">
        <v>1043</v>
      </c>
      <c r="J405" s="144" t="s">
        <v>201</v>
      </c>
      <c r="K405" s="144" t="s">
        <v>1044</v>
      </c>
      <c r="L405" s="144">
        <v>0.69679999999999997</v>
      </c>
      <c r="M405" s="144" t="s">
        <v>201</v>
      </c>
      <c r="N405" s="144">
        <v>0</v>
      </c>
      <c r="O405" s="144">
        <v>100</v>
      </c>
      <c r="P405" s="144">
        <v>100</v>
      </c>
      <c r="Q405" s="144"/>
      <c r="R405" s="144"/>
      <c r="T405" s="144" t="s">
        <v>2016</v>
      </c>
      <c r="U405" s="144" t="s">
        <v>1733</v>
      </c>
      <c r="V405" s="144" t="s">
        <v>201</v>
      </c>
      <c r="W405" s="144" t="s">
        <v>1512</v>
      </c>
      <c r="X405" s="144">
        <v>-0.31459999999999999</v>
      </c>
      <c r="Y405" s="144" t="s">
        <v>1429</v>
      </c>
      <c r="Z405" s="144">
        <v>0.31459999999999999</v>
      </c>
      <c r="AA405" s="144" t="s">
        <v>1371</v>
      </c>
      <c r="AB405" s="144">
        <v>0</v>
      </c>
      <c r="AC405" s="144">
        <v>0</v>
      </c>
      <c r="AD405" s="144"/>
      <c r="AF405" s="144" t="s">
        <v>3001</v>
      </c>
      <c r="AG405" s="144" t="s">
        <v>3002</v>
      </c>
      <c r="AH405" s="144" t="s">
        <v>201</v>
      </c>
      <c r="AI405" s="144" t="s">
        <v>3003</v>
      </c>
      <c r="AJ405" s="144">
        <v>0.2616</v>
      </c>
      <c r="AK405" s="144" t="s">
        <v>201</v>
      </c>
      <c r="AL405" s="144">
        <v>0</v>
      </c>
      <c r="AM405" s="144" t="s">
        <v>1371</v>
      </c>
      <c r="AN405" s="144">
        <v>100</v>
      </c>
      <c r="AO405" s="144">
        <v>100</v>
      </c>
      <c r="AP405" s="144"/>
      <c r="AS405" s="43"/>
      <c r="AT405" s="43"/>
      <c r="AU405" s="43"/>
    </row>
    <row r="406" spans="8:47" x14ac:dyDescent="0.25">
      <c r="H406" s="144" t="s">
        <v>1045</v>
      </c>
      <c r="I406" s="144" t="s">
        <v>1046</v>
      </c>
      <c r="J406" s="144" t="s">
        <v>201</v>
      </c>
      <c r="K406" s="144" t="s">
        <v>1047</v>
      </c>
      <c r="L406" s="144">
        <v>0.17949999999999999</v>
      </c>
      <c r="M406" s="144" t="s">
        <v>201</v>
      </c>
      <c r="N406" s="144">
        <v>0</v>
      </c>
      <c r="O406" s="144">
        <v>100</v>
      </c>
      <c r="P406" s="144">
        <v>100</v>
      </c>
      <c r="Q406" s="144"/>
      <c r="R406" s="144"/>
      <c r="T406" s="144" t="s">
        <v>2017</v>
      </c>
      <c r="U406" s="144" t="s">
        <v>2018</v>
      </c>
      <c r="V406" s="144" t="s">
        <v>201</v>
      </c>
      <c r="W406" s="144" t="s">
        <v>2019</v>
      </c>
      <c r="X406" s="144">
        <v>0.38490000000000002</v>
      </c>
      <c r="Y406" s="144" t="s">
        <v>201</v>
      </c>
      <c r="Z406" s="144">
        <v>0</v>
      </c>
      <c r="AA406" s="144" t="s">
        <v>1371</v>
      </c>
      <c r="AB406" s="144">
        <v>100</v>
      </c>
      <c r="AC406" s="144">
        <v>100</v>
      </c>
      <c r="AD406" s="144"/>
      <c r="AF406" s="144" t="s">
        <v>3004</v>
      </c>
      <c r="AG406" s="144" t="s">
        <v>3005</v>
      </c>
      <c r="AH406" s="144" t="s">
        <v>201</v>
      </c>
      <c r="AI406" s="144" t="s">
        <v>2520</v>
      </c>
      <c r="AJ406" s="144">
        <v>-0.223</v>
      </c>
      <c r="AK406" s="144" t="s">
        <v>3006</v>
      </c>
      <c r="AL406" s="144">
        <v>0.223</v>
      </c>
      <c r="AM406" s="144" t="s">
        <v>1371</v>
      </c>
      <c r="AN406" s="144">
        <v>0</v>
      </c>
      <c r="AO406" s="144">
        <v>0</v>
      </c>
      <c r="AP406" s="144"/>
      <c r="AS406" s="43"/>
      <c r="AT406" s="43"/>
      <c r="AU406" s="43"/>
    </row>
    <row r="407" spans="8:47" x14ac:dyDescent="0.25">
      <c r="H407" s="144" t="s">
        <v>1048</v>
      </c>
      <c r="I407" s="144" t="s">
        <v>1049</v>
      </c>
      <c r="J407" s="144" t="s">
        <v>201</v>
      </c>
      <c r="K407" s="144" t="s">
        <v>1050</v>
      </c>
      <c r="L407" s="144">
        <v>-0.29370000000000002</v>
      </c>
      <c r="M407" s="144" t="s">
        <v>1051</v>
      </c>
      <c r="N407" s="144">
        <v>0.29370000000000002</v>
      </c>
      <c r="O407" s="144">
        <v>0</v>
      </c>
      <c r="P407" s="144">
        <v>0</v>
      </c>
      <c r="Q407" s="144"/>
      <c r="R407" s="144"/>
      <c r="T407" s="144" t="s">
        <v>2020</v>
      </c>
      <c r="U407" s="144" t="s">
        <v>2021</v>
      </c>
      <c r="V407" s="144" t="s">
        <v>201</v>
      </c>
      <c r="W407" s="144" t="s">
        <v>2022</v>
      </c>
      <c r="X407" s="144">
        <v>0.15190000000000001</v>
      </c>
      <c r="Y407" s="144" t="s">
        <v>201</v>
      </c>
      <c r="Z407" s="144">
        <v>0</v>
      </c>
      <c r="AA407" s="144" t="s">
        <v>1371</v>
      </c>
      <c r="AB407" s="144">
        <v>100</v>
      </c>
      <c r="AC407" s="144">
        <v>100</v>
      </c>
      <c r="AD407" s="144"/>
      <c r="AF407" s="144" t="s">
        <v>3007</v>
      </c>
      <c r="AG407" s="144" t="s">
        <v>3008</v>
      </c>
      <c r="AH407" s="144" t="s">
        <v>201</v>
      </c>
      <c r="AI407" s="144" t="s">
        <v>3009</v>
      </c>
      <c r="AJ407" s="144">
        <v>-0.46989999999999998</v>
      </c>
      <c r="AK407" s="144" t="s">
        <v>3010</v>
      </c>
      <c r="AL407" s="144">
        <v>0.46989999999999998</v>
      </c>
      <c r="AM407" s="144" t="s">
        <v>1371</v>
      </c>
      <c r="AN407" s="144">
        <v>0</v>
      </c>
      <c r="AO407" s="144">
        <v>0</v>
      </c>
      <c r="AP407" s="144"/>
      <c r="AS407" s="43"/>
      <c r="AT407" s="43"/>
      <c r="AU407" s="43"/>
    </row>
    <row r="408" spans="8:47" x14ac:dyDescent="0.25">
      <c r="H408" s="144" t="s">
        <v>1052</v>
      </c>
      <c r="I408" s="144" t="s">
        <v>839</v>
      </c>
      <c r="J408" s="144" t="s">
        <v>201</v>
      </c>
      <c r="K408" s="144" t="s">
        <v>1053</v>
      </c>
      <c r="L408" s="144">
        <v>4.7550000000000002E-2</v>
      </c>
      <c r="M408" s="144" t="s">
        <v>201</v>
      </c>
      <c r="N408" s="144">
        <v>0</v>
      </c>
      <c r="O408" s="144">
        <v>100</v>
      </c>
      <c r="P408" s="144">
        <v>100</v>
      </c>
      <c r="Q408" s="144"/>
      <c r="R408" s="144"/>
      <c r="T408" s="144" t="s">
        <v>2023</v>
      </c>
      <c r="U408" s="144" t="s">
        <v>2024</v>
      </c>
      <c r="V408" s="144" t="s">
        <v>201</v>
      </c>
      <c r="W408" s="144" t="s">
        <v>2025</v>
      </c>
      <c r="X408" s="144">
        <v>-0.2228</v>
      </c>
      <c r="Y408" s="144" t="s">
        <v>2026</v>
      </c>
      <c r="Z408" s="144">
        <v>0.2228</v>
      </c>
      <c r="AA408" s="144" t="s">
        <v>1371</v>
      </c>
      <c r="AB408" s="144">
        <v>0</v>
      </c>
      <c r="AC408" s="144">
        <v>0</v>
      </c>
      <c r="AD408" s="144"/>
      <c r="AF408" s="144" t="s">
        <v>3011</v>
      </c>
      <c r="AG408" s="144" t="s">
        <v>3012</v>
      </c>
      <c r="AH408" s="144" t="s">
        <v>201</v>
      </c>
      <c r="AI408" s="144" t="s">
        <v>3013</v>
      </c>
      <c r="AJ408" s="144">
        <v>-0.21529999999999999</v>
      </c>
      <c r="AK408" s="144" t="s">
        <v>3014</v>
      </c>
      <c r="AL408" s="144">
        <v>0.21529999999999999</v>
      </c>
      <c r="AM408" s="144" t="s">
        <v>1371</v>
      </c>
      <c r="AN408" s="144">
        <v>0</v>
      </c>
      <c r="AO408" s="144">
        <v>0</v>
      </c>
      <c r="AP408" s="144"/>
      <c r="AS408" s="43"/>
      <c r="AT408" s="43"/>
      <c r="AU408" s="43"/>
    </row>
    <row r="409" spans="8:47" x14ac:dyDescent="0.25">
      <c r="H409" s="144" t="s">
        <v>1054</v>
      </c>
      <c r="I409" s="144" t="s">
        <v>1055</v>
      </c>
      <c r="J409" s="144" t="s">
        <v>201</v>
      </c>
      <c r="K409" s="144" t="s">
        <v>506</v>
      </c>
      <c r="L409" s="144">
        <v>-0.22720000000000001</v>
      </c>
      <c r="M409" s="144" t="s">
        <v>1056</v>
      </c>
      <c r="N409" s="144">
        <v>0.22720000000000001</v>
      </c>
      <c r="O409" s="144">
        <v>0</v>
      </c>
      <c r="P409" s="144">
        <v>0</v>
      </c>
      <c r="Q409" s="144"/>
      <c r="R409" s="144"/>
      <c r="T409" s="144" t="s">
        <v>2027</v>
      </c>
      <c r="U409" s="144" t="s">
        <v>2028</v>
      </c>
      <c r="V409" s="144" t="s">
        <v>201</v>
      </c>
      <c r="W409" s="144" t="s">
        <v>2029</v>
      </c>
      <c r="X409" s="144">
        <v>-0.38500000000000001</v>
      </c>
      <c r="Y409" s="144" t="s">
        <v>2030</v>
      </c>
      <c r="Z409" s="144">
        <v>0.38500000000000001</v>
      </c>
      <c r="AA409" s="144" t="s">
        <v>1371</v>
      </c>
      <c r="AB409" s="144">
        <v>0</v>
      </c>
      <c r="AC409" s="144">
        <v>0</v>
      </c>
      <c r="AD409" s="144"/>
      <c r="AF409" s="144" t="s">
        <v>3015</v>
      </c>
      <c r="AG409" s="144" t="s">
        <v>3016</v>
      </c>
      <c r="AH409" s="144" t="s">
        <v>201</v>
      </c>
      <c r="AI409" s="144" t="s">
        <v>3017</v>
      </c>
      <c r="AJ409" s="144">
        <v>7.6740000000000003E-2</v>
      </c>
      <c r="AK409" s="144" t="s">
        <v>201</v>
      </c>
      <c r="AL409" s="144">
        <v>0</v>
      </c>
      <c r="AM409" s="144" t="s">
        <v>1371</v>
      </c>
      <c r="AN409" s="144">
        <v>100</v>
      </c>
      <c r="AO409" s="144">
        <v>100</v>
      </c>
      <c r="AP409" s="144"/>
      <c r="AS409" s="43"/>
      <c r="AT409" s="43"/>
      <c r="AU409" s="43"/>
    </row>
    <row r="410" spans="8:47" x14ac:dyDescent="0.25">
      <c r="H410" s="144" t="s">
        <v>1057</v>
      </c>
      <c r="I410" s="144" t="s">
        <v>1058</v>
      </c>
      <c r="J410" s="144" t="s">
        <v>201</v>
      </c>
      <c r="K410" s="144" t="s">
        <v>1059</v>
      </c>
      <c r="L410" s="144">
        <v>-7.7350000000000002E-2</v>
      </c>
      <c r="M410" s="144" t="s">
        <v>1060</v>
      </c>
      <c r="N410" s="144">
        <v>7.7350000000000002E-2</v>
      </c>
      <c r="O410" s="144">
        <v>0</v>
      </c>
      <c r="P410" s="144">
        <v>0</v>
      </c>
      <c r="Q410" s="144"/>
      <c r="R410" s="144"/>
      <c r="T410" s="144" t="s">
        <v>2031</v>
      </c>
      <c r="U410" s="144" t="s">
        <v>2032</v>
      </c>
      <c r="V410" s="144" t="s">
        <v>201</v>
      </c>
      <c r="W410" s="144" t="s">
        <v>1516</v>
      </c>
      <c r="X410" s="144">
        <v>0.13339999999999999</v>
      </c>
      <c r="Y410" s="144" t="s">
        <v>201</v>
      </c>
      <c r="Z410" s="144">
        <v>0</v>
      </c>
      <c r="AA410" s="144" t="s">
        <v>1371</v>
      </c>
      <c r="AB410" s="144">
        <v>100</v>
      </c>
      <c r="AC410" s="144">
        <v>100</v>
      </c>
      <c r="AD410" s="144"/>
      <c r="AF410" s="144" t="s">
        <v>3018</v>
      </c>
      <c r="AG410" s="144" t="s">
        <v>3019</v>
      </c>
      <c r="AH410" s="144" t="s">
        <v>201</v>
      </c>
      <c r="AI410" s="144" t="s">
        <v>3020</v>
      </c>
      <c r="AJ410" s="144">
        <v>-1.967E-2</v>
      </c>
      <c r="AK410" s="144" t="s">
        <v>3021</v>
      </c>
      <c r="AL410" s="144">
        <v>1.967E-2</v>
      </c>
      <c r="AM410" s="144" t="s">
        <v>1371</v>
      </c>
      <c r="AN410" s="144">
        <v>0</v>
      </c>
      <c r="AO410" s="144">
        <v>0</v>
      </c>
      <c r="AP410" s="144"/>
      <c r="AS410" s="43"/>
      <c r="AT410" s="43"/>
      <c r="AU410" s="43"/>
    </row>
    <row r="411" spans="8:47" x14ac:dyDescent="0.25">
      <c r="H411" s="144" t="s">
        <v>1061</v>
      </c>
      <c r="I411" s="144" t="s">
        <v>231</v>
      </c>
      <c r="J411" s="144" t="s">
        <v>201</v>
      </c>
      <c r="K411" s="144" t="s">
        <v>1062</v>
      </c>
      <c r="L411" s="144">
        <v>-0.95730000000000004</v>
      </c>
      <c r="M411" s="144" t="s">
        <v>1063</v>
      </c>
      <c r="N411" s="144">
        <v>0.95730000000000004</v>
      </c>
      <c r="O411" s="144">
        <v>0</v>
      </c>
      <c r="P411" s="144">
        <v>0</v>
      </c>
      <c r="Q411" s="144"/>
      <c r="R411" s="144"/>
      <c r="T411" s="144" t="s">
        <v>2033</v>
      </c>
      <c r="U411" s="144" t="s">
        <v>2034</v>
      </c>
      <c r="V411" s="144" t="s">
        <v>201</v>
      </c>
      <c r="W411" s="144" t="s">
        <v>2035</v>
      </c>
      <c r="X411" s="144">
        <v>-0.14030000000000001</v>
      </c>
      <c r="Y411" s="144" t="s">
        <v>2036</v>
      </c>
      <c r="Z411" s="144">
        <v>0.14030000000000001</v>
      </c>
      <c r="AA411" s="144" t="s">
        <v>1371</v>
      </c>
      <c r="AB411" s="144">
        <v>0</v>
      </c>
      <c r="AC411" s="144">
        <v>0</v>
      </c>
      <c r="AD411" s="144"/>
      <c r="AF411" s="144" t="s">
        <v>3022</v>
      </c>
      <c r="AG411" s="144" t="s">
        <v>1733</v>
      </c>
      <c r="AH411" s="144" t="s">
        <v>201</v>
      </c>
      <c r="AI411" s="144" t="s">
        <v>2524</v>
      </c>
      <c r="AJ411" s="144">
        <v>-0.25209999999999999</v>
      </c>
      <c r="AK411" s="144" t="s">
        <v>1429</v>
      </c>
      <c r="AL411" s="144">
        <v>0.25209999999999999</v>
      </c>
      <c r="AM411" s="144" t="s">
        <v>1371</v>
      </c>
      <c r="AN411" s="144">
        <v>0</v>
      </c>
      <c r="AO411" s="144">
        <v>0</v>
      </c>
      <c r="AP411" s="144"/>
      <c r="AS411" s="43"/>
      <c r="AT411" s="43"/>
      <c r="AU411" s="43"/>
    </row>
    <row r="412" spans="8:47" x14ac:dyDescent="0.25">
      <c r="H412" s="144" t="s">
        <v>1064</v>
      </c>
      <c r="I412" s="144" t="s">
        <v>1065</v>
      </c>
      <c r="J412" s="144" t="s">
        <v>201</v>
      </c>
      <c r="K412" s="144" t="s">
        <v>1066</v>
      </c>
      <c r="L412" s="144">
        <v>1.0449999999999999</v>
      </c>
      <c r="M412" s="144" t="s">
        <v>201</v>
      </c>
      <c r="N412" s="144">
        <v>0</v>
      </c>
      <c r="O412" s="144">
        <v>100</v>
      </c>
      <c r="P412" s="144">
        <v>100</v>
      </c>
      <c r="Q412" s="144"/>
      <c r="R412" s="144"/>
      <c r="T412" s="144" t="s">
        <v>2037</v>
      </c>
      <c r="U412" s="144" t="s">
        <v>2038</v>
      </c>
      <c r="V412" s="144" t="s">
        <v>201</v>
      </c>
      <c r="W412" s="144" t="s">
        <v>2039</v>
      </c>
      <c r="X412" s="144">
        <v>-3.4139999999999997E-2</v>
      </c>
      <c r="Y412" s="144" t="s">
        <v>2040</v>
      </c>
      <c r="Z412" s="144">
        <v>3.4139999999999997E-2</v>
      </c>
      <c r="AA412" s="144" t="s">
        <v>1371</v>
      </c>
      <c r="AB412" s="144">
        <v>0</v>
      </c>
      <c r="AC412" s="144">
        <v>0</v>
      </c>
      <c r="AD412" s="144"/>
      <c r="AF412" s="144" t="s">
        <v>3023</v>
      </c>
      <c r="AG412" s="144" t="s">
        <v>3024</v>
      </c>
      <c r="AH412" s="144" t="s">
        <v>201</v>
      </c>
      <c r="AI412" s="144" t="s">
        <v>3025</v>
      </c>
      <c r="AJ412" s="144">
        <v>0.82069999999999999</v>
      </c>
      <c r="AK412" s="144" t="s">
        <v>201</v>
      </c>
      <c r="AL412" s="144">
        <v>0</v>
      </c>
      <c r="AM412" s="144" t="s">
        <v>1371</v>
      </c>
      <c r="AN412" s="144">
        <v>100</v>
      </c>
      <c r="AO412" s="144">
        <v>100</v>
      </c>
      <c r="AP412" s="144"/>
      <c r="AS412" s="43"/>
      <c r="AT412" s="43"/>
      <c r="AU412" s="43"/>
    </row>
    <row r="413" spans="8:47" x14ac:dyDescent="0.25">
      <c r="H413" s="144" t="s">
        <v>1067</v>
      </c>
      <c r="I413" s="144" t="s">
        <v>1068</v>
      </c>
      <c r="J413" s="144" t="s">
        <v>201</v>
      </c>
      <c r="K413" s="144" t="s">
        <v>1069</v>
      </c>
      <c r="L413" s="144">
        <v>-1.491E-2</v>
      </c>
      <c r="M413" s="144" t="s">
        <v>1070</v>
      </c>
      <c r="N413" s="144">
        <v>1.491E-2</v>
      </c>
      <c r="O413" s="144">
        <v>0</v>
      </c>
      <c r="P413" s="144">
        <v>0</v>
      </c>
      <c r="Q413" s="144"/>
      <c r="R413" s="144"/>
      <c r="T413" s="144" t="s">
        <v>2041</v>
      </c>
      <c r="U413" s="144" t="s">
        <v>2042</v>
      </c>
      <c r="V413" s="144" t="s">
        <v>201</v>
      </c>
      <c r="W413" s="144" t="s">
        <v>2043</v>
      </c>
      <c r="X413" s="144">
        <v>-0.3029</v>
      </c>
      <c r="Y413" s="144" t="s">
        <v>2044</v>
      </c>
      <c r="Z413" s="144">
        <v>0.3029</v>
      </c>
      <c r="AA413" s="144" t="s">
        <v>1371</v>
      </c>
      <c r="AB413" s="144">
        <v>0</v>
      </c>
      <c r="AC413" s="144">
        <v>0</v>
      </c>
      <c r="AD413" s="144"/>
      <c r="AF413" s="144" t="s">
        <v>3026</v>
      </c>
      <c r="AG413" s="144" t="s">
        <v>3027</v>
      </c>
      <c r="AH413" s="144" t="s">
        <v>201</v>
      </c>
      <c r="AI413" s="144" t="s">
        <v>3028</v>
      </c>
      <c r="AJ413" s="144">
        <v>-0.27510000000000001</v>
      </c>
      <c r="AK413" s="144" t="s">
        <v>3029</v>
      </c>
      <c r="AL413" s="144">
        <v>0.27510000000000001</v>
      </c>
      <c r="AM413" s="144" t="s">
        <v>1371</v>
      </c>
      <c r="AN413" s="144">
        <v>0</v>
      </c>
      <c r="AO413" s="144">
        <v>0</v>
      </c>
      <c r="AP413" s="144"/>
      <c r="AR413" s="25"/>
      <c r="AS413" s="43"/>
      <c r="AT413" s="43"/>
      <c r="AU413" s="43"/>
    </row>
    <row r="414" spans="8:47" x14ac:dyDescent="0.25">
      <c r="H414" s="144" t="s">
        <v>1071</v>
      </c>
      <c r="I414" s="144" t="s">
        <v>1072</v>
      </c>
      <c r="J414" s="144" t="s">
        <v>201</v>
      </c>
      <c r="K414" s="144" t="s">
        <v>510</v>
      </c>
      <c r="L414" s="144">
        <v>-0.1623</v>
      </c>
      <c r="M414" s="144" t="s">
        <v>511</v>
      </c>
      <c r="N414" s="144">
        <v>0.1623</v>
      </c>
      <c r="O414" s="144">
        <v>0</v>
      </c>
      <c r="P414" s="144">
        <v>0</v>
      </c>
      <c r="Q414" s="144"/>
      <c r="R414" s="144"/>
      <c r="T414" s="144" t="s">
        <v>2045</v>
      </c>
      <c r="U414" s="144" t="s">
        <v>2046</v>
      </c>
      <c r="V414" s="144" t="s">
        <v>201</v>
      </c>
      <c r="W414" s="144" t="s">
        <v>2047</v>
      </c>
      <c r="X414" s="144">
        <v>-0.12180000000000001</v>
      </c>
      <c r="Y414" s="144" t="s">
        <v>2048</v>
      </c>
      <c r="Z414" s="144">
        <v>0.12180000000000001</v>
      </c>
      <c r="AA414" s="144" t="s">
        <v>1371</v>
      </c>
      <c r="AB414" s="144">
        <v>0</v>
      </c>
      <c r="AC414" s="144">
        <v>0</v>
      </c>
      <c r="AD414" s="144"/>
      <c r="AF414" s="144" t="s">
        <v>3030</v>
      </c>
      <c r="AG414" s="144" t="s">
        <v>3031</v>
      </c>
      <c r="AH414" s="144" t="s">
        <v>201</v>
      </c>
      <c r="AI414" s="144" t="s">
        <v>3032</v>
      </c>
      <c r="AJ414" s="144">
        <v>-1.2279999999999999E-2</v>
      </c>
      <c r="AK414" s="144" t="s">
        <v>3033</v>
      </c>
      <c r="AL414" s="144">
        <v>1.2279999999999999E-2</v>
      </c>
      <c r="AM414" s="144" t="s">
        <v>1371</v>
      </c>
      <c r="AN414" s="144">
        <v>0</v>
      </c>
      <c r="AO414" s="144">
        <v>0</v>
      </c>
      <c r="AP414" s="144"/>
      <c r="AR414" s="25"/>
      <c r="AS414" s="43"/>
      <c r="AT414" s="43"/>
      <c r="AU414" s="43"/>
    </row>
    <row r="415" spans="8:47" x14ac:dyDescent="0.25">
      <c r="H415" s="144" t="s">
        <v>1073</v>
      </c>
      <c r="I415" s="144" t="s">
        <v>1074</v>
      </c>
      <c r="J415" s="144" t="s">
        <v>201</v>
      </c>
      <c r="K415" s="144" t="s">
        <v>1075</v>
      </c>
      <c r="L415" s="144">
        <v>0.11409999999999999</v>
      </c>
      <c r="M415" s="144" t="s">
        <v>201</v>
      </c>
      <c r="N415" s="144">
        <v>0</v>
      </c>
      <c r="O415" s="144">
        <v>100</v>
      </c>
      <c r="P415" s="144">
        <v>100</v>
      </c>
      <c r="Q415" s="144"/>
      <c r="R415" s="144"/>
      <c r="T415" s="144" t="s">
        <v>2049</v>
      </c>
      <c r="U415" s="144" t="s">
        <v>1686</v>
      </c>
      <c r="V415" s="144" t="s">
        <v>201</v>
      </c>
      <c r="W415" s="144" t="s">
        <v>1520</v>
      </c>
      <c r="X415" s="144">
        <v>9.0749999999999997E-2</v>
      </c>
      <c r="Y415" s="144" t="s">
        <v>201</v>
      </c>
      <c r="Z415" s="144">
        <v>0</v>
      </c>
      <c r="AA415" s="144" t="s">
        <v>1371</v>
      </c>
      <c r="AB415" s="144">
        <v>100</v>
      </c>
      <c r="AC415" s="144">
        <v>100</v>
      </c>
      <c r="AD415" s="144"/>
      <c r="AF415" s="144" t="s">
        <v>3034</v>
      </c>
      <c r="AG415" s="144" t="s">
        <v>3035</v>
      </c>
      <c r="AH415" s="144" t="s">
        <v>201</v>
      </c>
      <c r="AI415" s="144" t="s">
        <v>2367</v>
      </c>
      <c r="AJ415" s="144">
        <v>5.0750000000000003E-2</v>
      </c>
      <c r="AK415" s="144" t="s">
        <v>201</v>
      </c>
      <c r="AL415" s="144">
        <v>0</v>
      </c>
      <c r="AM415" s="144" t="s">
        <v>1371</v>
      </c>
      <c r="AN415" s="144">
        <v>100</v>
      </c>
      <c r="AO415" s="144">
        <v>100</v>
      </c>
      <c r="AP415" s="144"/>
    </row>
    <row r="416" spans="8:47" x14ac:dyDescent="0.25">
      <c r="H416" s="144" t="s">
        <v>1076</v>
      </c>
      <c r="I416" s="144" t="s">
        <v>1077</v>
      </c>
      <c r="J416" s="144" t="s">
        <v>201</v>
      </c>
      <c r="K416" s="144" t="s">
        <v>1078</v>
      </c>
      <c r="L416" s="144">
        <v>3.2550000000000003E-2</v>
      </c>
      <c r="M416" s="144" t="s">
        <v>201</v>
      </c>
      <c r="N416" s="144">
        <v>0</v>
      </c>
      <c r="O416" s="144">
        <v>100</v>
      </c>
      <c r="P416" s="144">
        <v>100</v>
      </c>
      <c r="Q416" s="144"/>
      <c r="R416" s="144"/>
      <c r="T416" s="144" t="s">
        <v>2050</v>
      </c>
      <c r="U416" s="144" t="s">
        <v>2051</v>
      </c>
      <c r="V416" s="144" t="s">
        <v>201</v>
      </c>
      <c r="W416" s="144" t="s">
        <v>2052</v>
      </c>
      <c r="X416" s="144">
        <v>-0.35639999999999999</v>
      </c>
      <c r="Y416" s="144" t="s">
        <v>2053</v>
      </c>
      <c r="Z416" s="144">
        <v>0.35639999999999999</v>
      </c>
      <c r="AA416" s="144" t="s">
        <v>1371</v>
      </c>
      <c r="AB416" s="144">
        <v>0</v>
      </c>
      <c r="AC416" s="144">
        <v>0</v>
      </c>
      <c r="AD416" s="144"/>
      <c r="AF416" s="144" t="s">
        <v>3036</v>
      </c>
      <c r="AG416" s="144" t="s">
        <v>2172</v>
      </c>
      <c r="AH416" s="144" t="s">
        <v>201</v>
      </c>
      <c r="AI416" s="144" t="s">
        <v>2528</v>
      </c>
      <c r="AJ416" s="144">
        <v>7.1260000000000004E-3</v>
      </c>
      <c r="AK416" s="144" t="s">
        <v>201</v>
      </c>
      <c r="AL416" s="144">
        <v>0</v>
      </c>
      <c r="AM416" s="144" t="s">
        <v>1371</v>
      </c>
      <c r="AN416" s="144">
        <v>100</v>
      </c>
      <c r="AO416" s="144">
        <v>100</v>
      </c>
      <c r="AP416" s="144"/>
      <c r="AS416" s="43"/>
      <c r="AT416" s="43"/>
      <c r="AU416" s="43"/>
    </row>
    <row r="417" spans="8:47" x14ac:dyDescent="0.25">
      <c r="H417" s="144" t="s">
        <v>1079</v>
      </c>
      <c r="I417" s="144" t="s">
        <v>1080</v>
      </c>
      <c r="J417" s="144" t="s">
        <v>201</v>
      </c>
      <c r="K417" s="144" t="s">
        <v>514</v>
      </c>
      <c r="L417" s="144">
        <v>0.58599999999999997</v>
      </c>
      <c r="M417" s="144" t="s">
        <v>201</v>
      </c>
      <c r="N417" s="144">
        <v>0</v>
      </c>
      <c r="O417" s="144">
        <v>100</v>
      </c>
      <c r="P417" s="144">
        <v>100</v>
      </c>
      <c r="Q417" s="144"/>
      <c r="R417" s="144"/>
      <c r="T417" s="144" t="s">
        <v>2054</v>
      </c>
      <c r="U417" s="144" t="s">
        <v>2055</v>
      </c>
      <c r="V417" s="144" t="s">
        <v>201</v>
      </c>
      <c r="W417" s="144" t="s">
        <v>2056</v>
      </c>
      <c r="X417" s="144">
        <v>-0.21429999999999999</v>
      </c>
      <c r="Y417" s="144" t="s">
        <v>2057</v>
      </c>
      <c r="Z417" s="144">
        <v>0.21429999999999999</v>
      </c>
      <c r="AA417" s="144" t="s">
        <v>1371</v>
      </c>
      <c r="AB417" s="144">
        <v>0</v>
      </c>
      <c r="AC417" s="144">
        <v>0</v>
      </c>
      <c r="AD417" s="144"/>
      <c r="AF417" s="144" t="s">
        <v>3037</v>
      </c>
      <c r="AG417" s="144" t="s">
        <v>3038</v>
      </c>
      <c r="AH417" s="144" t="s">
        <v>201</v>
      </c>
      <c r="AI417" s="144" t="s">
        <v>3039</v>
      </c>
      <c r="AJ417" s="144">
        <v>-0.26219999999999999</v>
      </c>
      <c r="AK417" s="144" t="s">
        <v>3040</v>
      </c>
      <c r="AL417" s="144">
        <v>0.26219999999999999</v>
      </c>
      <c r="AM417" s="144" t="s">
        <v>1371</v>
      </c>
      <c r="AN417" s="144">
        <v>0</v>
      </c>
      <c r="AO417" s="144">
        <v>0</v>
      </c>
      <c r="AP417" s="144"/>
      <c r="AS417" s="43"/>
      <c r="AT417" s="43"/>
      <c r="AU417" s="43"/>
    </row>
    <row r="418" spans="8:47" x14ac:dyDescent="0.25">
      <c r="H418" s="144" t="s">
        <v>1081</v>
      </c>
      <c r="I418" s="144" t="s">
        <v>1082</v>
      </c>
      <c r="J418" s="144" t="s">
        <v>201</v>
      </c>
      <c r="K418" s="144" t="s">
        <v>1083</v>
      </c>
      <c r="L418" s="144">
        <v>0.4546</v>
      </c>
      <c r="M418" s="144" t="s">
        <v>201</v>
      </c>
      <c r="N418" s="144">
        <v>0</v>
      </c>
      <c r="O418" s="144">
        <v>100</v>
      </c>
      <c r="P418" s="144">
        <v>100</v>
      </c>
      <c r="Q418" s="144"/>
      <c r="R418" s="144"/>
      <c r="T418" s="144" t="s">
        <v>2058</v>
      </c>
      <c r="U418" s="144" t="s">
        <v>2059</v>
      </c>
      <c r="V418" s="144" t="s">
        <v>201</v>
      </c>
      <c r="W418" s="144" t="s">
        <v>2060</v>
      </c>
      <c r="X418" s="144">
        <v>-0.39340000000000003</v>
      </c>
      <c r="Y418" s="144" t="s">
        <v>2061</v>
      </c>
      <c r="Z418" s="144">
        <v>0.39340000000000003</v>
      </c>
      <c r="AA418" s="144" t="s">
        <v>1371</v>
      </c>
      <c r="AB418" s="144">
        <v>0</v>
      </c>
      <c r="AC418" s="144">
        <v>0</v>
      </c>
      <c r="AD418" s="144"/>
      <c r="AF418" s="144" t="s">
        <v>3041</v>
      </c>
      <c r="AG418" s="144" t="s">
        <v>3042</v>
      </c>
      <c r="AH418" s="144" t="s">
        <v>201</v>
      </c>
      <c r="AI418" s="144" t="s">
        <v>3043</v>
      </c>
      <c r="AJ418" s="144">
        <v>-0.44379999999999997</v>
      </c>
      <c r="AK418" s="144" t="s">
        <v>3044</v>
      </c>
      <c r="AL418" s="144">
        <v>0.44379999999999997</v>
      </c>
      <c r="AM418" s="144" t="s">
        <v>1371</v>
      </c>
      <c r="AN418" s="144">
        <v>0</v>
      </c>
      <c r="AO418" s="144">
        <v>0</v>
      </c>
      <c r="AP418" s="144"/>
    </row>
    <row r="419" spans="8:47" x14ac:dyDescent="0.25">
      <c r="H419" s="144" t="s">
        <v>1084</v>
      </c>
      <c r="I419" s="144" t="s">
        <v>1085</v>
      </c>
      <c r="J419" s="144" t="s">
        <v>201</v>
      </c>
      <c r="K419" s="144" t="s">
        <v>1086</v>
      </c>
      <c r="L419" s="144">
        <v>-0.62890000000000001</v>
      </c>
      <c r="M419" s="144" t="s">
        <v>515</v>
      </c>
      <c r="N419" s="144">
        <v>0.62890000000000001</v>
      </c>
      <c r="O419" s="144">
        <v>0</v>
      </c>
      <c r="P419" s="144">
        <v>0</v>
      </c>
      <c r="Q419" s="144"/>
      <c r="R419" s="144"/>
      <c r="T419" s="144" t="s">
        <v>2062</v>
      </c>
      <c r="U419" s="144" t="s">
        <v>2063</v>
      </c>
      <c r="V419" s="144" t="s">
        <v>201</v>
      </c>
      <c r="W419" s="144" t="s">
        <v>1348</v>
      </c>
      <c r="X419" s="144">
        <v>-9.9589999999999998E-2</v>
      </c>
      <c r="Y419" s="144" t="s">
        <v>2064</v>
      </c>
      <c r="Z419" s="144">
        <v>9.9589999999999998E-2</v>
      </c>
      <c r="AA419" s="144" t="s">
        <v>1371</v>
      </c>
      <c r="AB419" s="144">
        <v>0</v>
      </c>
      <c r="AC419" s="144">
        <v>0</v>
      </c>
      <c r="AD419" s="144"/>
      <c r="AF419" s="144" t="s">
        <v>3045</v>
      </c>
      <c r="AG419" s="144" t="s">
        <v>3046</v>
      </c>
      <c r="AH419" s="144" t="s">
        <v>201</v>
      </c>
      <c r="AI419" s="144" t="s">
        <v>3047</v>
      </c>
      <c r="AJ419" s="144">
        <v>-5.0509999999999999E-2</v>
      </c>
      <c r="AK419" s="144" t="s">
        <v>3048</v>
      </c>
      <c r="AL419" s="144">
        <v>5.0509999999999999E-2</v>
      </c>
      <c r="AM419" s="144" t="s">
        <v>1371</v>
      </c>
      <c r="AN419" s="144">
        <v>0</v>
      </c>
      <c r="AO419" s="144">
        <v>0</v>
      </c>
      <c r="AP419" s="144"/>
    </row>
    <row r="420" spans="8:47" x14ac:dyDescent="0.25">
      <c r="H420" s="144" t="s">
        <v>1087</v>
      </c>
      <c r="I420" s="144" t="s">
        <v>1088</v>
      </c>
      <c r="J420" s="144" t="s">
        <v>201</v>
      </c>
      <c r="K420" s="144" t="s">
        <v>1089</v>
      </c>
      <c r="L420" s="144">
        <v>0.89829999999999999</v>
      </c>
      <c r="M420" s="144" t="s">
        <v>201</v>
      </c>
      <c r="N420" s="144">
        <v>0</v>
      </c>
      <c r="O420" s="144">
        <v>100</v>
      </c>
      <c r="P420" s="144">
        <v>100</v>
      </c>
      <c r="Q420" s="144"/>
      <c r="R420" s="144"/>
      <c r="T420" s="144" t="s">
        <v>2065</v>
      </c>
      <c r="U420" s="144" t="s">
        <v>2066</v>
      </c>
      <c r="V420" s="144" t="s">
        <v>201</v>
      </c>
      <c r="W420" s="144" t="s">
        <v>2067</v>
      </c>
      <c r="X420" s="144">
        <v>-8.8220000000000007E-2</v>
      </c>
      <c r="Y420" s="144" t="s">
        <v>2068</v>
      </c>
      <c r="Z420" s="144">
        <v>8.8220000000000007E-2</v>
      </c>
      <c r="AA420" s="144" t="s">
        <v>1371</v>
      </c>
      <c r="AB420" s="144">
        <v>0</v>
      </c>
      <c r="AC420" s="144">
        <v>0</v>
      </c>
      <c r="AD420" s="144"/>
      <c r="AF420" s="144" t="s">
        <v>3049</v>
      </c>
      <c r="AG420" s="144" t="s">
        <v>3050</v>
      </c>
      <c r="AH420" s="144" t="s">
        <v>201</v>
      </c>
      <c r="AI420" s="144" t="s">
        <v>3051</v>
      </c>
      <c r="AJ420" s="144">
        <v>-8.6690000000000003E-2</v>
      </c>
      <c r="AK420" s="144" t="s">
        <v>3052</v>
      </c>
      <c r="AL420" s="144">
        <v>8.6690000000000003E-2</v>
      </c>
      <c r="AM420" s="144" t="s">
        <v>1371</v>
      </c>
      <c r="AN420" s="144">
        <v>0</v>
      </c>
      <c r="AO420" s="144">
        <v>0</v>
      </c>
      <c r="AP420" s="144"/>
    </row>
    <row r="421" spans="8:47" x14ac:dyDescent="0.25">
      <c r="H421" s="144" t="s">
        <v>1090</v>
      </c>
      <c r="I421" s="144" t="s">
        <v>1091</v>
      </c>
      <c r="J421" s="144" t="s">
        <v>201</v>
      </c>
      <c r="K421" s="144" t="s">
        <v>1092</v>
      </c>
      <c r="L421" s="144">
        <v>0.1308</v>
      </c>
      <c r="M421" s="144" t="s">
        <v>201</v>
      </c>
      <c r="N421" s="144">
        <v>0</v>
      </c>
      <c r="O421" s="144">
        <v>100</v>
      </c>
      <c r="P421" s="144">
        <v>100</v>
      </c>
      <c r="Q421" s="144"/>
      <c r="R421" s="144"/>
      <c r="T421" s="144" t="s">
        <v>2069</v>
      </c>
      <c r="U421" s="144" t="s">
        <v>2070</v>
      </c>
      <c r="V421" s="144" t="s">
        <v>201</v>
      </c>
      <c r="W421" s="144" t="s">
        <v>2071</v>
      </c>
      <c r="X421" s="144">
        <v>-0.25440000000000002</v>
      </c>
      <c r="Y421" s="144" t="s">
        <v>2072</v>
      </c>
      <c r="Z421" s="144">
        <v>0.25440000000000002</v>
      </c>
      <c r="AA421" s="144" t="s">
        <v>1371</v>
      </c>
      <c r="AB421" s="144">
        <v>0</v>
      </c>
      <c r="AC421" s="144">
        <v>0</v>
      </c>
      <c r="AD421" s="144"/>
      <c r="AF421" s="144" t="s">
        <v>3053</v>
      </c>
      <c r="AG421" s="144" t="s">
        <v>1055</v>
      </c>
      <c r="AH421" s="144" t="s">
        <v>201</v>
      </c>
      <c r="AI421" s="144" t="s">
        <v>2532</v>
      </c>
      <c r="AJ421" s="144">
        <v>-0.1605</v>
      </c>
      <c r="AK421" s="144" t="s">
        <v>1056</v>
      </c>
      <c r="AL421" s="144">
        <v>0.1605</v>
      </c>
      <c r="AM421" s="144" t="s">
        <v>1371</v>
      </c>
      <c r="AN421" s="144">
        <v>0</v>
      </c>
      <c r="AO421" s="144">
        <v>0</v>
      </c>
      <c r="AP421" s="144"/>
    </row>
    <row r="422" spans="8:47" x14ac:dyDescent="0.25">
      <c r="H422" s="144" t="s">
        <v>1093</v>
      </c>
      <c r="I422" s="144" t="s">
        <v>1094</v>
      </c>
      <c r="J422" s="144" t="s">
        <v>201</v>
      </c>
      <c r="K422" s="144" t="s">
        <v>351</v>
      </c>
      <c r="L422" s="144">
        <v>-0.89970000000000006</v>
      </c>
      <c r="M422" s="144" t="s">
        <v>352</v>
      </c>
      <c r="N422" s="144">
        <v>0.89970000000000006</v>
      </c>
      <c r="O422" s="144">
        <v>0</v>
      </c>
      <c r="P422" s="144">
        <v>0</v>
      </c>
      <c r="Q422" s="144"/>
      <c r="R422" s="144"/>
      <c r="T422" s="144" t="s">
        <v>2073</v>
      </c>
      <c r="U422" s="144" t="s">
        <v>2074</v>
      </c>
      <c r="V422" s="144" t="s">
        <v>201</v>
      </c>
      <c r="W422" s="144" t="s">
        <v>2075</v>
      </c>
      <c r="X422" s="144">
        <v>-0.42430000000000001</v>
      </c>
      <c r="Y422" s="144" t="s">
        <v>2076</v>
      </c>
      <c r="Z422" s="144">
        <v>0.42430000000000001</v>
      </c>
      <c r="AA422" s="144" t="s">
        <v>1371</v>
      </c>
      <c r="AB422" s="144">
        <v>0</v>
      </c>
      <c r="AC422" s="144">
        <v>0</v>
      </c>
      <c r="AD422" s="144"/>
      <c r="AF422" s="144" t="s">
        <v>3054</v>
      </c>
      <c r="AG422" s="144" t="s">
        <v>1182</v>
      </c>
      <c r="AH422" s="144" t="s">
        <v>201</v>
      </c>
      <c r="AI422" s="144" t="s">
        <v>3055</v>
      </c>
      <c r="AJ422" s="144">
        <v>0.21920000000000001</v>
      </c>
      <c r="AK422" s="144" t="s">
        <v>201</v>
      </c>
      <c r="AL422" s="144">
        <v>0</v>
      </c>
      <c r="AM422" s="144" t="s">
        <v>1371</v>
      </c>
      <c r="AN422" s="144">
        <v>100</v>
      </c>
      <c r="AO422" s="144">
        <v>100</v>
      </c>
      <c r="AP422" s="144"/>
    </row>
    <row r="423" spans="8:47" x14ac:dyDescent="0.25">
      <c r="H423" s="144" t="s">
        <v>1095</v>
      </c>
      <c r="I423" s="144" t="s">
        <v>1096</v>
      </c>
      <c r="J423" s="144" t="s">
        <v>201</v>
      </c>
      <c r="K423" s="144" t="s">
        <v>1097</v>
      </c>
      <c r="L423" s="144">
        <v>0.24310000000000001</v>
      </c>
      <c r="M423" s="144" t="s">
        <v>201</v>
      </c>
      <c r="N423" s="144">
        <v>0</v>
      </c>
      <c r="O423" s="144">
        <v>100</v>
      </c>
      <c r="P423" s="144">
        <v>100</v>
      </c>
      <c r="Q423" s="144"/>
      <c r="R423" s="144"/>
      <c r="T423" s="144" t="s">
        <v>2077</v>
      </c>
      <c r="U423" s="144" t="s">
        <v>2078</v>
      </c>
      <c r="V423" s="144" t="s">
        <v>201</v>
      </c>
      <c r="W423" s="144" t="s">
        <v>2079</v>
      </c>
      <c r="X423" s="144">
        <v>-0.24490000000000001</v>
      </c>
      <c r="Y423" s="144" t="s">
        <v>2080</v>
      </c>
      <c r="Z423" s="144">
        <v>0.24490000000000001</v>
      </c>
      <c r="AA423" s="144" t="s">
        <v>1371</v>
      </c>
      <c r="AB423" s="144">
        <v>0</v>
      </c>
      <c r="AC423" s="144">
        <v>0</v>
      </c>
      <c r="AD423" s="144"/>
      <c r="AF423" s="144" t="s">
        <v>3056</v>
      </c>
      <c r="AG423" s="144" t="s">
        <v>3057</v>
      </c>
      <c r="AH423" s="144" t="s">
        <v>201</v>
      </c>
      <c r="AI423" s="144" t="s">
        <v>3058</v>
      </c>
      <c r="AJ423" s="144">
        <v>0.14630000000000001</v>
      </c>
      <c r="AK423" s="144" t="s">
        <v>201</v>
      </c>
      <c r="AL423" s="144">
        <v>0</v>
      </c>
      <c r="AM423" s="144" t="s">
        <v>1371</v>
      </c>
      <c r="AN423" s="144">
        <v>100</v>
      </c>
      <c r="AO423" s="144">
        <v>100</v>
      </c>
      <c r="AP423" s="144"/>
    </row>
    <row r="424" spans="8:47" x14ac:dyDescent="0.25">
      <c r="H424" s="144" t="s">
        <v>1098</v>
      </c>
      <c r="I424" s="144" t="s">
        <v>1099</v>
      </c>
      <c r="J424" s="144" t="s">
        <v>201</v>
      </c>
      <c r="K424" s="144" t="s">
        <v>1100</v>
      </c>
      <c r="L424" s="144">
        <v>0.1024</v>
      </c>
      <c r="M424" s="144" t="s">
        <v>201</v>
      </c>
      <c r="N424" s="144">
        <v>0</v>
      </c>
      <c r="O424" s="144">
        <v>100</v>
      </c>
      <c r="P424" s="144">
        <v>100</v>
      </c>
      <c r="Q424" s="144"/>
      <c r="R424" s="144"/>
      <c r="T424" s="144" t="s">
        <v>2081</v>
      </c>
      <c r="U424" s="144" t="s">
        <v>2082</v>
      </c>
      <c r="V424" s="144" t="s">
        <v>201</v>
      </c>
      <c r="W424" s="144" t="s">
        <v>1527</v>
      </c>
      <c r="X424" s="144">
        <v>7.2749999999999995E-2</v>
      </c>
      <c r="Y424" s="144" t="s">
        <v>201</v>
      </c>
      <c r="Z424" s="144">
        <v>0</v>
      </c>
      <c r="AA424" s="144" t="s">
        <v>1371</v>
      </c>
      <c r="AB424" s="144">
        <v>100</v>
      </c>
      <c r="AC424" s="144">
        <v>100</v>
      </c>
      <c r="AD424" s="144"/>
      <c r="AF424" s="144" t="s">
        <v>3059</v>
      </c>
      <c r="AG424" s="144" t="s">
        <v>3060</v>
      </c>
      <c r="AH424" s="144" t="s">
        <v>201</v>
      </c>
      <c r="AI424" s="144" t="s">
        <v>2535</v>
      </c>
      <c r="AJ424" s="144">
        <v>-3.4390000000000002E-3</v>
      </c>
      <c r="AK424" s="144" t="s">
        <v>3061</v>
      </c>
      <c r="AL424" s="144">
        <v>3.4390000000000002E-3</v>
      </c>
      <c r="AM424" s="144" t="s">
        <v>1371</v>
      </c>
      <c r="AN424" s="144">
        <v>0</v>
      </c>
      <c r="AO424" s="144">
        <v>0</v>
      </c>
      <c r="AP424" s="144"/>
    </row>
    <row r="425" spans="8:47" x14ac:dyDescent="0.25">
      <c r="H425" s="144" t="s">
        <v>1101</v>
      </c>
      <c r="I425" s="144" t="s">
        <v>1102</v>
      </c>
      <c r="J425" s="144" t="s">
        <v>201</v>
      </c>
      <c r="K425" s="144" t="s">
        <v>1103</v>
      </c>
      <c r="L425" s="144">
        <v>-1.6400000000000001E-2</v>
      </c>
      <c r="M425" s="144" t="s">
        <v>1104</v>
      </c>
      <c r="N425" s="144">
        <v>1.6400000000000001E-2</v>
      </c>
      <c r="O425" s="144">
        <v>0</v>
      </c>
      <c r="P425" s="144">
        <v>0</v>
      </c>
      <c r="Q425" s="144"/>
      <c r="R425" s="144"/>
      <c r="T425" s="144" t="s">
        <v>2083</v>
      </c>
      <c r="U425" s="144" t="s">
        <v>2084</v>
      </c>
      <c r="V425" s="144" t="s">
        <v>201</v>
      </c>
      <c r="W425" s="144" t="s">
        <v>2085</v>
      </c>
      <c r="X425" s="144">
        <v>9.9729999999999999E-2</v>
      </c>
      <c r="Y425" s="144" t="s">
        <v>201</v>
      </c>
      <c r="Z425" s="144">
        <v>0</v>
      </c>
      <c r="AA425" s="144" t="s">
        <v>1371</v>
      </c>
      <c r="AB425" s="144">
        <v>100</v>
      </c>
      <c r="AC425" s="144">
        <v>100</v>
      </c>
      <c r="AD425" s="144"/>
      <c r="AF425" s="144" t="s">
        <v>3062</v>
      </c>
      <c r="AG425" s="144" t="s">
        <v>3063</v>
      </c>
      <c r="AH425" s="144" t="s">
        <v>201</v>
      </c>
      <c r="AI425" s="144" t="s">
        <v>3064</v>
      </c>
      <c r="AJ425" s="144">
        <v>-0.24199999999999999</v>
      </c>
      <c r="AK425" s="144" t="s">
        <v>3065</v>
      </c>
      <c r="AL425" s="144">
        <v>0.24199999999999999</v>
      </c>
      <c r="AM425" s="144" t="s">
        <v>1371</v>
      </c>
      <c r="AN425" s="144">
        <v>0</v>
      </c>
      <c r="AO425" s="144">
        <v>0</v>
      </c>
      <c r="AP425" s="144"/>
    </row>
    <row r="426" spans="8:47" x14ac:dyDescent="0.25">
      <c r="H426" s="144" t="s">
        <v>1105</v>
      </c>
      <c r="I426" s="144" t="s">
        <v>1106</v>
      </c>
      <c r="J426" s="144" t="s">
        <v>201</v>
      </c>
      <c r="K426" s="144" t="s">
        <v>520</v>
      </c>
      <c r="L426" s="144">
        <v>3.8289999999999998E-2</v>
      </c>
      <c r="M426" s="144" t="s">
        <v>201</v>
      </c>
      <c r="N426" s="144">
        <v>0</v>
      </c>
      <c r="O426" s="144">
        <v>100</v>
      </c>
      <c r="P426" s="144">
        <v>100</v>
      </c>
      <c r="Q426" s="144"/>
      <c r="R426" s="144"/>
      <c r="T426" s="144" t="s">
        <v>2086</v>
      </c>
      <c r="U426" s="144" t="s">
        <v>2087</v>
      </c>
      <c r="V426" s="144" t="s">
        <v>201</v>
      </c>
      <c r="W426" s="144" t="s">
        <v>2088</v>
      </c>
      <c r="X426" s="144">
        <v>-9.9360000000000004E-2</v>
      </c>
      <c r="Y426" s="144" t="s">
        <v>2089</v>
      </c>
      <c r="Z426" s="144">
        <v>9.9360000000000004E-2</v>
      </c>
      <c r="AA426" s="144" t="s">
        <v>1371</v>
      </c>
      <c r="AB426" s="144">
        <v>0</v>
      </c>
      <c r="AC426" s="144">
        <v>0</v>
      </c>
      <c r="AD426" s="144"/>
      <c r="AF426" s="144" t="s">
        <v>3066</v>
      </c>
      <c r="AG426" s="144" t="s">
        <v>3067</v>
      </c>
      <c r="AH426" s="144" t="s">
        <v>201</v>
      </c>
      <c r="AI426" s="144" t="s">
        <v>3068</v>
      </c>
      <c r="AJ426" s="144">
        <v>6.2100000000000002E-4</v>
      </c>
      <c r="AK426" s="144" t="s">
        <v>201</v>
      </c>
      <c r="AL426" s="144">
        <v>0</v>
      </c>
      <c r="AM426" s="144" t="s">
        <v>1371</v>
      </c>
      <c r="AN426" s="144">
        <v>100</v>
      </c>
      <c r="AO426" s="144">
        <v>100</v>
      </c>
      <c r="AP426" s="144"/>
    </row>
    <row r="427" spans="8:47" x14ac:dyDescent="0.25">
      <c r="H427" s="144" t="s">
        <v>1107</v>
      </c>
      <c r="I427" s="144" t="s">
        <v>1108</v>
      </c>
      <c r="J427" s="144" t="s">
        <v>201</v>
      </c>
      <c r="K427" s="144" t="s">
        <v>1109</v>
      </c>
      <c r="L427" s="144">
        <v>0.1961</v>
      </c>
      <c r="M427" s="144" t="s">
        <v>201</v>
      </c>
      <c r="N427" s="144">
        <v>0</v>
      </c>
      <c r="O427" s="144">
        <v>100</v>
      </c>
      <c r="P427" s="144">
        <v>100</v>
      </c>
      <c r="Q427" s="144"/>
      <c r="R427" s="144"/>
      <c r="T427" s="144" t="s">
        <v>2090</v>
      </c>
      <c r="U427" s="144" t="s">
        <v>2091</v>
      </c>
      <c r="V427" s="144" t="s">
        <v>201</v>
      </c>
      <c r="W427" s="144" t="s">
        <v>2092</v>
      </c>
      <c r="X427" s="144">
        <v>-0.5181</v>
      </c>
      <c r="Y427" s="144" t="s">
        <v>2093</v>
      </c>
      <c r="Z427" s="144">
        <v>0.5181</v>
      </c>
      <c r="AA427" s="144" t="s">
        <v>1371</v>
      </c>
      <c r="AB427" s="144">
        <v>0</v>
      </c>
      <c r="AC427" s="144">
        <v>0</v>
      </c>
      <c r="AD427" s="144"/>
      <c r="AF427" s="144" t="s">
        <v>3069</v>
      </c>
      <c r="AG427" s="144" t="s">
        <v>3070</v>
      </c>
      <c r="AH427" s="144" t="s">
        <v>201</v>
      </c>
      <c r="AI427" s="144" t="s">
        <v>3071</v>
      </c>
      <c r="AJ427" s="144">
        <v>1.4590000000000001</v>
      </c>
      <c r="AK427" s="144" t="s">
        <v>201</v>
      </c>
      <c r="AL427" s="144">
        <v>0</v>
      </c>
      <c r="AM427" s="144" t="s">
        <v>1371</v>
      </c>
      <c r="AN427" s="144">
        <v>100</v>
      </c>
      <c r="AO427" s="144">
        <v>100</v>
      </c>
      <c r="AP427" s="144"/>
    </row>
    <row r="428" spans="8:47" x14ac:dyDescent="0.25">
      <c r="H428" s="144" t="s">
        <v>1110</v>
      </c>
      <c r="I428" s="144" t="s">
        <v>1111</v>
      </c>
      <c r="J428" s="144" t="s">
        <v>201</v>
      </c>
      <c r="K428" s="144" t="s">
        <v>1112</v>
      </c>
      <c r="L428" s="144">
        <v>0.1956</v>
      </c>
      <c r="M428" s="144" t="s">
        <v>201</v>
      </c>
      <c r="N428" s="144">
        <v>0</v>
      </c>
      <c r="O428" s="144">
        <v>100</v>
      </c>
      <c r="P428" s="144">
        <v>100</v>
      </c>
      <c r="Q428" s="144"/>
      <c r="R428" s="144"/>
      <c r="T428" s="144" t="s">
        <v>2094</v>
      </c>
      <c r="U428" s="144" t="s">
        <v>2095</v>
      </c>
      <c r="V428" s="144" t="s">
        <v>201</v>
      </c>
      <c r="W428" s="144" t="s">
        <v>1531</v>
      </c>
      <c r="X428" s="144">
        <v>0.23119999999999999</v>
      </c>
      <c r="Y428" s="144" t="s">
        <v>201</v>
      </c>
      <c r="Z428" s="144">
        <v>0</v>
      </c>
      <c r="AA428" s="144" t="s">
        <v>1371</v>
      </c>
      <c r="AB428" s="144">
        <v>100</v>
      </c>
      <c r="AC428" s="144">
        <v>100</v>
      </c>
      <c r="AD428" s="144"/>
      <c r="AF428" s="144" t="s">
        <v>3072</v>
      </c>
      <c r="AG428" s="144" t="s">
        <v>3073</v>
      </c>
      <c r="AH428" s="144" t="s">
        <v>201</v>
      </c>
      <c r="AI428" s="144" t="s">
        <v>3074</v>
      </c>
      <c r="AJ428" s="144">
        <v>-0.1961</v>
      </c>
      <c r="AK428" s="144" t="s">
        <v>3075</v>
      </c>
      <c r="AL428" s="144">
        <v>0.1961</v>
      </c>
      <c r="AM428" s="144" t="s">
        <v>1371</v>
      </c>
      <c r="AN428" s="144">
        <v>0</v>
      </c>
      <c r="AO428" s="144">
        <v>0</v>
      </c>
      <c r="AP428" s="144"/>
    </row>
    <row r="429" spans="8:47" x14ac:dyDescent="0.25">
      <c r="H429" s="144" t="s">
        <v>1113</v>
      </c>
      <c r="I429" s="144" t="s">
        <v>1114</v>
      </c>
      <c r="J429" s="144" t="s">
        <v>201</v>
      </c>
      <c r="K429" s="144" t="s">
        <v>1115</v>
      </c>
      <c r="L429" s="144">
        <v>0.22270000000000001</v>
      </c>
      <c r="M429" s="144" t="s">
        <v>201</v>
      </c>
      <c r="N429" s="144">
        <v>0</v>
      </c>
      <c r="O429" s="144">
        <v>100</v>
      </c>
      <c r="P429" s="144">
        <v>100</v>
      </c>
      <c r="Q429" s="144"/>
      <c r="R429" s="144"/>
      <c r="T429" s="144" t="s">
        <v>2096</v>
      </c>
      <c r="U429" s="144" t="s">
        <v>2097</v>
      </c>
      <c r="V429" s="144" t="s">
        <v>201</v>
      </c>
      <c r="W429" s="144" t="s">
        <v>2098</v>
      </c>
      <c r="X429" s="144">
        <v>0.1789</v>
      </c>
      <c r="Y429" s="144" t="s">
        <v>201</v>
      </c>
      <c r="Z429" s="144">
        <v>0</v>
      </c>
      <c r="AA429" s="144" t="s">
        <v>1371</v>
      </c>
      <c r="AB429" s="144">
        <v>100</v>
      </c>
      <c r="AC429" s="144">
        <v>100</v>
      </c>
      <c r="AD429" s="144"/>
      <c r="AF429" s="144" t="s">
        <v>3076</v>
      </c>
      <c r="AG429" s="144" t="s">
        <v>3077</v>
      </c>
      <c r="AH429" s="144" t="s">
        <v>201</v>
      </c>
      <c r="AI429" s="144" t="s">
        <v>2539</v>
      </c>
      <c r="AJ429" s="144">
        <v>0.21590000000000001</v>
      </c>
      <c r="AK429" s="144" t="s">
        <v>201</v>
      </c>
      <c r="AL429" s="144">
        <v>0</v>
      </c>
      <c r="AM429" s="144" t="s">
        <v>1371</v>
      </c>
      <c r="AN429" s="144">
        <v>100</v>
      </c>
      <c r="AO429" s="144">
        <v>100</v>
      </c>
      <c r="AP429" s="144"/>
    </row>
    <row r="430" spans="8:47" x14ac:dyDescent="0.25">
      <c r="H430" s="144" t="s">
        <v>1116</v>
      </c>
      <c r="I430" s="144" t="s">
        <v>1117</v>
      </c>
      <c r="J430" s="144" t="s">
        <v>201</v>
      </c>
      <c r="K430" s="144" t="s">
        <v>523</v>
      </c>
      <c r="L430" s="144">
        <v>0.2742</v>
      </c>
      <c r="M430" s="144" t="s">
        <v>201</v>
      </c>
      <c r="N430" s="144">
        <v>0</v>
      </c>
      <c r="O430" s="144">
        <v>100</v>
      </c>
      <c r="P430" s="144">
        <v>100</v>
      </c>
      <c r="Q430" s="144"/>
      <c r="R430" s="144"/>
      <c r="T430" s="144" t="s">
        <v>2099</v>
      </c>
      <c r="U430" s="144" t="s">
        <v>2100</v>
      </c>
      <c r="V430" s="144" t="s">
        <v>201</v>
      </c>
      <c r="W430" s="144" t="s">
        <v>2101</v>
      </c>
      <c r="X430" s="144">
        <v>-0.33460000000000001</v>
      </c>
      <c r="Y430" s="144" t="s">
        <v>2102</v>
      </c>
      <c r="Z430" s="144">
        <v>0.33460000000000001</v>
      </c>
      <c r="AA430" s="144" t="s">
        <v>1371</v>
      </c>
      <c r="AB430" s="144">
        <v>0</v>
      </c>
      <c r="AC430" s="144">
        <v>0</v>
      </c>
      <c r="AD430" s="144"/>
      <c r="AF430" s="144" t="s">
        <v>3078</v>
      </c>
      <c r="AG430" s="144" t="s">
        <v>3079</v>
      </c>
      <c r="AH430" s="144" t="s">
        <v>201</v>
      </c>
      <c r="AI430" s="144" t="s">
        <v>3080</v>
      </c>
      <c r="AJ430" s="144">
        <v>-0.3276</v>
      </c>
      <c r="AK430" s="144" t="s">
        <v>2540</v>
      </c>
      <c r="AL430" s="144">
        <v>0.3276</v>
      </c>
      <c r="AM430" s="144" t="s">
        <v>1371</v>
      </c>
      <c r="AN430" s="144">
        <v>0</v>
      </c>
      <c r="AO430" s="144">
        <v>0</v>
      </c>
      <c r="AP430" s="144"/>
    </row>
    <row r="431" spans="8:47" x14ac:dyDescent="0.25">
      <c r="H431" s="144" t="s">
        <v>1118</v>
      </c>
      <c r="I431" s="144" t="s">
        <v>1119</v>
      </c>
      <c r="J431" s="144" t="s">
        <v>201</v>
      </c>
      <c r="K431" s="144" t="s">
        <v>1120</v>
      </c>
      <c r="L431" s="144">
        <v>-0.1041</v>
      </c>
      <c r="M431" s="144" t="s">
        <v>524</v>
      </c>
      <c r="N431" s="144">
        <v>0.1041</v>
      </c>
      <c r="O431" s="144">
        <v>0</v>
      </c>
      <c r="P431" s="144">
        <v>0</v>
      </c>
      <c r="Q431" s="144"/>
      <c r="R431" s="144"/>
      <c r="T431" s="144" t="s">
        <v>2103</v>
      </c>
      <c r="U431" s="144" t="s">
        <v>2104</v>
      </c>
      <c r="V431" s="144" t="s">
        <v>201</v>
      </c>
      <c r="W431" s="144" t="s">
        <v>2105</v>
      </c>
      <c r="X431" s="144">
        <v>-6.003E-2</v>
      </c>
      <c r="Y431" s="144" t="s">
        <v>2106</v>
      </c>
      <c r="Z431" s="144">
        <v>6.003E-2</v>
      </c>
      <c r="AA431" s="144" t="s">
        <v>1371</v>
      </c>
      <c r="AB431" s="144">
        <v>0</v>
      </c>
      <c r="AC431" s="144">
        <v>0</v>
      </c>
      <c r="AD431" s="144"/>
      <c r="AF431" s="144" t="s">
        <v>3081</v>
      </c>
      <c r="AG431" s="144" t="s">
        <v>2294</v>
      </c>
      <c r="AH431" s="144" t="s">
        <v>201</v>
      </c>
      <c r="AI431" s="144" t="s">
        <v>3082</v>
      </c>
      <c r="AJ431" s="144">
        <v>2.7650000000000001</v>
      </c>
      <c r="AK431" s="144" t="s">
        <v>201</v>
      </c>
      <c r="AL431" s="144">
        <v>0</v>
      </c>
      <c r="AM431" s="144" t="s">
        <v>1371</v>
      </c>
      <c r="AN431" s="144">
        <v>100</v>
      </c>
      <c r="AO431" s="144">
        <v>100</v>
      </c>
      <c r="AP431" s="144"/>
    </row>
    <row r="432" spans="8:47" x14ac:dyDescent="0.25">
      <c r="H432" s="144" t="s">
        <v>1121</v>
      </c>
      <c r="I432" s="144" t="s">
        <v>1122</v>
      </c>
      <c r="J432" s="144" t="s">
        <v>201</v>
      </c>
      <c r="K432" s="144" t="s">
        <v>1123</v>
      </c>
      <c r="L432" s="144">
        <v>0.4723</v>
      </c>
      <c r="M432" s="144" t="s">
        <v>201</v>
      </c>
      <c r="N432" s="144">
        <v>0</v>
      </c>
      <c r="O432" s="144">
        <v>100</v>
      </c>
      <c r="P432" s="144">
        <v>100</v>
      </c>
      <c r="Q432" s="144"/>
      <c r="R432" s="144"/>
      <c r="T432" s="144" t="s">
        <v>2107</v>
      </c>
      <c r="U432" s="144" t="s">
        <v>2108</v>
      </c>
      <c r="V432" s="144" t="s">
        <v>201</v>
      </c>
      <c r="W432" s="144" t="s">
        <v>1535</v>
      </c>
      <c r="X432" s="144">
        <v>0.43290000000000001</v>
      </c>
      <c r="Y432" s="144" t="s">
        <v>201</v>
      </c>
      <c r="Z432" s="144">
        <v>0</v>
      </c>
      <c r="AA432" s="144" t="s">
        <v>1371</v>
      </c>
      <c r="AB432" s="144">
        <v>100</v>
      </c>
      <c r="AC432" s="144">
        <v>100</v>
      </c>
      <c r="AD432" s="144"/>
      <c r="AF432" s="144" t="s">
        <v>3083</v>
      </c>
      <c r="AG432" s="144" t="s">
        <v>3084</v>
      </c>
      <c r="AH432" s="144" t="s">
        <v>201</v>
      </c>
      <c r="AI432" s="144" t="s">
        <v>3085</v>
      </c>
      <c r="AJ432" s="144">
        <v>0.56899999999999995</v>
      </c>
      <c r="AK432" s="144" t="s">
        <v>201</v>
      </c>
      <c r="AL432" s="144">
        <v>0</v>
      </c>
      <c r="AM432" s="144" t="s">
        <v>1371</v>
      </c>
      <c r="AN432" s="144">
        <v>100</v>
      </c>
      <c r="AO432" s="144">
        <v>100</v>
      </c>
      <c r="AP432" s="144"/>
    </row>
    <row r="433" spans="8:42" x14ac:dyDescent="0.25">
      <c r="H433" s="144" t="s">
        <v>1124</v>
      </c>
      <c r="I433" s="144" t="s">
        <v>1125</v>
      </c>
      <c r="J433" s="144" t="s">
        <v>201</v>
      </c>
      <c r="K433" s="144" t="s">
        <v>1126</v>
      </c>
      <c r="L433" s="144">
        <v>0.36180000000000001</v>
      </c>
      <c r="M433" s="144" t="s">
        <v>201</v>
      </c>
      <c r="N433" s="144">
        <v>0</v>
      </c>
      <c r="O433" s="144">
        <v>100</v>
      </c>
      <c r="P433" s="144">
        <v>100</v>
      </c>
      <c r="Q433" s="144"/>
      <c r="R433" s="144"/>
      <c r="T433" s="144" t="s">
        <v>2109</v>
      </c>
      <c r="U433" s="144" t="s">
        <v>2110</v>
      </c>
      <c r="V433" s="144" t="s">
        <v>201</v>
      </c>
      <c r="W433" s="144" t="s">
        <v>1527</v>
      </c>
      <c r="X433" s="144">
        <v>0.2036</v>
      </c>
      <c r="Y433" s="144" t="s">
        <v>201</v>
      </c>
      <c r="Z433" s="144">
        <v>0</v>
      </c>
      <c r="AA433" s="144" t="s">
        <v>1371</v>
      </c>
      <c r="AB433" s="144">
        <v>100</v>
      </c>
      <c r="AC433" s="144">
        <v>100</v>
      </c>
      <c r="AD433" s="144"/>
      <c r="AF433" s="144" t="s">
        <v>3086</v>
      </c>
      <c r="AG433" s="144" t="s">
        <v>3087</v>
      </c>
      <c r="AH433" s="144" t="s">
        <v>201</v>
      </c>
      <c r="AI433" s="144" t="s">
        <v>2371</v>
      </c>
      <c r="AJ433" s="144">
        <v>0.19070000000000001</v>
      </c>
      <c r="AK433" s="144" t="s">
        <v>201</v>
      </c>
      <c r="AL433" s="144">
        <v>0</v>
      </c>
      <c r="AM433" s="144" t="s">
        <v>1371</v>
      </c>
      <c r="AN433" s="144">
        <v>100</v>
      </c>
      <c r="AO433" s="144">
        <v>100</v>
      </c>
      <c r="AP433" s="144"/>
    </row>
    <row r="434" spans="8:42" x14ac:dyDescent="0.25">
      <c r="H434" s="144" t="s">
        <v>1127</v>
      </c>
      <c r="I434" s="144" t="s">
        <v>1128</v>
      </c>
      <c r="J434" s="144" t="s">
        <v>201</v>
      </c>
      <c r="K434" s="144" t="s">
        <v>1129</v>
      </c>
      <c r="L434" s="144">
        <v>0.1757</v>
      </c>
      <c r="M434" s="144" t="s">
        <v>201</v>
      </c>
      <c r="N434" s="144">
        <v>0</v>
      </c>
      <c r="O434" s="144">
        <v>100</v>
      </c>
      <c r="P434" s="144">
        <v>100</v>
      </c>
      <c r="Q434" s="144"/>
      <c r="R434" s="144"/>
      <c r="T434" s="144" t="s">
        <v>2111</v>
      </c>
      <c r="U434" s="144" t="s">
        <v>2112</v>
      </c>
      <c r="V434" s="144" t="s">
        <v>201</v>
      </c>
      <c r="W434" s="144" t="s">
        <v>2113</v>
      </c>
      <c r="X434" s="144">
        <v>-0.11360000000000001</v>
      </c>
      <c r="Y434" s="144" t="s">
        <v>2114</v>
      </c>
      <c r="Z434" s="144">
        <v>0.11360000000000001</v>
      </c>
      <c r="AA434" s="144" t="s">
        <v>1371</v>
      </c>
      <c r="AB434" s="144">
        <v>0</v>
      </c>
      <c r="AC434" s="144">
        <v>0</v>
      </c>
      <c r="AD434" s="144"/>
      <c r="AF434" s="144" t="s">
        <v>3088</v>
      </c>
      <c r="AG434" s="144" t="s">
        <v>3089</v>
      </c>
      <c r="AH434" s="144" t="s">
        <v>201</v>
      </c>
      <c r="AI434" s="144" t="s">
        <v>3090</v>
      </c>
      <c r="AJ434" s="144">
        <v>0.96330000000000005</v>
      </c>
      <c r="AK434" s="144" t="s">
        <v>201</v>
      </c>
      <c r="AL434" s="144">
        <v>0</v>
      </c>
      <c r="AM434" s="144" t="s">
        <v>1371</v>
      </c>
      <c r="AN434" s="144">
        <v>100</v>
      </c>
      <c r="AO434" s="144">
        <v>100</v>
      </c>
      <c r="AP434" s="144"/>
    </row>
    <row r="435" spans="8:42" x14ac:dyDescent="0.25">
      <c r="H435" s="144" t="s">
        <v>1130</v>
      </c>
      <c r="I435" s="144" t="s">
        <v>1131</v>
      </c>
      <c r="J435" s="144" t="s">
        <v>201</v>
      </c>
      <c r="K435" s="144" t="s">
        <v>527</v>
      </c>
      <c r="L435" s="144">
        <v>0.40100000000000002</v>
      </c>
      <c r="M435" s="144" t="s">
        <v>201</v>
      </c>
      <c r="N435" s="144">
        <v>0</v>
      </c>
      <c r="O435" s="144">
        <v>100</v>
      </c>
      <c r="P435" s="144">
        <v>100</v>
      </c>
      <c r="Q435" s="144"/>
      <c r="R435" s="144"/>
      <c r="T435" s="144" t="s">
        <v>2115</v>
      </c>
      <c r="U435" s="144" t="s">
        <v>2116</v>
      </c>
      <c r="V435" s="144" t="s">
        <v>201</v>
      </c>
      <c r="W435" s="144" t="s">
        <v>2117</v>
      </c>
      <c r="X435" s="144">
        <v>-1.294E-2</v>
      </c>
      <c r="Y435" s="144" t="s">
        <v>2118</v>
      </c>
      <c r="Z435" s="144">
        <v>1.294E-2</v>
      </c>
      <c r="AA435" s="144" t="s">
        <v>1371</v>
      </c>
      <c r="AB435" s="144">
        <v>0</v>
      </c>
      <c r="AC435" s="144">
        <v>0</v>
      </c>
      <c r="AD435" s="144"/>
      <c r="AF435" s="144" t="s">
        <v>3091</v>
      </c>
      <c r="AG435" s="144" t="s">
        <v>3092</v>
      </c>
      <c r="AH435" s="144" t="s">
        <v>201</v>
      </c>
      <c r="AI435" s="144" t="s">
        <v>3093</v>
      </c>
      <c r="AJ435" s="144">
        <v>1.2490000000000001</v>
      </c>
      <c r="AK435" s="144" t="s">
        <v>201</v>
      </c>
      <c r="AL435" s="144">
        <v>0</v>
      </c>
      <c r="AM435" s="144" t="s">
        <v>1371</v>
      </c>
      <c r="AN435" s="144">
        <v>100</v>
      </c>
      <c r="AO435" s="144">
        <v>100</v>
      </c>
      <c r="AP435" s="144"/>
    </row>
    <row r="436" spans="8:42" x14ac:dyDescent="0.25">
      <c r="H436" s="144" t="s">
        <v>1132</v>
      </c>
      <c r="I436" s="144" t="s">
        <v>1133</v>
      </c>
      <c r="J436" s="144" t="s">
        <v>201</v>
      </c>
      <c r="K436" s="144" t="s">
        <v>1134</v>
      </c>
      <c r="L436" s="144">
        <v>0.1041</v>
      </c>
      <c r="M436" s="144" t="s">
        <v>201</v>
      </c>
      <c r="N436" s="144">
        <v>0</v>
      </c>
      <c r="O436" s="144">
        <v>100</v>
      </c>
      <c r="P436" s="144">
        <v>100</v>
      </c>
      <c r="Q436" s="144"/>
      <c r="R436" s="144"/>
      <c r="T436" s="144" t="s">
        <v>2119</v>
      </c>
      <c r="U436" s="144" t="s">
        <v>2120</v>
      </c>
      <c r="V436" s="144" t="s">
        <v>201</v>
      </c>
      <c r="W436" s="144" t="s">
        <v>2121</v>
      </c>
      <c r="X436" s="144">
        <v>0.48549999999999999</v>
      </c>
      <c r="Y436" s="144" t="s">
        <v>201</v>
      </c>
      <c r="Z436" s="144">
        <v>0</v>
      </c>
      <c r="AA436" s="144" t="s">
        <v>1371</v>
      </c>
      <c r="AB436" s="144">
        <v>100</v>
      </c>
      <c r="AC436" s="144">
        <v>100</v>
      </c>
      <c r="AD436" s="144"/>
      <c r="AF436" s="144" t="s">
        <v>3094</v>
      </c>
      <c r="AG436" s="144" t="s">
        <v>3095</v>
      </c>
      <c r="AH436" s="144" t="s">
        <v>201</v>
      </c>
      <c r="AI436" s="144" t="s">
        <v>3096</v>
      </c>
      <c r="AJ436" s="144">
        <v>1.135</v>
      </c>
      <c r="AK436" s="144" t="s">
        <v>201</v>
      </c>
      <c r="AL436" s="144">
        <v>0</v>
      </c>
      <c r="AM436" s="144" t="s">
        <v>1371</v>
      </c>
      <c r="AN436" s="144">
        <v>100</v>
      </c>
      <c r="AO436" s="144">
        <v>100</v>
      </c>
      <c r="AP436" s="144"/>
    </row>
    <row r="437" spans="8:42" x14ac:dyDescent="0.25">
      <c r="H437" s="144" t="s">
        <v>1135</v>
      </c>
      <c r="I437" s="144" t="s">
        <v>1136</v>
      </c>
      <c r="J437" s="144" t="s">
        <v>201</v>
      </c>
      <c r="K437" s="144" t="s">
        <v>1137</v>
      </c>
      <c r="L437" s="144">
        <v>-0.1704</v>
      </c>
      <c r="M437" s="144" t="s">
        <v>1138</v>
      </c>
      <c r="N437" s="144">
        <v>0.1704</v>
      </c>
      <c r="O437" s="144">
        <v>0</v>
      </c>
      <c r="P437" s="144">
        <v>0</v>
      </c>
      <c r="Q437" s="144"/>
      <c r="R437" s="144"/>
      <c r="T437" s="144" t="s">
        <v>2122</v>
      </c>
      <c r="U437" s="144" t="s">
        <v>1058</v>
      </c>
      <c r="V437" s="144" t="s">
        <v>201</v>
      </c>
      <c r="W437" s="144" t="s">
        <v>1353</v>
      </c>
      <c r="X437" s="144">
        <v>-6.7150000000000001E-2</v>
      </c>
      <c r="Y437" s="144" t="s">
        <v>1060</v>
      </c>
      <c r="Z437" s="144">
        <v>6.7150000000000001E-2</v>
      </c>
      <c r="AA437" s="144" t="s">
        <v>1371</v>
      </c>
      <c r="AB437" s="144">
        <v>0</v>
      </c>
      <c r="AC437" s="144">
        <v>0</v>
      </c>
      <c r="AD437" s="144"/>
      <c r="AF437" s="144" t="s">
        <v>3097</v>
      </c>
      <c r="AG437" s="144" t="s">
        <v>3098</v>
      </c>
      <c r="AH437" s="144" t="s">
        <v>201</v>
      </c>
      <c r="AI437" s="144" t="s">
        <v>2545</v>
      </c>
      <c r="AJ437" s="144">
        <v>0.63060000000000005</v>
      </c>
      <c r="AK437" s="144" t="s">
        <v>201</v>
      </c>
      <c r="AL437" s="144">
        <v>0</v>
      </c>
      <c r="AM437" s="144" t="s">
        <v>1371</v>
      </c>
      <c r="AN437" s="144">
        <v>100</v>
      </c>
      <c r="AO437" s="144">
        <v>100</v>
      </c>
      <c r="AP437" s="144"/>
    </row>
    <row r="438" spans="8:42" x14ac:dyDescent="0.25">
      <c r="H438" s="144" t="s">
        <v>1139</v>
      </c>
      <c r="I438" s="144" t="s">
        <v>1140</v>
      </c>
      <c r="J438" s="144" t="s">
        <v>201</v>
      </c>
      <c r="K438" s="144" t="s">
        <v>1141</v>
      </c>
      <c r="L438" s="144">
        <v>-0.3574</v>
      </c>
      <c r="M438" s="144" t="s">
        <v>1142</v>
      </c>
      <c r="N438" s="144">
        <v>0.3574</v>
      </c>
      <c r="O438" s="144">
        <v>0</v>
      </c>
      <c r="P438" s="144">
        <v>0</v>
      </c>
      <c r="Q438" s="144"/>
      <c r="R438" s="144"/>
      <c r="T438" s="144" t="s">
        <v>2123</v>
      </c>
      <c r="U438" s="144" t="s">
        <v>2116</v>
      </c>
      <c r="V438" s="144" t="s">
        <v>201</v>
      </c>
      <c r="W438" s="144" t="s">
        <v>2124</v>
      </c>
      <c r="X438" s="144">
        <v>-1.2999999999999999E-2</v>
      </c>
      <c r="Y438" s="144" t="s">
        <v>2118</v>
      </c>
      <c r="Z438" s="144">
        <v>1.2999999999999999E-2</v>
      </c>
      <c r="AA438" s="144" t="s">
        <v>1371</v>
      </c>
      <c r="AB438" s="144">
        <v>0</v>
      </c>
      <c r="AC438" s="144">
        <v>0</v>
      </c>
      <c r="AD438" s="144"/>
      <c r="AF438" s="144" t="s">
        <v>3099</v>
      </c>
      <c r="AG438" s="144" t="s">
        <v>3100</v>
      </c>
      <c r="AH438" s="144" t="s">
        <v>201</v>
      </c>
      <c r="AI438" s="144" t="s">
        <v>3101</v>
      </c>
      <c r="AJ438" s="144">
        <v>-4.2900000000000004E-3</v>
      </c>
      <c r="AK438" s="144" t="s">
        <v>2546</v>
      </c>
      <c r="AL438" s="144">
        <v>4.2900000000000004E-3</v>
      </c>
      <c r="AM438" s="144" t="s">
        <v>1371</v>
      </c>
      <c r="AN438" s="144">
        <v>0</v>
      </c>
      <c r="AO438" s="144">
        <v>0</v>
      </c>
      <c r="AP438" s="144"/>
    </row>
    <row r="439" spans="8:42" x14ac:dyDescent="0.25">
      <c r="H439" s="144" t="s">
        <v>1143</v>
      </c>
      <c r="I439" s="144" t="s">
        <v>1144</v>
      </c>
      <c r="J439" s="144" t="s">
        <v>201</v>
      </c>
      <c r="K439" s="144" t="s">
        <v>1145</v>
      </c>
      <c r="L439" s="144">
        <v>0.3029</v>
      </c>
      <c r="M439" s="144" t="s">
        <v>201</v>
      </c>
      <c r="N439" s="144">
        <v>0</v>
      </c>
      <c r="O439" s="144">
        <v>100</v>
      </c>
      <c r="P439" s="144">
        <v>100</v>
      </c>
      <c r="Q439" s="144"/>
      <c r="R439" s="144"/>
      <c r="T439" s="144" t="s">
        <v>2125</v>
      </c>
      <c r="U439" s="144" t="s">
        <v>2126</v>
      </c>
      <c r="V439" s="144" t="s">
        <v>201</v>
      </c>
      <c r="W439" s="144" t="s">
        <v>2127</v>
      </c>
      <c r="X439" s="144">
        <v>1.167</v>
      </c>
      <c r="Y439" s="144" t="s">
        <v>201</v>
      </c>
      <c r="Z439" s="144">
        <v>0</v>
      </c>
      <c r="AA439" s="144" t="s">
        <v>1371</v>
      </c>
      <c r="AB439" s="144">
        <v>100</v>
      </c>
      <c r="AC439" s="144">
        <v>100</v>
      </c>
      <c r="AD439" s="144"/>
      <c r="AF439" s="144" t="s">
        <v>3102</v>
      </c>
      <c r="AG439" s="144" t="s">
        <v>3103</v>
      </c>
      <c r="AH439" s="144" t="s">
        <v>201</v>
      </c>
      <c r="AI439" s="144" t="s">
        <v>3104</v>
      </c>
      <c r="AJ439" s="144">
        <v>7.8340000000000007E-2</v>
      </c>
      <c r="AK439" s="144" t="s">
        <v>201</v>
      </c>
      <c r="AL439" s="144">
        <v>0</v>
      </c>
      <c r="AM439" s="144" t="s">
        <v>1371</v>
      </c>
      <c r="AN439" s="144">
        <v>100</v>
      </c>
      <c r="AO439" s="144">
        <v>100</v>
      </c>
      <c r="AP439" s="144"/>
    </row>
    <row r="440" spans="8:42" x14ac:dyDescent="0.25">
      <c r="H440" s="144" t="s">
        <v>1146</v>
      </c>
      <c r="I440" s="144" t="s">
        <v>1147</v>
      </c>
      <c r="J440" s="144" t="s">
        <v>201</v>
      </c>
      <c r="K440" s="144" t="s">
        <v>531</v>
      </c>
      <c r="L440" s="144">
        <v>0.33679999999999999</v>
      </c>
      <c r="M440" s="144" t="s">
        <v>201</v>
      </c>
      <c r="N440" s="144">
        <v>0</v>
      </c>
      <c r="O440" s="144">
        <v>100</v>
      </c>
      <c r="P440" s="144">
        <v>100</v>
      </c>
      <c r="Q440" s="144"/>
      <c r="R440" s="144"/>
      <c r="T440" s="144" t="s">
        <v>2128</v>
      </c>
      <c r="U440" s="144" t="s">
        <v>2129</v>
      </c>
      <c r="V440" s="144" t="s">
        <v>201</v>
      </c>
      <c r="W440" s="144" t="s">
        <v>2130</v>
      </c>
      <c r="X440" s="144">
        <v>-0.40689999999999998</v>
      </c>
      <c r="Y440" s="144" t="s">
        <v>2131</v>
      </c>
      <c r="Z440" s="144">
        <v>0.40689999999999998</v>
      </c>
      <c r="AA440" s="144" t="s">
        <v>1371</v>
      </c>
      <c r="AB440" s="144">
        <v>0</v>
      </c>
      <c r="AC440" s="144">
        <v>0</v>
      </c>
      <c r="AD440" s="144"/>
      <c r="AF440" s="144" t="s">
        <v>3105</v>
      </c>
      <c r="AG440" s="144" t="s">
        <v>3106</v>
      </c>
      <c r="AH440" s="144" t="s">
        <v>201</v>
      </c>
      <c r="AI440" s="144" t="s">
        <v>3107</v>
      </c>
      <c r="AJ440" s="144">
        <v>0.3579</v>
      </c>
      <c r="AK440" s="144" t="s">
        <v>201</v>
      </c>
      <c r="AL440" s="144">
        <v>0</v>
      </c>
      <c r="AM440" s="144" t="s">
        <v>1371</v>
      </c>
      <c r="AN440" s="144">
        <v>100</v>
      </c>
      <c r="AO440" s="144">
        <v>100</v>
      </c>
      <c r="AP440" s="144"/>
    </row>
    <row r="441" spans="8:42" x14ac:dyDescent="0.25">
      <c r="H441" s="144" t="s">
        <v>1148</v>
      </c>
      <c r="I441" s="144" t="s">
        <v>1149</v>
      </c>
      <c r="J441" s="144" t="s">
        <v>201</v>
      </c>
      <c r="K441" s="144" t="s">
        <v>355</v>
      </c>
      <c r="L441" s="144">
        <v>0.38219999999999998</v>
      </c>
      <c r="M441" s="144" t="s">
        <v>201</v>
      </c>
      <c r="N441" s="144">
        <v>0</v>
      </c>
      <c r="O441" s="144">
        <v>100</v>
      </c>
      <c r="P441" s="144">
        <v>100</v>
      </c>
      <c r="Q441" s="144"/>
      <c r="R441" s="144"/>
      <c r="T441" s="144" t="s">
        <v>2132</v>
      </c>
      <c r="U441" s="144" t="s">
        <v>2133</v>
      </c>
      <c r="V441" s="144" t="s">
        <v>201</v>
      </c>
      <c r="W441" s="144" t="s">
        <v>2134</v>
      </c>
      <c r="X441" s="144">
        <v>-0.41110000000000002</v>
      </c>
      <c r="Y441" s="144" t="s">
        <v>2135</v>
      </c>
      <c r="Z441" s="144">
        <v>0.41110000000000002</v>
      </c>
      <c r="AA441" s="144" t="s">
        <v>1371</v>
      </c>
      <c r="AB441" s="144">
        <v>0</v>
      </c>
      <c r="AC441" s="144">
        <v>0</v>
      </c>
      <c r="AD441" s="144"/>
      <c r="AF441" s="144" t="s">
        <v>3108</v>
      </c>
      <c r="AG441" s="144" t="s">
        <v>3109</v>
      </c>
      <c r="AH441" s="144" t="s">
        <v>201</v>
      </c>
      <c r="AI441" s="144" t="s">
        <v>3110</v>
      </c>
      <c r="AJ441" s="144">
        <v>9.1740000000000002E-2</v>
      </c>
      <c r="AK441" s="144" t="s">
        <v>201</v>
      </c>
      <c r="AL441" s="144">
        <v>0</v>
      </c>
      <c r="AM441" s="144" t="s">
        <v>1371</v>
      </c>
      <c r="AN441" s="144">
        <v>100</v>
      </c>
      <c r="AO441" s="144">
        <v>100</v>
      </c>
      <c r="AP441" s="144"/>
    </row>
    <row r="442" spans="8:42" x14ac:dyDescent="0.25">
      <c r="H442" s="144" t="s">
        <v>1150</v>
      </c>
      <c r="I442" s="144" t="s">
        <v>1151</v>
      </c>
      <c r="J442" s="144" t="s">
        <v>201</v>
      </c>
      <c r="K442" s="144" t="s">
        <v>1152</v>
      </c>
      <c r="L442" s="144">
        <v>0.29120000000000001</v>
      </c>
      <c r="M442" s="144" t="s">
        <v>201</v>
      </c>
      <c r="N442" s="144">
        <v>0</v>
      </c>
      <c r="O442" s="144">
        <v>100</v>
      </c>
      <c r="P442" s="144">
        <v>100</v>
      </c>
      <c r="Q442" s="144"/>
      <c r="R442" s="144"/>
      <c r="T442" s="144" t="s">
        <v>2136</v>
      </c>
      <c r="U442" s="144" t="s">
        <v>2137</v>
      </c>
      <c r="V442" s="144" t="s">
        <v>201</v>
      </c>
      <c r="W442" s="144" t="s">
        <v>1542</v>
      </c>
      <c r="X442" s="144">
        <v>0.18260000000000001</v>
      </c>
      <c r="Y442" s="144" t="s">
        <v>201</v>
      </c>
      <c r="Z442" s="144">
        <v>0</v>
      </c>
      <c r="AA442" s="144" t="s">
        <v>1371</v>
      </c>
      <c r="AB442" s="144">
        <v>100</v>
      </c>
      <c r="AC442" s="144">
        <v>100</v>
      </c>
      <c r="AD442" s="144"/>
      <c r="AF442" s="144" t="s">
        <v>3111</v>
      </c>
      <c r="AG442" s="144" t="s">
        <v>3112</v>
      </c>
      <c r="AH442" s="144" t="s">
        <v>201</v>
      </c>
      <c r="AI442" s="144" t="s">
        <v>2549</v>
      </c>
      <c r="AJ442" s="144">
        <v>0.41320000000000001</v>
      </c>
      <c r="AK442" s="144" t="s">
        <v>201</v>
      </c>
      <c r="AL442" s="144">
        <v>0</v>
      </c>
      <c r="AM442" s="144" t="s">
        <v>1371</v>
      </c>
      <c r="AN442" s="144">
        <v>100</v>
      </c>
      <c r="AO442" s="144">
        <v>100</v>
      </c>
      <c r="AP442" s="144"/>
    </row>
    <row r="443" spans="8:42" x14ac:dyDescent="0.25">
      <c r="H443" s="144" t="s">
        <v>1153</v>
      </c>
      <c r="I443" s="144" t="s">
        <v>1154</v>
      </c>
      <c r="J443" s="144" t="s">
        <v>201</v>
      </c>
      <c r="K443" s="144" t="s">
        <v>1155</v>
      </c>
      <c r="L443" s="144">
        <v>2.1669999999999998</v>
      </c>
      <c r="M443" s="144" t="s">
        <v>201</v>
      </c>
      <c r="N443" s="144">
        <v>0</v>
      </c>
      <c r="O443" s="144">
        <v>100</v>
      </c>
      <c r="P443" s="144">
        <v>100</v>
      </c>
      <c r="Q443" s="144"/>
      <c r="R443" s="144"/>
      <c r="T443" s="144" t="s">
        <v>2138</v>
      </c>
      <c r="U443" s="144" t="s">
        <v>2139</v>
      </c>
      <c r="V443" s="144" t="s">
        <v>201</v>
      </c>
      <c r="W443" s="144" t="s">
        <v>2140</v>
      </c>
      <c r="X443" s="144">
        <v>-0.31080000000000002</v>
      </c>
      <c r="Y443" s="144" t="s">
        <v>2141</v>
      </c>
      <c r="Z443" s="144">
        <v>0.31080000000000002</v>
      </c>
      <c r="AA443" s="144" t="s">
        <v>1371</v>
      </c>
      <c r="AB443" s="144">
        <v>0</v>
      </c>
      <c r="AC443" s="144">
        <v>0</v>
      </c>
      <c r="AD443" s="144"/>
      <c r="AF443" s="144" t="s">
        <v>3113</v>
      </c>
      <c r="AG443" s="144" t="s">
        <v>3114</v>
      </c>
      <c r="AH443" s="144" t="s">
        <v>201</v>
      </c>
      <c r="AI443" s="144" t="s">
        <v>3115</v>
      </c>
      <c r="AJ443" s="144">
        <v>0.28589999999999999</v>
      </c>
      <c r="AK443" s="144" t="s">
        <v>201</v>
      </c>
      <c r="AL443" s="144">
        <v>0</v>
      </c>
      <c r="AM443" s="144" t="s">
        <v>1371</v>
      </c>
      <c r="AN443" s="144">
        <v>100</v>
      </c>
      <c r="AO443" s="144">
        <v>100</v>
      </c>
      <c r="AP443" s="144"/>
    </row>
    <row r="444" spans="8:42" x14ac:dyDescent="0.25">
      <c r="H444" s="144" t="s">
        <v>1156</v>
      </c>
      <c r="I444" s="144" t="s">
        <v>1157</v>
      </c>
      <c r="J444" s="144" t="s">
        <v>201</v>
      </c>
      <c r="K444" s="144" t="s">
        <v>1158</v>
      </c>
      <c r="L444" s="144">
        <v>-0.16109999999999999</v>
      </c>
      <c r="M444" s="144" t="s">
        <v>532</v>
      </c>
      <c r="N444" s="144">
        <v>0.16109999999999999</v>
      </c>
      <c r="O444" s="144">
        <v>0</v>
      </c>
      <c r="P444" s="144">
        <v>0</v>
      </c>
      <c r="Q444" s="144"/>
      <c r="R444" s="144"/>
      <c r="T444" s="144" t="s">
        <v>2142</v>
      </c>
      <c r="U444" s="144" t="s">
        <v>2143</v>
      </c>
      <c r="V444" s="144" t="s">
        <v>201</v>
      </c>
      <c r="W444" s="144" t="s">
        <v>2144</v>
      </c>
      <c r="X444" s="144">
        <v>0.2472</v>
      </c>
      <c r="Y444" s="144" t="s">
        <v>201</v>
      </c>
      <c r="Z444" s="144">
        <v>0</v>
      </c>
      <c r="AA444" s="144" t="s">
        <v>1371</v>
      </c>
      <c r="AB444" s="144">
        <v>100</v>
      </c>
      <c r="AC444" s="144">
        <v>100</v>
      </c>
      <c r="AD444" s="144"/>
      <c r="AF444" s="144" t="s">
        <v>3116</v>
      </c>
      <c r="AG444" s="144" t="s">
        <v>3117</v>
      </c>
      <c r="AH444" s="144" t="s">
        <v>201</v>
      </c>
      <c r="AI444" s="144" t="s">
        <v>3118</v>
      </c>
      <c r="AJ444" s="144">
        <v>0.54200000000000004</v>
      </c>
      <c r="AK444" s="144" t="s">
        <v>201</v>
      </c>
      <c r="AL444" s="144">
        <v>0</v>
      </c>
      <c r="AM444" s="144" t="s">
        <v>1371</v>
      </c>
      <c r="AN444" s="144">
        <v>100</v>
      </c>
      <c r="AO444" s="144">
        <v>100</v>
      </c>
      <c r="AP444" s="144"/>
    </row>
    <row r="445" spans="8:42" x14ac:dyDescent="0.25">
      <c r="H445" s="144" t="s">
        <v>1159</v>
      </c>
      <c r="I445" s="144" t="s">
        <v>1160</v>
      </c>
      <c r="J445" s="144" t="s">
        <v>201</v>
      </c>
      <c r="K445" s="144" t="s">
        <v>535</v>
      </c>
      <c r="L445" s="144">
        <v>-0.4612</v>
      </c>
      <c r="M445" s="144" t="s">
        <v>536</v>
      </c>
      <c r="N445" s="144">
        <v>0.4612</v>
      </c>
      <c r="O445" s="144">
        <v>0</v>
      </c>
      <c r="P445" s="144">
        <v>0</v>
      </c>
      <c r="Q445" s="144"/>
      <c r="R445" s="144"/>
      <c r="T445" s="144" t="s">
        <v>2145</v>
      </c>
      <c r="U445" s="144" t="s">
        <v>2146</v>
      </c>
      <c r="V445" s="144" t="s">
        <v>201</v>
      </c>
      <c r="W445" s="144" t="s">
        <v>2147</v>
      </c>
      <c r="X445" s="144">
        <v>-0.31440000000000001</v>
      </c>
      <c r="Y445" s="144" t="s">
        <v>2148</v>
      </c>
      <c r="Z445" s="144">
        <v>0.31440000000000001</v>
      </c>
      <c r="AA445" s="144" t="s">
        <v>1371</v>
      </c>
      <c r="AB445" s="144">
        <v>0</v>
      </c>
      <c r="AC445" s="144">
        <v>0</v>
      </c>
      <c r="AD445" s="144"/>
      <c r="AF445" s="144" t="s">
        <v>3119</v>
      </c>
      <c r="AG445" s="144" t="s">
        <v>3120</v>
      </c>
      <c r="AH445" s="144" t="s">
        <v>201</v>
      </c>
      <c r="AI445" s="144" t="s">
        <v>3121</v>
      </c>
      <c r="AJ445" s="144">
        <v>-6.0499999999999998E-2</v>
      </c>
      <c r="AK445" s="144" t="s">
        <v>2550</v>
      </c>
      <c r="AL445" s="144">
        <v>6.0499999999999998E-2</v>
      </c>
      <c r="AM445" s="144" t="s">
        <v>1371</v>
      </c>
      <c r="AN445" s="144">
        <v>0</v>
      </c>
      <c r="AO445" s="144">
        <v>0</v>
      </c>
      <c r="AP445" s="144"/>
    </row>
    <row r="446" spans="8:42" x14ac:dyDescent="0.25">
      <c r="H446" s="144" t="s">
        <v>1161</v>
      </c>
      <c r="I446" s="144" t="s">
        <v>1162</v>
      </c>
      <c r="J446" s="144" t="s">
        <v>201</v>
      </c>
      <c r="K446" s="144" t="s">
        <v>1163</v>
      </c>
      <c r="L446" s="144">
        <v>0.84160000000000001</v>
      </c>
      <c r="M446" s="144" t="s">
        <v>201</v>
      </c>
      <c r="N446" s="144">
        <v>0</v>
      </c>
      <c r="O446" s="144">
        <v>100</v>
      </c>
      <c r="P446" s="144">
        <v>100</v>
      </c>
      <c r="Q446" s="144"/>
      <c r="R446" s="144"/>
      <c r="T446" s="144" t="s">
        <v>2149</v>
      </c>
      <c r="U446" s="144" t="s">
        <v>2150</v>
      </c>
      <c r="V446" s="144" t="s">
        <v>201</v>
      </c>
      <c r="W446" s="144" t="s">
        <v>2151</v>
      </c>
      <c r="X446" s="144">
        <v>-0.21160000000000001</v>
      </c>
      <c r="Y446" s="144" t="s">
        <v>2152</v>
      </c>
      <c r="Z446" s="144">
        <v>0.21160000000000001</v>
      </c>
      <c r="AA446" s="144" t="s">
        <v>1371</v>
      </c>
      <c r="AB446" s="144">
        <v>0</v>
      </c>
      <c r="AC446" s="144">
        <v>0</v>
      </c>
      <c r="AD446" s="144"/>
      <c r="AF446" s="144" t="s">
        <v>3122</v>
      </c>
      <c r="AG446" s="144" t="s">
        <v>3123</v>
      </c>
      <c r="AH446" s="144" t="s">
        <v>201</v>
      </c>
      <c r="AI446" s="144" t="s">
        <v>2553</v>
      </c>
      <c r="AJ446" s="144">
        <v>0.13320000000000001</v>
      </c>
      <c r="AK446" s="144" t="s">
        <v>201</v>
      </c>
      <c r="AL446" s="144">
        <v>0</v>
      </c>
      <c r="AM446" s="144" t="s">
        <v>1371</v>
      </c>
      <c r="AN446" s="144">
        <v>100</v>
      </c>
      <c r="AO446" s="144">
        <v>100</v>
      </c>
      <c r="AP446" s="144"/>
    </row>
    <row r="447" spans="8:42" x14ac:dyDescent="0.25">
      <c r="H447" s="144" t="s">
        <v>1164</v>
      </c>
      <c r="I447" s="144" t="s">
        <v>1165</v>
      </c>
      <c r="J447" s="144" t="s">
        <v>201</v>
      </c>
      <c r="K447" s="144" t="s">
        <v>1166</v>
      </c>
      <c r="L447" s="144">
        <v>-0.1241</v>
      </c>
      <c r="M447" s="144" t="s">
        <v>1167</v>
      </c>
      <c r="N447" s="144">
        <v>0.1241</v>
      </c>
      <c r="O447" s="144">
        <v>0</v>
      </c>
      <c r="P447" s="144">
        <v>0</v>
      </c>
      <c r="Q447" s="144"/>
      <c r="R447" s="144"/>
      <c r="T447" s="144" t="s">
        <v>2153</v>
      </c>
      <c r="U447" s="144" t="s">
        <v>2154</v>
      </c>
      <c r="V447" s="144" t="s">
        <v>201</v>
      </c>
      <c r="W447" s="144" t="s">
        <v>1546</v>
      </c>
      <c r="X447" s="144">
        <v>0.30170000000000002</v>
      </c>
      <c r="Y447" s="144" t="s">
        <v>201</v>
      </c>
      <c r="Z447" s="144">
        <v>0</v>
      </c>
      <c r="AA447" s="144" t="s">
        <v>1371</v>
      </c>
      <c r="AB447" s="144">
        <v>100</v>
      </c>
      <c r="AC447" s="144">
        <v>100</v>
      </c>
      <c r="AD447" s="144"/>
      <c r="AF447" s="144" t="s">
        <v>3124</v>
      </c>
      <c r="AG447" s="144" t="s">
        <v>3125</v>
      </c>
      <c r="AH447" s="144" t="s">
        <v>201</v>
      </c>
      <c r="AI447" s="144" t="s">
        <v>3126</v>
      </c>
      <c r="AJ447" s="144">
        <v>0.54100000000000004</v>
      </c>
      <c r="AK447" s="144" t="s">
        <v>201</v>
      </c>
      <c r="AL447" s="144">
        <v>0</v>
      </c>
      <c r="AM447" s="144" t="s">
        <v>1371</v>
      </c>
      <c r="AN447" s="144">
        <v>100</v>
      </c>
      <c r="AO447" s="144">
        <v>100</v>
      </c>
      <c r="AP447" s="144"/>
    </row>
    <row r="448" spans="8:42" x14ac:dyDescent="0.25">
      <c r="H448" s="144" t="s">
        <v>1168</v>
      </c>
      <c r="I448" s="144" t="s">
        <v>1169</v>
      </c>
      <c r="J448" s="144" t="s">
        <v>201</v>
      </c>
      <c r="K448" s="144" t="s">
        <v>1170</v>
      </c>
      <c r="L448" s="144">
        <v>0.28960000000000002</v>
      </c>
      <c r="M448" s="144" t="s">
        <v>201</v>
      </c>
      <c r="N448" s="144">
        <v>0</v>
      </c>
      <c r="O448" s="144">
        <v>100</v>
      </c>
      <c r="P448" s="144">
        <v>100</v>
      </c>
      <c r="Q448" s="144"/>
      <c r="R448" s="144"/>
      <c r="T448" s="144" t="s">
        <v>2155</v>
      </c>
      <c r="U448" s="144" t="s">
        <v>2156</v>
      </c>
      <c r="V448" s="144" t="s">
        <v>201</v>
      </c>
      <c r="W448" s="144" t="s">
        <v>2157</v>
      </c>
      <c r="X448" s="144">
        <v>0.16289999999999999</v>
      </c>
      <c r="Y448" s="144" t="s">
        <v>201</v>
      </c>
      <c r="Z448" s="144">
        <v>0</v>
      </c>
      <c r="AA448" s="144" t="s">
        <v>1371</v>
      </c>
      <c r="AB448" s="144">
        <v>100</v>
      </c>
      <c r="AC448" s="144">
        <v>100</v>
      </c>
      <c r="AD448" s="144"/>
      <c r="AF448" s="144" t="s">
        <v>3127</v>
      </c>
      <c r="AG448" s="144" t="s">
        <v>3128</v>
      </c>
      <c r="AH448" s="144" t="s">
        <v>201</v>
      </c>
      <c r="AI448" s="144" t="s">
        <v>2556</v>
      </c>
      <c r="AJ448" s="144">
        <v>-0.92290000000000005</v>
      </c>
      <c r="AK448" s="144" t="s">
        <v>2372</v>
      </c>
      <c r="AL448" s="144">
        <v>0.92290000000000005</v>
      </c>
      <c r="AM448" s="144" t="s">
        <v>1371</v>
      </c>
      <c r="AN448" s="144">
        <v>0</v>
      </c>
      <c r="AO448" s="144">
        <v>0</v>
      </c>
      <c r="AP448" s="144"/>
    </row>
    <row r="449" spans="8:42" x14ac:dyDescent="0.25">
      <c r="H449" s="144" t="s">
        <v>1171</v>
      </c>
      <c r="I449" s="144" t="s">
        <v>1172</v>
      </c>
      <c r="J449" s="144" t="s">
        <v>201</v>
      </c>
      <c r="K449" s="144" t="s">
        <v>539</v>
      </c>
      <c r="L449" s="144">
        <v>-8.4239999999999995E-2</v>
      </c>
      <c r="M449" s="144" t="s">
        <v>1173</v>
      </c>
      <c r="N449" s="144">
        <v>8.4239999999999995E-2</v>
      </c>
      <c r="O449" s="144">
        <v>0</v>
      </c>
      <c r="P449" s="144">
        <v>0</v>
      </c>
      <c r="Q449" s="144"/>
      <c r="R449" s="144"/>
      <c r="T449" s="144" t="s">
        <v>2158</v>
      </c>
      <c r="U449" s="144" t="s">
        <v>2159</v>
      </c>
      <c r="V449" s="144" t="s">
        <v>201</v>
      </c>
      <c r="W449" s="144" t="s">
        <v>2160</v>
      </c>
      <c r="X449" s="144">
        <v>-8.4919999999999995E-2</v>
      </c>
      <c r="Y449" s="144" t="s">
        <v>2161</v>
      </c>
      <c r="Z449" s="144">
        <v>8.4919999999999995E-2</v>
      </c>
      <c r="AA449" s="144" t="s">
        <v>1371</v>
      </c>
      <c r="AB449" s="144">
        <v>0</v>
      </c>
      <c r="AC449" s="144">
        <v>0</v>
      </c>
      <c r="AD449" s="144"/>
      <c r="AF449" s="144" t="s">
        <v>3129</v>
      </c>
      <c r="AG449" s="144" t="s">
        <v>3130</v>
      </c>
      <c r="AH449" s="144" t="s">
        <v>201</v>
      </c>
      <c r="AI449" s="144" t="s">
        <v>3131</v>
      </c>
      <c r="AJ449" s="144">
        <v>0.59250000000000003</v>
      </c>
      <c r="AK449" s="144" t="s">
        <v>201</v>
      </c>
      <c r="AL449" s="144">
        <v>0</v>
      </c>
      <c r="AM449" s="144" t="s">
        <v>1371</v>
      </c>
      <c r="AN449" s="144">
        <v>100</v>
      </c>
      <c r="AO449" s="144">
        <v>100</v>
      </c>
      <c r="AP449" s="144"/>
    </row>
    <row r="450" spans="8:42" x14ac:dyDescent="0.25">
      <c r="H450" s="144" t="s">
        <v>1174</v>
      </c>
      <c r="I450" s="144" t="s">
        <v>1175</v>
      </c>
      <c r="J450" s="144" t="s">
        <v>201</v>
      </c>
      <c r="K450" s="144" t="s">
        <v>1176</v>
      </c>
      <c r="L450" s="144">
        <v>-0.24790000000000001</v>
      </c>
      <c r="M450" s="144" t="s">
        <v>1177</v>
      </c>
      <c r="N450" s="144">
        <v>0.24790000000000001</v>
      </c>
      <c r="O450" s="144">
        <v>0</v>
      </c>
      <c r="P450" s="144">
        <v>0</v>
      </c>
      <c r="Q450" s="144"/>
      <c r="R450" s="144"/>
      <c r="T450" s="144" t="s">
        <v>2162</v>
      </c>
      <c r="U450" s="144" t="s">
        <v>2163</v>
      </c>
      <c r="V450" s="144" t="s">
        <v>201</v>
      </c>
      <c r="W450" s="144" t="s">
        <v>2164</v>
      </c>
      <c r="X450" s="144">
        <v>-0.1555</v>
      </c>
      <c r="Y450" s="144" t="s">
        <v>2165</v>
      </c>
      <c r="Z450" s="144">
        <v>0.1555</v>
      </c>
      <c r="AA450" s="144" t="s">
        <v>1371</v>
      </c>
      <c r="AB450" s="144">
        <v>0</v>
      </c>
      <c r="AC450" s="144">
        <v>0</v>
      </c>
      <c r="AD450" s="144"/>
      <c r="AF450" s="144" t="s">
        <v>3132</v>
      </c>
      <c r="AG450" s="144" t="s">
        <v>3133</v>
      </c>
      <c r="AH450" s="144" t="s">
        <v>201</v>
      </c>
      <c r="AI450" s="144" t="s">
        <v>2375</v>
      </c>
      <c r="AJ450" s="144">
        <v>0.16639999999999999</v>
      </c>
      <c r="AK450" s="144" t="s">
        <v>201</v>
      </c>
      <c r="AL450" s="144">
        <v>0</v>
      </c>
      <c r="AM450" s="144" t="s">
        <v>1371</v>
      </c>
      <c r="AN450" s="144">
        <v>100</v>
      </c>
      <c r="AO450" s="144">
        <v>100</v>
      </c>
      <c r="AP450" s="144"/>
    </row>
    <row r="451" spans="8:42" x14ac:dyDescent="0.25">
      <c r="H451" s="144" t="s">
        <v>1178</v>
      </c>
      <c r="I451" s="144" t="s">
        <v>1179</v>
      </c>
      <c r="J451" s="144" t="s">
        <v>201</v>
      </c>
      <c r="K451" s="144" t="s">
        <v>1180</v>
      </c>
      <c r="L451" s="144">
        <v>0.27239999999999998</v>
      </c>
      <c r="M451" s="144" t="s">
        <v>201</v>
      </c>
      <c r="N451" s="144">
        <v>0</v>
      </c>
      <c r="O451" s="144">
        <v>100</v>
      </c>
      <c r="P451" s="144">
        <v>100</v>
      </c>
      <c r="Q451" s="144"/>
      <c r="R451" s="144"/>
      <c r="T451" s="144" t="s">
        <v>2166</v>
      </c>
      <c r="U451" s="144" t="s">
        <v>2167</v>
      </c>
      <c r="V451" s="144" t="s">
        <v>201</v>
      </c>
      <c r="W451" s="144" t="s">
        <v>1550</v>
      </c>
      <c r="X451" s="144">
        <v>0.14630000000000001</v>
      </c>
      <c r="Y451" s="144" t="s">
        <v>201</v>
      </c>
      <c r="Z451" s="144">
        <v>0</v>
      </c>
      <c r="AA451" s="144" t="s">
        <v>1371</v>
      </c>
      <c r="AB451" s="144">
        <v>100</v>
      </c>
      <c r="AC451" s="144">
        <v>100</v>
      </c>
      <c r="AD451" s="144"/>
      <c r="AF451" s="144" t="s">
        <v>3134</v>
      </c>
      <c r="AG451" s="144" t="s">
        <v>1733</v>
      </c>
      <c r="AH451" s="144" t="s">
        <v>201</v>
      </c>
      <c r="AI451" s="144" t="s">
        <v>3135</v>
      </c>
      <c r="AJ451" s="144">
        <v>-0.27910000000000001</v>
      </c>
      <c r="AK451" s="144" t="s">
        <v>1429</v>
      </c>
      <c r="AL451" s="144">
        <v>0.27910000000000001</v>
      </c>
      <c r="AM451" s="144" t="s">
        <v>1371</v>
      </c>
      <c r="AN451" s="144">
        <v>0</v>
      </c>
      <c r="AO451" s="144">
        <v>0</v>
      </c>
      <c r="AP451" s="144"/>
    </row>
    <row r="452" spans="8:42" x14ac:dyDescent="0.25">
      <c r="H452" s="144" t="s">
        <v>1181</v>
      </c>
      <c r="I452" s="144" t="s">
        <v>1182</v>
      </c>
      <c r="J452" s="144" t="s">
        <v>201</v>
      </c>
      <c r="K452" s="144" t="s">
        <v>1183</v>
      </c>
      <c r="L452" s="144">
        <v>0.33119999999999999</v>
      </c>
      <c r="M452" s="144" t="s">
        <v>201</v>
      </c>
      <c r="N452" s="144">
        <v>0</v>
      </c>
      <c r="O452" s="144">
        <v>100</v>
      </c>
      <c r="P452" s="144">
        <v>100</v>
      </c>
      <c r="Q452" s="144"/>
      <c r="R452" s="144"/>
      <c r="T452" s="144" t="s">
        <v>2168</v>
      </c>
      <c r="U452" s="144" t="s">
        <v>2169</v>
      </c>
      <c r="V452" s="144" t="s">
        <v>201</v>
      </c>
      <c r="W452" s="144" t="s">
        <v>2170</v>
      </c>
      <c r="X452" s="144">
        <v>0.15429999999999999</v>
      </c>
      <c r="Y452" s="144" t="s">
        <v>201</v>
      </c>
      <c r="Z452" s="144">
        <v>0</v>
      </c>
      <c r="AA452" s="144" t="s">
        <v>1371</v>
      </c>
      <c r="AB452" s="144">
        <v>100</v>
      </c>
      <c r="AC452" s="144">
        <v>100</v>
      </c>
      <c r="AD452" s="144"/>
      <c r="AF452" s="144" t="s">
        <v>3136</v>
      </c>
      <c r="AG452" s="144" t="s">
        <v>861</v>
      </c>
      <c r="AH452" s="144" t="s">
        <v>201</v>
      </c>
      <c r="AI452" s="144" t="s">
        <v>2559</v>
      </c>
      <c r="AJ452" s="144">
        <v>0.39179999999999998</v>
      </c>
      <c r="AK452" s="144" t="s">
        <v>201</v>
      </c>
      <c r="AL452" s="144">
        <v>0</v>
      </c>
      <c r="AM452" s="144" t="s">
        <v>1371</v>
      </c>
      <c r="AN452" s="144">
        <v>100</v>
      </c>
      <c r="AO452" s="144">
        <v>100</v>
      </c>
      <c r="AP452" s="144"/>
    </row>
    <row r="453" spans="8:42" x14ac:dyDescent="0.25">
      <c r="H453" s="144" t="s">
        <v>1184</v>
      </c>
      <c r="I453" s="144" t="s">
        <v>1185</v>
      </c>
      <c r="J453" s="144" t="s">
        <v>201</v>
      </c>
      <c r="K453" s="144" t="s">
        <v>543</v>
      </c>
      <c r="L453" s="144">
        <v>0.3735</v>
      </c>
      <c r="M453" s="144" t="s">
        <v>201</v>
      </c>
      <c r="N453" s="144">
        <v>0</v>
      </c>
      <c r="O453" s="144">
        <v>100</v>
      </c>
      <c r="P453" s="144">
        <v>100</v>
      </c>
      <c r="Q453" s="144"/>
      <c r="R453" s="144"/>
      <c r="T453" s="144" t="s">
        <v>2171</v>
      </c>
      <c r="U453" s="144" t="s">
        <v>2172</v>
      </c>
      <c r="V453" s="144" t="s">
        <v>201</v>
      </c>
      <c r="W453" s="144" t="s">
        <v>2173</v>
      </c>
      <c r="X453" s="144">
        <v>8.7049999999999992E-3</v>
      </c>
      <c r="Y453" s="144" t="s">
        <v>201</v>
      </c>
      <c r="Z453" s="144">
        <v>0</v>
      </c>
      <c r="AA453" s="144" t="s">
        <v>1371</v>
      </c>
      <c r="AB453" s="144">
        <v>100</v>
      </c>
      <c r="AC453" s="144">
        <v>100</v>
      </c>
      <c r="AD453" s="144"/>
      <c r="AF453" s="144" t="s">
        <v>3137</v>
      </c>
      <c r="AG453" s="144" t="s">
        <v>3138</v>
      </c>
      <c r="AH453" s="144" t="s">
        <v>201</v>
      </c>
      <c r="AI453" s="144" t="s">
        <v>3139</v>
      </c>
      <c r="AJ453" s="144">
        <v>-0.14699999999999999</v>
      </c>
      <c r="AK453" s="144" t="s">
        <v>3140</v>
      </c>
      <c r="AL453" s="144">
        <v>0.14699999999999999</v>
      </c>
      <c r="AM453" s="144" t="s">
        <v>1371</v>
      </c>
      <c r="AN453" s="144">
        <v>0</v>
      </c>
      <c r="AO453" s="144">
        <v>0</v>
      </c>
      <c r="AP453" s="144"/>
    </row>
    <row r="454" spans="8:42" x14ac:dyDescent="0.25">
      <c r="H454" s="144" t="s">
        <v>1186</v>
      </c>
      <c r="I454" s="144" t="s">
        <v>1187</v>
      </c>
      <c r="J454" s="144" t="s">
        <v>201</v>
      </c>
      <c r="K454" s="144" t="s">
        <v>1188</v>
      </c>
      <c r="L454" s="144">
        <v>0.28970000000000001</v>
      </c>
      <c r="M454" s="144" t="s">
        <v>201</v>
      </c>
      <c r="N454" s="144">
        <v>0</v>
      </c>
      <c r="O454" s="144">
        <v>100</v>
      </c>
      <c r="P454" s="144">
        <v>100</v>
      </c>
      <c r="Q454" s="144"/>
      <c r="R454" s="144"/>
      <c r="T454" s="144" t="s">
        <v>2174</v>
      </c>
      <c r="U454" s="144" t="s">
        <v>2175</v>
      </c>
      <c r="V454" s="144" t="s">
        <v>201</v>
      </c>
      <c r="W454" s="144" t="s">
        <v>1553</v>
      </c>
      <c r="X454" s="144">
        <v>-3.2410000000000001E-2</v>
      </c>
      <c r="Y454" s="144" t="s">
        <v>2176</v>
      </c>
      <c r="Z454" s="144">
        <v>3.2410000000000001E-2</v>
      </c>
      <c r="AA454" s="144" t="s">
        <v>1371</v>
      </c>
      <c r="AB454" s="144">
        <v>0</v>
      </c>
      <c r="AC454" s="144">
        <v>0</v>
      </c>
      <c r="AD454" s="144"/>
      <c r="AF454" s="144" t="s">
        <v>3141</v>
      </c>
      <c r="AG454" s="144" t="s">
        <v>3142</v>
      </c>
      <c r="AH454" s="144" t="s">
        <v>201</v>
      </c>
      <c r="AI454" s="144" t="s">
        <v>3143</v>
      </c>
      <c r="AJ454" s="144">
        <v>-0.3155</v>
      </c>
      <c r="AK454" s="144" t="s">
        <v>3144</v>
      </c>
      <c r="AL454" s="144">
        <v>0.3155</v>
      </c>
      <c r="AM454" s="144" t="s">
        <v>1371</v>
      </c>
      <c r="AN454" s="144">
        <v>0</v>
      </c>
      <c r="AO454" s="144">
        <v>0</v>
      </c>
      <c r="AP454" s="144"/>
    </row>
    <row r="455" spans="8:42" x14ac:dyDescent="0.25">
      <c r="H455" s="144" t="s">
        <v>1189</v>
      </c>
      <c r="I455" s="144" t="s">
        <v>1190</v>
      </c>
      <c r="J455" s="144" t="s">
        <v>201</v>
      </c>
      <c r="K455" s="144" t="s">
        <v>1191</v>
      </c>
      <c r="L455" s="144">
        <v>-0.22720000000000001</v>
      </c>
      <c r="M455" s="144" t="s">
        <v>544</v>
      </c>
      <c r="N455" s="144">
        <v>0.22720000000000001</v>
      </c>
      <c r="O455" s="144">
        <v>0</v>
      </c>
      <c r="P455" s="144">
        <v>0</v>
      </c>
      <c r="Q455" s="144"/>
      <c r="R455" s="144"/>
      <c r="T455" s="144" t="s">
        <v>2177</v>
      </c>
      <c r="U455" s="144" t="s">
        <v>2178</v>
      </c>
      <c r="V455" s="144" t="s">
        <v>201</v>
      </c>
      <c r="W455" s="144" t="s">
        <v>2179</v>
      </c>
      <c r="X455" s="144">
        <v>-0.49590000000000001</v>
      </c>
      <c r="Y455" s="144" t="s">
        <v>2180</v>
      </c>
      <c r="Z455" s="144">
        <v>0.49590000000000001</v>
      </c>
      <c r="AA455" s="144" t="s">
        <v>1371</v>
      </c>
      <c r="AB455" s="144">
        <v>0</v>
      </c>
      <c r="AC455" s="144">
        <v>0</v>
      </c>
      <c r="AD455" s="144"/>
      <c r="AF455" s="144" t="s">
        <v>3145</v>
      </c>
      <c r="AG455" s="144" t="s">
        <v>3146</v>
      </c>
      <c r="AH455" s="144" t="s">
        <v>201</v>
      </c>
      <c r="AI455" s="144" t="s">
        <v>3147</v>
      </c>
      <c r="AJ455" s="144">
        <v>-0.1731</v>
      </c>
      <c r="AK455" s="144" t="s">
        <v>3148</v>
      </c>
      <c r="AL455" s="144">
        <v>0.1731</v>
      </c>
      <c r="AM455" s="144" t="s">
        <v>1371</v>
      </c>
      <c r="AN455" s="144">
        <v>0</v>
      </c>
      <c r="AO455" s="144">
        <v>0</v>
      </c>
      <c r="AP455" s="144"/>
    </row>
    <row r="456" spans="8:42" x14ac:dyDescent="0.25">
      <c r="H456" s="144" t="s">
        <v>1192</v>
      </c>
      <c r="I456" s="144" t="s">
        <v>1193</v>
      </c>
      <c r="J456" s="144" t="s">
        <v>201</v>
      </c>
      <c r="K456" s="144" t="s">
        <v>547</v>
      </c>
      <c r="L456" s="144">
        <v>1.1240000000000001</v>
      </c>
      <c r="M456" s="144" t="s">
        <v>201</v>
      </c>
      <c r="N456" s="144">
        <v>0</v>
      </c>
      <c r="O456" s="144">
        <v>100</v>
      </c>
      <c r="P456" s="144">
        <v>100</v>
      </c>
      <c r="Q456" s="144"/>
      <c r="R456" s="144"/>
      <c r="T456" s="144" t="s">
        <v>2181</v>
      </c>
      <c r="U456" s="144" t="s">
        <v>2182</v>
      </c>
      <c r="V456" s="144" t="s">
        <v>201</v>
      </c>
      <c r="W456" s="144" t="s">
        <v>2183</v>
      </c>
      <c r="X456" s="144">
        <v>-0.22270000000000001</v>
      </c>
      <c r="Y456" s="144" t="s">
        <v>2184</v>
      </c>
      <c r="Z456" s="144">
        <v>0.22270000000000001</v>
      </c>
      <c r="AA456" s="144" t="s">
        <v>1371</v>
      </c>
      <c r="AB456" s="144">
        <v>0</v>
      </c>
      <c r="AC456" s="144">
        <v>0</v>
      </c>
      <c r="AD456" s="144"/>
      <c r="AF456" s="144" t="s">
        <v>3149</v>
      </c>
      <c r="AG456" s="144" t="s">
        <v>3150</v>
      </c>
      <c r="AH456" s="144" t="s">
        <v>201</v>
      </c>
      <c r="AI456" s="144" t="s">
        <v>3151</v>
      </c>
      <c r="AJ456" s="144">
        <v>2.7400000000000001E-2</v>
      </c>
      <c r="AK456" s="144" t="s">
        <v>201</v>
      </c>
      <c r="AL456" s="144">
        <v>0</v>
      </c>
      <c r="AM456" s="144" t="s">
        <v>1371</v>
      </c>
      <c r="AN456" s="144">
        <v>100</v>
      </c>
      <c r="AO456" s="144">
        <v>100</v>
      </c>
      <c r="AP456" s="144"/>
    </row>
    <row r="457" spans="8:42" x14ac:dyDescent="0.25">
      <c r="H457" s="144" t="s">
        <v>1194</v>
      </c>
      <c r="I457" s="144" t="s">
        <v>1195</v>
      </c>
      <c r="J457" s="144" t="s">
        <v>201</v>
      </c>
      <c r="K457" s="144" t="s">
        <v>1196</v>
      </c>
      <c r="L457" s="144">
        <v>0.63490000000000002</v>
      </c>
      <c r="M457" s="144" t="s">
        <v>201</v>
      </c>
      <c r="N457" s="144">
        <v>0</v>
      </c>
      <c r="O457" s="144">
        <v>100</v>
      </c>
      <c r="P457" s="144">
        <v>100</v>
      </c>
      <c r="Q457" s="144"/>
      <c r="R457" s="144"/>
      <c r="T457" s="144" t="s">
        <v>2185</v>
      </c>
      <c r="U457" s="144" t="s">
        <v>2186</v>
      </c>
      <c r="V457" s="144" t="s">
        <v>201</v>
      </c>
      <c r="W457" s="144" t="s">
        <v>1357</v>
      </c>
      <c r="X457" s="144">
        <v>-0.5827</v>
      </c>
      <c r="Y457" s="144" t="s">
        <v>2187</v>
      </c>
      <c r="Z457" s="144">
        <v>0.5827</v>
      </c>
      <c r="AA457" s="144" t="s">
        <v>1371</v>
      </c>
      <c r="AB457" s="144">
        <v>0</v>
      </c>
      <c r="AC457" s="144">
        <v>0</v>
      </c>
      <c r="AD457" s="144"/>
      <c r="AF457" s="144" t="s">
        <v>3152</v>
      </c>
      <c r="AG457" s="144" t="s">
        <v>3153</v>
      </c>
      <c r="AH457" s="144" t="s">
        <v>201</v>
      </c>
      <c r="AI457" s="144" t="s">
        <v>2562</v>
      </c>
      <c r="AJ457" s="144">
        <v>0.24049999999999999</v>
      </c>
      <c r="AK457" s="144" t="s">
        <v>201</v>
      </c>
      <c r="AL457" s="144">
        <v>0</v>
      </c>
      <c r="AM457" s="144" t="s">
        <v>1371</v>
      </c>
      <c r="AN457" s="144">
        <v>100</v>
      </c>
      <c r="AO457" s="144">
        <v>100</v>
      </c>
      <c r="AP457" s="144"/>
    </row>
    <row r="458" spans="8:42" x14ac:dyDescent="0.25">
      <c r="H458" s="144" t="s">
        <v>1197</v>
      </c>
      <c r="I458" s="144" t="s">
        <v>1198</v>
      </c>
      <c r="J458" s="144" t="s">
        <v>201</v>
      </c>
      <c r="K458" s="144" t="s">
        <v>1199</v>
      </c>
      <c r="L458" s="144">
        <v>-0.50890000000000002</v>
      </c>
      <c r="M458" s="144" t="s">
        <v>1200</v>
      </c>
      <c r="N458" s="144">
        <v>0.50890000000000002</v>
      </c>
      <c r="O458" s="144">
        <v>0</v>
      </c>
      <c r="P458" s="144">
        <v>0</v>
      </c>
      <c r="Q458" s="144"/>
      <c r="R458" s="144"/>
      <c r="T458" s="144" t="s">
        <v>2188</v>
      </c>
      <c r="U458" s="144" t="s">
        <v>2189</v>
      </c>
      <c r="V458" s="144" t="s">
        <v>201</v>
      </c>
      <c r="W458" s="144" t="s">
        <v>1557</v>
      </c>
      <c r="X458" s="144">
        <v>0.46410000000000001</v>
      </c>
      <c r="Y458" s="144" t="s">
        <v>201</v>
      </c>
      <c r="Z458" s="144">
        <v>0</v>
      </c>
      <c r="AA458" s="144" t="s">
        <v>1371</v>
      </c>
      <c r="AB458" s="144">
        <v>100</v>
      </c>
      <c r="AC458" s="144">
        <v>100</v>
      </c>
      <c r="AD458" s="144"/>
      <c r="AF458" s="144" t="s">
        <v>3154</v>
      </c>
      <c r="AG458" s="144" t="s">
        <v>3155</v>
      </c>
      <c r="AH458" s="144" t="s">
        <v>201</v>
      </c>
      <c r="AI458" s="144" t="s">
        <v>3156</v>
      </c>
      <c r="AJ458" s="144">
        <v>0.39329999999999998</v>
      </c>
      <c r="AK458" s="144" t="s">
        <v>201</v>
      </c>
      <c r="AL458" s="144">
        <v>0</v>
      </c>
      <c r="AM458" s="144" t="s">
        <v>1371</v>
      </c>
      <c r="AN458" s="144">
        <v>100</v>
      </c>
      <c r="AO458" s="144">
        <v>100</v>
      </c>
      <c r="AP458" s="144"/>
    </row>
    <row r="459" spans="8:42" x14ac:dyDescent="0.25">
      <c r="H459" s="144" t="s">
        <v>1201</v>
      </c>
      <c r="I459" s="144" t="s">
        <v>1202</v>
      </c>
      <c r="J459" s="144" t="s">
        <v>201</v>
      </c>
      <c r="K459" s="144" t="s">
        <v>1203</v>
      </c>
      <c r="L459" s="144">
        <v>0.37180000000000002</v>
      </c>
      <c r="M459" s="144" t="s">
        <v>201</v>
      </c>
      <c r="N459" s="144">
        <v>0</v>
      </c>
      <c r="O459" s="144">
        <v>100</v>
      </c>
      <c r="P459" s="144">
        <v>100</v>
      </c>
      <c r="Q459" s="144"/>
      <c r="R459" s="144"/>
      <c r="T459" s="144" t="s">
        <v>2190</v>
      </c>
      <c r="U459" s="144" t="s">
        <v>2191</v>
      </c>
      <c r="V459" s="144" t="s">
        <v>201</v>
      </c>
      <c r="W459" s="144" t="s">
        <v>2192</v>
      </c>
      <c r="X459" s="144">
        <v>0.16489999999999999</v>
      </c>
      <c r="Y459" s="144" t="s">
        <v>201</v>
      </c>
      <c r="Z459" s="144">
        <v>0</v>
      </c>
      <c r="AA459" s="144" t="s">
        <v>1371</v>
      </c>
      <c r="AB459" s="144">
        <v>100</v>
      </c>
      <c r="AC459" s="144">
        <v>100</v>
      </c>
      <c r="AD459" s="144"/>
      <c r="AF459" s="144" t="s">
        <v>3157</v>
      </c>
      <c r="AG459" s="144" t="s">
        <v>3158</v>
      </c>
      <c r="AH459" s="144" t="s">
        <v>201</v>
      </c>
      <c r="AI459" s="144" t="s">
        <v>3159</v>
      </c>
      <c r="AJ459" s="144">
        <v>0.17460000000000001</v>
      </c>
      <c r="AK459" s="144" t="s">
        <v>201</v>
      </c>
      <c r="AL459" s="144">
        <v>0</v>
      </c>
      <c r="AM459" s="144" t="s">
        <v>1371</v>
      </c>
      <c r="AN459" s="144">
        <v>100</v>
      </c>
      <c r="AO459" s="144">
        <v>100</v>
      </c>
      <c r="AP459" s="144"/>
    </row>
    <row r="460" spans="8:42" x14ac:dyDescent="0.25">
      <c r="H460" s="144" t="s">
        <v>1204</v>
      </c>
      <c r="I460" s="144" t="s">
        <v>1205</v>
      </c>
      <c r="J460" s="144" t="s">
        <v>201</v>
      </c>
      <c r="K460" s="144" t="s">
        <v>359</v>
      </c>
      <c r="L460" s="144">
        <v>-0.38869999999999999</v>
      </c>
      <c r="M460" s="144" t="s">
        <v>1206</v>
      </c>
      <c r="N460" s="144">
        <v>0.38869999999999999</v>
      </c>
      <c r="O460" s="144">
        <v>0</v>
      </c>
      <c r="P460" s="144">
        <v>0</v>
      </c>
      <c r="Q460" s="144"/>
      <c r="R460" s="144"/>
      <c r="T460" s="144" t="s">
        <v>2193</v>
      </c>
      <c r="U460" s="144" t="s">
        <v>2194</v>
      </c>
      <c r="V460" s="144" t="s">
        <v>201</v>
      </c>
      <c r="W460" s="144" t="s">
        <v>2195</v>
      </c>
      <c r="X460" s="144">
        <v>-0.1547</v>
      </c>
      <c r="Y460" s="144" t="s">
        <v>2196</v>
      </c>
      <c r="Z460" s="144">
        <v>0.1547</v>
      </c>
      <c r="AA460" s="144" t="s">
        <v>1371</v>
      </c>
      <c r="AB460" s="144">
        <v>0</v>
      </c>
      <c r="AC460" s="144">
        <v>0</v>
      </c>
      <c r="AD460" s="144"/>
      <c r="AF460" s="144" t="s">
        <v>3160</v>
      </c>
      <c r="AG460" s="144" t="s">
        <v>3161</v>
      </c>
      <c r="AH460" s="144" t="s">
        <v>201</v>
      </c>
      <c r="AI460" s="144" t="s">
        <v>2565</v>
      </c>
      <c r="AJ460" s="144">
        <v>0.93810000000000004</v>
      </c>
      <c r="AK460" s="144" t="s">
        <v>201</v>
      </c>
      <c r="AL460" s="144">
        <v>0</v>
      </c>
      <c r="AM460" s="144" t="s">
        <v>1371</v>
      </c>
      <c r="AN460" s="144">
        <v>100</v>
      </c>
      <c r="AO460" s="144">
        <v>100</v>
      </c>
      <c r="AP460" s="144"/>
    </row>
    <row r="461" spans="8:42" x14ac:dyDescent="0.25">
      <c r="H461" s="144" t="s">
        <v>1207</v>
      </c>
      <c r="I461" s="144" t="s">
        <v>1208</v>
      </c>
      <c r="J461" s="144" t="s">
        <v>201</v>
      </c>
      <c r="K461" s="144" t="s">
        <v>551</v>
      </c>
      <c r="L461" s="144">
        <v>0.11609999999999999</v>
      </c>
      <c r="M461" s="144" t="s">
        <v>201</v>
      </c>
      <c r="N461" s="144">
        <v>0</v>
      </c>
      <c r="O461" s="144">
        <v>100</v>
      </c>
      <c r="P461" s="144">
        <v>100</v>
      </c>
      <c r="Q461" s="144"/>
      <c r="R461" s="144"/>
      <c r="T461" s="144" t="s">
        <v>2197</v>
      </c>
      <c r="U461" s="144" t="s">
        <v>2198</v>
      </c>
      <c r="V461" s="144" t="s">
        <v>201</v>
      </c>
      <c r="W461" s="144" t="s">
        <v>2199</v>
      </c>
      <c r="X461" s="144">
        <v>-3.415E-2</v>
      </c>
      <c r="Y461" s="144" t="s">
        <v>2200</v>
      </c>
      <c r="Z461" s="144">
        <v>3.415E-2</v>
      </c>
      <c r="AA461" s="144" t="s">
        <v>1371</v>
      </c>
      <c r="AB461" s="144">
        <v>0</v>
      </c>
      <c r="AC461" s="144">
        <v>0</v>
      </c>
      <c r="AD461" s="144"/>
      <c r="AF461" s="144" t="s">
        <v>3162</v>
      </c>
      <c r="AG461" s="144" t="s">
        <v>1241</v>
      </c>
      <c r="AH461" s="144" t="s">
        <v>201</v>
      </c>
      <c r="AI461" s="144" t="s">
        <v>3163</v>
      </c>
      <c r="AJ461" s="144">
        <v>-0.28029999999999999</v>
      </c>
      <c r="AK461" s="144" t="s">
        <v>1243</v>
      </c>
      <c r="AL461" s="144">
        <v>0.28029999999999999</v>
      </c>
      <c r="AM461" s="144" t="s">
        <v>1371</v>
      </c>
      <c r="AN461" s="144">
        <v>0</v>
      </c>
      <c r="AO461" s="144">
        <v>0</v>
      </c>
      <c r="AP461" s="144"/>
    </row>
    <row r="462" spans="8:42" x14ac:dyDescent="0.25">
      <c r="H462" s="144" t="s">
        <v>1209</v>
      </c>
      <c r="I462" s="144" t="s">
        <v>697</v>
      </c>
      <c r="J462" s="144" t="s">
        <v>201</v>
      </c>
      <c r="K462" s="144" t="s">
        <v>1210</v>
      </c>
      <c r="L462" s="144">
        <v>0.1346</v>
      </c>
      <c r="M462" s="144" t="s">
        <v>201</v>
      </c>
      <c r="N462" s="144">
        <v>0</v>
      </c>
      <c r="O462" s="144">
        <v>100</v>
      </c>
      <c r="P462" s="144">
        <v>100</v>
      </c>
      <c r="Q462" s="144"/>
      <c r="R462" s="144"/>
      <c r="T462" s="144" t="s">
        <v>2201</v>
      </c>
      <c r="U462" s="144" t="s">
        <v>2202</v>
      </c>
      <c r="V462" s="144" t="s">
        <v>201</v>
      </c>
      <c r="W462" s="144" t="s">
        <v>1561</v>
      </c>
      <c r="X462" s="144">
        <v>0.49540000000000001</v>
      </c>
      <c r="Y462" s="144" t="s">
        <v>201</v>
      </c>
      <c r="Z462" s="144">
        <v>0</v>
      </c>
      <c r="AA462" s="144" t="s">
        <v>1371</v>
      </c>
      <c r="AB462" s="144">
        <v>100</v>
      </c>
      <c r="AC462" s="144">
        <v>100</v>
      </c>
      <c r="AD462" s="144"/>
      <c r="AF462" s="144" t="s">
        <v>3164</v>
      </c>
      <c r="AG462" s="144" t="s">
        <v>3165</v>
      </c>
      <c r="AH462" s="144" t="s">
        <v>201</v>
      </c>
      <c r="AI462" s="144" t="s">
        <v>3166</v>
      </c>
      <c r="AJ462" s="144">
        <v>0.23930000000000001</v>
      </c>
      <c r="AK462" s="144" t="s">
        <v>201</v>
      </c>
      <c r="AL462" s="144">
        <v>0</v>
      </c>
      <c r="AM462" s="144" t="s">
        <v>1371</v>
      </c>
      <c r="AN462" s="144">
        <v>100</v>
      </c>
      <c r="AO462" s="144">
        <v>100</v>
      </c>
      <c r="AP462" s="144"/>
    </row>
    <row r="463" spans="8:42" x14ac:dyDescent="0.25">
      <c r="H463" s="144" t="s">
        <v>1211</v>
      </c>
      <c r="I463" s="144" t="s">
        <v>1212</v>
      </c>
      <c r="J463" s="144" t="s">
        <v>201</v>
      </c>
      <c r="K463" s="144" t="s">
        <v>1213</v>
      </c>
      <c r="L463" s="144">
        <v>-0.38009999999999999</v>
      </c>
      <c r="M463" s="144" t="s">
        <v>552</v>
      </c>
      <c r="N463" s="144">
        <v>0.38009999999999999</v>
      </c>
      <c r="O463" s="144">
        <v>0</v>
      </c>
      <c r="P463" s="144">
        <v>0</v>
      </c>
      <c r="Q463" s="144"/>
      <c r="R463" s="144"/>
      <c r="T463" s="144" t="s">
        <v>2203</v>
      </c>
      <c r="U463" s="144" t="s">
        <v>2204</v>
      </c>
      <c r="V463" s="144" t="s">
        <v>201</v>
      </c>
      <c r="W463" s="144" t="s">
        <v>2205</v>
      </c>
      <c r="X463" s="144">
        <v>-0.50470000000000004</v>
      </c>
      <c r="Y463" s="144" t="s">
        <v>2206</v>
      </c>
      <c r="Z463" s="144">
        <v>0.50470000000000004</v>
      </c>
      <c r="AA463" s="144" t="s">
        <v>1371</v>
      </c>
      <c r="AB463" s="144">
        <v>0</v>
      </c>
      <c r="AC463" s="144">
        <v>0</v>
      </c>
      <c r="AD463" s="144"/>
      <c r="AF463" s="144" t="s">
        <v>3167</v>
      </c>
      <c r="AG463" s="144" t="s">
        <v>3168</v>
      </c>
      <c r="AH463" s="144" t="s">
        <v>201</v>
      </c>
      <c r="AI463" s="144" t="s">
        <v>3169</v>
      </c>
      <c r="AJ463" s="144">
        <v>0.9456</v>
      </c>
      <c r="AK463" s="144" t="s">
        <v>201</v>
      </c>
      <c r="AL463" s="144">
        <v>0</v>
      </c>
      <c r="AM463" s="144" t="s">
        <v>1371</v>
      </c>
      <c r="AN463" s="144">
        <v>100</v>
      </c>
      <c r="AO463" s="144">
        <v>100</v>
      </c>
      <c r="AP463" s="144"/>
    </row>
    <row r="464" spans="8:42" x14ac:dyDescent="0.25">
      <c r="H464" s="144" t="s">
        <v>1214</v>
      </c>
      <c r="I464" s="144" t="s">
        <v>1215</v>
      </c>
      <c r="J464" s="144" t="s">
        <v>201</v>
      </c>
      <c r="K464" s="144" t="s">
        <v>1216</v>
      </c>
      <c r="L464" s="144">
        <v>0.61419999999999997</v>
      </c>
      <c r="M464" s="144" t="s">
        <v>201</v>
      </c>
      <c r="N464" s="144">
        <v>0</v>
      </c>
      <c r="O464" s="144">
        <v>100</v>
      </c>
      <c r="P464" s="144">
        <v>100</v>
      </c>
      <c r="Q464" s="144"/>
      <c r="R464" s="144"/>
      <c r="T464" s="144" t="s">
        <v>2207</v>
      </c>
      <c r="U464" s="144" t="s">
        <v>2208</v>
      </c>
      <c r="V464" s="144" t="s">
        <v>201</v>
      </c>
      <c r="W464" s="144" t="s">
        <v>2209</v>
      </c>
      <c r="X464" s="144">
        <v>-0.20799999999999999</v>
      </c>
      <c r="Y464" s="144" t="s">
        <v>2210</v>
      </c>
      <c r="Z464" s="144">
        <v>0.20799999999999999</v>
      </c>
      <c r="AA464" s="144" t="s">
        <v>1371</v>
      </c>
      <c r="AB464" s="144">
        <v>0</v>
      </c>
      <c r="AC464" s="144">
        <v>0</v>
      </c>
      <c r="AD464" s="144"/>
      <c r="AF464" s="144" t="s">
        <v>3170</v>
      </c>
      <c r="AG464" s="144" t="s">
        <v>3171</v>
      </c>
      <c r="AH464" s="144" t="s">
        <v>201</v>
      </c>
      <c r="AI464" s="144" t="s">
        <v>3172</v>
      </c>
      <c r="AJ464" s="144">
        <v>0.29680000000000001</v>
      </c>
      <c r="AK464" s="144" t="s">
        <v>201</v>
      </c>
      <c r="AL464" s="144">
        <v>0</v>
      </c>
      <c r="AM464" s="144" t="s">
        <v>1371</v>
      </c>
      <c r="AN464" s="144">
        <v>100</v>
      </c>
      <c r="AO464" s="144">
        <v>100</v>
      </c>
      <c r="AP464" s="144"/>
    </row>
    <row r="465" spans="8:42" x14ac:dyDescent="0.25">
      <c r="H465" s="144" t="s">
        <v>1217</v>
      </c>
      <c r="I465" s="144" t="s">
        <v>1218</v>
      </c>
      <c r="J465" s="144" t="s">
        <v>201</v>
      </c>
      <c r="K465" s="144" t="s">
        <v>1219</v>
      </c>
      <c r="L465" s="144">
        <v>1.083</v>
      </c>
      <c r="M465" s="144" t="s">
        <v>201</v>
      </c>
      <c r="N465" s="144">
        <v>0</v>
      </c>
      <c r="O465" s="144">
        <v>100</v>
      </c>
      <c r="P465" s="144">
        <v>100</v>
      </c>
      <c r="Q465" s="144"/>
      <c r="R465" s="144"/>
      <c r="T465" s="144" t="s">
        <v>2211</v>
      </c>
      <c r="U465" s="144" t="s">
        <v>2212</v>
      </c>
      <c r="V465" s="144" t="s">
        <v>201</v>
      </c>
      <c r="W465" s="144" t="s">
        <v>2213</v>
      </c>
      <c r="X465" s="144">
        <v>0.19070000000000001</v>
      </c>
      <c r="Y465" s="144" t="s">
        <v>201</v>
      </c>
      <c r="Z465" s="144">
        <v>0</v>
      </c>
      <c r="AA465" s="144" t="s">
        <v>1371</v>
      </c>
      <c r="AB465" s="144">
        <v>100</v>
      </c>
      <c r="AC465" s="144">
        <v>100</v>
      </c>
      <c r="AD465" s="144"/>
      <c r="AF465" s="144" t="s">
        <v>3173</v>
      </c>
      <c r="AG465" s="144" t="s">
        <v>3174</v>
      </c>
      <c r="AH465" s="144" t="s">
        <v>201</v>
      </c>
      <c r="AI465" s="144" t="s">
        <v>2568</v>
      </c>
      <c r="AJ465" s="144">
        <v>-0.5585</v>
      </c>
      <c r="AK465" s="144" t="s">
        <v>2569</v>
      </c>
      <c r="AL465" s="144">
        <v>0.5585</v>
      </c>
      <c r="AM465" s="144" t="s">
        <v>1371</v>
      </c>
      <c r="AN465" s="144">
        <v>0</v>
      </c>
      <c r="AO465" s="144">
        <v>0</v>
      </c>
      <c r="AP465" s="144"/>
    </row>
    <row r="466" spans="8:42" x14ac:dyDescent="0.25">
      <c r="H466" s="144" t="s">
        <v>1220</v>
      </c>
      <c r="I466" s="144" t="s">
        <v>1221</v>
      </c>
      <c r="J466" s="144" t="s">
        <v>201</v>
      </c>
      <c r="K466" s="144" t="s">
        <v>555</v>
      </c>
      <c r="L466" s="144">
        <v>-0.1061</v>
      </c>
      <c r="M466" s="144" t="s">
        <v>1222</v>
      </c>
      <c r="N466" s="144">
        <v>0.1061</v>
      </c>
      <c r="O466" s="144">
        <v>0</v>
      </c>
      <c r="P466" s="144">
        <v>0</v>
      </c>
      <c r="Q466" s="144"/>
      <c r="R466" s="144"/>
      <c r="T466" s="144" t="s">
        <v>2214</v>
      </c>
      <c r="U466" s="144" t="s">
        <v>2215</v>
      </c>
      <c r="V466" s="144" t="s">
        <v>201</v>
      </c>
      <c r="W466" s="144" t="s">
        <v>2216</v>
      </c>
      <c r="X466" s="144">
        <v>-0.49940000000000001</v>
      </c>
      <c r="Y466" s="144" t="s">
        <v>2217</v>
      </c>
      <c r="Z466" s="144">
        <v>0.49940000000000001</v>
      </c>
      <c r="AA466" s="144" t="s">
        <v>1371</v>
      </c>
      <c r="AB466" s="144">
        <v>0</v>
      </c>
      <c r="AC466" s="144">
        <v>0</v>
      </c>
      <c r="AD466" s="144"/>
      <c r="AF466" s="144" t="s">
        <v>3175</v>
      </c>
      <c r="AG466" s="144" t="s">
        <v>3176</v>
      </c>
      <c r="AH466" s="144" t="s">
        <v>201</v>
      </c>
      <c r="AI466" s="144" t="s">
        <v>2378</v>
      </c>
      <c r="AJ466" s="144">
        <v>0.17119999999999999</v>
      </c>
      <c r="AK466" s="144" t="s">
        <v>201</v>
      </c>
      <c r="AL466" s="144">
        <v>0</v>
      </c>
      <c r="AM466" s="144" t="s">
        <v>1371</v>
      </c>
      <c r="AN466" s="144">
        <v>100</v>
      </c>
      <c r="AO466" s="144">
        <v>100</v>
      </c>
      <c r="AP466" s="144"/>
    </row>
    <row r="467" spans="8:42" x14ac:dyDescent="0.25">
      <c r="H467" s="144" t="s">
        <v>1223</v>
      </c>
      <c r="I467" s="144" t="s">
        <v>1224</v>
      </c>
      <c r="J467" s="144" t="s">
        <v>201</v>
      </c>
      <c r="K467" s="144" t="s">
        <v>1225</v>
      </c>
      <c r="L467" s="144">
        <v>2.2000000000000002</v>
      </c>
      <c r="M467" s="144" t="s">
        <v>201</v>
      </c>
      <c r="N467" s="144">
        <v>0</v>
      </c>
      <c r="O467" s="144">
        <v>100</v>
      </c>
      <c r="P467" s="144">
        <v>100</v>
      </c>
      <c r="Q467" s="144"/>
      <c r="R467" s="144"/>
      <c r="T467" s="144" t="s">
        <v>2218</v>
      </c>
      <c r="U467" s="144" t="s">
        <v>2219</v>
      </c>
      <c r="V467" s="144" t="s">
        <v>201</v>
      </c>
      <c r="W467" s="144" t="s">
        <v>1565</v>
      </c>
      <c r="X467" s="144">
        <v>-4.0300000000000002E-2</v>
      </c>
      <c r="Y467" s="144" t="s">
        <v>1566</v>
      </c>
      <c r="Z467" s="144">
        <v>4.0300000000000002E-2</v>
      </c>
      <c r="AA467" s="144" t="s">
        <v>1371</v>
      </c>
      <c r="AB467" s="144">
        <v>0</v>
      </c>
      <c r="AC467" s="144">
        <v>0</v>
      </c>
      <c r="AD467" s="144"/>
      <c r="AF467" s="144" t="s">
        <v>3177</v>
      </c>
      <c r="AG467" s="144" t="s">
        <v>3178</v>
      </c>
      <c r="AH467" s="144" t="s">
        <v>201</v>
      </c>
      <c r="AI467" s="144" t="s">
        <v>2571</v>
      </c>
      <c r="AJ467" s="144">
        <v>-1.738E-2</v>
      </c>
      <c r="AK467" s="144" t="s">
        <v>3179</v>
      </c>
      <c r="AL467" s="144">
        <v>1.738E-2</v>
      </c>
      <c r="AM467" s="144" t="s">
        <v>1371</v>
      </c>
      <c r="AN467" s="144">
        <v>0</v>
      </c>
      <c r="AO467" s="144">
        <v>0</v>
      </c>
      <c r="AP467" s="144"/>
    </row>
    <row r="468" spans="8:42" x14ac:dyDescent="0.25">
      <c r="H468" s="144" t="s">
        <v>1226</v>
      </c>
      <c r="I468" s="144" t="s">
        <v>1227</v>
      </c>
      <c r="J468" s="144" t="s">
        <v>201</v>
      </c>
      <c r="K468" s="144" t="s">
        <v>1228</v>
      </c>
      <c r="L468" s="144">
        <v>-1.593E-2</v>
      </c>
      <c r="M468" s="144" t="s">
        <v>1229</v>
      </c>
      <c r="N468" s="144">
        <v>1.593E-2</v>
      </c>
      <c r="O468" s="144">
        <v>0</v>
      </c>
      <c r="P468" s="144">
        <v>0</v>
      </c>
      <c r="Q468" s="144"/>
      <c r="R468" s="144"/>
      <c r="T468" s="144" t="s">
        <v>2220</v>
      </c>
      <c r="U468" s="144" t="s">
        <v>2221</v>
      </c>
      <c r="V468" s="144" t="s">
        <v>201</v>
      </c>
      <c r="W468" s="144" t="s">
        <v>2222</v>
      </c>
      <c r="X468" s="144">
        <v>0.49559999999999998</v>
      </c>
      <c r="Y468" s="144" t="s">
        <v>201</v>
      </c>
      <c r="Z468" s="144">
        <v>0</v>
      </c>
      <c r="AA468" s="144" t="s">
        <v>1371</v>
      </c>
      <c r="AB468" s="144">
        <v>100</v>
      </c>
      <c r="AC468" s="144">
        <v>100</v>
      </c>
      <c r="AD468" s="144"/>
      <c r="AF468" s="144" t="s">
        <v>3180</v>
      </c>
      <c r="AG468" s="144" t="s">
        <v>3181</v>
      </c>
      <c r="AH468" s="144" t="s">
        <v>201</v>
      </c>
      <c r="AI468" s="144" t="s">
        <v>3182</v>
      </c>
      <c r="AJ468" s="144">
        <v>0.56640000000000001</v>
      </c>
      <c r="AK468" s="144" t="s">
        <v>201</v>
      </c>
      <c r="AL468" s="144">
        <v>0</v>
      </c>
      <c r="AM468" s="144" t="s">
        <v>1371</v>
      </c>
      <c r="AN468" s="144">
        <v>100</v>
      </c>
      <c r="AO468" s="144">
        <v>100</v>
      </c>
      <c r="AP468" s="144"/>
    </row>
    <row r="469" spans="8:42" x14ac:dyDescent="0.25">
      <c r="H469" s="144" t="s">
        <v>1230</v>
      </c>
      <c r="I469" s="144" t="s">
        <v>1231</v>
      </c>
      <c r="J469" s="144" t="s">
        <v>201</v>
      </c>
      <c r="K469" s="144" t="s">
        <v>1232</v>
      </c>
      <c r="L469" s="144">
        <v>-0.77110000000000001</v>
      </c>
      <c r="M469" s="144" t="s">
        <v>1233</v>
      </c>
      <c r="N469" s="144">
        <v>0.77110000000000001</v>
      </c>
      <c r="O469" s="144">
        <v>0</v>
      </c>
      <c r="P469" s="144">
        <v>0</v>
      </c>
      <c r="Q469" s="144"/>
      <c r="R469" s="144"/>
      <c r="T469" s="144" t="s">
        <v>2223</v>
      </c>
      <c r="U469" s="144" t="s">
        <v>2224</v>
      </c>
      <c r="V469" s="144" t="s">
        <v>201</v>
      </c>
      <c r="W469" s="144" t="s">
        <v>2225</v>
      </c>
      <c r="X469" s="144">
        <v>0.67020000000000002</v>
      </c>
      <c r="Y469" s="144" t="s">
        <v>201</v>
      </c>
      <c r="Z469" s="144">
        <v>0</v>
      </c>
      <c r="AA469" s="144" t="s">
        <v>1371</v>
      </c>
      <c r="AB469" s="144">
        <v>100</v>
      </c>
      <c r="AC469" s="144">
        <v>100</v>
      </c>
      <c r="AD469" s="144"/>
      <c r="AF469" s="144" t="s">
        <v>3183</v>
      </c>
      <c r="AG469" s="144" t="s">
        <v>3184</v>
      </c>
      <c r="AH469" s="144" t="s">
        <v>201</v>
      </c>
      <c r="AI469" s="144" t="s">
        <v>3185</v>
      </c>
      <c r="AJ469" s="144">
        <v>8.0259999999999998E-2</v>
      </c>
      <c r="AK469" s="144" t="s">
        <v>201</v>
      </c>
      <c r="AL469" s="144">
        <v>0</v>
      </c>
      <c r="AM469" s="144" t="s">
        <v>1371</v>
      </c>
      <c r="AN469" s="144">
        <v>100</v>
      </c>
      <c r="AO469" s="144">
        <v>100</v>
      </c>
      <c r="AP469" s="144"/>
    </row>
    <row r="470" spans="8:42" x14ac:dyDescent="0.25">
      <c r="H470" s="144" t="s">
        <v>1234</v>
      </c>
      <c r="I470" s="144" t="s">
        <v>1235</v>
      </c>
      <c r="J470" s="144" t="s">
        <v>201</v>
      </c>
      <c r="K470" s="144" t="s">
        <v>1236</v>
      </c>
      <c r="L470" s="144">
        <v>0.86360000000000003</v>
      </c>
      <c r="M470" s="144" t="s">
        <v>201</v>
      </c>
      <c r="N470" s="144">
        <v>0</v>
      </c>
      <c r="O470" s="144">
        <v>100</v>
      </c>
      <c r="P470" s="144">
        <v>100</v>
      </c>
      <c r="Q470" s="144"/>
      <c r="R470" s="144"/>
      <c r="T470" s="144" t="s">
        <v>2226</v>
      </c>
      <c r="U470" s="144" t="s">
        <v>1096</v>
      </c>
      <c r="V470" s="144" t="s">
        <v>201</v>
      </c>
      <c r="W470" s="144" t="s">
        <v>2227</v>
      </c>
      <c r="X470" s="144">
        <v>0.21010000000000001</v>
      </c>
      <c r="Y470" s="144" t="s">
        <v>201</v>
      </c>
      <c r="Z470" s="144">
        <v>0</v>
      </c>
      <c r="AA470" s="144" t="s">
        <v>1371</v>
      </c>
      <c r="AB470" s="144">
        <v>100</v>
      </c>
      <c r="AC470" s="144">
        <v>100</v>
      </c>
      <c r="AD470" s="144"/>
      <c r="AF470" s="144" t="s">
        <v>1581</v>
      </c>
      <c r="AG470" s="144" t="s">
        <v>1369</v>
      </c>
      <c r="AH470" s="144" t="s">
        <v>201</v>
      </c>
      <c r="AI470" s="144" t="s">
        <v>3186</v>
      </c>
      <c r="AJ470" s="144">
        <v>-2.7570000000000001E-2</v>
      </c>
      <c r="AK470" s="144" t="s">
        <v>1370</v>
      </c>
      <c r="AL470" s="144">
        <v>2.7570000000000001E-2</v>
      </c>
      <c r="AM470" s="144" t="s">
        <v>1371</v>
      </c>
      <c r="AN470" s="144">
        <v>0</v>
      </c>
      <c r="AO470" s="144">
        <v>0</v>
      </c>
      <c r="AP470" s="144"/>
    </row>
    <row r="471" spans="8:42" x14ac:dyDescent="0.25">
      <c r="H471" s="144" t="s">
        <v>1237</v>
      </c>
      <c r="I471" s="144" t="s">
        <v>1238</v>
      </c>
      <c r="J471" s="144" t="s">
        <v>201</v>
      </c>
      <c r="K471" s="144" t="s">
        <v>559</v>
      </c>
      <c r="L471" s="144">
        <v>-0.41260000000000002</v>
      </c>
      <c r="M471" s="144" t="s">
        <v>1239</v>
      </c>
      <c r="N471" s="144">
        <v>0.41260000000000002</v>
      </c>
      <c r="O471" s="144">
        <v>0</v>
      </c>
      <c r="P471" s="144">
        <v>0</v>
      </c>
      <c r="Q471" s="144"/>
      <c r="R471" s="144"/>
      <c r="T471" s="144" t="s">
        <v>2228</v>
      </c>
      <c r="U471" s="144" t="s">
        <v>2229</v>
      </c>
      <c r="V471" s="144" t="s">
        <v>201</v>
      </c>
      <c r="W471" s="144" t="s">
        <v>2230</v>
      </c>
      <c r="X471" s="144">
        <v>0.55169999999999997</v>
      </c>
      <c r="Y471" s="144" t="s">
        <v>201</v>
      </c>
      <c r="Z471" s="144">
        <v>0</v>
      </c>
      <c r="AA471" s="144" t="s">
        <v>1371</v>
      </c>
      <c r="AB471" s="144">
        <v>100</v>
      </c>
      <c r="AC471" s="144">
        <v>100</v>
      </c>
      <c r="AD471" s="144"/>
      <c r="AF471" s="144" t="s">
        <v>1582</v>
      </c>
      <c r="AG471" s="144" t="s">
        <v>1583</v>
      </c>
      <c r="AH471" s="144" t="s">
        <v>201</v>
      </c>
      <c r="AI471" s="144" t="s">
        <v>2572</v>
      </c>
      <c r="AJ471" s="144">
        <v>-0.14449999999999999</v>
      </c>
      <c r="AK471" s="144" t="s">
        <v>1375</v>
      </c>
      <c r="AL471" s="144">
        <v>0.14449999999999999</v>
      </c>
      <c r="AM471" s="144" t="s">
        <v>1371</v>
      </c>
      <c r="AN471" s="144">
        <v>0</v>
      </c>
      <c r="AO471" s="144">
        <v>0</v>
      </c>
      <c r="AP471" s="144"/>
    </row>
    <row r="472" spans="8:42" x14ac:dyDescent="0.25">
      <c r="H472" s="144" t="s">
        <v>1240</v>
      </c>
      <c r="I472" s="144" t="s">
        <v>1241</v>
      </c>
      <c r="J472" s="144" t="s">
        <v>201</v>
      </c>
      <c r="K472" s="144" t="s">
        <v>1242</v>
      </c>
      <c r="L472" s="144">
        <v>-0.39450000000000002</v>
      </c>
      <c r="M472" s="144" t="s">
        <v>1243</v>
      </c>
      <c r="N472" s="144">
        <v>0.39450000000000002</v>
      </c>
      <c r="O472" s="144">
        <v>0</v>
      </c>
      <c r="P472" s="144">
        <v>0</v>
      </c>
      <c r="Q472" s="144"/>
      <c r="R472" s="144"/>
      <c r="T472" s="144" t="s">
        <v>2231</v>
      </c>
      <c r="U472" s="144" t="s">
        <v>2232</v>
      </c>
      <c r="V472" s="144" t="s">
        <v>201</v>
      </c>
      <c r="W472" s="144" t="s">
        <v>1569</v>
      </c>
      <c r="X472" s="144">
        <v>0.4859</v>
      </c>
      <c r="Y472" s="144" t="s">
        <v>201</v>
      </c>
      <c r="Z472" s="144">
        <v>0</v>
      </c>
      <c r="AA472" s="144" t="s">
        <v>1371</v>
      </c>
      <c r="AB472" s="144">
        <v>100</v>
      </c>
      <c r="AC472" s="144">
        <v>100</v>
      </c>
      <c r="AD472" s="144"/>
      <c r="AF472" s="144" t="s">
        <v>1584</v>
      </c>
      <c r="AG472" s="144" t="s">
        <v>1585</v>
      </c>
      <c r="AH472" s="144" t="s">
        <v>201</v>
      </c>
      <c r="AI472" s="144" t="s">
        <v>3187</v>
      </c>
      <c r="AJ472" s="144">
        <v>0.19750000000000001</v>
      </c>
      <c r="AK472" s="144" t="s">
        <v>201</v>
      </c>
      <c r="AL472" s="144">
        <v>0</v>
      </c>
      <c r="AM472" s="144" t="s">
        <v>1371</v>
      </c>
      <c r="AN472" s="144">
        <v>100</v>
      </c>
      <c r="AO472" s="144">
        <v>100</v>
      </c>
      <c r="AP472" s="144"/>
    </row>
    <row r="473" spans="8:42" x14ac:dyDescent="0.25">
      <c r="H473" s="144" t="s">
        <v>1244</v>
      </c>
      <c r="I473" s="144" t="s">
        <v>1245</v>
      </c>
      <c r="J473" s="144" t="s">
        <v>201</v>
      </c>
      <c r="K473" s="144" t="s">
        <v>1246</v>
      </c>
      <c r="L473" s="144">
        <v>1.0540000000000001E-2</v>
      </c>
      <c r="M473" s="144" t="s">
        <v>201</v>
      </c>
      <c r="N473" s="144">
        <v>0</v>
      </c>
      <c r="O473" s="144">
        <v>100</v>
      </c>
      <c r="P473" s="144">
        <v>100</v>
      </c>
      <c r="Q473" s="144"/>
      <c r="R473" s="144"/>
      <c r="T473" s="144" t="s">
        <v>2233</v>
      </c>
      <c r="U473" s="144" t="s">
        <v>2234</v>
      </c>
      <c r="V473" s="144" t="s">
        <v>201</v>
      </c>
      <c r="W473" s="144" t="s">
        <v>2235</v>
      </c>
      <c r="X473" s="144">
        <v>-0.19089999999999999</v>
      </c>
      <c r="Y473" s="144" t="s">
        <v>2236</v>
      </c>
      <c r="Z473" s="144">
        <v>0.19089999999999999</v>
      </c>
      <c r="AA473" s="144" t="s">
        <v>1371</v>
      </c>
      <c r="AB473" s="144">
        <v>0</v>
      </c>
      <c r="AC473" s="144">
        <v>0</v>
      </c>
      <c r="AD473" s="144"/>
      <c r="AF473" s="144" t="s">
        <v>1587</v>
      </c>
      <c r="AG473" s="144" t="s">
        <v>1588</v>
      </c>
      <c r="AH473" s="144" t="s">
        <v>201</v>
      </c>
      <c r="AI473" s="144" t="s">
        <v>3188</v>
      </c>
      <c r="AJ473" s="144">
        <v>0.31480000000000002</v>
      </c>
      <c r="AK473" s="144" t="s">
        <v>201</v>
      </c>
      <c r="AL473" s="144">
        <v>0</v>
      </c>
      <c r="AM473" s="144" t="s">
        <v>1371</v>
      </c>
      <c r="AN473" s="144">
        <v>100</v>
      </c>
      <c r="AO473" s="144">
        <v>100</v>
      </c>
      <c r="AP473" s="144"/>
    </row>
    <row r="474" spans="8:42" x14ac:dyDescent="0.25">
      <c r="H474" s="144" t="s">
        <v>1247</v>
      </c>
      <c r="I474" s="144" t="s">
        <v>1248</v>
      </c>
      <c r="J474" s="144" t="s">
        <v>201</v>
      </c>
      <c r="K474" s="144" t="s">
        <v>1249</v>
      </c>
      <c r="L474" s="144">
        <v>1.105</v>
      </c>
      <c r="M474" s="144" t="s">
        <v>201</v>
      </c>
      <c r="N474" s="144">
        <v>0</v>
      </c>
      <c r="O474" s="144">
        <v>100</v>
      </c>
      <c r="P474" s="144">
        <v>100</v>
      </c>
      <c r="Q474" s="144"/>
      <c r="R474" s="144"/>
      <c r="T474" s="144" t="s">
        <v>2237</v>
      </c>
      <c r="U474" s="144" t="s">
        <v>2238</v>
      </c>
      <c r="V474" s="144" t="s">
        <v>201</v>
      </c>
      <c r="W474" s="144" t="s">
        <v>2239</v>
      </c>
      <c r="X474" s="144">
        <v>-0.39360000000000001</v>
      </c>
      <c r="Y474" s="144" t="s">
        <v>2240</v>
      </c>
      <c r="Z474" s="144">
        <v>0.39360000000000001</v>
      </c>
      <c r="AA474" s="144" t="s">
        <v>1371</v>
      </c>
      <c r="AB474" s="144">
        <v>0</v>
      </c>
      <c r="AC474" s="144">
        <v>0</v>
      </c>
      <c r="AD474" s="144"/>
      <c r="AF474" s="144" t="s">
        <v>1590</v>
      </c>
      <c r="AG474" s="144" t="s">
        <v>1591</v>
      </c>
      <c r="AH474" s="144" t="s">
        <v>201</v>
      </c>
      <c r="AI474" s="144" t="s">
        <v>3189</v>
      </c>
      <c r="AJ474" s="144">
        <v>-6.7210000000000006E-2</v>
      </c>
      <c r="AK474" s="144" t="s">
        <v>1593</v>
      </c>
      <c r="AL474" s="144">
        <v>6.7210000000000006E-2</v>
      </c>
      <c r="AM474" s="144" t="s">
        <v>1371</v>
      </c>
      <c r="AN474" s="144">
        <v>0</v>
      </c>
      <c r="AO474" s="144">
        <v>0</v>
      </c>
      <c r="AP474" s="144"/>
    </row>
    <row r="475" spans="8:42" x14ac:dyDescent="0.25">
      <c r="H475" s="144" t="s">
        <v>1250</v>
      </c>
      <c r="I475" s="144" t="s">
        <v>1251</v>
      </c>
      <c r="J475" s="144" t="s">
        <v>201</v>
      </c>
      <c r="K475" s="144" t="s">
        <v>1252</v>
      </c>
      <c r="L475" s="144">
        <v>0.35770000000000002</v>
      </c>
      <c r="M475" s="144" t="s">
        <v>201</v>
      </c>
      <c r="N475" s="144">
        <v>0</v>
      </c>
      <c r="O475" s="144">
        <v>100</v>
      </c>
      <c r="P475" s="144">
        <v>100</v>
      </c>
      <c r="Q475" s="144"/>
      <c r="R475" s="144"/>
      <c r="T475" s="144" t="s">
        <v>2241</v>
      </c>
      <c r="U475" s="144" t="s">
        <v>2242</v>
      </c>
      <c r="V475" s="144" t="s">
        <v>201</v>
      </c>
      <c r="W475" s="144" t="s">
        <v>1360</v>
      </c>
      <c r="X475" s="144">
        <v>-0.24790000000000001</v>
      </c>
      <c r="Y475" s="144" t="s">
        <v>2243</v>
      </c>
      <c r="Z475" s="144">
        <v>0.24790000000000001</v>
      </c>
      <c r="AA475" s="144" t="s">
        <v>1371</v>
      </c>
      <c r="AB475" s="144">
        <v>0</v>
      </c>
      <c r="AC475" s="144">
        <v>0</v>
      </c>
      <c r="AD475" s="144"/>
      <c r="AF475" s="144" t="s">
        <v>1594</v>
      </c>
      <c r="AG475" s="144" t="s">
        <v>1595</v>
      </c>
      <c r="AH475" s="144" t="s">
        <v>201</v>
      </c>
      <c r="AI475" s="144" t="s">
        <v>2573</v>
      </c>
      <c r="AJ475" s="144">
        <v>0.1593</v>
      </c>
      <c r="AK475" s="144" t="s">
        <v>201</v>
      </c>
      <c r="AL475" s="144">
        <v>0</v>
      </c>
      <c r="AM475" s="144" t="s">
        <v>1371</v>
      </c>
      <c r="AN475" s="144">
        <v>100</v>
      </c>
      <c r="AO475" s="144">
        <v>100</v>
      </c>
      <c r="AP475" s="144"/>
    </row>
    <row r="476" spans="8:42" x14ac:dyDescent="0.25">
      <c r="H476" s="144" t="s">
        <v>308</v>
      </c>
      <c r="I476" s="144" t="s">
        <v>240</v>
      </c>
      <c r="J476" s="144" t="s">
        <v>201</v>
      </c>
      <c r="K476" s="144" t="s">
        <v>1253</v>
      </c>
      <c r="L476" s="144">
        <v>0.1163</v>
      </c>
      <c r="M476" s="144" t="s">
        <v>1254</v>
      </c>
      <c r="N476" s="144">
        <v>0.1207</v>
      </c>
      <c r="O476" s="144">
        <v>1</v>
      </c>
      <c r="P476" s="144">
        <v>52.44</v>
      </c>
      <c r="Q476" s="144">
        <v>52.44</v>
      </c>
      <c r="R476" s="144"/>
      <c r="T476" s="144" t="s">
        <v>2244</v>
      </c>
      <c r="U476" s="144" t="s">
        <v>2245</v>
      </c>
      <c r="V476" s="144" t="s">
        <v>201</v>
      </c>
      <c r="W476" s="144" t="s">
        <v>2246</v>
      </c>
      <c r="X476" s="144">
        <v>-3.3239999999999999E-2</v>
      </c>
      <c r="Y476" s="144" t="s">
        <v>2247</v>
      </c>
      <c r="Z476" s="144">
        <v>3.3239999999999999E-2</v>
      </c>
      <c r="AA476" s="144" t="s">
        <v>1371</v>
      </c>
      <c r="AB476" s="144">
        <v>0</v>
      </c>
      <c r="AC476" s="144">
        <v>0</v>
      </c>
      <c r="AD476" s="144"/>
      <c r="AF476" s="144" t="s">
        <v>1596</v>
      </c>
      <c r="AG476" s="144" t="s">
        <v>1597</v>
      </c>
      <c r="AH476" s="144" t="s">
        <v>201</v>
      </c>
      <c r="AI476" s="144" t="s">
        <v>2287</v>
      </c>
      <c r="AJ476" s="144">
        <v>-6.3500000000000001E-2</v>
      </c>
      <c r="AK476" s="144" t="s">
        <v>1599</v>
      </c>
      <c r="AL476" s="144">
        <v>6.3500000000000001E-2</v>
      </c>
      <c r="AM476" s="144" t="s">
        <v>1371</v>
      </c>
      <c r="AN476" s="144">
        <v>0</v>
      </c>
      <c r="AO476" s="144">
        <v>0</v>
      </c>
      <c r="AP476" s="144"/>
    </row>
    <row r="477" spans="8:42" x14ac:dyDescent="0.25">
      <c r="H477" s="144" t="s">
        <v>312</v>
      </c>
      <c r="I477" s="144" t="s">
        <v>243</v>
      </c>
      <c r="J477" s="144" t="s">
        <v>201</v>
      </c>
      <c r="K477" s="144" t="s">
        <v>1255</v>
      </c>
      <c r="L477" s="144">
        <v>0.55479999999999996</v>
      </c>
      <c r="M477" s="144" t="s">
        <v>1256</v>
      </c>
      <c r="N477" s="144">
        <v>0.1983</v>
      </c>
      <c r="O477" s="144">
        <v>0</v>
      </c>
      <c r="P477" s="144">
        <v>50.05</v>
      </c>
      <c r="Q477" s="144">
        <v>50.05</v>
      </c>
      <c r="R477" s="144"/>
      <c r="T477" s="144" t="s">
        <v>2248</v>
      </c>
      <c r="U477" s="144" t="s">
        <v>2249</v>
      </c>
      <c r="V477" s="144" t="s">
        <v>201</v>
      </c>
      <c r="W477" s="144" t="s">
        <v>1572</v>
      </c>
      <c r="X477" s="144">
        <v>0.1081</v>
      </c>
      <c r="Y477" s="144" t="s">
        <v>201</v>
      </c>
      <c r="Z477" s="144">
        <v>0</v>
      </c>
      <c r="AA477" s="144" t="s">
        <v>1371</v>
      </c>
      <c r="AB477" s="144">
        <v>100</v>
      </c>
      <c r="AC477" s="144">
        <v>100</v>
      </c>
      <c r="AD477" s="144"/>
      <c r="AF477" s="144" t="s">
        <v>1600</v>
      </c>
      <c r="AG477" s="144" t="s">
        <v>1241</v>
      </c>
      <c r="AH477" s="144" t="s">
        <v>201</v>
      </c>
      <c r="AI477" s="144" t="s">
        <v>3190</v>
      </c>
      <c r="AJ477" s="144">
        <v>-0.28539999999999999</v>
      </c>
      <c r="AK477" s="144" t="s">
        <v>1243</v>
      </c>
      <c r="AL477" s="144">
        <v>0.28539999999999999</v>
      </c>
      <c r="AM477" s="144" t="s">
        <v>1371</v>
      </c>
      <c r="AN477" s="144">
        <v>0</v>
      </c>
      <c r="AO477" s="144">
        <v>0</v>
      </c>
      <c r="AP477" s="144"/>
    </row>
    <row r="478" spans="8:42" x14ac:dyDescent="0.25">
      <c r="H478" s="144"/>
      <c r="I478" s="144"/>
      <c r="J478" s="144"/>
      <c r="K478" s="144"/>
      <c r="L478" s="144"/>
      <c r="M478" s="144"/>
      <c r="N478" s="144"/>
      <c r="O478" s="144"/>
      <c r="P478" s="144"/>
      <c r="Q478" s="144"/>
      <c r="R478" s="144"/>
      <c r="T478" s="144" t="s">
        <v>2250</v>
      </c>
      <c r="U478" s="144" t="s">
        <v>2251</v>
      </c>
      <c r="V478" s="144" t="s">
        <v>201</v>
      </c>
      <c r="W478" s="144" t="s">
        <v>2252</v>
      </c>
      <c r="X478" s="144">
        <v>0.38319999999999999</v>
      </c>
      <c r="Y478" s="144" t="s">
        <v>201</v>
      </c>
      <c r="Z478" s="144">
        <v>0</v>
      </c>
      <c r="AA478" s="144" t="s">
        <v>1371</v>
      </c>
      <c r="AB478" s="144">
        <v>100</v>
      </c>
      <c r="AC478" s="144">
        <v>100</v>
      </c>
      <c r="AD478" s="144"/>
      <c r="AF478" s="144" t="s">
        <v>1602</v>
      </c>
      <c r="AG478" s="144" t="s">
        <v>1603</v>
      </c>
      <c r="AH478" s="144" t="s">
        <v>201</v>
      </c>
      <c r="AI478" s="144" t="s">
        <v>3191</v>
      </c>
      <c r="AJ478" s="144">
        <v>0.1124</v>
      </c>
      <c r="AK478" s="144" t="s">
        <v>201</v>
      </c>
      <c r="AL478" s="144">
        <v>0</v>
      </c>
      <c r="AM478" s="144" t="s">
        <v>1371</v>
      </c>
      <c r="AN478" s="144">
        <v>100</v>
      </c>
      <c r="AO478" s="144">
        <v>100</v>
      </c>
      <c r="AP478" s="144"/>
    </row>
    <row r="479" spans="8:42" x14ac:dyDescent="0.25">
      <c r="H479" s="144" t="s">
        <v>63</v>
      </c>
      <c r="I479" s="144"/>
      <c r="J479" s="144"/>
      <c r="K479" s="144"/>
      <c r="L479" s="144"/>
      <c r="M479" s="144"/>
      <c r="N479" s="144"/>
      <c r="O479" s="144"/>
      <c r="P479" s="144"/>
      <c r="Q479" s="144"/>
      <c r="R479" s="144"/>
      <c r="T479" s="144" t="s">
        <v>2253</v>
      </c>
      <c r="U479" s="144" t="s">
        <v>2254</v>
      </c>
      <c r="V479" s="144" t="s">
        <v>201</v>
      </c>
      <c r="W479" s="144" t="s">
        <v>2255</v>
      </c>
      <c r="X479" s="144">
        <v>-0.30740000000000001</v>
      </c>
      <c r="Y479" s="144" t="s">
        <v>1573</v>
      </c>
      <c r="Z479" s="144">
        <v>0.30740000000000001</v>
      </c>
      <c r="AA479" s="144" t="s">
        <v>1371</v>
      </c>
      <c r="AB479" s="144">
        <v>0</v>
      </c>
      <c r="AC479" s="144">
        <v>0</v>
      </c>
      <c r="AD479" s="144"/>
      <c r="AF479" s="144" t="s">
        <v>1605</v>
      </c>
      <c r="AG479" s="144" t="s">
        <v>1606</v>
      </c>
      <c r="AH479" s="144" t="s">
        <v>201</v>
      </c>
      <c r="AI479" s="144" t="s">
        <v>3192</v>
      </c>
      <c r="AJ479" s="144">
        <v>1.7919999999999998E-2</v>
      </c>
      <c r="AK479" s="144" t="s">
        <v>201</v>
      </c>
      <c r="AL479" s="144">
        <v>0</v>
      </c>
      <c r="AM479" s="144" t="s">
        <v>1371</v>
      </c>
      <c r="AN479" s="144">
        <v>100</v>
      </c>
      <c r="AO479" s="144">
        <v>100</v>
      </c>
      <c r="AP479" s="144"/>
    </row>
    <row r="480" spans="8:42" x14ac:dyDescent="0.25">
      <c r="H480" s="144" t="s">
        <v>73</v>
      </c>
      <c r="I480" s="144"/>
      <c r="J480" s="144"/>
      <c r="K480" s="144"/>
      <c r="L480" s="144"/>
      <c r="M480" s="144"/>
      <c r="N480" s="144"/>
      <c r="O480" s="144"/>
      <c r="P480" s="144"/>
      <c r="Q480" s="144"/>
      <c r="R480" s="144"/>
      <c r="T480" s="144" t="s">
        <v>2256</v>
      </c>
      <c r="U480" s="144" t="s">
        <v>2257</v>
      </c>
      <c r="V480" s="144" t="s">
        <v>201</v>
      </c>
      <c r="W480" s="144" t="s">
        <v>2258</v>
      </c>
      <c r="X480" s="144">
        <v>0.37780000000000002</v>
      </c>
      <c r="Y480" s="144" t="s">
        <v>201</v>
      </c>
      <c r="Z480" s="144">
        <v>0</v>
      </c>
      <c r="AA480" s="144" t="s">
        <v>1371</v>
      </c>
      <c r="AB480" s="144">
        <v>100</v>
      </c>
      <c r="AC480" s="144">
        <v>100</v>
      </c>
      <c r="AD480" s="144"/>
      <c r="AF480" s="144" t="s">
        <v>308</v>
      </c>
      <c r="AG480" s="144" t="s">
        <v>2300</v>
      </c>
      <c r="AH480" s="144" t="s">
        <v>201</v>
      </c>
      <c r="AI480" s="144" t="s">
        <v>3193</v>
      </c>
      <c r="AJ480" s="144">
        <v>0.10349999999999999</v>
      </c>
      <c r="AK480" s="144" t="s">
        <v>3194</v>
      </c>
      <c r="AL480" s="144">
        <v>0.1091</v>
      </c>
      <c r="AM480" s="144" t="s">
        <v>1304</v>
      </c>
      <c r="AN480" s="144">
        <v>1</v>
      </c>
      <c r="AO480" s="144">
        <v>56</v>
      </c>
      <c r="AP480" s="144">
        <v>56</v>
      </c>
    </row>
    <row r="481" spans="8:42" x14ac:dyDescent="0.25">
      <c r="H481" s="144"/>
      <c r="I481" s="144"/>
      <c r="J481" s="144"/>
      <c r="K481" s="144"/>
      <c r="L481" s="144"/>
      <c r="M481" s="144"/>
      <c r="N481" s="144"/>
      <c r="O481" s="144"/>
      <c r="P481" s="144"/>
      <c r="Q481" s="144"/>
      <c r="R481" s="144"/>
      <c r="T481" s="144" t="s">
        <v>566</v>
      </c>
      <c r="U481" s="144" t="s">
        <v>369</v>
      </c>
      <c r="V481" s="144" t="s">
        <v>201</v>
      </c>
      <c r="W481" s="144" t="s">
        <v>2259</v>
      </c>
      <c r="X481" s="144">
        <v>9.6540000000000001E-2</v>
      </c>
      <c r="Y481" s="144" t="s">
        <v>201</v>
      </c>
      <c r="Z481" s="144">
        <v>0</v>
      </c>
      <c r="AA481" s="144" t="s">
        <v>1371</v>
      </c>
      <c r="AB481" s="144">
        <v>100</v>
      </c>
      <c r="AC481" s="144">
        <v>100</v>
      </c>
      <c r="AD481" s="144"/>
      <c r="AF481" s="144" t="s">
        <v>312</v>
      </c>
      <c r="AG481" s="144" t="s">
        <v>2301</v>
      </c>
      <c r="AH481" s="144" t="s">
        <v>201</v>
      </c>
      <c r="AI481" s="144" t="s">
        <v>3195</v>
      </c>
      <c r="AJ481" s="144">
        <v>0.47149999999999997</v>
      </c>
      <c r="AK481" s="144" t="s">
        <v>3196</v>
      </c>
      <c r="AL481" s="144">
        <v>0.2</v>
      </c>
      <c r="AM481" s="144" t="s">
        <v>1304</v>
      </c>
      <c r="AN481" s="144">
        <v>0</v>
      </c>
      <c r="AO481" s="144">
        <v>49.75</v>
      </c>
      <c r="AP481" s="144">
        <v>49.75</v>
      </c>
    </row>
    <row r="482" spans="8:42" x14ac:dyDescent="0.25">
      <c r="H482" s="144" t="s">
        <v>169</v>
      </c>
      <c r="I482" s="144"/>
      <c r="J482" s="144"/>
      <c r="K482" s="144"/>
      <c r="L482" s="144"/>
      <c r="M482" s="144"/>
      <c r="N482" s="144"/>
      <c r="O482" s="144"/>
      <c r="P482" s="144"/>
      <c r="Q482" s="144"/>
      <c r="R482" s="144"/>
      <c r="T482" s="144" t="s">
        <v>567</v>
      </c>
      <c r="U482" s="144" t="s">
        <v>568</v>
      </c>
      <c r="V482" s="144" t="s">
        <v>201</v>
      </c>
      <c r="W482" s="144" t="s">
        <v>1574</v>
      </c>
      <c r="X482" s="144">
        <v>0.56479999999999997</v>
      </c>
      <c r="Y482" s="144" t="s">
        <v>201</v>
      </c>
      <c r="Z482" s="144">
        <v>0</v>
      </c>
      <c r="AA482" s="144" t="s">
        <v>1371</v>
      </c>
      <c r="AB482" s="144">
        <v>100</v>
      </c>
      <c r="AC482" s="144">
        <v>100</v>
      </c>
      <c r="AD482" s="144"/>
      <c r="AF482" s="144"/>
      <c r="AG482" s="144"/>
      <c r="AH482" s="144"/>
      <c r="AI482" s="144"/>
      <c r="AJ482" s="144"/>
      <c r="AK482" s="144"/>
      <c r="AL482" s="144"/>
      <c r="AM482" s="144"/>
      <c r="AN482" s="144"/>
      <c r="AO482" s="144"/>
      <c r="AP482" s="144"/>
    </row>
    <row r="483" spans="8:42" x14ac:dyDescent="0.25">
      <c r="H483" s="144" t="s">
        <v>170</v>
      </c>
      <c r="I483" s="144"/>
      <c r="J483" s="144"/>
      <c r="K483" s="144"/>
      <c r="L483" s="144"/>
      <c r="M483" s="144"/>
      <c r="N483" s="144"/>
      <c r="O483" s="144"/>
      <c r="P483" s="144"/>
      <c r="Q483" s="144"/>
      <c r="R483" s="144"/>
      <c r="T483" s="144" t="s">
        <v>569</v>
      </c>
      <c r="U483" s="144" t="s">
        <v>570</v>
      </c>
      <c r="V483" s="144" t="s">
        <v>201</v>
      </c>
      <c r="W483" s="144" t="s">
        <v>2260</v>
      </c>
      <c r="X483" s="144">
        <v>1.8120000000000001E-2</v>
      </c>
      <c r="Y483" s="144" t="s">
        <v>201</v>
      </c>
      <c r="Z483" s="144">
        <v>0</v>
      </c>
      <c r="AA483" s="144" t="s">
        <v>1371</v>
      </c>
      <c r="AB483" s="144">
        <v>100</v>
      </c>
      <c r="AC483" s="144">
        <v>100</v>
      </c>
      <c r="AD483" s="144"/>
      <c r="AF483" s="144" t="s">
        <v>63</v>
      </c>
      <c r="AG483" s="144"/>
      <c r="AH483" s="144"/>
      <c r="AI483" s="144"/>
      <c r="AJ483" s="144"/>
      <c r="AK483" s="144"/>
      <c r="AL483" s="144"/>
      <c r="AM483" s="144"/>
      <c r="AN483" s="144"/>
      <c r="AO483" s="144"/>
      <c r="AP483" s="144"/>
    </row>
    <row r="484" spans="8:42" x14ac:dyDescent="0.25">
      <c r="H484" s="144" t="s">
        <v>171</v>
      </c>
      <c r="I484" s="144"/>
      <c r="J484" s="144"/>
      <c r="K484" s="144"/>
      <c r="L484" s="144"/>
      <c r="M484" s="144"/>
      <c r="N484" s="144"/>
      <c r="O484" s="144"/>
      <c r="P484" s="144"/>
      <c r="Q484" s="144"/>
      <c r="R484" s="144"/>
      <c r="T484" s="144" t="s">
        <v>572</v>
      </c>
      <c r="U484" s="144" t="s">
        <v>573</v>
      </c>
      <c r="V484" s="144" t="s">
        <v>201</v>
      </c>
      <c r="W484" s="144" t="s">
        <v>2261</v>
      </c>
      <c r="X484" s="144">
        <v>-5.2380000000000003E-2</v>
      </c>
      <c r="Y484" s="144" t="s">
        <v>575</v>
      </c>
      <c r="Z484" s="144">
        <v>5.2380000000000003E-2</v>
      </c>
      <c r="AA484" s="144" t="s">
        <v>1371</v>
      </c>
      <c r="AB484" s="144">
        <v>0</v>
      </c>
      <c r="AC484" s="144">
        <v>0</v>
      </c>
      <c r="AD484" s="144"/>
      <c r="AF484" s="144" t="s">
        <v>143</v>
      </c>
      <c r="AG484" s="144"/>
      <c r="AH484" s="144"/>
      <c r="AI484" s="144"/>
      <c r="AJ484" s="144"/>
      <c r="AK484" s="144"/>
      <c r="AL484" s="144"/>
      <c r="AM484" s="144"/>
      <c r="AN484" s="144"/>
      <c r="AO484" s="144"/>
      <c r="AP484" s="144"/>
    </row>
    <row r="485" spans="8:42" x14ac:dyDescent="0.25">
      <c r="H485" s="144" t="s">
        <v>172</v>
      </c>
      <c r="I485" s="144"/>
      <c r="J485" s="144"/>
      <c r="K485" s="144"/>
      <c r="L485" s="144"/>
      <c r="M485" s="144"/>
      <c r="N485" s="144"/>
      <c r="O485" s="144"/>
      <c r="P485" s="144"/>
      <c r="Q485" s="144"/>
      <c r="R485" s="144"/>
      <c r="T485" s="144" t="s">
        <v>576</v>
      </c>
      <c r="U485" s="144" t="s">
        <v>577</v>
      </c>
      <c r="V485" s="144" t="s">
        <v>201</v>
      </c>
      <c r="W485" s="144" t="s">
        <v>2262</v>
      </c>
      <c r="X485" s="144">
        <v>-8.7500000000000002E-4</v>
      </c>
      <c r="Y485" s="144" t="s">
        <v>579</v>
      </c>
      <c r="Z485" s="144">
        <v>8.7500000000000002E-4</v>
      </c>
      <c r="AA485" s="144" t="s">
        <v>1371</v>
      </c>
      <c r="AB485" s="144">
        <v>0</v>
      </c>
      <c r="AC485" s="144">
        <v>0</v>
      </c>
      <c r="AD485" s="144"/>
      <c r="AF485" s="144"/>
      <c r="AG485" s="144"/>
      <c r="AH485" s="144"/>
      <c r="AI485" s="144"/>
      <c r="AJ485" s="144"/>
      <c r="AK485" s="144"/>
      <c r="AL485" s="144"/>
      <c r="AM485" s="144"/>
      <c r="AN485" s="144"/>
      <c r="AO485" s="144"/>
      <c r="AP485" s="144"/>
    </row>
    <row r="486" spans="8:42" x14ac:dyDescent="0.25">
      <c r="H486" s="144" t="s">
        <v>173</v>
      </c>
      <c r="I486" s="144"/>
      <c r="J486" s="144"/>
      <c r="K486" s="144"/>
      <c r="L486" s="144"/>
      <c r="M486" s="144"/>
      <c r="N486" s="144"/>
      <c r="O486" s="144"/>
      <c r="P486" s="144"/>
      <c r="Q486" s="144"/>
      <c r="R486" s="144"/>
      <c r="T486" s="144" t="s">
        <v>580</v>
      </c>
      <c r="U486" s="144" t="s">
        <v>581</v>
      </c>
      <c r="V486" s="144" t="s">
        <v>201</v>
      </c>
      <c r="W486" s="144" t="s">
        <v>1575</v>
      </c>
      <c r="X486" s="144">
        <v>-0.62039999999999995</v>
      </c>
      <c r="Y486" s="144" t="s">
        <v>377</v>
      </c>
      <c r="Z486" s="144">
        <v>0.62039999999999995</v>
      </c>
      <c r="AA486" s="144" t="s">
        <v>1371</v>
      </c>
      <c r="AB486" s="144">
        <v>0</v>
      </c>
      <c r="AC486" s="144">
        <v>0</v>
      </c>
      <c r="AD486" s="144"/>
      <c r="AF486" s="144" t="s">
        <v>3197</v>
      </c>
      <c r="AG486" s="144"/>
      <c r="AH486" s="144"/>
      <c r="AI486" s="144"/>
      <c r="AJ486" s="144"/>
      <c r="AK486" s="144"/>
      <c r="AL486" s="144"/>
      <c r="AM486" s="144"/>
      <c r="AN486" s="144"/>
      <c r="AO486" s="144"/>
      <c r="AP486" s="144"/>
    </row>
    <row r="487" spans="8:42" x14ac:dyDescent="0.25">
      <c r="H487" s="144" t="s">
        <v>174</v>
      </c>
      <c r="I487" s="144"/>
      <c r="J487" s="144"/>
      <c r="K487" s="144"/>
      <c r="L487" s="144"/>
      <c r="M487" s="144"/>
      <c r="N487" s="144"/>
      <c r="O487" s="144"/>
      <c r="P487" s="144"/>
      <c r="Q487" s="144"/>
      <c r="R487" s="144"/>
      <c r="T487" s="144" t="s">
        <v>582</v>
      </c>
      <c r="U487" s="144" t="s">
        <v>583</v>
      </c>
      <c r="V487" s="144" t="s">
        <v>201</v>
      </c>
      <c r="W487" s="144" t="s">
        <v>2263</v>
      </c>
      <c r="X487" s="144">
        <v>0.4304</v>
      </c>
      <c r="Y487" s="144" t="s">
        <v>201</v>
      </c>
      <c r="Z487" s="144">
        <v>0</v>
      </c>
      <c r="AA487" s="144" t="s">
        <v>1371</v>
      </c>
      <c r="AB487" s="144">
        <v>100</v>
      </c>
      <c r="AC487" s="144">
        <v>100</v>
      </c>
      <c r="AD487" s="144"/>
      <c r="AF487" s="144" t="s">
        <v>3198</v>
      </c>
      <c r="AG487" s="144"/>
      <c r="AH487" s="144"/>
      <c r="AI487" s="144"/>
      <c r="AJ487" s="144"/>
      <c r="AK487" s="144"/>
      <c r="AL487" s="144"/>
      <c r="AM487" s="144"/>
      <c r="AN487" s="144"/>
      <c r="AO487" s="144"/>
      <c r="AP487" s="144"/>
    </row>
    <row r="488" spans="8:42" x14ac:dyDescent="0.25">
      <c r="H488" s="144"/>
      <c r="I488" s="144"/>
      <c r="J488" s="144"/>
      <c r="K488" s="144"/>
      <c r="L488" s="144"/>
      <c r="M488" s="144"/>
      <c r="N488" s="144"/>
      <c r="O488" s="144"/>
      <c r="P488" s="144"/>
      <c r="Q488" s="144"/>
      <c r="R488" s="144"/>
      <c r="T488" s="144" t="s">
        <v>585</v>
      </c>
      <c r="U488" s="144" t="s">
        <v>586</v>
      </c>
      <c r="V488" s="144" t="s">
        <v>201</v>
      </c>
      <c r="W488" s="144" t="s">
        <v>2264</v>
      </c>
      <c r="X488" s="144">
        <v>-0.1429</v>
      </c>
      <c r="Y488" s="144" t="s">
        <v>588</v>
      </c>
      <c r="Z488" s="144">
        <v>0.1429</v>
      </c>
      <c r="AA488" s="144" t="s">
        <v>1371</v>
      </c>
      <c r="AB488" s="144">
        <v>0</v>
      </c>
      <c r="AC488" s="144">
        <v>0</v>
      </c>
      <c r="AD488" s="144"/>
      <c r="AF488" s="144" t="s">
        <v>2273</v>
      </c>
      <c r="AG488" s="144"/>
      <c r="AH488" s="144"/>
      <c r="AI488" s="144"/>
      <c r="AJ488" s="144"/>
      <c r="AK488" s="144"/>
      <c r="AL488" s="144"/>
      <c r="AM488" s="144"/>
      <c r="AN488" s="144"/>
      <c r="AO488" s="144"/>
      <c r="AP488" s="144"/>
    </row>
    <row r="489" spans="8:42" x14ac:dyDescent="0.25">
      <c r="H489" s="144" t="s">
        <v>64</v>
      </c>
      <c r="I489" s="144"/>
      <c r="J489" s="144"/>
      <c r="K489" s="144"/>
      <c r="L489" s="144"/>
      <c r="M489" s="144"/>
      <c r="N489" s="144"/>
      <c r="O489" s="144"/>
      <c r="P489" s="144"/>
      <c r="Q489" s="144"/>
      <c r="R489" s="144"/>
      <c r="T489" s="144" t="s">
        <v>589</v>
      </c>
      <c r="U489" s="144" t="s">
        <v>590</v>
      </c>
      <c r="V489" s="144" t="s">
        <v>201</v>
      </c>
      <c r="W489" s="144" t="s">
        <v>2265</v>
      </c>
      <c r="X489" s="144">
        <v>-0.1258</v>
      </c>
      <c r="Y489" s="144" t="s">
        <v>592</v>
      </c>
      <c r="Z489" s="144">
        <v>0.1258</v>
      </c>
      <c r="AA489" s="144" t="s">
        <v>1371</v>
      </c>
      <c r="AB489" s="144">
        <v>0</v>
      </c>
      <c r="AC489" s="144">
        <v>0</v>
      </c>
      <c r="AD489" s="144"/>
      <c r="AF489" s="144" t="s">
        <v>3199</v>
      </c>
      <c r="AG489" s="144"/>
      <c r="AH489" s="144"/>
      <c r="AI489" s="144"/>
      <c r="AJ489" s="144"/>
      <c r="AK489" s="144"/>
      <c r="AL489" s="144"/>
      <c r="AM489" s="144"/>
      <c r="AN489" s="144"/>
      <c r="AO489" s="144"/>
      <c r="AP489" s="144"/>
    </row>
    <row r="490" spans="8:42" x14ac:dyDescent="0.25">
      <c r="H490" s="144" t="s">
        <v>65</v>
      </c>
      <c r="I490" s="144"/>
      <c r="J490" s="144"/>
      <c r="K490" s="144"/>
      <c r="L490" s="144"/>
      <c r="M490" s="144"/>
      <c r="N490" s="144"/>
      <c r="O490" s="144"/>
      <c r="P490" s="144"/>
      <c r="Q490" s="144"/>
      <c r="R490" s="144"/>
      <c r="T490" s="144" t="s">
        <v>593</v>
      </c>
      <c r="U490" s="144" t="s">
        <v>594</v>
      </c>
      <c r="V490" s="144" t="s">
        <v>201</v>
      </c>
      <c r="W490" s="144" t="s">
        <v>2266</v>
      </c>
      <c r="X490" s="144">
        <v>-0.10249999999999999</v>
      </c>
      <c r="Y490" s="144" t="s">
        <v>596</v>
      </c>
      <c r="Z490" s="144">
        <v>0.10249999999999999</v>
      </c>
      <c r="AA490" s="144" t="s">
        <v>1371</v>
      </c>
      <c r="AB490" s="144">
        <v>0</v>
      </c>
      <c r="AC490" s="144">
        <v>0</v>
      </c>
      <c r="AD490" s="144"/>
      <c r="AF490" s="144" t="s">
        <v>173</v>
      </c>
      <c r="AG490" s="144"/>
      <c r="AH490" s="144"/>
      <c r="AI490" s="144"/>
      <c r="AJ490" s="144"/>
      <c r="AK490" s="144"/>
      <c r="AL490" s="144"/>
      <c r="AM490" s="144"/>
      <c r="AN490" s="144"/>
      <c r="AO490" s="144"/>
      <c r="AP490" s="144"/>
    </row>
    <row r="491" spans="8:42" x14ac:dyDescent="0.25">
      <c r="H491" s="144" t="s">
        <v>66</v>
      </c>
      <c r="I491" s="144"/>
      <c r="J491" s="144"/>
      <c r="K491" s="144"/>
      <c r="L491" s="144"/>
      <c r="M491" s="144"/>
      <c r="N491" s="144"/>
      <c r="O491" s="144"/>
      <c r="P491" s="144"/>
      <c r="Q491" s="144"/>
      <c r="R491" s="144"/>
      <c r="T491" s="144" t="s">
        <v>308</v>
      </c>
      <c r="U491" s="144" t="s">
        <v>1277</v>
      </c>
      <c r="V491" s="144" t="s">
        <v>201</v>
      </c>
      <c r="W491" s="144" t="s">
        <v>2267</v>
      </c>
      <c r="X491" s="144">
        <v>3.4430000000000002E-2</v>
      </c>
      <c r="Y491" s="144" t="s">
        <v>2268</v>
      </c>
      <c r="Z491" s="144">
        <v>0.1133</v>
      </c>
      <c r="AA491" s="144" t="s">
        <v>1304</v>
      </c>
      <c r="AB491" s="144">
        <v>1</v>
      </c>
      <c r="AC491" s="144">
        <v>51.91</v>
      </c>
      <c r="AD491" s="144">
        <v>51.91</v>
      </c>
      <c r="AF491" s="144" t="s">
        <v>3200</v>
      </c>
      <c r="AG491" s="144"/>
      <c r="AH491" s="144"/>
      <c r="AI491" s="144"/>
      <c r="AJ491" s="144"/>
      <c r="AK491" s="144"/>
      <c r="AL491" s="144"/>
      <c r="AM491" s="144"/>
      <c r="AN491" s="144"/>
      <c r="AO491" s="144"/>
      <c r="AP491" s="144"/>
    </row>
    <row r="492" spans="8:42" x14ac:dyDescent="0.25">
      <c r="H492" s="144"/>
      <c r="I492" s="144"/>
      <c r="J492" s="144"/>
      <c r="K492" s="144"/>
      <c r="L492" s="144"/>
      <c r="M492" s="144"/>
      <c r="N492" s="144"/>
      <c r="O492" s="144"/>
      <c r="P492" s="144"/>
      <c r="Q492" s="144"/>
      <c r="R492" s="144"/>
      <c r="T492" s="144" t="s">
        <v>312</v>
      </c>
      <c r="U492" s="144" t="s">
        <v>1278</v>
      </c>
      <c r="V492" s="144" t="s">
        <v>201</v>
      </c>
      <c r="W492" s="144" t="s">
        <v>2269</v>
      </c>
      <c r="X492" s="144">
        <v>0.39229999999999998</v>
      </c>
      <c r="Y492" s="144" t="s">
        <v>2270</v>
      </c>
      <c r="Z492" s="144">
        <v>0.1782</v>
      </c>
      <c r="AA492" s="144" t="s">
        <v>1304</v>
      </c>
      <c r="AB492" s="144">
        <v>0</v>
      </c>
      <c r="AC492" s="144">
        <v>50.07</v>
      </c>
      <c r="AD492" s="144">
        <v>50.07</v>
      </c>
      <c r="AF492" s="144"/>
      <c r="AG492" s="144"/>
      <c r="AH492" s="144"/>
      <c r="AI492" s="144"/>
      <c r="AJ492" s="144"/>
      <c r="AK492" s="144"/>
      <c r="AL492" s="144"/>
      <c r="AM492" s="144"/>
      <c r="AN492" s="144"/>
      <c r="AO492" s="144"/>
      <c r="AP492" s="144"/>
    </row>
    <row r="493" spans="8:42" x14ac:dyDescent="0.25">
      <c r="H493" s="144" t="s">
        <v>67</v>
      </c>
      <c r="I493" s="144"/>
      <c r="J493" s="144"/>
      <c r="K493" s="144"/>
      <c r="L493" s="144"/>
      <c r="M493" s="144"/>
      <c r="N493" s="144"/>
      <c r="O493" s="144"/>
      <c r="P493" s="144"/>
      <c r="Q493" s="144"/>
      <c r="R493" s="144"/>
      <c r="T493" s="144"/>
      <c r="U493" s="144"/>
      <c r="V493" s="144"/>
      <c r="W493" s="144"/>
      <c r="X493" s="144"/>
      <c r="Y493" s="144"/>
      <c r="Z493" s="144"/>
      <c r="AA493" s="144"/>
      <c r="AB493" s="144"/>
      <c r="AC493" s="144"/>
      <c r="AD493" s="144"/>
      <c r="AF493" s="144" t="s">
        <v>64</v>
      </c>
      <c r="AG493" s="144"/>
      <c r="AH493" s="144"/>
      <c r="AI493" s="144"/>
      <c r="AJ493" s="144"/>
      <c r="AK493" s="144"/>
      <c r="AL493" s="144"/>
      <c r="AM493" s="144"/>
      <c r="AN493" s="144"/>
      <c r="AO493" s="144"/>
      <c r="AP493" s="144"/>
    </row>
    <row r="494" spans="8:42" x14ac:dyDescent="0.25">
      <c r="H494" s="144" t="s">
        <v>175</v>
      </c>
      <c r="I494" s="144"/>
      <c r="J494" s="144"/>
      <c r="K494" s="144"/>
      <c r="L494" s="144"/>
      <c r="M494" s="144"/>
      <c r="N494" s="144"/>
      <c r="O494" s="144"/>
      <c r="P494" s="144"/>
      <c r="Q494" s="144"/>
      <c r="R494" s="144"/>
      <c r="T494" s="144" t="s">
        <v>63</v>
      </c>
      <c r="U494" s="144"/>
      <c r="V494" s="144"/>
      <c r="W494" s="144"/>
      <c r="X494" s="144"/>
      <c r="Y494" s="144"/>
      <c r="Z494" s="144"/>
      <c r="AA494" s="144"/>
      <c r="AB494" s="144"/>
      <c r="AC494" s="144"/>
      <c r="AD494" s="144"/>
      <c r="AF494" s="144" t="s">
        <v>65</v>
      </c>
      <c r="AG494" s="144"/>
      <c r="AH494" s="144"/>
      <c r="AI494" s="144"/>
      <c r="AJ494" s="144"/>
      <c r="AK494" s="144"/>
      <c r="AL494" s="144"/>
      <c r="AM494" s="144"/>
      <c r="AN494" s="144"/>
      <c r="AO494" s="144"/>
      <c r="AP494" s="144"/>
    </row>
    <row r="495" spans="8:42" x14ac:dyDescent="0.25">
      <c r="H495" s="144" t="s">
        <v>176</v>
      </c>
      <c r="I495" s="144"/>
      <c r="J495" s="144"/>
      <c r="K495" s="144"/>
      <c r="L495" s="144"/>
      <c r="M495" s="144"/>
      <c r="N495" s="144"/>
      <c r="O495" s="144"/>
      <c r="P495" s="144"/>
      <c r="Q495" s="144"/>
      <c r="R495" s="144"/>
      <c r="T495" s="144" t="s">
        <v>143</v>
      </c>
      <c r="U495" s="144"/>
      <c r="V495" s="144"/>
      <c r="W495" s="144"/>
      <c r="X495" s="144"/>
      <c r="Y495" s="144"/>
      <c r="Z495" s="144"/>
      <c r="AA495" s="144"/>
      <c r="AB495" s="144"/>
      <c r="AC495" s="144"/>
      <c r="AD495" s="144"/>
      <c r="AF495" s="144" t="s">
        <v>66</v>
      </c>
      <c r="AG495" s="144"/>
      <c r="AH495" s="144"/>
      <c r="AI495" s="144"/>
      <c r="AJ495" s="144"/>
      <c r="AK495" s="144"/>
      <c r="AL495" s="144"/>
      <c r="AM495" s="144"/>
      <c r="AN495" s="144"/>
      <c r="AO495" s="144"/>
      <c r="AP495" s="144"/>
    </row>
    <row r="496" spans="8:42" x14ac:dyDescent="0.25">
      <c r="H496" s="144" t="s">
        <v>177</v>
      </c>
      <c r="I496" s="144"/>
      <c r="J496" s="144"/>
      <c r="K496" s="144"/>
      <c r="L496" s="144"/>
      <c r="M496" s="144"/>
      <c r="N496" s="144"/>
      <c r="O496" s="144"/>
      <c r="P496" s="144"/>
      <c r="Q496" s="144"/>
      <c r="R496" s="144"/>
      <c r="T496" s="144"/>
      <c r="U496" s="144"/>
      <c r="V496" s="144"/>
      <c r="W496" s="144"/>
      <c r="X496" s="144"/>
      <c r="Y496" s="144"/>
      <c r="Z496" s="144"/>
      <c r="AA496" s="144"/>
      <c r="AB496" s="144"/>
      <c r="AC496" s="144"/>
      <c r="AD496" s="144"/>
      <c r="AF496" s="144"/>
      <c r="AG496" s="144"/>
      <c r="AH496" s="144"/>
      <c r="AI496" s="144"/>
      <c r="AJ496" s="144"/>
      <c r="AK496" s="144"/>
      <c r="AL496" s="144"/>
      <c r="AM496" s="144"/>
      <c r="AN496" s="144"/>
      <c r="AO496" s="144"/>
      <c r="AP496" s="144"/>
    </row>
    <row r="497" spans="8:42" x14ac:dyDescent="0.25">
      <c r="H497" s="144" t="s">
        <v>178</v>
      </c>
      <c r="I497" s="144"/>
      <c r="J497" s="144"/>
      <c r="K497" s="144"/>
      <c r="L497" s="144"/>
      <c r="M497" s="144"/>
      <c r="N497" s="144"/>
      <c r="O497" s="144"/>
      <c r="P497" s="144"/>
      <c r="Q497" s="144"/>
      <c r="R497" s="144"/>
      <c r="T497" s="144" t="s">
        <v>2271</v>
      </c>
      <c r="U497" s="144"/>
      <c r="V497" s="144"/>
      <c r="W497" s="144"/>
      <c r="X497" s="144"/>
      <c r="Y497" s="144"/>
      <c r="Z497" s="144"/>
      <c r="AA497" s="144"/>
      <c r="AB497" s="144"/>
      <c r="AC497" s="144"/>
      <c r="AD497" s="144"/>
      <c r="AF497" s="144" t="s">
        <v>67</v>
      </c>
      <c r="AG497" s="144"/>
      <c r="AH497" s="144"/>
      <c r="AI497" s="144"/>
      <c r="AJ497" s="144"/>
      <c r="AK497" s="144"/>
      <c r="AL497" s="144"/>
      <c r="AM497" s="144"/>
      <c r="AN497" s="144"/>
      <c r="AO497" s="144"/>
      <c r="AP497" s="144"/>
    </row>
    <row r="498" spans="8:42" x14ac:dyDescent="0.25">
      <c r="H498" s="144" t="s">
        <v>179</v>
      </c>
      <c r="I498" s="144"/>
      <c r="J498" s="144"/>
      <c r="K498" s="144"/>
      <c r="L498" s="144"/>
      <c r="M498" s="144"/>
      <c r="N498" s="144"/>
      <c r="O498" s="144"/>
      <c r="P498" s="144"/>
      <c r="Q498" s="144"/>
      <c r="R498" s="144"/>
      <c r="T498" s="144" t="s">
        <v>2272</v>
      </c>
      <c r="U498" s="144"/>
      <c r="V498" s="144"/>
      <c r="W498" s="144"/>
      <c r="X498" s="144"/>
      <c r="Y498" s="144"/>
      <c r="Z498" s="144"/>
      <c r="AA498" s="144"/>
      <c r="AB498" s="144"/>
      <c r="AC498" s="144"/>
      <c r="AD498" s="144"/>
      <c r="AF498" s="144" t="s">
        <v>175</v>
      </c>
      <c r="AG498" s="144"/>
      <c r="AH498" s="144"/>
      <c r="AI498" s="144"/>
      <c r="AJ498" s="144"/>
      <c r="AK498" s="144"/>
      <c r="AL498" s="144"/>
      <c r="AM498" s="144"/>
      <c r="AN498" s="144"/>
      <c r="AO498" s="144"/>
      <c r="AP498" s="144"/>
    </row>
    <row r="499" spans="8:42" x14ac:dyDescent="0.25">
      <c r="H499" s="144"/>
      <c r="I499" s="144"/>
      <c r="J499" s="144"/>
      <c r="K499" s="144"/>
      <c r="L499" s="144"/>
      <c r="M499" s="144"/>
      <c r="N499" s="144"/>
      <c r="O499" s="144"/>
      <c r="P499" s="144"/>
      <c r="Q499" s="144"/>
      <c r="R499" s="144"/>
      <c r="T499" s="144" t="s">
        <v>2273</v>
      </c>
      <c r="U499" s="144"/>
      <c r="V499" s="144"/>
      <c r="W499" s="144"/>
      <c r="X499" s="144"/>
      <c r="Y499" s="144"/>
      <c r="Z499" s="144"/>
      <c r="AA499" s="144"/>
      <c r="AB499" s="144"/>
      <c r="AC499" s="144"/>
      <c r="AD499" s="144"/>
      <c r="AF499" s="144" t="s">
        <v>176</v>
      </c>
      <c r="AG499" s="144"/>
      <c r="AH499" s="144"/>
      <c r="AI499" s="144"/>
      <c r="AJ499" s="144"/>
      <c r="AK499" s="144"/>
      <c r="AL499" s="144"/>
      <c r="AM499" s="144"/>
      <c r="AN499" s="144"/>
      <c r="AO499" s="144"/>
      <c r="AP499" s="144"/>
    </row>
    <row r="500" spans="8:42" x14ac:dyDescent="0.25">
      <c r="H500" s="144" t="s">
        <v>75</v>
      </c>
      <c r="I500" s="144"/>
      <c r="J500" s="144"/>
      <c r="K500" s="144"/>
      <c r="L500" s="144"/>
      <c r="M500" s="144"/>
      <c r="N500" s="144"/>
      <c r="O500" s="144"/>
      <c r="P500" s="144"/>
      <c r="Q500" s="144"/>
      <c r="R500" s="144"/>
      <c r="T500" s="144" t="s">
        <v>2274</v>
      </c>
      <c r="U500" s="144"/>
      <c r="V500" s="144"/>
      <c r="W500" s="144"/>
      <c r="X500" s="144"/>
      <c r="Y500" s="144"/>
      <c r="Z500" s="144"/>
      <c r="AA500" s="144"/>
      <c r="AB500" s="144"/>
      <c r="AC500" s="144"/>
      <c r="AD500" s="144"/>
      <c r="AF500" s="144" t="s">
        <v>3201</v>
      </c>
      <c r="AG500" s="144"/>
      <c r="AH500" s="144"/>
      <c r="AI500" s="144"/>
      <c r="AJ500" s="144"/>
      <c r="AK500" s="144"/>
      <c r="AL500" s="144"/>
      <c r="AM500" s="144"/>
      <c r="AN500" s="144"/>
      <c r="AO500" s="144"/>
      <c r="AP500" s="144"/>
    </row>
    <row r="501" spans="8:42" x14ac:dyDescent="0.25">
      <c r="T501" s="144" t="s">
        <v>173</v>
      </c>
      <c r="U501" s="144"/>
      <c r="V501" s="144"/>
      <c r="W501" s="144"/>
      <c r="X501" s="144"/>
      <c r="Y501" s="144"/>
      <c r="Z501" s="144"/>
      <c r="AA501" s="144"/>
      <c r="AB501" s="144"/>
      <c r="AC501" s="144"/>
      <c r="AD501" s="144"/>
      <c r="AF501" s="144" t="s">
        <v>3202</v>
      </c>
      <c r="AG501" s="144"/>
      <c r="AH501" s="144"/>
      <c r="AI501" s="144"/>
      <c r="AJ501" s="144"/>
      <c r="AK501" s="144"/>
      <c r="AL501" s="144"/>
      <c r="AM501" s="144"/>
      <c r="AN501" s="144"/>
      <c r="AO501" s="144"/>
      <c r="AP501" s="144"/>
    </row>
    <row r="502" spans="8:42" x14ac:dyDescent="0.25">
      <c r="T502" s="144" t="s">
        <v>174</v>
      </c>
      <c r="U502" s="144"/>
      <c r="V502" s="144"/>
      <c r="W502" s="144"/>
      <c r="X502" s="144"/>
      <c r="Y502" s="144"/>
      <c r="Z502" s="144"/>
      <c r="AA502" s="144"/>
      <c r="AB502" s="144"/>
      <c r="AC502" s="144"/>
      <c r="AD502" s="144"/>
      <c r="AF502" s="144" t="s">
        <v>3203</v>
      </c>
      <c r="AG502" s="144"/>
      <c r="AH502" s="144"/>
      <c r="AI502" s="144"/>
      <c r="AJ502" s="144"/>
      <c r="AK502" s="144"/>
      <c r="AL502" s="144"/>
      <c r="AM502" s="144"/>
      <c r="AN502" s="144"/>
      <c r="AO502" s="144"/>
      <c r="AP502" s="144"/>
    </row>
    <row r="503" spans="8:42" x14ac:dyDescent="0.25">
      <c r="T503" s="144"/>
      <c r="U503" s="144"/>
      <c r="V503" s="144"/>
      <c r="W503" s="144"/>
      <c r="X503" s="144"/>
      <c r="Y503" s="144"/>
      <c r="Z503" s="144"/>
      <c r="AA503" s="144"/>
      <c r="AB503" s="144"/>
      <c r="AC503" s="144"/>
      <c r="AD503" s="144"/>
      <c r="AF503" s="144"/>
      <c r="AG503" s="144"/>
      <c r="AH503" s="144"/>
      <c r="AI503" s="144"/>
      <c r="AJ503" s="144"/>
      <c r="AK503" s="144"/>
      <c r="AL503" s="144"/>
      <c r="AM503" s="144"/>
      <c r="AN503" s="144"/>
      <c r="AO503" s="144"/>
      <c r="AP503" s="144"/>
    </row>
    <row r="504" spans="8:42" x14ac:dyDescent="0.25">
      <c r="T504" s="144" t="s">
        <v>64</v>
      </c>
      <c r="U504" s="144"/>
      <c r="V504" s="144"/>
      <c r="W504" s="144"/>
      <c r="X504" s="144"/>
      <c r="Y504" s="144"/>
      <c r="Z504" s="144"/>
      <c r="AA504" s="144"/>
      <c r="AB504" s="144"/>
      <c r="AC504" s="144"/>
      <c r="AD504" s="144"/>
      <c r="AF504" s="144" t="s">
        <v>75</v>
      </c>
      <c r="AG504" s="144"/>
      <c r="AH504" s="144"/>
      <c r="AI504" s="144"/>
      <c r="AJ504" s="144"/>
      <c r="AK504" s="144"/>
      <c r="AL504" s="144"/>
      <c r="AM504" s="144"/>
      <c r="AN504" s="144"/>
      <c r="AO504" s="144"/>
      <c r="AP504" s="144"/>
    </row>
    <row r="505" spans="8:42" x14ac:dyDescent="0.25">
      <c r="T505" s="144" t="s">
        <v>65</v>
      </c>
      <c r="U505" s="144"/>
      <c r="V505" s="144"/>
      <c r="W505" s="144"/>
      <c r="X505" s="144"/>
      <c r="Y505" s="144"/>
      <c r="Z505" s="144"/>
      <c r="AA505" s="144"/>
      <c r="AB505" s="144"/>
      <c r="AC505" s="144"/>
      <c r="AD505" s="144"/>
    </row>
    <row r="506" spans="8:42" x14ac:dyDescent="0.25">
      <c r="T506" s="144" t="s">
        <v>66</v>
      </c>
      <c r="U506" s="144"/>
      <c r="V506" s="144"/>
      <c r="W506" s="144"/>
      <c r="X506" s="144"/>
      <c r="Y506" s="144"/>
      <c r="Z506" s="144"/>
      <c r="AA506" s="144"/>
      <c r="AB506" s="144"/>
      <c r="AC506" s="144"/>
      <c r="AD506" s="144"/>
    </row>
    <row r="507" spans="8:42" x14ac:dyDescent="0.25">
      <c r="T507" s="144"/>
      <c r="U507" s="144"/>
      <c r="V507" s="144"/>
      <c r="W507" s="144"/>
      <c r="X507" s="144"/>
      <c r="Y507" s="144"/>
      <c r="Z507" s="144"/>
      <c r="AA507" s="144"/>
      <c r="AB507" s="144"/>
      <c r="AC507" s="144"/>
      <c r="AD507" s="144"/>
    </row>
    <row r="508" spans="8:42" x14ac:dyDescent="0.25">
      <c r="T508" s="144" t="s">
        <v>67</v>
      </c>
      <c r="U508" s="144"/>
      <c r="V508" s="144"/>
      <c r="W508" s="144"/>
      <c r="X508" s="144"/>
      <c r="Y508" s="144"/>
      <c r="Z508" s="144"/>
      <c r="AA508" s="144"/>
      <c r="AB508" s="144"/>
      <c r="AC508" s="144"/>
      <c r="AD508" s="144"/>
    </row>
    <row r="509" spans="8:42" x14ac:dyDescent="0.25">
      <c r="T509" s="144" t="s">
        <v>2275</v>
      </c>
      <c r="U509" s="144"/>
      <c r="V509" s="144"/>
      <c r="W509" s="144"/>
      <c r="X509" s="144"/>
      <c r="Y509" s="144"/>
      <c r="Z509" s="144"/>
      <c r="AA509" s="144"/>
      <c r="AB509" s="144"/>
      <c r="AC509" s="144"/>
      <c r="AD509" s="144"/>
    </row>
    <row r="510" spans="8:42" x14ac:dyDescent="0.25">
      <c r="T510" s="144" t="s">
        <v>2276</v>
      </c>
      <c r="U510" s="144"/>
      <c r="V510" s="144"/>
      <c r="W510" s="144"/>
      <c r="X510" s="144"/>
      <c r="Y510" s="144"/>
      <c r="Z510" s="144"/>
      <c r="AA510" s="144"/>
      <c r="AB510" s="144"/>
      <c r="AC510" s="144"/>
      <c r="AD510" s="144"/>
    </row>
    <row r="511" spans="8:42" x14ac:dyDescent="0.25">
      <c r="T511" s="144" t="s">
        <v>2277</v>
      </c>
      <c r="U511" s="144"/>
      <c r="V511" s="144"/>
      <c r="W511" s="144"/>
      <c r="X511" s="144"/>
      <c r="Y511" s="144"/>
      <c r="Z511" s="144"/>
      <c r="AA511" s="144"/>
      <c r="AB511" s="144"/>
      <c r="AC511" s="144"/>
      <c r="AD511" s="144"/>
    </row>
    <row r="512" spans="8:42" x14ac:dyDescent="0.25">
      <c r="T512" s="144" t="s">
        <v>2278</v>
      </c>
      <c r="U512" s="144"/>
      <c r="V512" s="144"/>
      <c r="W512" s="144"/>
      <c r="X512" s="144"/>
      <c r="Y512" s="144"/>
      <c r="Z512" s="144"/>
      <c r="AA512" s="144"/>
      <c r="AB512" s="144"/>
      <c r="AC512" s="144"/>
      <c r="AD512" s="144"/>
    </row>
    <row r="513" spans="20:30" x14ac:dyDescent="0.25">
      <c r="T513" s="144" t="s">
        <v>2279</v>
      </c>
      <c r="U513" s="144"/>
      <c r="V513" s="144"/>
      <c r="W513" s="144"/>
      <c r="X513" s="144"/>
      <c r="Y513" s="144"/>
      <c r="Z513" s="144"/>
      <c r="AA513" s="144"/>
      <c r="AB513" s="144"/>
      <c r="AC513" s="144"/>
      <c r="AD513" s="144"/>
    </row>
    <row r="514" spans="20:30" x14ac:dyDescent="0.25">
      <c r="T514" s="144"/>
      <c r="U514" s="144"/>
      <c r="V514" s="144"/>
      <c r="W514" s="144"/>
      <c r="X514" s="144"/>
      <c r="Y514" s="144"/>
      <c r="Z514" s="144"/>
      <c r="AA514" s="144"/>
      <c r="AB514" s="144"/>
      <c r="AC514" s="144"/>
      <c r="AD514" s="144"/>
    </row>
    <row r="515" spans="20:30" x14ac:dyDescent="0.25">
      <c r="T515" s="144" t="s">
        <v>133</v>
      </c>
      <c r="U515" s="144"/>
      <c r="V515" s="144"/>
      <c r="W515" s="144"/>
      <c r="X515" s="144"/>
      <c r="Y515" s="144"/>
      <c r="Z515" s="144"/>
      <c r="AA515" s="144"/>
      <c r="AB515" s="144"/>
      <c r="AC515" s="144"/>
      <c r="AD515" s="144"/>
    </row>
  </sheetData>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H1334"/>
  <sheetViews>
    <sheetView workbookViewId="0">
      <selection activeCell="I7" sqref="I7"/>
    </sheetView>
  </sheetViews>
  <sheetFormatPr baseColWidth="10" defaultRowHeight="15" x14ac:dyDescent="0.25"/>
  <cols>
    <col min="1" max="8" width="11.42578125" style="144"/>
  </cols>
  <sheetData>
    <row r="1" spans="1:8" x14ac:dyDescent="0.25">
      <c r="A1" s="144" t="s">
        <v>3204</v>
      </c>
    </row>
    <row r="2" spans="1:8" x14ac:dyDescent="0.25">
      <c r="A2" s="144" t="s">
        <v>69</v>
      </c>
      <c r="B2" s="144" t="s">
        <v>3205</v>
      </c>
      <c r="C2" s="144" t="s">
        <v>3206</v>
      </c>
      <c r="D2" s="144" t="s">
        <v>144</v>
      </c>
      <c r="E2" s="144" t="s">
        <v>70</v>
      </c>
      <c r="F2" s="144" t="s">
        <v>71</v>
      </c>
      <c r="G2" s="144" t="s">
        <v>3207</v>
      </c>
      <c r="H2" s="144" t="s">
        <v>72</v>
      </c>
    </row>
    <row r="3" spans="1:8" x14ac:dyDescent="0.25">
      <c r="A3" s="144">
        <v>1</v>
      </c>
      <c r="B3" s="145">
        <v>41281</v>
      </c>
      <c r="C3" s="144">
        <v>-154.94</v>
      </c>
      <c r="D3" s="144">
        <v>0</v>
      </c>
      <c r="E3" s="144">
        <v>58750</v>
      </c>
      <c r="F3" s="144">
        <v>1</v>
      </c>
      <c r="G3" s="144">
        <v>-154.94</v>
      </c>
      <c r="H3" s="146">
        <v>249845.06</v>
      </c>
    </row>
    <row r="4" spans="1:8" x14ac:dyDescent="0.25">
      <c r="A4" s="144">
        <v>2</v>
      </c>
      <c r="B4" s="145">
        <v>41282</v>
      </c>
      <c r="C4" s="144">
        <v>154.30000000000001</v>
      </c>
      <c r="D4" s="144">
        <v>0</v>
      </c>
      <c r="E4" s="144">
        <v>58750</v>
      </c>
      <c r="F4" s="144">
        <v>1</v>
      </c>
      <c r="G4" s="144">
        <v>154.30000000000001</v>
      </c>
      <c r="H4" s="146">
        <v>249999.35999999999</v>
      </c>
    </row>
    <row r="5" spans="1:8" x14ac:dyDescent="0.25">
      <c r="A5" s="144">
        <v>3</v>
      </c>
      <c r="B5" s="145">
        <v>41283</v>
      </c>
      <c r="C5" s="144">
        <v>-74.63</v>
      </c>
      <c r="D5" s="144">
        <v>0</v>
      </c>
      <c r="E5" s="144">
        <v>58750</v>
      </c>
      <c r="F5" s="144">
        <v>1</v>
      </c>
      <c r="G5" s="144">
        <v>-74.63</v>
      </c>
      <c r="H5" s="146">
        <v>249924.73</v>
      </c>
    </row>
    <row r="6" spans="1:8" x14ac:dyDescent="0.25">
      <c r="A6" s="144">
        <v>4</v>
      </c>
      <c r="B6" s="145">
        <v>41284</v>
      </c>
      <c r="C6" s="144">
        <v>589.16</v>
      </c>
      <c r="D6" s="144">
        <v>0</v>
      </c>
      <c r="E6" s="144">
        <v>58750</v>
      </c>
      <c r="F6" s="144">
        <v>1</v>
      </c>
      <c r="G6" s="144">
        <v>589.16</v>
      </c>
      <c r="H6" s="146">
        <v>250513.89</v>
      </c>
    </row>
    <row r="7" spans="1:8" x14ac:dyDescent="0.25">
      <c r="A7" s="144">
        <v>5</v>
      </c>
      <c r="B7" s="145">
        <v>41285</v>
      </c>
      <c r="C7" s="144">
        <v>-176.47</v>
      </c>
      <c r="D7" s="144">
        <v>0</v>
      </c>
      <c r="E7" s="144">
        <v>58750</v>
      </c>
      <c r="F7" s="144">
        <v>1</v>
      </c>
      <c r="G7" s="144">
        <v>-176.47</v>
      </c>
      <c r="H7" s="146">
        <v>250337.42</v>
      </c>
    </row>
    <row r="8" spans="1:8" x14ac:dyDescent="0.25">
      <c r="A8" s="144">
        <v>6</v>
      </c>
      <c r="B8" s="145">
        <v>41288</v>
      </c>
      <c r="C8" s="144">
        <v>-208.76</v>
      </c>
      <c r="D8" s="144">
        <v>0</v>
      </c>
      <c r="E8" s="144">
        <v>58750</v>
      </c>
      <c r="F8" s="144">
        <v>1</v>
      </c>
      <c r="G8" s="144">
        <v>-208.76</v>
      </c>
      <c r="H8" s="146">
        <v>250128.66</v>
      </c>
    </row>
    <row r="9" spans="1:8" x14ac:dyDescent="0.25">
      <c r="A9" s="144">
        <v>7</v>
      </c>
      <c r="B9" s="145">
        <v>41289</v>
      </c>
      <c r="C9" s="146">
        <v>-1382.77</v>
      </c>
      <c r="D9" s="144">
        <v>0</v>
      </c>
      <c r="E9" s="144">
        <v>58750</v>
      </c>
      <c r="F9" s="144">
        <v>1</v>
      </c>
      <c r="G9" s="146">
        <v>-1382.77</v>
      </c>
      <c r="H9" s="146">
        <v>248745.89</v>
      </c>
    </row>
    <row r="10" spans="1:8" x14ac:dyDescent="0.25">
      <c r="A10" s="144">
        <v>8</v>
      </c>
      <c r="B10" s="145">
        <v>41290</v>
      </c>
      <c r="C10" s="144">
        <v>-957.87</v>
      </c>
      <c r="D10" s="144">
        <v>0</v>
      </c>
      <c r="E10" s="144">
        <v>58750</v>
      </c>
      <c r="F10" s="144">
        <v>1</v>
      </c>
      <c r="G10" s="144">
        <v>-957.87</v>
      </c>
      <c r="H10" s="146">
        <v>247788.02</v>
      </c>
    </row>
    <row r="11" spans="1:8" x14ac:dyDescent="0.25">
      <c r="A11" s="144">
        <v>9</v>
      </c>
      <c r="B11" s="145">
        <v>41291</v>
      </c>
      <c r="C11" s="144">
        <v>483.32</v>
      </c>
      <c r="D11" s="144">
        <v>0</v>
      </c>
      <c r="E11" s="144">
        <v>58750</v>
      </c>
      <c r="F11" s="144">
        <v>1</v>
      </c>
      <c r="G11" s="144">
        <v>483.32</v>
      </c>
      <c r="H11" s="146">
        <v>248271.34</v>
      </c>
    </row>
    <row r="12" spans="1:8" x14ac:dyDescent="0.25">
      <c r="A12" s="144">
        <v>10</v>
      </c>
      <c r="B12" s="145">
        <v>41292</v>
      </c>
      <c r="C12" s="144">
        <v>-117.6</v>
      </c>
      <c r="D12" s="144">
        <v>0</v>
      </c>
      <c r="E12" s="144">
        <v>58750</v>
      </c>
      <c r="F12" s="144">
        <v>1</v>
      </c>
      <c r="G12" s="144">
        <v>-117.6</v>
      </c>
      <c r="H12" s="146">
        <v>248153.74</v>
      </c>
    </row>
    <row r="13" spans="1:8" x14ac:dyDescent="0.25">
      <c r="A13" s="144">
        <v>11</v>
      </c>
      <c r="B13" s="145">
        <v>41295</v>
      </c>
      <c r="C13" s="144">
        <v>-328.01</v>
      </c>
      <c r="D13" s="144">
        <v>0</v>
      </c>
      <c r="E13" s="144">
        <v>58750</v>
      </c>
      <c r="F13" s="144">
        <v>1</v>
      </c>
      <c r="G13" s="144">
        <v>-328.01</v>
      </c>
      <c r="H13" s="146">
        <v>247825.73</v>
      </c>
    </row>
    <row r="14" spans="1:8" x14ac:dyDescent="0.25">
      <c r="A14" s="144">
        <v>12</v>
      </c>
      <c r="B14" s="145">
        <v>41296</v>
      </c>
      <c r="C14" s="146">
        <v>-1115.57</v>
      </c>
      <c r="D14" s="144">
        <v>0</v>
      </c>
      <c r="E14" s="144">
        <v>58750</v>
      </c>
      <c r="F14" s="144">
        <v>1</v>
      </c>
      <c r="G14" s="146">
        <v>-1115.57</v>
      </c>
      <c r="H14" s="146">
        <v>246710.16</v>
      </c>
    </row>
    <row r="15" spans="1:8" x14ac:dyDescent="0.25">
      <c r="A15" s="144">
        <v>13</v>
      </c>
      <c r="B15" s="145">
        <v>41297</v>
      </c>
      <c r="C15" s="144">
        <v>-186.23</v>
      </c>
      <c r="D15" s="144">
        <v>0</v>
      </c>
      <c r="E15" s="144">
        <v>58750</v>
      </c>
      <c r="F15" s="144">
        <v>1</v>
      </c>
      <c r="G15" s="144">
        <v>-186.23</v>
      </c>
      <c r="H15" s="146">
        <v>246523.93</v>
      </c>
    </row>
    <row r="16" spans="1:8" x14ac:dyDescent="0.25">
      <c r="A16" s="144">
        <v>14</v>
      </c>
      <c r="B16" s="145">
        <v>41298</v>
      </c>
      <c r="C16" s="146">
        <v>-1080.49</v>
      </c>
      <c r="D16" s="144">
        <v>0</v>
      </c>
      <c r="E16" s="144">
        <v>58750</v>
      </c>
      <c r="F16" s="144">
        <v>1</v>
      </c>
      <c r="G16" s="146">
        <v>-1080.49</v>
      </c>
      <c r="H16" s="146">
        <v>245443.44</v>
      </c>
    </row>
    <row r="17" spans="1:8" x14ac:dyDescent="0.25">
      <c r="A17" s="144">
        <v>15</v>
      </c>
      <c r="B17" s="145">
        <v>41299</v>
      </c>
      <c r="C17" s="146">
        <v>2678.68</v>
      </c>
      <c r="D17" s="144">
        <v>0</v>
      </c>
      <c r="E17" s="144">
        <v>58750</v>
      </c>
      <c r="F17" s="144">
        <v>1</v>
      </c>
      <c r="G17" s="146">
        <v>2678.68</v>
      </c>
      <c r="H17" s="146">
        <v>248122.12</v>
      </c>
    </row>
    <row r="18" spans="1:8" x14ac:dyDescent="0.25">
      <c r="A18" s="144">
        <v>16</v>
      </c>
      <c r="B18" s="145">
        <v>41302</v>
      </c>
      <c r="C18" s="144">
        <v>372.83</v>
      </c>
      <c r="D18" s="144">
        <v>0</v>
      </c>
      <c r="E18" s="144">
        <v>58750</v>
      </c>
      <c r="F18" s="144">
        <v>1</v>
      </c>
      <c r="G18" s="144">
        <v>372.83</v>
      </c>
      <c r="H18" s="146">
        <v>248494.95</v>
      </c>
    </row>
    <row r="19" spans="1:8" x14ac:dyDescent="0.25">
      <c r="A19" s="144">
        <v>17</v>
      </c>
      <c r="B19" s="145">
        <v>41304</v>
      </c>
      <c r="C19" s="144">
        <v>85.62</v>
      </c>
      <c r="D19" s="144">
        <v>0</v>
      </c>
      <c r="E19" s="144">
        <v>58750</v>
      </c>
      <c r="F19" s="144">
        <v>1</v>
      </c>
      <c r="G19" s="144">
        <v>85.62</v>
      </c>
      <c r="H19" s="146">
        <v>248580.57</v>
      </c>
    </row>
    <row r="20" spans="1:8" x14ac:dyDescent="0.25">
      <c r="A20" s="144">
        <v>18</v>
      </c>
      <c r="B20" s="145">
        <v>41306</v>
      </c>
      <c r="C20" s="144">
        <v>-535.76</v>
      </c>
      <c r="D20" s="144">
        <v>0</v>
      </c>
      <c r="E20" s="144">
        <v>58750</v>
      </c>
      <c r="F20" s="144">
        <v>1</v>
      </c>
      <c r="G20" s="144">
        <v>-535.76</v>
      </c>
      <c r="H20" s="146">
        <v>248044.81</v>
      </c>
    </row>
    <row r="21" spans="1:8" x14ac:dyDescent="0.25">
      <c r="A21" s="144">
        <v>19</v>
      </c>
      <c r="B21" s="145">
        <v>41309</v>
      </c>
      <c r="C21" s="146">
        <v>1350.48</v>
      </c>
      <c r="D21" s="144">
        <v>0</v>
      </c>
      <c r="E21" s="144">
        <v>58750</v>
      </c>
      <c r="F21" s="144">
        <v>1</v>
      </c>
      <c r="G21" s="146">
        <v>1350.48</v>
      </c>
      <c r="H21" s="146">
        <v>249395.29</v>
      </c>
    </row>
    <row r="22" spans="1:8" x14ac:dyDescent="0.25">
      <c r="A22" s="144">
        <v>20</v>
      </c>
      <c r="B22" s="145">
        <v>41310</v>
      </c>
      <c r="C22" s="144">
        <v>204.78</v>
      </c>
      <c r="D22" s="144">
        <v>0</v>
      </c>
      <c r="E22" s="144">
        <v>58750</v>
      </c>
      <c r="F22" s="144">
        <v>1</v>
      </c>
      <c r="G22" s="144">
        <v>204.78</v>
      </c>
      <c r="H22" s="146">
        <v>249600.07</v>
      </c>
    </row>
    <row r="23" spans="1:8" x14ac:dyDescent="0.25">
      <c r="A23" s="144">
        <v>21</v>
      </c>
      <c r="B23" s="145">
        <v>41311</v>
      </c>
      <c r="C23" s="144">
        <v>-339.37</v>
      </c>
      <c r="D23" s="144">
        <v>0</v>
      </c>
      <c r="E23" s="144">
        <v>58750</v>
      </c>
      <c r="F23" s="144">
        <v>1</v>
      </c>
      <c r="G23" s="144">
        <v>-339.37</v>
      </c>
      <c r="H23" s="146">
        <v>249260.7</v>
      </c>
    </row>
    <row r="24" spans="1:8" x14ac:dyDescent="0.25">
      <c r="A24" s="144">
        <v>22</v>
      </c>
      <c r="B24" s="145">
        <v>41312</v>
      </c>
      <c r="C24" s="144">
        <v>741.56</v>
      </c>
      <c r="D24" s="144">
        <v>0</v>
      </c>
      <c r="E24" s="144">
        <v>58750</v>
      </c>
      <c r="F24" s="144">
        <v>1</v>
      </c>
      <c r="G24" s="144">
        <v>741.56</v>
      </c>
      <c r="H24" s="146">
        <v>250002.26</v>
      </c>
    </row>
    <row r="25" spans="1:8" x14ac:dyDescent="0.25">
      <c r="A25" s="144">
        <v>23</v>
      </c>
      <c r="B25" s="145">
        <v>41313</v>
      </c>
      <c r="C25" s="146">
        <v>-1085.81</v>
      </c>
      <c r="D25" s="144">
        <v>0</v>
      </c>
      <c r="E25" s="144">
        <v>58750</v>
      </c>
      <c r="F25" s="144">
        <v>1</v>
      </c>
      <c r="G25" s="146">
        <v>-1085.81</v>
      </c>
      <c r="H25" s="146">
        <v>248916.45</v>
      </c>
    </row>
    <row r="26" spans="1:8" x14ac:dyDescent="0.25">
      <c r="A26" s="144">
        <v>24</v>
      </c>
      <c r="B26" s="145">
        <v>41316</v>
      </c>
      <c r="C26" s="144">
        <v>-93.62</v>
      </c>
      <c r="D26" s="144">
        <v>0</v>
      </c>
      <c r="E26" s="144">
        <v>58750</v>
      </c>
      <c r="F26" s="144">
        <v>1</v>
      </c>
      <c r="G26" s="144">
        <v>-93.62</v>
      </c>
      <c r="H26" s="146">
        <v>248822.83</v>
      </c>
    </row>
    <row r="27" spans="1:8" x14ac:dyDescent="0.25">
      <c r="A27" s="144">
        <v>25</v>
      </c>
      <c r="B27" s="145">
        <v>41317</v>
      </c>
      <c r="C27" s="144">
        <v>-213.14</v>
      </c>
      <c r="D27" s="144">
        <v>0</v>
      </c>
      <c r="E27" s="144">
        <v>58750</v>
      </c>
      <c r="F27" s="144">
        <v>1</v>
      </c>
      <c r="G27" s="144">
        <v>-213.14</v>
      </c>
      <c r="H27" s="146">
        <v>248609.69</v>
      </c>
    </row>
    <row r="28" spans="1:8" x14ac:dyDescent="0.25">
      <c r="A28" s="144">
        <v>26</v>
      </c>
      <c r="B28" s="145">
        <v>41318</v>
      </c>
      <c r="C28" s="144">
        <v>350.09</v>
      </c>
      <c r="D28" s="144">
        <v>0</v>
      </c>
      <c r="E28" s="144">
        <v>58750</v>
      </c>
      <c r="F28" s="144">
        <v>1</v>
      </c>
      <c r="G28" s="144">
        <v>350.09</v>
      </c>
      <c r="H28" s="146">
        <v>248959.78</v>
      </c>
    </row>
    <row r="29" spans="1:8" x14ac:dyDescent="0.25">
      <c r="A29" s="144">
        <v>27</v>
      </c>
      <c r="B29" s="145">
        <v>41319</v>
      </c>
      <c r="C29" s="144">
        <v>-254.08</v>
      </c>
      <c r="D29" s="144">
        <v>0</v>
      </c>
      <c r="E29" s="144">
        <v>58750</v>
      </c>
      <c r="F29" s="144">
        <v>1</v>
      </c>
      <c r="G29" s="144">
        <v>-254.08</v>
      </c>
      <c r="H29" s="146">
        <v>248705.7</v>
      </c>
    </row>
    <row r="30" spans="1:8" x14ac:dyDescent="0.25">
      <c r="A30" s="144">
        <v>28</v>
      </c>
      <c r="B30" s="145">
        <v>41320</v>
      </c>
      <c r="C30" s="144">
        <v>-526.54999999999995</v>
      </c>
      <c r="D30" s="144">
        <v>0</v>
      </c>
      <c r="E30" s="144">
        <v>58750</v>
      </c>
      <c r="F30" s="144">
        <v>1</v>
      </c>
      <c r="G30" s="144">
        <v>-526.54999999999995</v>
      </c>
      <c r="H30" s="146">
        <v>248179.15</v>
      </c>
    </row>
    <row r="31" spans="1:8" x14ac:dyDescent="0.25">
      <c r="A31" s="144">
        <v>29</v>
      </c>
      <c r="B31" s="145">
        <v>41323</v>
      </c>
      <c r="C31" s="144">
        <v>-108.66</v>
      </c>
      <c r="D31" s="144">
        <v>0</v>
      </c>
      <c r="E31" s="144">
        <v>58750</v>
      </c>
      <c r="F31" s="144">
        <v>1</v>
      </c>
      <c r="G31" s="144">
        <v>-108.66</v>
      </c>
      <c r="H31" s="146">
        <v>248070.49</v>
      </c>
    </row>
    <row r="32" spans="1:8" x14ac:dyDescent="0.25">
      <c r="A32" s="144">
        <v>30</v>
      </c>
      <c r="B32" s="145">
        <v>41324</v>
      </c>
      <c r="C32" s="144">
        <v>-811.6</v>
      </c>
      <c r="D32" s="144">
        <v>0</v>
      </c>
      <c r="E32" s="144">
        <v>58750</v>
      </c>
      <c r="F32" s="144">
        <v>1</v>
      </c>
      <c r="G32" s="144">
        <v>-811.6</v>
      </c>
      <c r="H32" s="146">
        <v>247258.89</v>
      </c>
    </row>
    <row r="33" spans="1:8" x14ac:dyDescent="0.25">
      <c r="A33" s="144">
        <v>31</v>
      </c>
      <c r="B33" s="145">
        <v>41325</v>
      </c>
      <c r="C33" s="144">
        <v>257.92</v>
      </c>
      <c r="D33" s="144">
        <v>0</v>
      </c>
      <c r="E33" s="144">
        <v>58750</v>
      </c>
      <c r="F33" s="144">
        <v>1</v>
      </c>
      <c r="G33" s="144">
        <v>257.92</v>
      </c>
      <c r="H33" s="146">
        <v>247516.81</v>
      </c>
    </row>
    <row r="34" spans="1:8" x14ac:dyDescent="0.25">
      <c r="A34" s="144">
        <v>32</v>
      </c>
      <c r="B34" s="145">
        <v>41326</v>
      </c>
      <c r="C34" s="144">
        <v>-79.739999999999995</v>
      </c>
      <c r="D34" s="144">
        <v>0</v>
      </c>
      <c r="E34" s="144">
        <v>58750</v>
      </c>
      <c r="F34" s="144">
        <v>1</v>
      </c>
      <c r="G34" s="144">
        <v>-79.739999999999995</v>
      </c>
      <c r="H34" s="146">
        <v>247437.07</v>
      </c>
    </row>
    <row r="35" spans="1:8" x14ac:dyDescent="0.25">
      <c r="A35" s="144">
        <v>33</v>
      </c>
      <c r="B35" s="145">
        <v>41327</v>
      </c>
      <c r="C35" s="144">
        <v>-85.24</v>
      </c>
      <c r="D35" s="144">
        <v>0</v>
      </c>
      <c r="E35" s="144">
        <v>58750</v>
      </c>
      <c r="F35" s="144">
        <v>1</v>
      </c>
      <c r="G35" s="144">
        <v>-85.24</v>
      </c>
      <c r="H35" s="146">
        <v>247351.83</v>
      </c>
    </row>
    <row r="36" spans="1:8" x14ac:dyDescent="0.25">
      <c r="A36" s="144">
        <v>34</v>
      </c>
      <c r="B36" s="145">
        <v>41330</v>
      </c>
      <c r="C36" s="144">
        <v>468.79</v>
      </c>
      <c r="D36" s="144">
        <v>0</v>
      </c>
      <c r="E36" s="144">
        <v>58750</v>
      </c>
      <c r="F36" s="144">
        <v>1</v>
      </c>
      <c r="G36" s="144">
        <v>468.79</v>
      </c>
      <c r="H36" s="146">
        <v>247820.62</v>
      </c>
    </row>
    <row r="37" spans="1:8" x14ac:dyDescent="0.25">
      <c r="A37" s="144">
        <v>35</v>
      </c>
      <c r="B37" s="145">
        <v>41331</v>
      </c>
      <c r="C37" s="144">
        <v>510.55</v>
      </c>
      <c r="D37" s="144">
        <v>0</v>
      </c>
      <c r="E37" s="144">
        <v>58750</v>
      </c>
      <c r="F37" s="144">
        <v>1</v>
      </c>
      <c r="G37" s="144">
        <v>510.55</v>
      </c>
      <c r="H37" s="146">
        <v>248331.17</v>
      </c>
    </row>
    <row r="38" spans="1:8" x14ac:dyDescent="0.25">
      <c r="A38" s="144">
        <v>36</v>
      </c>
      <c r="B38" s="145">
        <v>41333</v>
      </c>
      <c r="C38" s="144">
        <v>318.95</v>
      </c>
      <c r="D38" s="144">
        <v>0</v>
      </c>
      <c r="E38" s="144">
        <v>58750</v>
      </c>
      <c r="F38" s="144">
        <v>1</v>
      </c>
      <c r="G38" s="144">
        <v>318.95</v>
      </c>
      <c r="H38" s="146">
        <v>248650.12</v>
      </c>
    </row>
    <row r="39" spans="1:8" x14ac:dyDescent="0.25">
      <c r="A39" s="144">
        <v>37</v>
      </c>
      <c r="B39" s="145">
        <v>41334</v>
      </c>
      <c r="C39" s="144">
        <v>60.48</v>
      </c>
      <c r="D39" s="144">
        <v>0</v>
      </c>
      <c r="E39" s="144">
        <v>58750</v>
      </c>
      <c r="F39" s="144">
        <v>1</v>
      </c>
      <c r="G39" s="144">
        <v>60.48</v>
      </c>
      <c r="H39" s="146">
        <v>248710.6</v>
      </c>
    </row>
    <row r="40" spans="1:8" x14ac:dyDescent="0.25">
      <c r="A40" s="144">
        <v>38</v>
      </c>
      <c r="B40" s="145">
        <v>41339</v>
      </c>
      <c r="C40" s="144">
        <v>309.54000000000002</v>
      </c>
      <c r="D40" s="144">
        <v>0</v>
      </c>
      <c r="E40" s="144">
        <v>58750</v>
      </c>
      <c r="F40" s="144">
        <v>1</v>
      </c>
      <c r="G40" s="144">
        <v>309.54000000000002</v>
      </c>
      <c r="H40" s="146">
        <v>249020.14</v>
      </c>
    </row>
    <row r="41" spans="1:8" x14ac:dyDescent="0.25">
      <c r="A41" s="144">
        <v>39</v>
      </c>
      <c r="B41" s="145">
        <v>41340</v>
      </c>
      <c r="C41" s="144">
        <v>186.31</v>
      </c>
      <c r="D41" s="144">
        <v>0</v>
      </c>
      <c r="E41" s="144">
        <v>58750</v>
      </c>
      <c r="F41" s="144">
        <v>1</v>
      </c>
      <c r="G41" s="144">
        <v>186.31</v>
      </c>
      <c r="H41" s="146">
        <v>249206.45</v>
      </c>
    </row>
    <row r="42" spans="1:8" x14ac:dyDescent="0.25">
      <c r="A42" s="144">
        <v>40</v>
      </c>
      <c r="B42" s="145">
        <v>41341</v>
      </c>
      <c r="C42" s="144">
        <v>724.41</v>
      </c>
      <c r="D42" s="144">
        <v>0</v>
      </c>
      <c r="E42" s="144">
        <v>58750</v>
      </c>
      <c r="F42" s="144">
        <v>1</v>
      </c>
      <c r="G42" s="144">
        <v>724.41</v>
      </c>
      <c r="H42" s="146">
        <v>249930.86</v>
      </c>
    </row>
    <row r="43" spans="1:8" x14ac:dyDescent="0.25">
      <c r="A43" s="144">
        <v>41</v>
      </c>
      <c r="B43" s="145">
        <v>41344</v>
      </c>
      <c r="C43" s="144">
        <v>68.73</v>
      </c>
      <c r="D43" s="144">
        <v>0</v>
      </c>
      <c r="E43" s="144">
        <v>58750</v>
      </c>
      <c r="F43" s="144">
        <v>1</v>
      </c>
      <c r="G43" s="144">
        <v>68.73</v>
      </c>
      <c r="H43" s="146">
        <v>249999.59</v>
      </c>
    </row>
    <row r="44" spans="1:8" x14ac:dyDescent="0.25">
      <c r="A44" s="144">
        <v>42</v>
      </c>
      <c r="B44" s="145">
        <v>41345</v>
      </c>
      <c r="C44" s="144">
        <v>-217.18</v>
      </c>
      <c r="D44" s="144">
        <v>0</v>
      </c>
      <c r="E44" s="144">
        <v>58750</v>
      </c>
      <c r="F44" s="144">
        <v>1</v>
      </c>
      <c r="G44" s="144">
        <v>-217.18</v>
      </c>
      <c r="H44" s="146">
        <v>249782.41</v>
      </c>
    </row>
    <row r="45" spans="1:8" x14ac:dyDescent="0.25">
      <c r="A45" s="144">
        <v>43</v>
      </c>
      <c r="B45" s="145">
        <v>41347</v>
      </c>
      <c r="C45" s="144">
        <v>32.51</v>
      </c>
      <c r="D45" s="144">
        <v>0</v>
      </c>
      <c r="E45" s="144">
        <v>58750</v>
      </c>
      <c r="F45" s="144">
        <v>1</v>
      </c>
      <c r="G45" s="144">
        <v>32.51</v>
      </c>
      <c r="H45" s="146">
        <v>249814.92</v>
      </c>
    </row>
    <row r="46" spans="1:8" x14ac:dyDescent="0.25">
      <c r="A46" s="144">
        <v>44</v>
      </c>
      <c r="B46" s="145">
        <v>41348</v>
      </c>
      <c r="C46" s="144">
        <v>94.55</v>
      </c>
      <c r="D46" s="144">
        <v>0</v>
      </c>
      <c r="E46" s="144">
        <v>58750</v>
      </c>
      <c r="F46" s="144">
        <v>1</v>
      </c>
      <c r="G46" s="144">
        <v>94.55</v>
      </c>
      <c r="H46" s="146">
        <v>249909.47</v>
      </c>
    </row>
    <row r="47" spans="1:8" x14ac:dyDescent="0.25">
      <c r="A47" s="144">
        <v>45</v>
      </c>
      <c r="B47" s="145">
        <v>41351</v>
      </c>
      <c r="C47" s="144">
        <v>-579.41999999999996</v>
      </c>
      <c r="D47" s="144">
        <v>0</v>
      </c>
      <c r="E47" s="144">
        <v>58750</v>
      </c>
      <c r="F47" s="144">
        <v>1</v>
      </c>
      <c r="G47" s="144">
        <v>-579.41999999999996</v>
      </c>
      <c r="H47" s="146">
        <v>249330.05</v>
      </c>
    </row>
    <row r="48" spans="1:8" x14ac:dyDescent="0.25">
      <c r="A48" s="144">
        <v>46</v>
      </c>
      <c r="B48" s="145">
        <v>41352</v>
      </c>
      <c r="C48" s="146">
        <v>1916.39</v>
      </c>
      <c r="D48" s="144">
        <v>0</v>
      </c>
      <c r="E48" s="144">
        <v>58750</v>
      </c>
      <c r="F48" s="144">
        <v>1</v>
      </c>
      <c r="G48" s="146">
        <v>1916.39</v>
      </c>
      <c r="H48" s="146">
        <v>251246.44</v>
      </c>
    </row>
    <row r="49" spans="1:8" x14ac:dyDescent="0.25">
      <c r="A49" s="144">
        <v>47</v>
      </c>
      <c r="B49" s="145">
        <v>41353</v>
      </c>
      <c r="C49" s="144">
        <v>122.26</v>
      </c>
      <c r="D49" s="144">
        <v>0</v>
      </c>
      <c r="E49" s="144">
        <v>58750</v>
      </c>
      <c r="F49" s="144">
        <v>1</v>
      </c>
      <c r="G49" s="144">
        <v>122.26</v>
      </c>
      <c r="H49" s="146">
        <v>251368.7</v>
      </c>
    </row>
    <row r="50" spans="1:8" x14ac:dyDescent="0.25">
      <c r="A50" s="144">
        <v>48</v>
      </c>
      <c r="B50" s="145">
        <v>41354</v>
      </c>
      <c r="C50" s="144">
        <v>69.17</v>
      </c>
      <c r="D50" s="144">
        <v>0</v>
      </c>
      <c r="E50" s="144">
        <v>58750</v>
      </c>
      <c r="F50" s="144">
        <v>1</v>
      </c>
      <c r="G50" s="144">
        <v>69.17</v>
      </c>
      <c r="H50" s="146">
        <v>251437.87</v>
      </c>
    </row>
    <row r="51" spans="1:8" x14ac:dyDescent="0.25">
      <c r="A51" s="144">
        <v>49</v>
      </c>
      <c r="B51" s="145">
        <v>41358</v>
      </c>
      <c r="C51" s="146">
        <v>2805.33</v>
      </c>
      <c r="D51" s="144">
        <v>0</v>
      </c>
      <c r="E51" s="144">
        <v>58750</v>
      </c>
      <c r="F51" s="144">
        <v>1</v>
      </c>
      <c r="G51" s="146">
        <v>2805.33</v>
      </c>
      <c r="H51" s="146">
        <v>254243.20000000001</v>
      </c>
    </row>
    <row r="52" spans="1:8" x14ac:dyDescent="0.25">
      <c r="A52" s="144">
        <v>50</v>
      </c>
      <c r="B52" s="145">
        <v>41359</v>
      </c>
      <c r="C52" s="144">
        <v>94.55</v>
      </c>
      <c r="D52" s="144">
        <v>0</v>
      </c>
      <c r="E52" s="144">
        <v>58750</v>
      </c>
      <c r="F52" s="144">
        <v>1</v>
      </c>
      <c r="G52" s="144">
        <v>94.55</v>
      </c>
      <c r="H52" s="146">
        <v>254337.75</v>
      </c>
    </row>
    <row r="53" spans="1:8" x14ac:dyDescent="0.25">
      <c r="A53" s="144">
        <v>51</v>
      </c>
      <c r="B53" s="145">
        <v>41367</v>
      </c>
      <c r="C53" s="144">
        <v>350.61</v>
      </c>
      <c r="D53" s="144">
        <v>0</v>
      </c>
      <c r="E53" s="144">
        <v>58750</v>
      </c>
      <c r="F53" s="144">
        <v>1</v>
      </c>
      <c r="G53" s="144">
        <v>350.61</v>
      </c>
      <c r="H53" s="146">
        <v>254688.36</v>
      </c>
    </row>
    <row r="54" spans="1:8" x14ac:dyDescent="0.25">
      <c r="A54" s="144">
        <v>52</v>
      </c>
      <c r="B54" s="145">
        <v>41368</v>
      </c>
      <c r="C54" s="146">
        <v>1064.95</v>
      </c>
      <c r="D54" s="144">
        <v>0</v>
      </c>
      <c r="E54" s="144">
        <v>58750</v>
      </c>
      <c r="F54" s="144">
        <v>1</v>
      </c>
      <c r="G54" s="146">
        <v>1064.95</v>
      </c>
      <c r="H54" s="146">
        <v>255753.31</v>
      </c>
    </row>
    <row r="55" spans="1:8" x14ac:dyDescent="0.25">
      <c r="A55" s="144">
        <v>53</v>
      </c>
      <c r="B55" s="145">
        <v>41369</v>
      </c>
      <c r="C55" s="144">
        <v>-989.41</v>
      </c>
      <c r="D55" s="144">
        <v>0</v>
      </c>
      <c r="E55" s="144">
        <v>58750</v>
      </c>
      <c r="F55" s="144">
        <v>1</v>
      </c>
      <c r="G55" s="144">
        <v>-989.41</v>
      </c>
      <c r="H55" s="146">
        <v>254763.9</v>
      </c>
    </row>
    <row r="56" spans="1:8" x14ac:dyDescent="0.25">
      <c r="A56" s="144">
        <v>54</v>
      </c>
      <c r="B56" s="145">
        <v>41372</v>
      </c>
      <c r="C56" s="144">
        <v>984.82</v>
      </c>
      <c r="D56" s="144">
        <v>0</v>
      </c>
      <c r="E56" s="144">
        <v>58750</v>
      </c>
      <c r="F56" s="144">
        <v>1</v>
      </c>
      <c r="G56" s="144">
        <v>984.82</v>
      </c>
      <c r="H56" s="146">
        <v>255748.72</v>
      </c>
    </row>
    <row r="57" spans="1:8" x14ac:dyDescent="0.25">
      <c r="A57" s="144">
        <v>55</v>
      </c>
      <c r="B57" s="145">
        <v>41374</v>
      </c>
      <c r="C57" s="144">
        <v>-476.23</v>
      </c>
      <c r="D57" s="144">
        <v>0</v>
      </c>
      <c r="E57" s="144">
        <v>58750</v>
      </c>
      <c r="F57" s="144">
        <v>1</v>
      </c>
      <c r="G57" s="144">
        <v>-476.23</v>
      </c>
      <c r="H57" s="146">
        <v>255272.49</v>
      </c>
    </row>
    <row r="58" spans="1:8" x14ac:dyDescent="0.25">
      <c r="A58" s="144">
        <v>56</v>
      </c>
      <c r="B58" s="145">
        <v>41375</v>
      </c>
      <c r="C58" s="144">
        <v>-67.45</v>
      </c>
      <c r="D58" s="144">
        <v>0</v>
      </c>
      <c r="E58" s="144">
        <v>58750</v>
      </c>
      <c r="F58" s="144">
        <v>1</v>
      </c>
      <c r="G58" s="144">
        <v>-67.45</v>
      </c>
      <c r="H58" s="146">
        <v>255205.04</v>
      </c>
    </row>
    <row r="59" spans="1:8" x14ac:dyDescent="0.25">
      <c r="A59" s="144">
        <v>57</v>
      </c>
      <c r="B59" s="145">
        <v>41376</v>
      </c>
      <c r="C59" s="144">
        <v>-427.83</v>
      </c>
      <c r="D59" s="144">
        <v>0</v>
      </c>
      <c r="E59" s="144">
        <v>58750</v>
      </c>
      <c r="F59" s="144">
        <v>1</v>
      </c>
      <c r="G59" s="144">
        <v>-427.83</v>
      </c>
      <c r="H59" s="146">
        <v>254777.21</v>
      </c>
    </row>
    <row r="60" spans="1:8" x14ac:dyDescent="0.25">
      <c r="A60" s="144">
        <v>58</v>
      </c>
      <c r="B60" s="145">
        <v>41379</v>
      </c>
      <c r="C60" s="146">
        <v>3194.88</v>
      </c>
      <c r="D60" s="144">
        <v>0</v>
      </c>
      <c r="E60" s="144">
        <v>58750</v>
      </c>
      <c r="F60" s="144">
        <v>1</v>
      </c>
      <c r="G60" s="146">
        <v>3194.88</v>
      </c>
      <c r="H60" s="146">
        <v>257972.09</v>
      </c>
    </row>
    <row r="61" spans="1:8" x14ac:dyDescent="0.25">
      <c r="A61" s="144">
        <v>59</v>
      </c>
      <c r="B61" s="145">
        <v>41380</v>
      </c>
      <c r="C61" s="144">
        <v>-767.74</v>
      </c>
      <c r="D61" s="144">
        <v>0</v>
      </c>
      <c r="E61" s="144">
        <v>58750</v>
      </c>
      <c r="F61" s="144">
        <v>1</v>
      </c>
      <c r="G61" s="144">
        <v>-767.74</v>
      </c>
      <c r="H61" s="146">
        <v>257204.35</v>
      </c>
    </row>
    <row r="62" spans="1:8" x14ac:dyDescent="0.25">
      <c r="A62" s="144">
        <v>60</v>
      </c>
      <c r="B62" s="145">
        <v>41381</v>
      </c>
      <c r="C62" s="146">
        <v>1834.69</v>
      </c>
      <c r="D62" s="144">
        <v>0</v>
      </c>
      <c r="E62" s="144">
        <v>58750</v>
      </c>
      <c r="F62" s="144">
        <v>1</v>
      </c>
      <c r="G62" s="146">
        <v>1834.69</v>
      </c>
      <c r="H62" s="146">
        <v>259039.04</v>
      </c>
    </row>
    <row r="63" spans="1:8" x14ac:dyDescent="0.25">
      <c r="A63" s="144">
        <v>61</v>
      </c>
      <c r="B63" s="145">
        <v>41382</v>
      </c>
      <c r="C63" s="144">
        <v>700</v>
      </c>
      <c r="D63" s="144">
        <v>0</v>
      </c>
      <c r="E63" s="144">
        <v>58750</v>
      </c>
      <c r="F63" s="144">
        <v>1</v>
      </c>
      <c r="G63" s="144">
        <v>700</v>
      </c>
      <c r="H63" s="146">
        <v>259739.04</v>
      </c>
    </row>
    <row r="64" spans="1:8" x14ac:dyDescent="0.25">
      <c r="A64" s="144">
        <v>62</v>
      </c>
      <c r="B64" s="145">
        <v>41383</v>
      </c>
      <c r="C64" s="144">
        <v>-778.66</v>
      </c>
      <c r="D64" s="144">
        <v>0</v>
      </c>
      <c r="E64" s="144">
        <v>58750</v>
      </c>
      <c r="F64" s="144">
        <v>1</v>
      </c>
      <c r="G64" s="144">
        <v>-778.66</v>
      </c>
      <c r="H64" s="146">
        <v>258960.38</v>
      </c>
    </row>
    <row r="65" spans="1:8" x14ac:dyDescent="0.25">
      <c r="A65" s="144">
        <v>63</v>
      </c>
      <c r="B65" s="145">
        <v>41386</v>
      </c>
      <c r="C65" s="144">
        <v>397.43</v>
      </c>
      <c r="D65" s="144">
        <v>0</v>
      </c>
      <c r="E65" s="144">
        <v>58750</v>
      </c>
      <c r="F65" s="144">
        <v>1</v>
      </c>
      <c r="G65" s="144">
        <v>397.43</v>
      </c>
      <c r="H65" s="146">
        <v>259357.81</v>
      </c>
    </row>
    <row r="66" spans="1:8" x14ac:dyDescent="0.25">
      <c r="A66" s="144">
        <v>64</v>
      </c>
      <c r="B66" s="145">
        <v>41388</v>
      </c>
      <c r="C66" s="144">
        <v>-763.98</v>
      </c>
      <c r="D66" s="144">
        <v>0</v>
      </c>
      <c r="E66" s="144">
        <v>58750</v>
      </c>
      <c r="F66" s="144">
        <v>1</v>
      </c>
      <c r="G66" s="144">
        <v>-763.98</v>
      </c>
      <c r="H66" s="146">
        <v>258593.83</v>
      </c>
    </row>
    <row r="67" spans="1:8" x14ac:dyDescent="0.25">
      <c r="A67" s="144">
        <v>65</v>
      </c>
      <c r="B67" s="145">
        <v>41390</v>
      </c>
      <c r="C67" s="144">
        <v>54.57</v>
      </c>
      <c r="D67" s="144">
        <v>0</v>
      </c>
      <c r="E67" s="144">
        <v>58750</v>
      </c>
      <c r="F67" s="144">
        <v>1</v>
      </c>
      <c r="G67" s="144">
        <v>54.57</v>
      </c>
      <c r="H67" s="146">
        <v>258648.4</v>
      </c>
    </row>
    <row r="68" spans="1:8" x14ac:dyDescent="0.25">
      <c r="A68" s="144">
        <v>66</v>
      </c>
      <c r="B68" s="145">
        <v>41393</v>
      </c>
      <c r="C68" s="144">
        <v>-435.46</v>
      </c>
      <c r="D68" s="144">
        <v>0</v>
      </c>
      <c r="E68" s="144">
        <v>58750</v>
      </c>
      <c r="F68" s="144">
        <v>1</v>
      </c>
      <c r="G68" s="144">
        <v>-435.46</v>
      </c>
      <c r="H68" s="146">
        <v>258212.94</v>
      </c>
    </row>
    <row r="69" spans="1:8" x14ac:dyDescent="0.25">
      <c r="A69" s="144">
        <v>67</v>
      </c>
      <c r="B69" s="145">
        <v>41394</v>
      </c>
      <c r="C69" s="144">
        <v>-734.18</v>
      </c>
      <c r="D69" s="144">
        <v>0</v>
      </c>
      <c r="E69" s="144">
        <v>58750</v>
      </c>
      <c r="F69" s="144">
        <v>1</v>
      </c>
      <c r="G69" s="144">
        <v>-734.18</v>
      </c>
      <c r="H69" s="146">
        <v>257478.76</v>
      </c>
    </row>
    <row r="70" spans="1:8" x14ac:dyDescent="0.25">
      <c r="A70" s="144">
        <v>68</v>
      </c>
      <c r="B70" s="145">
        <v>41395</v>
      </c>
      <c r="C70" s="146">
        <v>1561.14</v>
      </c>
      <c r="D70" s="144">
        <v>0</v>
      </c>
      <c r="E70" s="144">
        <v>58750</v>
      </c>
      <c r="F70" s="144">
        <v>1</v>
      </c>
      <c r="G70" s="146">
        <v>1561.14</v>
      </c>
      <c r="H70" s="146">
        <v>259039.9</v>
      </c>
    </row>
    <row r="71" spans="1:8" x14ac:dyDescent="0.25">
      <c r="A71" s="144">
        <v>69</v>
      </c>
      <c r="B71" s="145">
        <v>41396</v>
      </c>
      <c r="C71" s="144">
        <v>39.729999999999997</v>
      </c>
      <c r="D71" s="144">
        <v>0</v>
      </c>
      <c r="E71" s="144">
        <v>58750</v>
      </c>
      <c r="F71" s="144">
        <v>1</v>
      </c>
      <c r="G71" s="144">
        <v>39.729999999999997</v>
      </c>
      <c r="H71" s="146">
        <v>259079.63</v>
      </c>
    </row>
    <row r="72" spans="1:8" x14ac:dyDescent="0.25">
      <c r="A72" s="144">
        <v>70</v>
      </c>
      <c r="B72" s="145">
        <v>41397</v>
      </c>
      <c r="C72" s="144">
        <v>447.66</v>
      </c>
      <c r="D72" s="144">
        <v>0</v>
      </c>
      <c r="E72" s="144">
        <v>58750</v>
      </c>
      <c r="F72" s="144">
        <v>1</v>
      </c>
      <c r="G72" s="144">
        <v>447.66</v>
      </c>
      <c r="H72" s="146">
        <v>259527.29</v>
      </c>
    </row>
    <row r="73" spans="1:8" x14ac:dyDescent="0.25">
      <c r="A73" s="144">
        <v>71</v>
      </c>
      <c r="B73" s="145">
        <v>41400</v>
      </c>
      <c r="C73" s="144">
        <v>-339.73</v>
      </c>
      <c r="D73" s="144">
        <v>0</v>
      </c>
      <c r="E73" s="144">
        <v>58750</v>
      </c>
      <c r="F73" s="144">
        <v>1</v>
      </c>
      <c r="G73" s="144">
        <v>-339.73</v>
      </c>
      <c r="H73" s="146">
        <v>259187.56</v>
      </c>
    </row>
    <row r="74" spans="1:8" x14ac:dyDescent="0.25">
      <c r="A74" s="144">
        <v>72</v>
      </c>
      <c r="B74" s="145">
        <v>41401</v>
      </c>
      <c r="C74" s="144">
        <v>862.26</v>
      </c>
      <c r="D74" s="144">
        <v>0</v>
      </c>
      <c r="E74" s="144">
        <v>58750</v>
      </c>
      <c r="F74" s="144">
        <v>1</v>
      </c>
      <c r="G74" s="144">
        <v>862.26</v>
      </c>
      <c r="H74" s="146">
        <v>260049.82</v>
      </c>
    </row>
    <row r="75" spans="1:8" x14ac:dyDescent="0.25">
      <c r="A75" s="144">
        <v>73</v>
      </c>
      <c r="B75" s="145">
        <v>41402</v>
      </c>
      <c r="C75" s="144">
        <v>-82.83</v>
      </c>
      <c r="D75" s="144">
        <v>0</v>
      </c>
      <c r="E75" s="144">
        <v>58750</v>
      </c>
      <c r="F75" s="144">
        <v>1</v>
      </c>
      <c r="G75" s="144">
        <v>-82.83</v>
      </c>
      <c r="H75" s="146">
        <v>259966.99</v>
      </c>
    </row>
    <row r="76" spans="1:8" x14ac:dyDescent="0.25">
      <c r="A76" s="144">
        <v>74</v>
      </c>
      <c r="B76" s="145">
        <v>41403</v>
      </c>
      <c r="C76" s="144">
        <v>-516.03</v>
      </c>
      <c r="D76" s="144">
        <v>0</v>
      </c>
      <c r="E76" s="144">
        <v>58750</v>
      </c>
      <c r="F76" s="144">
        <v>1</v>
      </c>
      <c r="G76" s="144">
        <v>-516.03</v>
      </c>
      <c r="H76" s="146">
        <v>259450.96</v>
      </c>
    </row>
    <row r="77" spans="1:8" x14ac:dyDescent="0.25">
      <c r="A77" s="144">
        <v>75</v>
      </c>
      <c r="B77" s="145">
        <v>41404</v>
      </c>
      <c r="C77" s="144">
        <v>226.14</v>
      </c>
      <c r="D77" s="144">
        <v>0</v>
      </c>
      <c r="E77" s="144">
        <v>58750</v>
      </c>
      <c r="F77" s="144">
        <v>1</v>
      </c>
      <c r="G77" s="144">
        <v>226.14</v>
      </c>
      <c r="H77" s="146">
        <v>259677.1</v>
      </c>
    </row>
    <row r="78" spans="1:8" x14ac:dyDescent="0.25">
      <c r="A78" s="144">
        <v>76</v>
      </c>
      <c r="B78" s="145">
        <v>41408</v>
      </c>
      <c r="C78" s="144">
        <v>-309.02999999999997</v>
      </c>
      <c r="D78" s="144">
        <v>0</v>
      </c>
      <c r="E78" s="144">
        <v>58750</v>
      </c>
      <c r="F78" s="144">
        <v>1</v>
      </c>
      <c r="G78" s="144">
        <v>-309.02999999999997</v>
      </c>
      <c r="H78" s="146">
        <v>259368.07</v>
      </c>
    </row>
    <row r="79" spans="1:8" x14ac:dyDescent="0.25">
      <c r="A79" s="144">
        <v>77</v>
      </c>
      <c r="B79" s="145">
        <v>41409</v>
      </c>
      <c r="C79" s="144">
        <v>247.48</v>
      </c>
      <c r="D79" s="144">
        <v>0</v>
      </c>
      <c r="E79" s="144">
        <v>58750</v>
      </c>
      <c r="F79" s="144">
        <v>1</v>
      </c>
      <c r="G79" s="144">
        <v>247.48</v>
      </c>
      <c r="H79" s="146">
        <v>259615.55</v>
      </c>
    </row>
    <row r="80" spans="1:8" x14ac:dyDescent="0.25">
      <c r="A80" s="144">
        <v>78</v>
      </c>
      <c r="B80" s="145">
        <v>41410</v>
      </c>
      <c r="C80" s="144">
        <v>273.97000000000003</v>
      </c>
      <c r="D80" s="144">
        <v>0</v>
      </c>
      <c r="E80" s="144">
        <v>58750</v>
      </c>
      <c r="F80" s="144">
        <v>1</v>
      </c>
      <c r="G80" s="144">
        <v>273.97000000000003</v>
      </c>
      <c r="H80" s="146">
        <v>259889.52</v>
      </c>
    </row>
    <row r="81" spans="1:8" x14ac:dyDescent="0.25">
      <c r="A81" s="144">
        <v>79</v>
      </c>
      <c r="B81" s="145">
        <v>41411</v>
      </c>
      <c r="C81" s="144">
        <v>-374.44</v>
      </c>
      <c r="D81" s="144">
        <v>0</v>
      </c>
      <c r="E81" s="144">
        <v>58750</v>
      </c>
      <c r="F81" s="144">
        <v>1</v>
      </c>
      <c r="G81" s="144">
        <v>-374.44</v>
      </c>
      <c r="H81" s="146">
        <v>259515.08</v>
      </c>
    </row>
    <row r="82" spans="1:8" x14ac:dyDescent="0.25">
      <c r="A82" s="144">
        <v>80</v>
      </c>
      <c r="B82" s="145">
        <v>41414</v>
      </c>
      <c r="C82" s="144">
        <v>-377.74</v>
      </c>
      <c r="D82" s="144">
        <v>0</v>
      </c>
      <c r="E82" s="144">
        <v>58750</v>
      </c>
      <c r="F82" s="144">
        <v>1</v>
      </c>
      <c r="G82" s="144">
        <v>-377.74</v>
      </c>
      <c r="H82" s="146">
        <v>259137.34</v>
      </c>
    </row>
    <row r="83" spans="1:8" x14ac:dyDescent="0.25">
      <c r="A83" s="144">
        <v>81</v>
      </c>
      <c r="B83" s="145">
        <v>41415</v>
      </c>
      <c r="C83" s="144">
        <v>56.63</v>
      </c>
      <c r="D83" s="144">
        <v>0</v>
      </c>
      <c r="E83" s="144">
        <v>58750</v>
      </c>
      <c r="F83" s="144">
        <v>1</v>
      </c>
      <c r="G83" s="144">
        <v>56.63</v>
      </c>
      <c r="H83" s="146">
        <v>259193.97</v>
      </c>
    </row>
    <row r="84" spans="1:8" x14ac:dyDescent="0.25">
      <c r="A84" s="144">
        <v>82</v>
      </c>
      <c r="B84" s="145">
        <v>41416</v>
      </c>
      <c r="C84" s="144">
        <v>782.61</v>
      </c>
      <c r="D84" s="144">
        <v>0</v>
      </c>
      <c r="E84" s="144">
        <v>58750</v>
      </c>
      <c r="F84" s="144">
        <v>1</v>
      </c>
      <c r="G84" s="144">
        <v>782.61</v>
      </c>
      <c r="H84" s="146">
        <v>259976.58</v>
      </c>
    </row>
    <row r="85" spans="1:8" x14ac:dyDescent="0.25">
      <c r="A85" s="144">
        <v>83</v>
      </c>
      <c r="B85" s="145">
        <v>41417</v>
      </c>
      <c r="C85" s="144">
        <v>-535.76</v>
      </c>
      <c r="D85" s="144">
        <v>0</v>
      </c>
      <c r="E85" s="144">
        <v>58750</v>
      </c>
      <c r="F85" s="144">
        <v>1</v>
      </c>
      <c r="G85" s="144">
        <v>-535.76</v>
      </c>
      <c r="H85" s="146">
        <v>259440.82</v>
      </c>
    </row>
    <row r="86" spans="1:8" x14ac:dyDescent="0.25">
      <c r="A86" s="144">
        <v>84</v>
      </c>
      <c r="B86" s="145">
        <v>41418</v>
      </c>
      <c r="C86" s="144">
        <v>-372.53</v>
      </c>
      <c r="D86" s="144">
        <v>0</v>
      </c>
      <c r="E86" s="144">
        <v>58750</v>
      </c>
      <c r="F86" s="144">
        <v>1</v>
      </c>
      <c r="G86" s="144">
        <v>-372.53</v>
      </c>
      <c r="H86" s="146">
        <v>259068.29</v>
      </c>
    </row>
    <row r="87" spans="1:8" x14ac:dyDescent="0.25">
      <c r="A87" s="144">
        <v>85</v>
      </c>
      <c r="B87" s="145">
        <v>41421</v>
      </c>
      <c r="C87" s="144">
        <v>45.33</v>
      </c>
      <c r="D87" s="144">
        <v>0</v>
      </c>
      <c r="E87" s="144">
        <v>58750</v>
      </c>
      <c r="F87" s="144">
        <v>1</v>
      </c>
      <c r="G87" s="144">
        <v>45.33</v>
      </c>
      <c r="H87" s="146">
        <v>259113.62</v>
      </c>
    </row>
    <row r="88" spans="1:8" x14ac:dyDescent="0.25">
      <c r="A88" s="144">
        <v>86</v>
      </c>
      <c r="B88" s="145">
        <v>41422</v>
      </c>
      <c r="C88" s="144">
        <v>-84.01</v>
      </c>
      <c r="D88" s="144">
        <v>0</v>
      </c>
      <c r="E88" s="144">
        <v>58750</v>
      </c>
      <c r="F88" s="144">
        <v>1</v>
      </c>
      <c r="G88" s="144">
        <v>-84.01</v>
      </c>
      <c r="H88" s="146">
        <v>259029.61</v>
      </c>
    </row>
    <row r="89" spans="1:8" x14ac:dyDescent="0.25">
      <c r="A89" s="144">
        <v>87</v>
      </c>
      <c r="B89" s="145">
        <v>41423</v>
      </c>
      <c r="C89" s="144">
        <v>-296.52</v>
      </c>
      <c r="D89" s="144">
        <v>0</v>
      </c>
      <c r="E89" s="144">
        <v>58750</v>
      </c>
      <c r="F89" s="144">
        <v>1</v>
      </c>
      <c r="G89" s="144">
        <v>-296.52</v>
      </c>
      <c r="H89" s="146">
        <v>258733.09</v>
      </c>
    </row>
    <row r="90" spans="1:8" x14ac:dyDescent="0.25">
      <c r="A90" s="144">
        <v>88</v>
      </c>
      <c r="B90" s="145">
        <v>41424</v>
      </c>
      <c r="C90" s="144">
        <v>154.30000000000001</v>
      </c>
      <c r="D90" s="144">
        <v>0</v>
      </c>
      <c r="E90" s="144">
        <v>58750</v>
      </c>
      <c r="F90" s="144">
        <v>1</v>
      </c>
      <c r="G90" s="144">
        <v>154.30000000000001</v>
      </c>
      <c r="H90" s="146">
        <v>258887.39</v>
      </c>
    </row>
    <row r="91" spans="1:8" x14ac:dyDescent="0.25">
      <c r="A91" s="144">
        <v>89</v>
      </c>
      <c r="B91" s="145">
        <v>41429</v>
      </c>
      <c r="C91" s="144">
        <v>-174.72</v>
      </c>
      <c r="D91" s="144">
        <v>0</v>
      </c>
      <c r="E91" s="144">
        <v>58750</v>
      </c>
      <c r="F91" s="144">
        <v>1</v>
      </c>
      <c r="G91" s="144">
        <v>-174.72</v>
      </c>
      <c r="H91" s="146">
        <v>258712.67</v>
      </c>
    </row>
    <row r="92" spans="1:8" x14ac:dyDescent="0.25">
      <c r="A92" s="144">
        <v>90</v>
      </c>
      <c r="B92" s="145">
        <v>41431</v>
      </c>
      <c r="C92" s="144">
        <v>234.64</v>
      </c>
      <c r="D92" s="144">
        <v>0</v>
      </c>
      <c r="E92" s="144">
        <v>58750</v>
      </c>
      <c r="F92" s="144">
        <v>1</v>
      </c>
      <c r="G92" s="144">
        <v>234.64</v>
      </c>
      <c r="H92" s="146">
        <v>258947.31</v>
      </c>
    </row>
    <row r="93" spans="1:8" x14ac:dyDescent="0.25">
      <c r="A93" s="144">
        <v>91</v>
      </c>
      <c r="B93" s="145">
        <v>41432</v>
      </c>
      <c r="C93" s="144">
        <v>98.59</v>
      </c>
      <c r="D93" s="144">
        <v>0</v>
      </c>
      <c r="E93" s="144">
        <v>58750</v>
      </c>
      <c r="F93" s="144">
        <v>1</v>
      </c>
      <c r="G93" s="144">
        <v>98.59</v>
      </c>
      <c r="H93" s="146">
        <v>259045.9</v>
      </c>
    </row>
    <row r="94" spans="1:8" x14ac:dyDescent="0.25">
      <c r="A94" s="144">
        <v>92</v>
      </c>
      <c r="B94" s="145">
        <v>41435</v>
      </c>
      <c r="C94" s="146">
        <v>1620.76</v>
      </c>
      <c r="D94" s="144">
        <v>0</v>
      </c>
      <c r="E94" s="144">
        <v>58750</v>
      </c>
      <c r="F94" s="144">
        <v>1</v>
      </c>
      <c r="G94" s="146">
        <v>1620.76</v>
      </c>
      <c r="H94" s="146">
        <v>260666.66</v>
      </c>
    </row>
    <row r="95" spans="1:8" x14ac:dyDescent="0.25">
      <c r="A95" s="144">
        <v>93</v>
      </c>
      <c r="B95" s="145">
        <v>41436</v>
      </c>
      <c r="C95" s="144">
        <v>-457.36</v>
      </c>
      <c r="D95" s="144">
        <v>0</v>
      </c>
      <c r="E95" s="144">
        <v>58750</v>
      </c>
      <c r="F95" s="144">
        <v>1</v>
      </c>
      <c r="G95" s="144">
        <v>-457.36</v>
      </c>
      <c r="H95" s="146">
        <v>260209.3</v>
      </c>
    </row>
    <row r="96" spans="1:8" x14ac:dyDescent="0.25">
      <c r="A96" s="144">
        <v>94</v>
      </c>
      <c r="B96" s="145">
        <v>41437</v>
      </c>
      <c r="C96" s="146">
        <v>1087.8599999999999</v>
      </c>
      <c r="D96" s="144">
        <v>0</v>
      </c>
      <c r="E96" s="144">
        <v>58750</v>
      </c>
      <c r="F96" s="144">
        <v>1</v>
      </c>
      <c r="G96" s="146">
        <v>1087.8599999999999</v>
      </c>
      <c r="H96" s="146">
        <v>261297.16</v>
      </c>
    </row>
    <row r="97" spans="1:8" x14ac:dyDescent="0.25">
      <c r="A97" s="144">
        <v>95</v>
      </c>
      <c r="B97" s="145">
        <v>41438</v>
      </c>
      <c r="C97" s="146">
        <v>1497.77</v>
      </c>
      <c r="D97" s="144">
        <v>0</v>
      </c>
      <c r="E97" s="144">
        <v>58750</v>
      </c>
      <c r="F97" s="144">
        <v>1</v>
      </c>
      <c r="G97" s="146">
        <v>1497.77</v>
      </c>
      <c r="H97" s="146">
        <v>262794.93</v>
      </c>
    </row>
    <row r="98" spans="1:8" x14ac:dyDescent="0.25">
      <c r="A98" s="144">
        <v>96</v>
      </c>
      <c r="B98" s="145">
        <v>41439</v>
      </c>
      <c r="C98" s="144">
        <v>461.85</v>
      </c>
      <c r="D98" s="144">
        <v>0</v>
      </c>
      <c r="E98" s="144">
        <v>58750</v>
      </c>
      <c r="F98" s="144">
        <v>1</v>
      </c>
      <c r="G98" s="144">
        <v>461.85</v>
      </c>
      <c r="H98" s="146">
        <v>263256.78000000003</v>
      </c>
    </row>
    <row r="99" spans="1:8" x14ac:dyDescent="0.25">
      <c r="A99" s="144">
        <v>97</v>
      </c>
      <c r="B99" s="145">
        <v>41442</v>
      </c>
      <c r="C99" s="144">
        <v>-595.24</v>
      </c>
      <c r="D99" s="144">
        <v>0</v>
      </c>
      <c r="E99" s="144">
        <v>58750</v>
      </c>
      <c r="F99" s="144">
        <v>1</v>
      </c>
      <c r="G99" s="144">
        <v>-595.24</v>
      </c>
      <c r="H99" s="146">
        <v>262661.53999999998</v>
      </c>
    </row>
    <row r="100" spans="1:8" x14ac:dyDescent="0.25">
      <c r="A100" s="144">
        <v>98</v>
      </c>
      <c r="B100" s="145">
        <v>41443</v>
      </c>
      <c r="C100" s="144">
        <v>162.99</v>
      </c>
      <c r="D100" s="144">
        <v>0</v>
      </c>
      <c r="E100" s="144">
        <v>58750</v>
      </c>
      <c r="F100" s="144">
        <v>1</v>
      </c>
      <c r="G100" s="144">
        <v>162.99</v>
      </c>
      <c r="H100" s="146">
        <v>262824.53000000003</v>
      </c>
    </row>
    <row r="101" spans="1:8" x14ac:dyDescent="0.25">
      <c r="A101" s="144">
        <v>99</v>
      </c>
      <c r="B101" s="145">
        <v>41444</v>
      </c>
      <c r="C101" s="144">
        <v>-369.49</v>
      </c>
      <c r="D101" s="144">
        <v>0</v>
      </c>
      <c r="E101" s="144">
        <v>58750</v>
      </c>
      <c r="F101" s="144">
        <v>1</v>
      </c>
      <c r="G101" s="144">
        <v>-369.49</v>
      </c>
      <c r="H101" s="146">
        <v>262455.03999999998</v>
      </c>
    </row>
    <row r="102" spans="1:8" x14ac:dyDescent="0.25">
      <c r="A102" s="144">
        <v>100</v>
      </c>
      <c r="B102" s="145">
        <v>41445</v>
      </c>
      <c r="C102" s="144">
        <v>94.32</v>
      </c>
      <c r="D102" s="144">
        <v>0</v>
      </c>
      <c r="E102" s="144">
        <v>58750</v>
      </c>
      <c r="F102" s="144">
        <v>1</v>
      </c>
      <c r="G102" s="144">
        <v>94.32</v>
      </c>
      <c r="H102" s="146">
        <v>262549.36</v>
      </c>
    </row>
    <row r="103" spans="1:8" x14ac:dyDescent="0.25">
      <c r="A103" s="144">
        <v>101</v>
      </c>
      <c r="B103" s="145">
        <v>41446</v>
      </c>
      <c r="C103" s="146">
        <v>1735.48</v>
      </c>
      <c r="D103" s="144">
        <v>0</v>
      </c>
      <c r="E103" s="144">
        <v>58750</v>
      </c>
      <c r="F103" s="144">
        <v>1</v>
      </c>
      <c r="G103" s="146">
        <v>1735.48</v>
      </c>
      <c r="H103" s="146">
        <v>264284.84000000003</v>
      </c>
    </row>
    <row r="104" spans="1:8" x14ac:dyDescent="0.25">
      <c r="A104" s="144">
        <v>102</v>
      </c>
      <c r="B104" s="145">
        <v>41449</v>
      </c>
      <c r="C104" s="144">
        <v>48.06</v>
      </c>
      <c r="D104" s="144">
        <v>0</v>
      </c>
      <c r="E104" s="144">
        <v>58750</v>
      </c>
      <c r="F104" s="144">
        <v>1</v>
      </c>
      <c r="G104" s="144">
        <v>48.06</v>
      </c>
      <c r="H104" s="146">
        <v>264332.90000000002</v>
      </c>
    </row>
    <row r="105" spans="1:8" x14ac:dyDescent="0.25">
      <c r="A105" s="144">
        <v>103</v>
      </c>
      <c r="B105" s="145">
        <v>41450</v>
      </c>
      <c r="C105" s="144">
        <v>-535.78</v>
      </c>
      <c r="D105" s="144">
        <v>0</v>
      </c>
      <c r="E105" s="144">
        <v>58750</v>
      </c>
      <c r="F105" s="144">
        <v>1</v>
      </c>
      <c r="G105" s="144">
        <v>-535.78</v>
      </c>
      <c r="H105" s="146">
        <v>263797.12</v>
      </c>
    </row>
    <row r="106" spans="1:8" x14ac:dyDescent="0.25">
      <c r="A106" s="144">
        <v>104</v>
      </c>
      <c r="B106" s="145">
        <v>41453</v>
      </c>
      <c r="C106" s="144">
        <v>603.20000000000005</v>
      </c>
      <c r="D106" s="144">
        <v>0</v>
      </c>
      <c r="E106" s="144">
        <v>58750</v>
      </c>
      <c r="F106" s="144">
        <v>1</v>
      </c>
      <c r="G106" s="144">
        <v>603.20000000000005</v>
      </c>
      <c r="H106" s="146">
        <v>264400.32</v>
      </c>
    </row>
    <row r="107" spans="1:8" x14ac:dyDescent="0.25">
      <c r="A107" s="144">
        <v>105</v>
      </c>
      <c r="B107" s="145">
        <v>41456</v>
      </c>
      <c r="C107" s="144">
        <v>173.48</v>
      </c>
      <c r="D107" s="144">
        <v>0</v>
      </c>
      <c r="E107" s="144">
        <v>58750</v>
      </c>
      <c r="F107" s="144">
        <v>1</v>
      </c>
      <c r="G107" s="144">
        <v>173.48</v>
      </c>
      <c r="H107" s="146">
        <v>264573.8</v>
      </c>
    </row>
    <row r="108" spans="1:8" x14ac:dyDescent="0.25">
      <c r="A108" s="144">
        <v>106</v>
      </c>
      <c r="B108" s="145">
        <v>41457</v>
      </c>
      <c r="C108" s="144">
        <v>-710.14</v>
      </c>
      <c r="D108" s="144">
        <v>0</v>
      </c>
      <c r="E108" s="144">
        <v>58750</v>
      </c>
      <c r="F108" s="144">
        <v>1</v>
      </c>
      <c r="G108" s="144">
        <v>-710.14</v>
      </c>
      <c r="H108" s="146">
        <v>263863.65999999997</v>
      </c>
    </row>
    <row r="109" spans="1:8" x14ac:dyDescent="0.25">
      <c r="A109" s="144">
        <v>107</v>
      </c>
      <c r="B109" s="145">
        <v>41459</v>
      </c>
      <c r="C109" s="146">
        <v>1149.9100000000001</v>
      </c>
      <c r="D109" s="144">
        <v>0</v>
      </c>
      <c r="E109" s="144">
        <v>58750</v>
      </c>
      <c r="F109" s="144">
        <v>1</v>
      </c>
      <c r="G109" s="146">
        <v>1149.9100000000001</v>
      </c>
      <c r="H109" s="146">
        <v>265013.57</v>
      </c>
    </row>
    <row r="110" spans="1:8" x14ac:dyDescent="0.25">
      <c r="A110" s="144">
        <v>108</v>
      </c>
      <c r="B110" s="145">
        <v>41460</v>
      </c>
      <c r="C110" s="146">
        <v>-1145.93</v>
      </c>
      <c r="D110" s="144">
        <v>0</v>
      </c>
      <c r="E110" s="144">
        <v>58750</v>
      </c>
      <c r="F110" s="144">
        <v>1</v>
      </c>
      <c r="G110" s="146">
        <v>-1145.93</v>
      </c>
      <c r="H110" s="146">
        <v>263867.64</v>
      </c>
    </row>
    <row r="111" spans="1:8" x14ac:dyDescent="0.25">
      <c r="A111" s="144">
        <v>109</v>
      </c>
      <c r="B111" s="145">
        <v>41463</v>
      </c>
      <c r="C111" s="144">
        <v>-875.48</v>
      </c>
      <c r="D111" s="144">
        <v>0</v>
      </c>
      <c r="E111" s="144">
        <v>58750</v>
      </c>
      <c r="F111" s="144">
        <v>1</v>
      </c>
      <c r="G111" s="144">
        <v>-875.48</v>
      </c>
      <c r="H111" s="146">
        <v>262992.15999999997</v>
      </c>
    </row>
    <row r="112" spans="1:8" x14ac:dyDescent="0.25">
      <c r="A112" s="144">
        <v>110</v>
      </c>
      <c r="B112" s="145">
        <v>41464</v>
      </c>
      <c r="C112" s="146">
        <v>1076.5999999999999</v>
      </c>
      <c r="D112" s="144">
        <v>0</v>
      </c>
      <c r="E112" s="144">
        <v>58750</v>
      </c>
      <c r="F112" s="144">
        <v>1</v>
      </c>
      <c r="G112" s="146">
        <v>1076.5999999999999</v>
      </c>
      <c r="H112" s="146">
        <v>264068.76</v>
      </c>
    </row>
    <row r="113" spans="1:8" x14ac:dyDescent="0.25">
      <c r="A113" s="144">
        <v>111</v>
      </c>
      <c r="B113" s="145">
        <v>41466</v>
      </c>
      <c r="C113" s="144">
        <v>-121.12</v>
      </c>
      <c r="D113" s="144">
        <v>0</v>
      </c>
      <c r="E113" s="144">
        <v>58750</v>
      </c>
      <c r="F113" s="144">
        <v>1</v>
      </c>
      <c r="G113" s="144">
        <v>-121.12</v>
      </c>
      <c r="H113" s="146">
        <v>263947.64</v>
      </c>
    </row>
    <row r="114" spans="1:8" x14ac:dyDescent="0.25">
      <c r="A114" s="144">
        <v>112</v>
      </c>
      <c r="B114" s="145">
        <v>41467</v>
      </c>
      <c r="C114" s="146">
        <v>1046.0899999999999</v>
      </c>
      <c r="D114" s="144">
        <v>0</v>
      </c>
      <c r="E114" s="144">
        <v>58750</v>
      </c>
      <c r="F114" s="144">
        <v>1</v>
      </c>
      <c r="G114" s="146">
        <v>1046.0899999999999</v>
      </c>
      <c r="H114" s="146">
        <v>264993.73</v>
      </c>
    </row>
    <row r="115" spans="1:8" x14ac:dyDescent="0.25">
      <c r="A115" s="144">
        <v>113</v>
      </c>
      <c r="B115" s="145">
        <v>41470</v>
      </c>
      <c r="C115" s="144">
        <v>-327.38</v>
      </c>
      <c r="D115" s="144">
        <v>0</v>
      </c>
      <c r="E115" s="144">
        <v>58750</v>
      </c>
      <c r="F115" s="144">
        <v>1</v>
      </c>
      <c r="G115" s="144">
        <v>-327.38</v>
      </c>
      <c r="H115" s="146">
        <v>264666.34999999998</v>
      </c>
    </row>
    <row r="116" spans="1:8" x14ac:dyDescent="0.25">
      <c r="A116" s="144">
        <v>114</v>
      </c>
      <c r="B116" s="145">
        <v>41471</v>
      </c>
      <c r="C116" s="144">
        <v>268.18</v>
      </c>
      <c r="D116" s="144">
        <v>0</v>
      </c>
      <c r="E116" s="144">
        <v>58750</v>
      </c>
      <c r="F116" s="144">
        <v>1</v>
      </c>
      <c r="G116" s="144">
        <v>268.18</v>
      </c>
      <c r="H116" s="146">
        <v>264934.53000000003</v>
      </c>
    </row>
    <row r="117" spans="1:8" x14ac:dyDescent="0.25">
      <c r="A117" s="144">
        <v>115</v>
      </c>
      <c r="B117" s="145">
        <v>41472</v>
      </c>
      <c r="C117" s="144">
        <v>343.4</v>
      </c>
      <c r="D117" s="144">
        <v>0</v>
      </c>
      <c r="E117" s="144">
        <v>58750</v>
      </c>
      <c r="F117" s="144">
        <v>1</v>
      </c>
      <c r="G117" s="144">
        <v>343.4</v>
      </c>
      <c r="H117" s="146">
        <v>265277.93</v>
      </c>
    </row>
    <row r="118" spans="1:8" x14ac:dyDescent="0.25">
      <c r="A118" s="144">
        <v>116</v>
      </c>
      <c r="B118" s="145">
        <v>41473</v>
      </c>
      <c r="C118" s="144">
        <v>-123.35</v>
      </c>
      <c r="D118" s="144">
        <v>0</v>
      </c>
      <c r="E118" s="144">
        <v>58750</v>
      </c>
      <c r="F118" s="144">
        <v>1</v>
      </c>
      <c r="G118" s="144">
        <v>-123.35</v>
      </c>
      <c r="H118" s="146">
        <v>265154.58</v>
      </c>
    </row>
    <row r="119" spans="1:8" x14ac:dyDescent="0.25">
      <c r="A119" s="144">
        <v>117</v>
      </c>
      <c r="B119" s="145">
        <v>41477</v>
      </c>
      <c r="C119" s="144">
        <v>-301.44</v>
      </c>
      <c r="D119" s="144">
        <v>0</v>
      </c>
      <c r="E119" s="144">
        <v>58750</v>
      </c>
      <c r="F119" s="144">
        <v>1</v>
      </c>
      <c r="G119" s="144">
        <v>-301.44</v>
      </c>
      <c r="H119" s="146">
        <v>264853.14</v>
      </c>
    </row>
    <row r="120" spans="1:8" x14ac:dyDescent="0.25">
      <c r="A120" s="144">
        <v>118</v>
      </c>
      <c r="B120" s="145">
        <v>41478</v>
      </c>
      <c r="C120" s="144">
        <v>216.02</v>
      </c>
      <c r="D120" s="144">
        <v>0</v>
      </c>
      <c r="E120" s="144">
        <v>58750</v>
      </c>
      <c r="F120" s="144">
        <v>1</v>
      </c>
      <c r="G120" s="144">
        <v>216.02</v>
      </c>
      <c r="H120" s="146">
        <v>265069.15999999997</v>
      </c>
    </row>
    <row r="121" spans="1:8" x14ac:dyDescent="0.25">
      <c r="A121" s="144">
        <v>119</v>
      </c>
      <c r="B121" s="145">
        <v>41479</v>
      </c>
      <c r="C121" s="146">
        <v>1816.5</v>
      </c>
      <c r="D121" s="144">
        <v>0</v>
      </c>
      <c r="E121" s="144">
        <v>58750</v>
      </c>
      <c r="F121" s="144">
        <v>1</v>
      </c>
      <c r="G121" s="146">
        <v>1816.5</v>
      </c>
      <c r="H121" s="146">
        <v>266885.65999999997</v>
      </c>
    </row>
    <row r="122" spans="1:8" x14ac:dyDescent="0.25">
      <c r="A122" s="144">
        <v>120</v>
      </c>
      <c r="B122" s="145">
        <v>41480</v>
      </c>
      <c r="C122" s="144">
        <v>-49.92</v>
      </c>
      <c r="D122" s="144">
        <v>0</v>
      </c>
      <c r="E122" s="144">
        <v>58750</v>
      </c>
      <c r="F122" s="144">
        <v>1</v>
      </c>
      <c r="G122" s="144">
        <v>-49.92</v>
      </c>
      <c r="H122" s="146">
        <v>266835.74</v>
      </c>
    </row>
    <row r="123" spans="1:8" x14ac:dyDescent="0.25">
      <c r="A123" s="144">
        <v>121</v>
      </c>
      <c r="B123" s="145">
        <v>41484</v>
      </c>
      <c r="C123" s="144">
        <v>335.83</v>
      </c>
      <c r="D123" s="144">
        <v>0</v>
      </c>
      <c r="E123" s="144">
        <v>58750</v>
      </c>
      <c r="F123" s="144">
        <v>1</v>
      </c>
      <c r="G123" s="144">
        <v>335.83</v>
      </c>
      <c r="H123" s="146">
        <v>267171.57</v>
      </c>
    </row>
    <row r="124" spans="1:8" x14ac:dyDescent="0.25">
      <c r="A124" s="144">
        <v>122</v>
      </c>
      <c r="B124" s="145">
        <v>41485</v>
      </c>
      <c r="C124" s="144">
        <v>-83.96</v>
      </c>
      <c r="D124" s="144">
        <v>0</v>
      </c>
      <c r="E124" s="144">
        <v>58750</v>
      </c>
      <c r="F124" s="144">
        <v>1</v>
      </c>
      <c r="G124" s="144">
        <v>-83.96</v>
      </c>
      <c r="H124" s="146">
        <v>267087.61</v>
      </c>
    </row>
    <row r="125" spans="1:8" x14ac:dyDescent="0.25">
      <c r="A125" s="144">
        <v>123</v>
      </c>
      <c r="B125" s="145">
        <v>41486</v>
      </c>
      <c r="C125" s="144">
        <v>-288.17</v>
      </c>
      <c r="D125" s="144">
        <v>0</v>
      </c>
      <c r="E125" s="144">
        <v>58750</v>
      </c>
      <c r="F125" s="144">
        <v>1</v>
      </c>
      <c r="G125" s="144">
        <v>-288.17</v>
      </c>
      <c r="H125" s="146">
        <v>266799.44</v>
      </c>
    </row>
    <row r="126" spans="1:8" x14ac:dyDescent="0.25">
      <c r="A126" s="144">
        <v>124</v>
      </c>
      <c r="B126" s="145">
        <v>41487</v>
      </c>
      <c r="C126" s="144">
        <v>240.88</v>
      </c>
      <c r="D126" s="144">
        <v>0</v>
      </c>
      <c r="E126" s="144">
        <v>58750</v>
      </c>
      <c r="F126" s="144">
        <v>1</v>
      </c>
      <c r="G126" s="144">
        <v>240.88</v>
      </c>
      <c r="H126" s="146">
        <v>267040.32</v>
      </c>
    </row>
    <row r="127" spans="1:8" x14ac:dyDescent="0.25">
      <c r="A127" s="144">
        <v>125</v>
      </c>
      <c r="B127" s="145">
        <v>41491</v>
      </c>
      <c r="C127" s="146">
        <v>1220.48</v>
      </c>
      <c r="D127" s="144">
        <v>0</v>
      </c>
      <c r="E127" s="144">
        <v>58750</v>
      </c>
      <c r="F127" s="144">
        <v>1</v>
      </c>
      <c r="G127" s="146">
        <v>1220.48</v>
      </c>
      <c r="H127" s="146">
        <v>268260.8</v>
      </c>
    </row>
    <row r="128" spans="1:8" x14ac:dyDescent="0.25">
      <c r="A128" s="144">
        <v>126</v>
      </c>
      <c r="B128" s="145">
        <v>41492</v>
      </c>
      <c r="C128" s="144">
        <v>301.79000000000002</v>
      </c>
      <c r="D128" s="144">
        <v>0</v>
      </c>
      <c r="E128" s="144">
        <v>58750</v>
      </c>
      <c r="F128" s="144">
        <v>1</v>
      </c>
      <c r="G128" s="144">
        <v>301.79000000000002</v>
      </c>
      <c r="H128" s="146">
        <v>268562.59000000003</v>
      </c>
    </row>
    <row r="129" spans="1:8" x14ac:dyDescent="0.25">
      <c r="A129" s="144">
        <v>127</v>
      </c>
      <c r="B129" s="145">
        <v>41493</v>
      </c>
      <c r="C129" s="144">
        <v>-234.04</v>
      </c>
      <c r="D129" s="144">
        <v>0</v>
      </c>
      <c r="E129" s="144">
        <v>58750</v>
      </c>
      <c r="F129" s="144">
        <v>1</v>
      </c>
      <c r="G129" s="144">
        <v>-234.04</v>
      </c>
      <c r="H129" s="146">
        <v>268328.55</v>
      </c>
    </row>
    <row r="130" spans="1:8" x14ac:dyDescent="0.25">
      <c r="A130" s="144">
        <v>128</v>
      </c>
      <c r="B130" s="145">
        <v>41495</v>
      </c>
      <c r="C130" s="144">
        <v>-43.33</v>
      </c>
      <c r="D130" s="144">
        <v>0</v>
      </c>
      <c r="E130" s="144">
        <v>58750</v>
      </c>
      <c r="F130" s="144">
        <v>1</v>
      </c>
      <c r="G130" s="144">
        <v>-43.33</v>
      </c>
      <c r="H130" s="146">
        <v>268285.21999999997</v>
      </c>
    </row>
    <row r="131" spans="1:8" x14ac:dyDescent="0.25">
      <c r="A131" s="144">
        <v>129</v>
      </c>
      <c r="B131" s="145">
        <v>41498</v>
      </c>
      <c r="C131" s="144">
        <v>-980.49</v>
      </c>
      <c r="D131" s="144">
        <v>0</v>
      </c>
      <c r="E131" s="144">
        <v>58750</v>
      </c>
      <c r="F131" s="144">
        <v>1</v>
      </c>
      <c r="G131" s="144">
        <v>-980.49</v>
      </c>
      <c r="H131" s="146">
        <v>267304.73</v>
      </c>
    </row>
    <row r="132" spans="1:8" x14ac:dyDescent="0.25">
      <c r="A132" s="144">
        <v>130</v>
      </c>
      <c r="B132" s="145">
        <v>41502</v>
      </c>
      <c r="C132" s="144">
        <v>-79.08</v>
      </c>
      <c r="D132" s="144">
        <v>0</v>
      </c>
      <c r="E132" s="144">
        <v>58750</v>
      </c>
      <c r="F132" s="144">
        <v>1</v>
      </c>
      <c r="G132" s="144">
        <v>-79.08</v>
      </c>
      <c r="H132" s="146">
        <v>267225.65000000002</v>
      </c>
    </row>
    <row r="133" spans="1:8" x14ac:dyDescent="0.25">
      <c r="A133" s="144">
        <v>131</v>
      </c>
      <c r="B133" s="145">
        <v>41505</v>
      </c>
      <c r="C133" s="144">
        <v>77.02</v>
      </c>
      <c r="D133" s="144">
        <v>0</v>
      </c>
      <c r="E133" s="144">
        <v>58750</v>
      </c>
      <c r="F133" s="144">
        <v>1</v>
      </c>
      <c r="G133" s="144">
        <v>77.02</v>
      </c>
      <c r="H133" s="146">
        <v>267302.67</v>
      </c>
    </row>
    <row r="134" spans="1:8" x14ac:dyDescent="0.25">
      <c r="A134" s="144">
        <v>132</v>
      </c>
      <c r="B134" s="145">
        <v>41506</v>
      </c>
      <c r="C134" s="144">
        <v>93.89</v>
      </c>
      <c r="D134" s="144">
        <v>0</v>
      </c>
      <c r="E134" s="144">
        <v>58750</v>
      </c>
      <c r="F134" s="144">
        <v>1</v>
      </c>
      <c r="G134" s="144">
        <v>93.89</v>
      </c>
      <c r="H134" s="146">
        <v>267396.56</v>
      </c>
    </row>
    <row r="135" spans="1:8" x14ac:dyDescent="0.25">
      <c r="A135" s="144">
        <v>133</v>
      </c>
      <c r="B135" s="145">
        <v>41507</v>
      </c>
      <c r="C135" s="144">
        <v>108.6</v>
      </c>
      <c r="D135" s="144">
        <v>0</v>
      </c>
      <c r="E135" s="144">
        <v>58750</v>
      </c>
      <c r="F135" s="144">
        <v>1</v>
      </c>
      <c r="G135" s="144">
        <v>108.6</v>
      </c>
      <c r="H135" s="146">
        <v>267505.15999999997</v>
      </c>
    </row>
    <row r="136" spans="1:8" x14ac:dyDescent="0.25">
      <c r="A136" s="144">
        <v>134</v>
      </c>
      <c r="B136" s="145">
        <v>41508</v>
      </c>
      <c r="C136" s="144">
        <v>-536.52</v>
      </c>
      <c r="D136" s="144">
        <v>0</v>
      </c>
      <c r="E136" s="144">
        <v>58750</v>
      </c>
      <c r="F136" s="144">
        <v>1</v>
      </c>
      <c r="G136" s="144">
        <v>-536.52</v>
      </c>
      <c r="H136" s="146">
        <v>266968.64</v>
      </c>
    </row>
    <row r="137" spans="1:8" x14ac:dyDescent="0.25">
      <c r="A137" s="144">
        <v>135</v>
      </c>
      <c r="B137" s="145">
        <v>41513</v>
      </c>
      <c r="C137" s="144">
        <v>60.29</v>
      </c>
      <c r="D137" s="144">
        <v>0</v>
      </c>
      <c r="E137" s="144">
        <v>58750</v>
      </c>
      <c r="F137" s="144">
        <v>1</v>
      </c>
      <c r="G137" s="144">
        <v>60.29</v>
      </c>
      <c r="H137" s="146">
        <v>267028.93</v>
      </c>
    </row>
    <row r="138" spans="1:8" x14ac:dyDescent="0.25">
      <c r="A138" s="144">
        <v>136</v>
      </c>
      <c r="B138" s="145">
        <v>41514</v>
      </c>
      <c r="C138" s="146">
        <v>1086.6600000000001</v>
      </c>
      <c r="D138" s="144">
        <v>0</v>
      </c>
      <c r="E138" s="144">
        <v>58750</v>
      </c>
      <c r="F138" s="144">
        <v>1</v>
      </c>
      <c r="G138" s="146">
        <v>1086.6600000000001</v>
      </c>
      <c r="H138" s="146">
        <v>268115.59000000003</v>
      </c>
    </row>
    <row r="139" spans="1:8" x14ac:dyDescent="0.25">
      <c r="A139" s="144">
        <v>137</v>
      </c>
      <c r="B139" s="145">
        <v>41515</v>
      </c>
      <c r="C139" s="144">
        <v>298.64999999999998</v>
      </c>
      <c r="D139" s="144">
        <v>0</v>
      </c>
      <c r="E139" s="144">
        <v>58750</v>
      </c>
      <c r="F139" s="144">
        <v>1</v>
      </c>
      <c r="G139" s="144">
        <v>298.64999999999998</v>
      </c>
      <c r="H139" s="146">
        <v>268414.24</v>
      </c>
    </row>
    <row r="140" spans="1:8" x14ac:dyDescent="0.25">
      <c r="A140" s="144">
        <v>138</v>
      </c>
      <c r="B140" s="145">
        <v>41516</v>
      </c>
      <c r="C140" s="144">
        <v>-252.87</v>
      </c>
      <c r="D140" s="144">
        <v>0</v>
      </c>
      <c r="E140" s="144">
        <v>58750</v>
      </c>
      <c r="F140" s="144">
        <v>1</v>
      </c>
      <c r="G140" s="144">
        <v>-252.87</v>
      </c>
      <c r="H140" s="146">
        <v>268161.37</v>
      </c>
    </row>
    <row r="141" spans="1:8" x14ac:dyDescent="0.25">
      <c r="A141" s="144">
        <v>139</v>
      </c>
      <c r="B141" s="145">
        <v>41520</v>
      </c>
      <c r="C141" s="144">
        <v>-456.53</v>
      </c>
      <c r="D141" s="144">
        <v>0</v>
      </c>
      <c r="E141" s="144">
        <v>58750</v>
      </c>
      <c r="F141" s="144">
        <v>1</v>
      </c>
      <c r="G141" s="144">
        <v>-456.53</v>
      </c>
      <c r="H141" s="146">
        <v>267704.84000000003</v>
      </c>
    </row>
    <row r="142" spans="1:8" x14ac:dyDescent="0.25">
      <c r="A142" s="144">
        <v>140</v>
      </c>
      <c r="B142" s="145">
        <v>41521</v>
      </c>
      <c r="C142" s="144">
        <v>471.97</v>
      </c>
      <c r="D142" s="144">
        <v>0</v>
      </c>
      <c r="E142" s="144">
        <v>58750</v>
      </c>
      <c r="F142" s="144">
        <v>1</v>
      </c>
      <c r="G142" s="144">
        <v>471.97</v>
      </c>
      <c r="H142" s="146">
        <v>268176.81</v>
      </c>
    </row>
    <row r="143" spans="1:8" x14ac:dyDescent="0.25">
      <c r="A143" s="144">
        <v>141</v>
      </c>
      <c r="B143" s="145">
        <v>41523</v>
      </c>
      <c r="C143" s="144">
        <v>48.06</v>
      </c>
      <c r="D143" s="144">
        <v>0</v>
      </c>
      <c r="E143" s="144">
        <v>58750</v>
      </c>
      <c r="F143" s="144">
        <v>1</v>
      </c>
      <c r="G143" s="144">
        <v>48.06</v>
      </c>
      <c r="H143" s="146">
        <v>268224.87</v>
      </c>
    </row>
    <row r="144" spans="1:8" x14ac:dyDescent="0.25">
      <c r="A144" s="144">
        <v>142</v>
      </c>
      <c r="B144" s="145">
        <v>41527</v>
      </c>
      <c r="C144" s="144">
        <v>-8.36</v>
      </c>
      <c r="D144" s="144">
        <v>0</v>
      </c>
      <c r="E144" s="144">
        <v>58750</v>
      </c>
      <c r="F144" s="144">
        <v>1</v>
      </c>
      <c r="G144" s="144">
        <v>-8.36</v>
      </c>
      <c r="H144" s="146">
        <v>268216.51</v>
      </c>
    </row>
    <row r="145" spans="1:8" x14ac:dyDescent="0.25">
      <c r="A145" s="144">
        <v>143</v>
      </c>
      <c r="B145" s="145">
        <v>41528</v>
      </c>
      <c r="C145" s="144">
        <v>318.89999999999998</v>
      </c>
      <c r="D145" s="144">
        <v>0</v>
      </c>
      <c r="E145" s="144">
        <v>58750</v>
      </c>
      <c r="F145" s="144">
        <v>1</v>
      </c>
      <c r="G145" s="144">
        <v>318.89999999999998</v>
      </c>
      <c r="H145" s="146">
        <v>268535.40999999997</v>
      </c>
    </row>
    <row r="146" spans="1:8" x14ac:dyDescent="0.25">
      <c r="A146" s="144">
        <v>144</v>
      </c>
      <c r="B146" s="145">
        <v>41529</v>
      </c>
      <c r="C146" s="144">
        <v>-186.3</v>
      </c>
      <c r="D146" s="144">
        <v>0</v>
      </c>
      <c r="E146" s="144">
        <v>58750</v>
      </c>
      <c r="F146" s="144">
        <v>1</v>
      </c>
      <c r="G146" s="144">
        <v>-186.3</v>
      </c>
      <c r="H146" s="146">
        <v>268349.11</v>
      </c>
    </row>
    <row r="147" spans="1:8" x14ac:dyDescent="0.25">
      <c r="A147" s="144">
        <v>145</v>
      </c>
      <c r="B147" s="145">
        <v>41530</v>
      </c>
      <c r="C147" s="144">
        <v>74.849999999999994</v>
      </c>
      <c r="D147" s="144">
        <v>0</v>
      </c>
      <c r="E147" s="144">
        <v>58750</v>
      </c>
      <c r="F147" s="144">
        <v>1</v>
      </c>
      <c r="G147" s="144">
        <v>74.849999999999994</v>
      </c>
      <c r="H147" s="146">
        <v>268423.96000000002</v>
      </c>
    </row>
    <row r="148" spans="1:8" x14ac:dyDescent="0.25">
      <c r="A148" s="144">
        <v>146</v>
      </c>
      <c r="B148" s="145">
        <v>41533</v>
      </c>
      <c r="C148" s="144">
        <v>-100.42</v>
      </c>
      <c r="D148" s="144">
        <v>0</v>
      </c>
      <c r="E148" s="144">
        <v>58750</v>
      </c>
      <c r="F148" s="144">
        <v>1</v>
      </c>
      <c r="G148" s="144">
        <v>-100.42</v>
      </c>
      <c r="H148" s="146">
        <v>268323.53999999998</v>
      </c>
    </row>
    <row r="149" spans="1:8" x14ac:dyDescent="0.25">
      <c r="A149" s="144">
        <v>147</v>
      </c>
      <c r="B149" s="145">
        <v>41534</v>
      </c>
      <c r="C149" s="146">
        <v>1061.75</v>
      </c>
      <c r="D149" s="144">
        <v>0</v>
      </c>
      <c r="E149" s="144">
        <v>58750</v>
      </c>
      <c r="F149" s="144">
        <v>1</v>
      </c>
      <c r="G149" s="146">
        <v>1061.75</v>
      </c>
      <c r="H149" s="146">
        <v>269385.28999999998</v>
      </c>
    </row>
    <row r="150" spans="1:8" x14ac:dyDescent="0.25">
      <c r="A150" s="144">
        <v>148</v>
      </c>
      <c r="B150" s="145">
        <v>41535</v>
      </c>
      <c r="C150" s="146">
        <v>1197.45</v>
      </c>
      <c r="D150" s="144">
        <v>0</v>
      </c>
      <c r="E150" s="144">
        <v>58750</v>
      </c>
      <c r="F150" s="144">
        <v>1</v>
      </c>
      <c r="G150" s="146">
        <v>1197.45</v>
      </c>
      <c r="H150" s="146">
        <v>270582.74</v>
      </c>
    </row>
    <row r="151" spans="1:8" x14ac:dyDescent="0.25">
      <c r="A151" s="144">
        <v>149</v>
      </c>
      <c r="B151" s="145">
        <v>41536</v>
      </c>
      <c r="C151" s="144">
        <v>300.75</v>
      </c>
      <c r="D151" s="144">
        <v>0</v>
      </c>
      <c r="E151" s="144">
        <v>58750</v>
      </c>
      <c r="F151" s="144">
        <v>1</v>
      </c>
      <c r="G151" s="144">
        <v>300.75</v>
      </c>
      <c r="H151" s="146">
        <v>270883.49</v>
      </c>
    </row>
    <row r="152" spans="1:8" x14ac:dyDescent="0.25">
      <c r="A152" s="144">
        <v>150</v>
      </c>
      <c r="B152" s="145">
        <v>41537</v>
      </c>
      <c r="C152" s="144">
        <v>-309.95999999999998</v>
      </c>
      <c r="D152" s="144">
        <v>0</v>
      </c>
      <c r="E152" s="144">
        <v>58750</v>
      </c>
      <c r="F152" s="144">
        <v>1</v>
      </c>
      <c r="G152" s="144">
        <v>-309.95999999999998</v>
      </c>
      <c r="H152" s="146">
        <v>270573.53000000003</v>
      </c>
    </row>
    <row r="153" spans="1:8" x14ac:dyDescent="0.25">
      <c r="A153" s="144">
        <v>151</v>
      </c>
      <c r="B153" s="145">
        <v>41540</v>
      </c>
      <c r="C153" s="144">
        <v>-726.98</v>
      </c>
      <c r="D153" s="144">
        <v>0</v>
      </c>
      <c r="E153" s="144">
        <v>58750</v>
      </c>
      <c r="F153" s="144">
        <v>1</v>
      </c>
      <c r="G153" s="144">
        <v>-726.98</v>
      </c>
      <c r="H153" s="146">
        <v>269846.55</v>
      </c>
    </row>
    <row r="154" spans="1:8" x14ac:dyDescent="0.25">
      <c r="A154" s="144">
        <v>152</v>
      </c>
      <c r="B154" s="145">
        <v>41541</v>
      </c>
      <c r="C154" s="144">
        <v>755.19</v>
      </c>
      <c r="D154" s="144">
        <v>0</v>
      </c>
      <c r="E154" s="144">
        <v>58750</v>
      </c>
      <c r="F154" s="144">
        <v>1</v>
      </c>
      <c r="G154" s="144">
        <v>755.19</v>
      </c>
      <c r="H154" s="146">
        <v>270601.74</v>
      </c>
    </row>
    <row r="155" spans="1:8" x14ac:dyDescent="0.25">
      <c r="A155" s="144">
        <v>153</v>
      </c>
      <c r="B155" s="145">
        <v>41543</v>
      </c>
      <c r="C155" s="144">
        <v>-780.18</v>
      </c>
      <c r="D155" s="144">
        <v>0</v>
      </c>
      <c r="E155" s="144">
        <v>58750</v>
      </c>
      <c r="F155" s="144">
        <v>1</v>
      </c>
      <c r="G155" s="144">
        <v>-780.18</v>
      </c>
      <c r="H155" s="146">
        <v>269821.56</v>
      </c>
    </row>
    <row r="156" spans="1:8" x14ac:dyDescent="0.25">
      <c r="A156" s="144">
        <v>154</v>
      </c>
      <c r="B156" s="145">
        <v>41544</v>
      </c>
      <c r="C156" s="144">
        <v>998.84</v>
      </c>
      <c r="D156" s="144">
        <v>0</v>
      </c>
      <c r="E156" s="144">
        <v>58750</v>
      </c>
      <c r="F156" s="144">
        <v>1</v>
      </c>
      <c r="G156" s="144">
        <v>998.84</v>
      </c>
      <c r="H156" s="146">
        <v>270820.40000000002</v>
      </c>
    </row>
    <row r="157" spans="1:8" x14ac:dyDescent="0.25">
      <c r="A157" s="144">
        <v>155</v>
      </c>
      <c r="B157" s="145">
        <v>41547</v>
      </c>
      <c r="C157" s="144">
        <v>-416.47</v>
      </c>
      <c r="D157" s="144">
        <v>0</v>
      </c>
      <c r="E157" s="144">
        <v>58750</v>
      </c>
      <c r="F157" s="144">
        <v>1</v>
      </c>
      <c r="G157" s="144">
        <v>-416.47</v>
      </c>
      <c r="H157" s="146">
        <v>270403.93</v>
      </c>
    </row>
    <row r="158" spans="1:8" x14ac:dyDescent="0.25">
      <c r="A158" s="144">
        <v>156</v>
      </c>
      <c r="B158" s="145">
        <v>41548</v>
      </c>
      <c r="C158" s="144">
        <v>84.88</v>
      </c>
      <c r="D158" s="144">
        <v>0</v>
      </c>
      <c r="E158" s="144">
        <v>58750</v>
      </c>
      <c r="F158" s="144">
        <v>1</v>
      </c>
      <c r="G158" s="144">
        <v>84.88</v>
      </c>
      <c r="H158" s="146">
        <v>270488.81</v>
      </c>
    </row>
    <row r="159" spans="1:8" x14ac:dyDescent="0.25">
      <c r="A159" s="144">
        <v>157</v>
      </c>
      <c r="B159" s="145">
        <v>41549</v>
      </c>
      <c r="C159" s="144">
        <v>-865.38</v>
      </c>
      <c r="D159" s="144">
        <v>0</v>
      </c>
      <c r="E159" s="144">
        <v>58750</v>
      </c>
      <c r="F159" s="144">
        <v>1</v>
      </c>
      <c r="G159" s="144">
        <v>-865.38</v>
      </c>
      <c r="H159" s="146">
        <v>269623.43</v>
      </c>
    </row>
    <row r="160" spans="1:8" x14ac:dyDescent="0.25">
      <c r="A160" s="144">
        <v>158</v>
      </c>
      <c r="B160" s="145">
        <v>41550</v>
      </c>
      <c r="C160" s="146">
        <v>1663.81</v>
      </c>
      <c r="D160" s="144">
        <v>0</v>
      </c>
      <c r="E160" s="144">
        <v>58750</v>
      </c>
      <c r="F160" s="144">
        <v>1</v>
      </c>
      <c r="G160" s="146">
        <v>1663.81</v>
      </c>
      <c r="H160" s="146">
        <v>271287.24</v>
      </c>
    </row>
    <row r="161" spans="1:8" x14ac:dyDescent="0.25">
      <c r="A161" s="144">
        <v>159</v>
      </c>
      <c r="B161" s="145">
        <v>41551</v>
      </c>
      <c r="C161" s="144">
        <v>-112.14</v>
      </c>
      <c r="D161" s="144">
        <v>0</v>
      </c>
      <c r="E161" s="144">
        <v>58750</v>
      </c>
      <c r="F161" s="144">
        <v>1</v>
      </c>
      <c r="G161" s="144">
        <v>-112.14</v>
      </c>
      <c r="H161" s="146">
        <v>271175.09999999998</v>
      </c>
    </row>
    <row r="162" spans="1:8" x14ac:dyDescent="0.25">
      <c r="A162" s="144">
        <v>160</v>
      </c>
      <c r="B162" s="145">
        <v>41554</v>
      </c>
      <c r="C162" s="144">
        <v>-145.96</v>
      </c>
      <c r="D162" s="144">
        <v>0</v>
      </c>
      <c r="E162" s="144">
        <v>58750</v>
      </c>
      <c r="F162" s="144">
        <v>1</v>
      </c>
      <c r="G162" s="144">
        <v>-145.96</v>
      </c>
      <c r="H162" s="146">
        <v>271029.14</v>
      </c>
    </row>
    <row r="163" spans="1:8" x14ac:dyDescent="0.25">
      <c r="A163" s="144">
        <v>161</v>
      </c>
      <c r="B163" s="145">
        <v>41555</v>
      </c>
      <c r="C163" s="144">
        <v>550.17999999999995</v>
      </c>
      <c r="D163" s="144">
        <v>0</v>
      </c>
      <c r="E163" s="144">
        <v>58750</v>
      </c>
      <c r="F163" s="144">
        <v>1</v>
      </c>
      <c r="G163" s="144">
        <v>550.17999999999995</v>
      </c>
      <c r="H163" s="146">
        <v>271579.32</v>
      </c>
    </row>
    <row r="164" spans="1:8" x14ac:dyDescent="0.25">
      <c r="A164" s="144">
        <v>162</v>
      </c>
      <c r="B164" s="145">
        <v>41556</v>
      </c>
      <c r="C164" s="144">
        <v>15</v>
      </c>
      <c r="D164" s="144">
        <v>0</v>
      </c>
      <c r="E164" s="144">
        <v>58750</v>
      </c>
      <c r="F164" s="144">
        <v>1</v>
      </c>
      <c r="G164" s="144">
        <v>15</v>
      </c>
      <c r="H164" s="146">
        <v>271594.32</v>
      </c>
    </row>
    <row r="165" spans="1:8" x14ac:dyDescent="0.25">
      <c r="A165" s="144">
        <v>163</v>
      </c>
      <c r="B165" s="145">
        <v>41557</v>
      </c>
      <c r="C165" s="144">
        <v>-683.53</v>
      </c>
      <c r="D165" s="144">
        <v>0</v>
      </c>
      <c r="E165" s="144">
        <v>58750</v>
      </c>
      <c r="F165" s="144">
        <v>1</v>
      </c>
      <c r="G165" s="144">
        <v>-683.53</v>
      </c>
      <c r="H165" s="146">
        <v>270910.78999999998</v>
      </c>
    </row>
    <row r="166" spans="1:8" x14ac:dyDescent="0.25">
      <c r="A166" s="144">
        <v>164</v>
      </c>
      <c r="B166" s="145">
        <v>41558</v>
      </c>
      <c r="C166" s="144">
        <v>-158.08000000000001</v>
      </c>
      <c r="D166" s="144">
        <v>0</v>
      </c>
      <c r="E166" s="144">
        <v>58750</v>
      </c>
      <c r="F166" s="144">
        <v>1</v>
      </c>
      <c r="G166" s="144">
        <v>-158.08000000000001</v>
      </c>
      <c r="H166" s="146">
        <v>270752.71000000002</v>
      </c>
    </row>
    <row r="167" spans="1:8" x14ac:dyDescent="0.25">
      <c r="A167" s="144">
        <v>165</v>
      </c>
      <c r="B167" s="145">
        <v>41561</v>
      </c>
      <c r="C167" s="144">
        <v>30.72</v>
      </c>
      <c r="D167" s="144">
        <v>0</v>
      </c>
      <c r="E167" s="144">
        <v>58750</v>
      </c>
      <c r="F167" s="144">
        <v>1</v>
      </c>
      <c r="G167" s="144">
        <v>30.72</v>
      </c>
      <c r="H167" s="146">
        <v>270783.43</v>
      </c>
    </row>
    <row r="168" spans="1:8" x14ac:dyDescent="0.25">
      <c r="A168" s="144">
        <v>166</v>
      </c>
      <c r="B168" s="145">
        <v>41562</v>
      </c>
      <c r="C168" s="144">
        <v>-1.61</v>
      </c>
      <c r="D168" s="144">
        <v>0</v>
      </c>
      <c r="E168" s="144">
        <v>58750</v>
      </c>
      <c r="F168" s="144">
        <v>1</v>
      </c>
      <c r="G168" s="144">
        <v>-1.61</v>
      </c>
      <c r="H168" s="146">
        <v>270781.82</v>
      </c>
    </row>
    <row r="169" spans="1:8" x14ac:dyDescent="0.25">
      <c r="A169" s="144">
        <v>167</v>
      </c>
      <c r="B169" s="145">
        <v>41563</v>
      </c>
      <c r="C169" s="144">
        <v>31.2</v>
      </c>
      <c r="D169" s="144">
        <v>0</v>
      </c>
      <c r="E169" s="144">
        <v>58750</v>
      </c>
      <c r="F169" s="144">
        <v>1</v>
      </c>
      <c r="G169" s="144">
        <v>31.2</v>
      </c>
      <c r="H169" s="146">
        <v>270813.02</v>
      </c>
    </row>
    <row r="170" spans="1:8" x14ac:dyDescent="0.25">
      <c r="A170" s="144">
        <v>168</v>
      </c>
      <c r="B170" s="145">
        <v>41564</v>
      </c>
      <c r="C170" s="144">
        <v>-147.35</v>
      </c>
      <c r="D170" s="144">
        <v>0</v>
      </c>
      <c r="E170" s="144">
        <v>58750</v>
      </c>
      <c r="F170" s="144">
        <v>1</v>
      </c>
      <c r="G170" s="144">
        <v>-147.35</v>
      </c>
      <c r="H170" s="146">
        <v>270665.67</v>
      </c>
    </row>
    <row r="171" spans="1:8" x14ac:dyDescent="0.25">
      <c r="A171" s="144">
        <v>169</v>
      </c>
      <c r="B171" s="145">
        <v>41565</v>
      </c>
      <c r="C171" s="144">
        <v>-256.16000000000003</v>
      </c>
      <c r="D171" s="144">
        <v>0</v>
      </c>
      <c r="E171" s="144">
        <v>58750</v>
      </c>
      <c r="F171" s="144">
        <v>1</v>
      </c>
      <c r="G171" s="144">
        <v>-256.16000000000003</v>
      </c>
      <c r="H171" s="146">
        <v>270409.51</v>
      </c>
    </row>
    <row r="172" spans="1:8" x14ac:dyDescent="0.25">
      <c r="A172" s="144">
        <v>170</v>
      </c>
      <c r="B172" s="145">
        <v>41568</v>
      </c>
      <c r="C172" s="144">
        <v>-18.510000000000002</v>
      </c>
      <c r="D172" s="144">
        <v>0</v>
      </c>
      <c r="E172" s="144">
        <v>58750</v>
      </c>
      <c r="F172" s="144">
        <v>1</v>
      </c>
      <c r="G172" s="144">
        <v>-18.510000000000002</v>
      </c>
      <c r="H172" s="146">
        <v>270391</v>
      </c>
    </row>
    <row r="173" spans="1:8" x14ac:dyDescent="0.25">
      <c r="A173" s="144">
        <v>171</v>
      </c>
      <c r="B173" s="145">
        <v>41569</v>
      </c>
      <c r="C173" s="144">
        <v>930.36</v>
      </c>
      <c r="D173" s="144">
        <v>0</v>
      </c>
      <c r="E173" s="144">
        <v>58750</v>
      </c>
      <c r="F173" s="144">
        <v>1</v>
      </c>
      <c r="G173" s="144">
        <v>930.36</v>
      </c>
      <c r="H173" s="146">
        <v>271321.36</v>
      </c>
    </row>
    <row r="174" spans="1:8" x14ac:dyDescent="0.25">
      <c r="A174" s="144">
        <v>172</v>
      </c>
      <c r="B174" s="145">
        <v>41570</v>
      </c>
      <c r="C174" s="144">
        <v>-288.17</v>
      </c>
      <c r="D174" s="144">
        <v>0</v>
      </c>
      <c r="E174" s="144">
        <v>58750</v>
      </c>
      <c r="F174" s="144">
        <v>1</v>
      </c>
      <c r="G174" s="144">
        <v>-288.17</v>
      </c>
      <c r="H174" s="146">
        <v>271033.19</v>
      </c>
    </row>
    <row r="175" spans="1:8" x14ac:dyDescent="0.25">
      <c r="A175" s="144">
        <v>173</v>
      </c>
      <c r="B175" s="145">
        <v>41572</v>
      </c>
      <c r="C175" s="144">
        <v>112.22</v>
      </c>
      <c r="D175" s="144">
        <v>0</v>
      </c>
      <c r="E175" s="144">
        <v>58750</v>
      </c>
      <c r="F175" s="144">
        <v>1</v>
      </c>
      <c r="G175" s="144">
        <v>112.22</v>
      </c>
      <c r="H175" s="146">
        <v>271145.40999999997</v>
      </c>
    </row>
    <row r="176" spans="1:8" x14ac:dyDescent="0.25">
      <c r="A176" s="144">
        <v>174</v>
      </c>
      <c r="B176" s="145">
        <v>41575</v>
      </c>
      <c r="C176" s="144">
        <v>-74.709999999999994</v>
      </c>
      <c r="D176" s="144">
        <v>0</v>
      </c>
      <c r="E176" s="144">
        <v>58750</v>
      </c>
      <c r="F176" s="144">
        <v>1</v>
      </c>
      <c r="G176" s="144">
        <v>-74.709999999999994</v>
      </c>
      <c r="H176" s="146">
        <v>271070.7</v>
      </c>
    </row>
    <row r="177" spans="1:8" x14ac:dyDescent="0.25">
      <c r="A177" s="144">
        <v>175</v>
      </c>
      <c r="B177" s="145">
        <v>41576</v>
      </c>
      <c r="C177" s="144">
        <v>-609.91</v>
      </c>
      <c r="D177" s="144">
        <v>0</v>
      </c>
      <c r="E177" s="144">
        <v>58750</v>
      </c>
      <c r="F177" s="144">
        <v>1</v>
      </c>
      <c r="G177" s="144">
        <v>-609.91</v>
      </c>
      <c r="H177" s="146">
        <v>270460.78999999998</v>
      </c>
    </row>
    <row r="178" spans="1:8" x14ac:dyDescent="0.25">
      <c r="A178" s="144">
        <v>176</v>
      </c>
      <c r="B178" s="145">
        <v>41577</v>
      </c>
      <c r="C178" s="146">
        <v>1100.5999999999999</v>
      </c>
      <c r="D178" s="144">
        <v>0</v>
      </c>
      <c r="E178" s="144">
        <v>58750</v>
      </c>
      <c r="F178" s="144">
        <v>1</v>
      </c>
      <c r="G178" s="146">
        <v>1100.5999999999999</v>
      </c>
      <c r="H178" s="146">
        <v>271561.39</v>
      </c>
    </row>
    <row r="179" spans="1:8" x14ac:dyDescent="0.25">
      <c r="A179" s="144">
        <v>177</v>
      </c>
      <c r="B179" s="145">
        <v>41583</v>
      </c>
      <c r="C179" s="144">
        <v>-117.99</v>
      </c>
      <c r="D179" s="144">
        <v>0</v>
      </c>
      <c r="E179" s="144">
        <v>58750</v>
      </c>
      <c r="F179" s="144">
        <v>1</v>
      </c>
      <c r="G179" s="144">
        <v>-117.99</v>
      </c>
      <c r="H179" s="146">
        <v>271443.40000000002</v>
      </c>
    </row>
    <row r="180" spans="1:8" x14ac:dyDescent="0.25">
      <c r="A180" s="144">
        <v>178</v>
      </c>
      <c r="B180" s="145">
        <v>41584</v>
      </c>
      <c r="C180" s="144">
        <v>-299.01</v>
      </c>
      <c r="D180" s="144">
        <v>0</v>
      </c>
      <c r="E180" s="144">
        <v>58750</v>
      </c>
      <c r="F180" s="144">
        <v>1</v>
      </c>
      <c r="G180" s="144">
        <v>-299.01</v>
      </c>
      <c r="H180" s="146">
        <v>271144.39</v>
      </c>
    </row>
    <row r="181" spans="1:8" x14ac:dyDescent="0.25">
      <c r="A181" s="144">
        <v>179</v>
      </c>
      <c r="B181" s="145">
        <v>41585</v>
      </c>
      <c r="C181" s="144">
        <v>742.99</v>
      </c>
      <c r="D181" s="144">
        <v>0</v>
      </c>
      <c r="E181" s="144">
        <v>58750</v>
      </c>
      <c r="F181" s="144">
        <v>1</v>
      </c>
      <c r="G181" s="144">
        <v>742.99</v>
      </c>
      <c r="H181" s="146">
        <v>271887.38</v>
      </c>
    </row>
    <row r="182" spans="1:8" x14ac:dyDescent="0.25">
      <c r="A182" s="144">
        <v>180</v>
      </c>
      <c r="B182" s="145">
        <v>41586</v>
      </c>
      <c r="C182" s="144">
        <v>691.17</v>
      </c>
      <c r="D182" s="144">
        <v>0</v>
      </c>
      <c r="E182" s="144">
        <v>58750</v>
      </c>
      <c r="F182" s="144">
        <v>1</v>
      </c>
      <c r="G182" s="144">
        <v>691.17</v>
      </c>
      <c r="H182" s="146">
        <v>272578.55</v>
      </c>
    </row>
    <row r="183" spans="1:8" x14ac:dyDescent="0.25">
      <c r="A183" s="144">
        <v>181</v>
      </c>
      <c r="B183" s="145">
        <v>41589</v>
      </c>
      <c r="C183" s="144">
        <v>-338.52</v>
      </c>
      <c r="D183" s="144">
        <v>0</v>
      </c>
      <c r="E183" s="144">
        <v>58750</v>
      </c>
      <c r="F183" s="144">
        <v>1</v>
      </c>
      <c r="G183" s="144">
        <v>-338.52</v>
      </c>
      <c r="H183" s="146">
        <v>272240.03000000003</v>
      </c>
    </row>
    <row r="184" spans="1:8" x14ac:dyDescent="0.25">
      <c r="A184" s="144">
        <v>182</v>
      </c>
      <c r="B184" s="145">
        <v>41590</v>
      </c>
      <c r="C184" s="144">
        <v>-32.049999999999997</v>
      </c>
      <c r="D184" s="144">
        <v>0</v>
      </c>
      <c r="E184" s="144">
        <v>58750</v>
      </c>
      <c r="F184" s="144">
        <v>1</v>
      </c>
      <c r="G184" s="144">
        <v>-32.049999999999997</v>
      </c>
      <c r="H184" s="146">
        <v>272207.98</v>
      </c>
    </row>
    <row r="185" spans="1:8" x14ac:dyDescent="0.25">
      <c r="A185" s="144">
        <v>183</v>
      </c>
      <c r="B185" s="145">
        <v>41591</v>
      </c>
      <c r="C185" s="146">
        <v>1144.73</v>
      </c>
      <c r="D185" s="144">
        <v>0</v>
      </c>
      <c r="E185" s="144">
        <v>58750</v>
      </c>
      <c r="F185" s="144">
        <v>1</v>
      </c>
      <c r="G185" s="146">
        <v>1144.73</v>
      </c>
      <c r="H185" s="146">
        <v>273352.71000000002</v>
      </c>
    </row>
    <row r="186" spans="1:8" x14ac:dyDescent="0.25">
      <c r="A186" s="144">
        <v>184</v>
      </c>
      <c r="B186" s="145">
        <v>41593</v>
      </c>
      <c r="C186" s="144">
        <v>17.71</v>
      </c>
      <c r="D186" s="144">
        <v>0</v>
      </c>
      <c r="E186" s="144">
        <v>58750</v>
      </c>
      <c r="F186" s="144">
        <v>1</v>
      </c>
      <c r="G186" s="144">
        <v>17.71</v>
      </c>
      <c r="H186" s="146">
        <v>273370.42</v>
      </c>
    </row>
    <row r="187" spans="1:8" x14ac:dyDescent="0.25">
      <c r="A187" s="144">
        <v>185</v>
      </c>
      <c r="B187" s="145">
        <v>41596</v>
      </c>
      <c r="C187" s="146">
        <v>1136.81</v>
      </c>
      <c r="D187" s="144">
        <v>0</v>
      </c>
      <c r="E187" s="144">
        <v>58750</v>
      </c>
      <c r="F187" s="144">
        <v>1</v>
      </c>
      <c r="G187" s="146">
        <v>1136.81</v>
      </c>
      <c r="H187" s="146">
        <v>274507.23</v>
      </c>
    </row>
    <row r="188" spans="1:8" x14ac:dyDescent="0.25">
      <c r="A188" s="144">
        <v>186</v>
      </c>
      <c r="B188" s="145">
        <v>41598</v>
      </c>
      <c r="C188" s="144">
        <v>-419.14</v>
      </c>
      <c r="D188" s="144">
        <v>0</v>
      </c>
      <c r="E188" s="144">
        <v>58750</v>
      </c>
      <c r="F188" s="144">
        <v>1</v>
      </c>
      <c r="G188" s="144">
        <v>-419.14</v>
      </c>
      <c r="H188" s="146">
        <v>274088.09000000003</v>
      </c>
    </row>
    <row r="189" spans="1:8" x14ac:dyDescent="0.25">
      <c r="A189" s="144">
        <v>187</v>
      </c>
      <c r="B189" s="145">
        <v>41599</v>
      </c>
      <c r="C189" s="144">
        <v>205.48</v>
      </c>
      <c r="D189" s="144">
        <v>0</v>
      </c>
      <c r="E189" s="144">
        <v>58750</v>
      </c>
      <c r="F189" s="144">
        <v>1</v>
      </c>
      <c r="G189" s="144">
        <v>205.48</v>
      </c>
      <c r="H189" s="146">
        <v>274293.57</v>
      </c>
    </row>
    <row r="190" spans="1:8" x14ac:dyDescent="0.25">
      <c r="A190" s="144">
        <v>188</v>
      </c>
      <c r="B190" s="145">
        <v>41600</v>
      </c>
      <c r="C190" s="144">
        <v>-651.96</v>
      </c>
      <c r="D190" s="144">
        <v>0</v>
      </c>
      <c r="E190" s="144">
        <v>58750</v>
      </c>
      <c r="F190" s="144">
        <v>1</v>
      </c>
      <c r="G190" s="144">
        <v>-651.96</v>
      </c>
      <c r="H190" s="146">
        <v>273641.61</v>
      </c>
    </row>
    <row r="191" spans="1:8" x14ac:dyDescent="0.25">
      <c r="A191" s="144">
        <v>189</v>
      </c>
      <c r="B191" s="145">
        <v>41603</v>
      </c>
      <c r="C191" s="144">
        <v>215.52</v>
      </c>
      <c r="D191" s="144">
        <v>0</v>
      </c>
      <c r="E191" s="144">
        <v>58750</v>
      </c>
      <c r="F191" s="144">
        <v>1</v>
      </c>
      <c r="G191" s="144">
        <v>215.52</v>
      </c>
      <c r="H191" s="146">
        <v>273857.13</v>
      </c>
    </row>
    <row r="192" spans="1:8" x14ac:dyDescent="0.25">
      <c r="A192" s="144">
        <v>190</v>
      </c>
      <c r="B192" s="145">
        <v>41604</v>
      </c>
      <c r="C192" s="146">
        <v>1151.19</v>
      </c>
      <c r="D192" s="144">
        <v>0</v>
      </c>
      <c r="E192" s="144">
        <v>58750</v>
      </c>
      <c r="F192" s="144">
        <v>1</v>
      </c>
      <c r="G192" s="146">
        <v>1151.19</v>
      </c>
      <c r="H192" s="146">
        <v>275008.32</v>
      </c>
    </row>
    <row r="193" spans="1:8" x14ac:dyDescent="0.25">
      <c r="A193" s="144">
        <v>191</v>
      </c>
      <c r="B193" s="145">
        <v>41605</v>
      </c>
      <c r="C193" s="144">
        <v>-681.99</v>
      </c>
      <c r="D193" s="144">
        <v>0</v>
      </c>
      <c r="E193" s="144">
        <v>58750</v>
      </c>
      <c r="F193" s="144">
        <v>1</v>
      </c>
      <c r="G193" s="144">
        <v>-681.99</v>
      </c>
      <c r="H193" s="146">
        <v>274326.33</v>
      </c>
    </row>
    <row r="194" spans="1:8" x14ac:dyDescent="0.25">
      <c r="A194" s="144">
        <v>192</v>
      </c>
      <c r="B194" s="145">
        <v>41606</v>
      </c>
      <c r="C194" s="144">
        <v>353.59</v>
      </c>
      <c r="D194" s="144">
        <v>0</v>
      </c>
      <c r="E194" s="144">
        <v>58750</v>
      </c>
      <c r="F194" s="144">
        <v>1</v>
      </c>
      <c r="G194" s="144">
        <v>353.59</v>
      </c>
      <c r="H194" s="146">
        <v>274679.92</v>
      </c>
    </row>
    <row r="195" spans="1:8" x14ac:dyDescent="0.25">
      <c r="A195" s="144">
        <v>193</v>
      </c>
      <c r="B195" s="145">
        <v>41607</v>
      </c>
      <c r="C195" s="144">
        <v>-197.82</v>
      </c>
      <c r="D195" s="144">
        <v>0</v>
      </c>
      <c r="E195" s="144">
        <v>58750</v>
      </c>
      <c r="F195" s="144">
        <v>1</v>
      </c>
      <c r="G195" s="144">
        <v>-197.82</v>
      </c>
      <c r="H195" s="146">
        <v>274482.09999999998</v>
      </c>
    </row>
    <row r="196" spans="1:8" x14ac:dyDescent="0.25">
      <c r="A196" s="144">
        <v>194</v>
      </c>
      <c r="B196" s="145">
        <v>41610</v>
      </c>
      <c r="C196" s="144">
        <v>820.48</v>
      </c>
      <c r="D196" s="144">
        <v>0</v>
      </c>
      <c r="E196" s="144">
        <v>58750</v>
      </c>
      <c r="F196" s="144">
        <v>1</v>
      </c>
      <c r="G196" s="144">
        <v>820.48</v>
      </c>
      <c r="H196" s="146">
        <v>275302.58</v>
      </c>
    </row>
    <row r="197" spans="1:8" x14ac:dyDescent="0.25">
      <c r="A197" s="144">
        <v>195</v>
      </c>
      <c r="B197" s="145">
        <v>41611</v>
      </c>
      <c r="C197" s="144">
        <v>-443</v>
      </c>
      <c r="D197" s="144">
        <v>0</v>
      </c>
      <c r="E197" s="144">
        <v>58750</v>
      </c>
      <c r="F197" s="144">
        <v>1</v>
      </c>
      <c r="G197" s="144">
        <v>-443</v>
      </c>
      <c r="H197" s="146">
        <v>274859.58</v>
      </c>
    </row>
    <row r="198" spans="1:8" x14ac:dyDescent="0.25">
      <c r="A198" s="144">
        <v>196</v>
      </c>
      <c r="B198" s="145">
        <v>41612</v>
      </c>
      <c r="C198" s="146">
        <v>1630.87</v>
      </c>
      <c r="D198" s="144">
        <v>0</v>
      </c>
      <c r="E198" s="144">
        <v>58750</v>
      </c>
      <c r="F198" s="144">
        <v>1</v>
      </c>
      <c r="G198" s="146">
        <v>1630.87</v>
      </c>
      <c r="H198" s="146">
        <v>276490.45</v>
      </c>
    </row>
    <row r="199" spans="1:8" x14ac:dyDescent="0.25">
      <c r="A199" s="144">
        <v>197</v>
      </c>
      <c r="B199" s="145">
        <v>41613</v>
      </c>
      <c r="C199" s="144">
        <v>591.17999999999995</v>
      </c>
      <c r="D199" s="144">
        <v>0</v>
      </c>
      <c r="E199" s="144">
        <v>58750</v>
      </c>
      <c r="F199" s="144">
        <v>1</v>
      </c>
      <c r="G199" s="144">
        <v>591.17999999999995</v>
      </c>
      <c r="H199" s="146">
        <v>277081.63</v>
      </c>
    </row>
    <row r="200" spans="1:8" x14ac:dyDescent="0.25">
      <c r="A200" s="144">
        <v>198</v>
      </c>
      <c r="B200" s="145">
        <v>41614</v>
      </c>
      <c r="C200" s="144">
        <v>-280.91000000000003</v>
      </c>
      <c r="D200" s="144">
        <v>0</v>
      </c>
      <c r="E200" s="144">
        <v>58750</v>
      </c>
      <c r="F200" s="144">
        <v>1</v>
      </c>
      <c r="G200" s="144">
        <v>-280.91000000000003</v>
      </c>
      <c r="H200" s="146">
        <v>276800.71999999997</v>
      </c>
    </row>
    <row r="201" spans="1:8" x14ac:dyDescent="0.25">
      <c r="A201" s="144">
        <v>199</v>
      </c>
      <c r="B201" s="145">
        <v>41620</v>
      </c>
      <c r="C201" s="144">
        <v>262.76</v>
      </c>
      <c r="D201" s="144">
        <v>0</v>
      </c>
      <c r="E201" s="144">
        <v>58750</v>
      </c>
      <c r="F201" s="144">
        <v>1</v>
      </c>
      <c r="G201" s="144">
        <v>262.76</v>
      </c>
      <c r="H201" s="146">
        <v>277063.48</v>
      </c>
    </row>
    <row r="202" spans="1:8" x14ac:dyDescent="0.25">
      <c r="A202" s="144">
        <v>200</v>
      </c>
      <c r="B202" s="145">
        <v>41621</v>
      </c>
      <c r="C202" s="144">
        <v>463.19</v>
      </c>
      <c r="D202" s="144">
        <v>0</v>
      </c>
      <c r="E202" s="144">
        <v>58750</v>
      </c>
      <c r="F202" s="144">
        <v>1</v>
      </c>
      <c r="G202" s="144">
        <v>463.19</v>
      </c>
      <c r="H202" s="146">
        <v>277526.67</v>
      </c>
    </row>
    <row r="203" spans="1:8" x14ac:dyDescent="0.25">
      <c r="A203" s="144">
        <v>201</v>
      </c>
      <c r="B203" s="145">
        <v>41624</v>
      </c>
      <c r="C203" s="144">
        <v>-516.94000000000005</v>
      </c>
      <c r="D203" s="144">
        <v>0</v>
      </c>
      <c r="E203" s="144">
        <v>58750</v>
      </c>
      <c r="F203" s="144">
        <v>1</v>
      </c>
      <c r="G203" s="144">
        <v>-516.94000000000005</v>
      </c>
      <c r="H203" s="146">
        <v>277009.73</v>
      </c>
    </row>
    <row r="204" spans="1:8" x14ac:dyDescent="0.25">
      <c r="A204" s="144">
        <v>202</v>
      </c>
      <c r="B204" s="145">
        <v>41625</v>
      </c>
      <c r="C204" s="144">
        <v>-673.17</v>
      </c>
      <c r="D204" s="144">
        <v>0</v>
      </c>
      <c r="E204" s="144">
        <v>58750</v>
      </c>
      <c r="F204" s="144">
        <v>1</v>
      </c>
      <c r="G204" s="144">
        <v>-673.17</v>
      </c>
      <c r="H204" s="146">
        <v>276336.56</v>
      </c>
    </row>
    <row r="205" spans="1:8" x14ac:dyDescent="0.25">
      <c r="A205" s="144">
        <v>203</v>
      </c>
      <c r="B205" s="145">
        <v>41626</v>
      </c>
      <c r="C205" s="144">
        <v>-897.43</v>
      </c>
      <c r="D205" s="144">
        <v>0</v>
      </c>
      <c r="E205" s="144">
        <v>58750</v>
      </c>
      <c r="F205" s="144">
        <v>1</v>
      </c>
      <c r="G205" s="144">
        <v>-897.43</v>
      </c>
      <c r="H205" s="146">
        <v>275439.13</v>
      </c>
    </row>
    <row r="206" spans="1:8" x14ac:dyDescent="0.25">
      <c r="A206" s="144">
        <v>204</v>
      </c>
      <c r="B206" s="145">
        <v>41627</v>
      </c>
      <c r="C206" s="144">
        <v>-17.97</v>
      </c>
      <c r="D206" s="144">
        <v>0</v>
      </c>
      <c r="E206" s="144">
        <v>58750</v>
      </c>
      <c r="F206" s="144">
        <v>1</v>
      </c>
      <c r="G206" s="144">
        <v>-17.97</v>
      </c>
      <c r="H206" s="146">
        <v>275421.15999999997</v>
      </c>
    </row>
    <row r="207" spans="1:8" x14ac:dyDescent="0.25">
      <c r="A207" s="144">
        <v>205</v>
      </c>
      <c r="B207" s="145">
        <v>41628</v>
      </c>
      <c r="C207" s="144">
        <v>-841.2</v>
      </c>
      <c r="D207" s="144">
        <v>0</v>
      </c>
      <c r="E207" s="144">
        <v>58750</v>
      </c>
      <c r="F207" s="144">
        <v>1</v>
      </c>
      <c r="G207" s="144">
        <v>-841.2</v>
      </c>
      <c r="H207" s="146">
        <v>274579.96000000002</v>
      </c>
    </row>
    <row r="208" spans="1:8" x14ac:dyDescent="0.25">
      <c r="A208" s="144">
        <v>206</v>
      </c>
      <c r="B208" s="145">
        <v>41631</v>
      </c>
      <c r="C208" s="144">
        <v>-265.86</v>
      </c>
      <c r="D208" s="144">
        <v>0</v>
      </c>
      <c r="E208" s="144">
        <v>58750</v>
      </c>
      <c r="F208" s="144">
        <v>1</v>
      </c>
      <c r="G208" s="144">
        <v>-265.86</v>
      </c>
      <c r="H208" s="146">
        <v>274314.09999999998</v>
      </c>
    </row>
    <row r="209" spans="1:8" x14ac:dyDescent="0.25">
      <c r="A209" s="144">
        <v>207</v>
      </c>
      <c r="B209" s="145">
        <v>41632</v>
      </c>
      <c r="C209" s="144">
        <v>-86.78</v>
      </c>
      <c r="D209" s="144">
        <v>0</v>
      </c>
      <c r="E209" s="144">
        <v>58750</v>
      </c>
      <c r="F209" s="144">
        <v>1</v>
      </c>
      <c r="G209" s="144">
        <v>-86.78</v>
      </c>
      <c r="H209" s="146">
        <v>274227.32</v>
      </c>
    </row>
    <row r="210" spans="1:8" x14ac:dyDescent="0.25">
      <c r="A210" s="144">
        <v>208</v>
      </c>
      <c r="B210" s="145">
        <v>41634</v>
      </c>
      <c r="C210" s="144">
        <v>-113.88</v>
      </c>
      <c r="D210" s="144">
        <v>0</v>
      </c>
      <c r="E210" s="144">
        <v>58750</v>
      </c>
      <c r="F210" s="144">
        <v>1</v>
      </c>
      <c r="G210" s="144">
        <v>-113.88</v>
      </c>
      <c r="H210" s="146">
        <v>274113.44</v>
      </c>
    </row>
    <row r="211" spans="1:8" x14ac:dyDescent="0.25">
      <c r="A211" s="144">
        <v>209</v>
      </c>
      <c r="B211" s="145">
        <v>41635</v>
      </c>
      <c r="C211" s="144">
        <v>315.87</v>
      </c>
      <c r="D211" s="144">
        <v>0</v>
      </c>
      <c r="E211" s="144">
        <v>58750</v>
      </c>
      <c r="F211" s="144">
        <v>1</v>
      </c>
      <c r="G211" s="144">
        <v>315.87</v>
      </c>
      <c r="H211" s="146">
        <v>274429.31</v>
      </c>
    </row>
    <row r="212" spans="1:8" x14ac:dyDescent="0.25">
      <c r="A212" s="144">
        <v>210</v>
      </c>
      <c r="B212" s="145">
        <v>41638</v>
      </c>
      <c r="C212" s="144">
        <v>19.059999999999999</v>
      </c>
      <c r="D212" s="144">
        <v>0</v>
      </c>
      <c r="E212" s="144">
        <v>58750</v>
      </c>
      <c r="F212" s="144">
        <v>1</v>
      </c>
      <c r="G212" s="144">
        <v>19.059999999999999</v>
      </c>
      <c r="H212" s="146">
        <v>274448.37</v>
      </c>
    </row>
    <row r="213" spans="1:8" x14ac:dyDescent="0.25">
      <c r="A213" s="144">
        <v>211</v>
      </c>
      <c r="B213" s="145">
        <v>41639</v>
      </c>
      <c r="C213" s="144">
        <v>-168.39</v>
      </c>
      <c r="D213" s="144">
        <v>0</v>
      </c>
      <c r="E213" s="144">
        <v>58750</v>
      </c>
      <c r="F213" s="144">
        <v>1</v>
      </c>
      <c r="G213" s="144">
        <v>-168.39</v>
      </c>
      <c r="H213" s="146">
        <v>274279.98</v>
      </c>
    </row>
    <row r="214" spans="1:8" x14ac:dyDescent="0.25">
      <c r="A214" s="144">
        <v>212</v>
      </c>
      <c r="B214" s="145">
        <v>41641</v>
      </c>
      <c r="C214" s="144">
        <v>-38.94</v>
      </c>
      <c r="D214" s="144">
        <v>0</v>
      </c>
      <c r="E214" s="144">
        <v>58750</v>
      </c>
      <c r="F214" s="144">
        <v>1</v>
      </c>
      <c r="G214" s="144">
        <v>-38.94</v>
      </c>
      <c r="H214" s="146">
        <v>274241.03999999998</v>
      </c>
    </row>
    <row r="215" spans="1:8" x14ac:dyDescent="0.25">
      <c r="A215" s="144">
        <v>213</v>
      </c>
      <c r="B215" s="145">
        <v>41645</v>
      </c>
      <c r="C215" s="144">
        <v>35.46</v>
      </c>
      <c r="D215" s="144">
        <v>0</v>
      </c>
      <c r="E215" s="144">
        <v>58750</v>
      </c>
      <c r="F215" s="144">
        <v>1</v>
      </c>
      <c r="G215" s="144">
        <v>35.46</v>
      </c>
      <c r="H215" s="146">
        <v>274276.5</v>
      </c>
    </row>
    <row r="216" spans="1:8" x14ac:dyDescent="0.25">
      <c r="A216" s="144">
        <v>214</v>
      </c>
      <c r="B216" s="145">
        <v>41646</v>
      </c>
      <c r="C216" s="144">
        <v>-282.05</v>
      </c>
      <c r="D216" s="144">
        <v>0</v>
      </c>
      <c r="E216" s="144">
        <v>58750</v>
      </c>
      <c r="F216" s="144">
        <v>1</v>
      </c>
      <c r="G216" s="144">
        <v>-282.05</v>
      </c>
      <c r="H216" s="146">
        <v>273994.45</v>
      </c>
    </row>
    <row r="217" spans="1:8" x14ac:dyDescent="0.25">
      <c r="A217" s="144">
        <v>215</v>
      </c>
      <c r="B217" s="145">
        <v>41647</v>
      </c>
      <c r="C217" s="144">
        <v>-818.79</v>
      </c>
      <c r="D217" s="144">
        <v>0</v>
      </c>
      <c r="E217" s="144">
        <v>58750</v>
      </c>
      <c r="F217" s="144">
        <v>1</v>
      </c>
      <c r="G217" s="144">
        <v>-818.79</v>
      </c>
      <c r="H217" s="146">
        <v>273175.65999999997</v>
      </c>
    </row>
    <row r="218" spans="1:8" x14ac:dyDescent="0.25">
      <c r="A218" s="144">
        <v>216</v>
      </c>
      <c r="B218" s="145">
        <v>41648</v>
      </c>
      <c r="C218" s="144">
        <v>-852.87</v>
      </c>
      <c r="D218" s="144">
        <v>0</v>
      </c>
      <c r="E218" s="144">
        <v>58750</v>
      </c>
      <c r="F218" s="144">
        <v>1</v>
      </c>
      <c r="G218" s="144">
        <v>-852.87</v>
      </c>
      <c r="H218" s="146">
        <v>272322.78999999998</v>
      </c>
    </row>
    <row r="219" spans="1:8" x14ac:dyDescent="0.25">
      <c r="A219" s="144">
        <v>217</v>
      </c>
      <c r="B219" s="145">
        <v>41649</v>
      </c>
      <c r="C219" s="146">
        <v>1775.08</v>
      </c>
      <c r="D219" s="144">
        <v>0</v>
      </c>
      <c r="E219" s="144">
        <v>58750</v>
      </c>
      <c r="F219" s="144">
        <v>1</v>
      </c>
      <c r="G219" s="146">
        <v>1775.08</v>
      </c>
      <c r="H219" s="146">
        <v>274097.87</v>
      </c>
    </row>
    <row r="220" spans="1:8" x14ac:dyDescent="0.25">
      <c r="A220" s="144">
        <v>218</v>
      </c>
      <c r="B220" s="145">
        <v>41652</v>
      </c>
      <c r="C220" s="144">
        <v>810.77</v>
      </c>
      <c r="D220" s="144">
        <v>0</v>
      </c>
      <c r="E220" s="144">
        <v>58750</v>
      </c>
      <c r="F220" s="144">
        <v>1</v>
      </c>
      <c r="G220" s="144">
        <v>810.77</v>
      </c>
      <c r="H220" s="146">
        <v>274908.64</v>
      </c>
    </row>
    <row r="221" spans="1:8" x14ac:dyDescent="0.25">
      <c r="A221" s="144">
        <v>219</v>
      </c>
      <c r="B221" s="145">
        <v>41653</v>
      </c>
      <c r="C221" s="146">
        <v>-1345.67</v>
      </c>
      <c r="D221" s="144">
        <v>0</v>
      </c>
      <c r="E221" s="144">
        <v>58750</v>
      </c>
      <c r="F221" s="144">
        <v>1</v>
      </c>
      <c r="G221" s="146">
        <v>-1345.67</v>
      </c>
      <c r="H221" s="146">
        <v>273562.96999999997</v>
      </c>
    </row>
    <row r="222" spans="1:8" x14ac:dyDescent="0.25">
      <c r="A222" s="144">
        <v>220</v>
      </c>
      <c r="B222" s="145">
        <v>41654</v>
      </c>
      <c r="C222" s="144">
        <v>-317.62</v>
      </c>
      <c r="D222" s="144">
        <v>0</v>
      </c>
      <c r="E222" s="144">
        <v>58750</v>
      </c>
      <c r="F222" s="144">
        <v>1</v>
      </c>
      <c r="G222" s="144">
        <v>-317.62</v>
      </c>
      <c r="H222" s="146">
        <v>273245.34999999998</v>
      </c>
    </row>
    <row r="223" spans="1:8" x14ac:dyDescent="0.25">
      <c r="A223" s="144">
        <v>221</v>
      </c>
      <c r="B223" s="145">
        <v>41655</v>
      </c>
      <c r="C223" s="144">
        <v>759.22</v>
      </c>
      <c r="D223" s="144">
        <v>0</v>
      </c>
      <c r="E223" s="144">
        <v>58750</v>
      </c>
      <c r="F223" s="144">
        <v>1</v>
      </c>
      <c r="G223" s="144">
        <v>759.22</v>
      </c>
      <c r="H223" s="146">
        <v>274004.57</v>
      </c>
    </row>
    <row r="224" spans="1:8" x14ac:dyDescent="0.25">
      <c r="A224" s="144">
        <v>222</v>
      </c>
      <c r="B224" s="145">
        <v>41656</v>
      </c>
      <c r="C224" s="144">
        <v>14.91</v>
      </c>
      <c r="D224" s="144">
        <v>0</v>
      </c>
      <c r="E224" s="144">
        <v>58750</v>
      </c>
      <c r="F224" s="144">
        <v>1</v>
      </c>
      <c r="G224" s="144">
        <v>14.91</v>
      </c>
      <c r="H224" s="146">
        <v>274019.48</v>
      </c>
    </row>
    <row r="225" spans="1:8" x14ac:dyDescent="0.25">
      <c r="A225" s="144">
        <v>223</v>
      </c>
      <c r="B225" s="145">
        <v>41659</v>
      </c>
      <c r="C225" s="144">
        <v>56.34</v>
      </c>
      <c r="D225" s="144">
        <v>0</v>
      </c>
      <c r="E225" s="144">
        <v>58750</v>
      </c>
      <c r="F225" s="144">
        <v>1</v>
      </c>
      <c r="G225" s="144">
        <v>56.34</v>
      </c>
      <c r="H225" s="146">
        <v>274075.82</v>
      </c>
    </row>
    <row r="226" spans="1:8" x14ac:dyDescent="0.25">
      <c r="A226" s="144">
        <v>224</v>
      </c>
      <c r="B226" s="145">
        <v>41662</v>
      </c>
      <c r="C226" s="146">
        <v>1000.62</v>
      </c>
      <c r="D226" s="144">
        <v>0</v>
      </c>
      <c r="E226" s="144">
        <v>58750</v>
      </c>
      <c r="F226" s="144">
        <v>1</v>
      </c>
      <c r="G226" s="146">
        <v>1000.62</v>
      </c>
      <c r="H226" s="146">
        <v>275076.44</v>
      </c>
    </row>
    <row r="227" spans="1:8" x14ac:dyDescent="0.25">
      <c r="A227" s="144">
        <v>225</v>
      </c>
      <c r="B227" s="145">
        <v>41663</v>
      </c>
      <c r="C227" s="146">
        <v>-1159.58</v>
      </c>
      <c r="D227" s="144">
        <v>0</v>
      </c>
      <c r="E227" s="144">
        <v>58750</v>
      </c>
      <c r="F227" s="144">
        <v>1</v>
      </c>
      <c r="G227" s="146">
        <v>-1159.58</v>
      </c>
      <c r="H227" s="146">
        <v>273916.86</v>
      </c>
    </row>
    <row r="228" spans="1:8" x14ac:dyDescent="0.25">
      <c r="A228" s="144">
        <v>226</v>
      </c>
      <c r="B228" s="145">
        <v>41666</v>
      </c>
      <c r="C228" s="144">
        <v>684.62</v>
      </c>
      <c r="D228" s="144">
        <v>0</v>
      </c>
      <c r="E228" s="144">
        <v>58750</v>
      </c>
      <c r="F228" s="144">
        <v>1</v>
      </c>
      <c r="G228" s="144">
        <v>684.62</v>
      </c>
      <c r="H228" s="146">
        <v>274601.48</v>
      </c>
    </row>
    <row r="229" spans="1:8" x14ac:dyDescent="0.25">
      <c r="A229" s="144">
        <v>227</v>
      </c>
      <c r="B229" s="145">
        <v>41667</v>
      </c>
      <c r="C229" s="144">
        <v>369.98</v>
      </c>
      <c r="D229" s="144">
        <v>0</v>
      </c>
      <c r="E229" s="144">
        <v>58750</v>
      </c>
      <c r="F229" s="144">
        <v>1</v>
      </c>
      <c r="G229" s="144">
        <v>369.98</v>
      </c>
      <c r="H229" s="146">
        <v>274971.46000000002</v>
      </c>
    </row>
    <row r="230" spans="1:8" x14ac:dyDescent="0.25">
      <c r="A230" s="144">
        <v>228</v>
      </c>
      <c r="B230" s="145">
        <v>41668</v>
      </c>
      <c r="C230" s="144">
        <v>146.22999999999999</v>
      </c>
      <c r="D230" s="144">
        <v>0</v>
      </c>
      <c r="E230" s="144">
        <v>58750</v>
      </c>
      <c r="F230" s="144">
        <v>1</v>
      </c>
      <c r="G230" s="144">
        <v>146.22999999999999</v>
      </c>
      <c r="H230" s="146">
        <v>275117.69</v>
      </c>
    </row>
    <row r="231" spans="1:8" x14ac:dyDescent="0.25">
      <c r="A231" s="144">
        <v>229</v>
      </c>
      <c r="B231" s="145">
        <v>41669</v>
      </c>
      <c r="C231" s="144">
        <v>-205.9</v>
      </c>
      <c r="D231" s="144">
        <v>0</v>
      </c>
      <c r="E231" s="144">
        <v>58750</v>
      </c>
      <c r="F231" s="144">
        <v>1</v>
      </c>
      <c r="G231" s="144">
        <v>-205.9</v>
      </c>
      <c r="H231" s="146">
        <v>274911.78999999998</v>
      </c>
    </row>
    <row r="232" spans="1:8" x14ac:dyDescent="0.25">
      <c r="A232" s="144">
        <v>230</v>
      </c>
      <c r="B232" s="145">
        <v>41670</v>
      </c>
      <c r="C232" s="144">
        <v>711.92</v>
      </c>
      <c r="D232" s="144">
        <v>0</v>
      </c>
      <c r="E232" s="144">
        <v>58750</v>
      </c>
      <c r="F232" s="144">
        <v>1</v>
      </c>
      <c r="G232" s="144">
        <v>711.92</v>
      </c>
      <c r="H232" s="146">
        <v>275623.71000000002</v>
      </c>
    </row>
    <row r="233" spans="1:8" x14ac:dyDescent="0.25">
      <c r="A233" s="144">
        <v>231</v>
      </c>
      <c r="B233" s="145">
        <v>41674</v>
      </c>
      <c r="C233" s="144">
        <v>-825.22</v>
      </c>
      <c r="D233" s="144">
        <v>0</v>
      </c>
      <c r="E233" s="144">
        <v>58750</v>
      </c>
      <c r="F233" s="144">
        <v>1</v>
      </c>
      <c r="G233" s="144">
        <v>-825.22</v>
      </c>
      <c r="H233" s="146">
        <v>274798.49</v>
      </c>
    </row>
    <row r="234" spans="1:8" x14ac:dyDescent="0.25">
      <c r="A234" s="144">
        <v>232</v>
      </c>
      <c r="B234" s="145">
        <v>41675</v>
      </c>
      <c r="C234" s="144">
        <v>547.28</v>
      </c>
      <c r="D234" s="144">
        <v>0</v>
      </c>
      <c r="E234" s="144">
        <v>58750</v>
      </c>
      <c r="F234" s="144">
        <v>1</v>
      </c>
      <c r="G234" s="144">
        <v>547.28</v>
      </c>
      <c r="H234" s="146">
        <v>275345.77</v>
      </c>
    </row>
    <row r="235" spans="1:8" x14ac:dyDescent="0.25">
      <c r="A235" s="144">
        <v>233</v>
      </c>
      <c r="B235" s="145">
        <v>41676</v>
      </c>
      <c r="C235" s="146">
        <v>-1240.77</v>
      </c>
      <c r="D235" s="144">
        <v>0</v>
      </c>
      <c r="E235" s="144">
        <v>58750</v>
      </c>
      <c r="F235" s="144">
        <v>1</v>
      </c>
      <c r="G235" s="146">
        <v>-1240.77</v>
      </c>
      <c r="H235" s="146">
        <v>274105</v>
      </c>
    </row>
    <row r="236" spans="1:8" x14ac:dyDescent="0.25">
      <c r="A236" s="144">
        <v>234</v>
      </c>
      <c r="B236" s="145">
        <v>41677</v>
      </c>
      <c r="C236" s="144">
        <v>118.48</v>
      </c>
      <c r="D236" s="144">
        <v>0</v>
      </c>
      <c r="E236" s="144">
        <v>58750</v>
      </c>
      <c r="F236" s="144">
        <v>1</v>
      </c>
      <c r="G236" s="144">
        <v>118.48</v>
      </c>
      <c r="H236" s="146">
        <v>274223.48</v>
      </c>
    </row>
    <row r="237" spans="1:8" x14ac:dyDescent="0.25">
      <c r="A237" s="144">
        <v>235</v>
      </c>
      <c r="B237" s="145">
        <v>41682</v>
      </c>
      <c r="C237" s="144">
        <v>124.67</v>
      </c>
      <c r="D237" s="144">
        <v>0</v>
      </c>
      <c r="E237" s="144">
        <v>58750</v>
      </c>
      <c r="F237" s="144">
        <v>1</v>
      </c>
      <c r="G237" s="144">
        <v>124.67</v>
      </c>
      <c r="H237" s="146">
        <v>274348.15000000002</v>
      </c>
    </row>
    <row r="238" spans="1:8" x14ac:dyDescent="0.25">
      <c r="A238" s="144">
        <v>236</v>
      </c>
      <c r="B238" s="145">
        <v>41683</v>
      </c>
      <c r="C238" s="144">
        <v>711.51</v>
      </c>
      <c r="D238" s="144">
        <v>0</v>
      </c>
      <c r="E238" s="144">
        <v>58750</v>
      </c>
      <c r="F238" s="144">
        <v>1</v>
      </c>
      <c r="G238" s="144">
        <v>711.51</v>
      </c>
      <c r="H238" s="146">
        <v>275059.65999999997</v>
      </c>
    </row>
    <row r="239" spans="1:8" x14ac:dyDescent="0.25">
      <c r="A239" s="144">
        <v>237</v>
      </c>
      <c r="B239" s="145">
        <v>41684</v>
      </c>
      <c r="C239" s="144">
        <v>-483.49</v>
      </c>
      <c r="D239" s="144">
        <v>0</v>
      </c>
      <c r="E239" s="144">
        <v>58750</v>
      </c>
      <c r="F239" s="144">
        <v>1</v>
      </c>
      <c r="G239" s="144">
        <v>-483.49</v>
      </c>
      <c r="H239" s="146">
        <v>274576.17</v>
      </c>
    </row>
    <row r="240" spans="1:8" x14ac:dyDescent="0.25">
      <c r="A240" s="144">
        <v>238</v>
      </c>
      <c r="B240" s="145">
        <v>41687</v>
      </c>
      <c r="C240" s="144">
        <v>118.15</v>
      </c>
      <c r="D240" s="144">
        <v>0</v>
      </c>
      <c r="E240" s="144">
        <v>58750</v>
      </c>
      <c r="F240" s="144">
        <v>1</v>
      </c>
      <c r="G240" s="144">
        <v>118.15</v>
      </c>
      <c r="H240" s="146">
        <v>274694.32</v>
      </c>
    </row>
    <row r="241" spans="1:8" x14ac:dyDescent="0.25">
      <c r="A241" s="144">
        <v>239</v>
      </c>
      <c r="B241" s="145">
        <v>41688</v>
      </c>
      <c r="C241" s="144">
        <v>-451.59</v>
      </c>
      <c r="D241" s="144">
        <v>0</v>
      </c>
      <c r="E241" s="144">
        <v>58750</v>
      </c>
      <c r="F241" s="144">
        <v>1</v>
      </c>
      <c r="G241" s="144">
        <v>-451.59</v>
      </c>
      <c r="H241" s="146">
        <v>274242.73</v>
      </c>
    </row>
    <row r="242" spans="1:8" x14ac:dyDescent="0.25">
      <c r="A242" s="144">
        <v>240</v>
      </c>
      <c r="B242" s="145">
        <v>41689</v>
      </c>
      <c r="C242" s="144">
        <v>-436.82</v>
      </c>
      <c r="D242" s="144">
        <v>0</v>
      </c>
      <c r="E242" s="144">
        <v>58750</v>
      </c>
      <c r="F242" s="144">
        <v>1</v>
      </c>
      <c r="G242" s="144">
        <v>-436.82</v>
      </c>
      <c r="H242" s="146">
        <v>273805.90999999997</v>
      </c>
    </row>
    <row r="243" spans="1:8" x14ac:dyDescent="0.25">
      <c r="A243" s="144">
        <v>241</v>
      </c>
      <c r="B243" s="145">
        <v>41691</v>
      </c>
      <c r="C243" s="144">
        <v>437.55</v>
      </c>
      <c r="D243" s="144">
        <v>0</v>
      </c>
      <c r="E243" s="144">
        <v>58750</v>
      </c>
      <c r="F243" s="144">
        <v>1</v>
      </c>
      <c r="G243" s="144">
        <v>437.55</v>
      </c>
      <c r="H243" s="146">
        <v>274243.46000000002</v>
      </c>
    </row>
    <row r="244" spans="1:8" x14ac:dyDescent="0.25">
      <c r="A244" s="144">
        <v>242</v>
      </c>
      <c r="B244" s="145">
        <v>41694</v>
      </c>
      <c r="C244" s="144">
        <v>-399.31</v>
      </c>
      <c r="D244" s="144">
        <v>0</v>
      </c>
      <c r="E244" s="144">
        <v>58750</v>
      </c>
      <c r="F244" s="144">
        <v>1</v>
      </c>
      <c r="G244" s="144">
        <v>-399.31</v>
      </c>
      <c r="H244" s="146">
        <v>273844.15000000002</v>
      </c>
    </row>
    <row r="245" spans="1:8" x14ac:dyDescent="0.25">
      <c r="A245" s="144">
        <v>243</v>
      </c>
      <c r="B245" s="145">
        <v>41695</v>
      </c>
      <c r="C245" s="144">
        <v>113.06</v>
      </c>
      <c r="D245" s="144">
        <v>0</v>
      </c>
      <c r="E245" s="144">
        <v>58750</v>
      </c>
      <c r="F245" s="144">
        <v>1</v>
      </c>
      <c r="G245" s="144">
        <v>113.06</v>
      </c>
      <c r="H245" s="146">
        <v>273957.21000000002</v>
      </c>
    </row>
    <row r="246" spans="1:8" x14ac:dyDescent="0.25">
      <c r="A246" s="144">
        <v>244</v>
      </c>
      <c r="B246" s="145">
        <v>41696</v>
      </c>
      <c r="C246" s="144">
        <v>35.39</v>
      </c>
      <c r="D246" s="144">
        <v>0</v>
      </c>
      <c r="E246" s="144">
        <v>58750</v>
      </c>
      <c r="F246" s="144">
        <v>1</v>
      </c>
      <c r="G246" s="144">
        <v>35.39</v>
      </c>
      <c r="H246" s="146">
        <v>273992.59999999998</v>
      </c>
    </row>
    <row r="247" spans="1:8" x14ac:dyDescent="0.25">
      <c r="A247" s="144">
        <v>245</v>
      </c>
      <c r="B247" s="145">
        <v>41703</v>
      </c>
      <c r="C247" s="144">
        <v>157.02000000000001</v>
      </c>
      <c r="D247" s="144">
        <v>0</v>
      </c>
      <c r="E247" s="144">
        <v>58750</v>
      </c>
      <c r="F247" s="144">
        <v>1</v>
      </c>
      <c r="G247" s="144">
        <v>157.02000000000001</v>
      </c>
      <c r="H247" s="146">
        <v>274149.62</v>
      </c>
    </row>
    <row r="248" spans="1:8" x14ac:dyDescent="0.25">
      <c r="A248" s="144">
        <v>246</v>
      </c>
      <c r="B248" s="145">
        <v>41704</v>
      </c>
      <c r="C248" s="144">
        <v>-354.76</v>
      </c>
      <c r="D248" s="144">
        <v>0</v>
      </c>
      <c r="E248" s="144">
        <v>58750</v>
      </c>
      <c r="F248" s="144">
        <v>1</v>
      </c>
      <c r="G248" s="144">
        <v>-354.76</v>
      </c>
      <c r="H248" s="146">
        <v>273794.86</v>
      </c>
    </row>
    <row r="249" spans="1:8" x14ac:dyDescent="0.25">
      <c r="A249" s="144">
        <v>247</v>
      </c>
      <c r="B249" s="145">
        <v>41705</v>
      </c>
      <c r="C249" s="144">
        <v>-347.01</v>
      </c>
      <c r="D249" s="144">
        <v>0</v>
      </c>
      <c r="E249" s="144">
        <v>58750</v>
      </c>
      <c r="F249" s="144">
        <v>1</v>
      </c>
      <c r="G249" s="144">
        <v>-347.01</v>
      </c>
      <c r="H249" s="146">
        <v>273447.84999999998</v>
      </c>
    </row>
    <row r="250" spans="1:8" x14ac:dyDescent="0.25">
      <c r="A250" s="144">
        <v>248</v>
      </c>
      <c r="B250" s="145">
        <v>41708</v>
      </c>
      <c r="C250" s="144">
        <v>-666.69</v>
      </c>
      <c r="D250" s="144">
        <v>0</v>
      </c>
      <c r="E250" s="144">
        <v>58750</v>
      </c>
      <c r="F250" s="144">
        <v>1</v>
      </c>
      <c r="G250" s="144">
        <v>-666.69</v>
      </c>
      <c r="H250" s="146">
        <v>272781.15999999997</v>
      </c>
    </row>
    <row r="251" spans="1:8" x14ac:dyDescent="0.25">
      <c r="A251" s="144">
        <v>249</v>
      </c>
      <c r="B251" s="145">
        <v>41709</v>
      </c>
      <c r="C251" s="144">
        <v>-388.28</v>
      </c>
      <c r="D251" s="144">
        <v>0</v>
      </c>
      <c r="E251" s="144">
        <v>58750</v>
      </c>
      <c r="F251" s="144">
        <v>1</v>
      </c>
      <c r="G251" s="144">
        <v>-388.28</v>
      </c>
      <c r="H251" s="146">
        <v>272392.88</v>
      </c>
    </row>
    <row r="252" spans="1:8" x14ac:dyDescent="0.25">
      <c r="A252" s="144">
        <v>250</v>
      </c>
      <c r="B252" s="145">
        <v>41710</v>
      </c>
      <c r="C252" s="144">
        <v>106.91</v>
      </c>
      <c r="D252" s="144">
        <v>0</v>
      </c>
      <c r="E252" s="144">
        <v>58750</v>
      </c>
      <c r="F252" s="144">
        <v>1</v>
      </c>
      <c r="G252" s="144">
        <v>106.91</v>
      </c>
      <c r="H252" s="146">
        <v>272499.78999999998</v>
      </c>
    </row>
    <row r="253" spans="1:8" x14ac:dyDescent="0.25">
      <c r="A253" s="144">
        <v>251</v>
      </c>
      <c r="B253" s="145">
        <v>41711</v>
      </c>
      <c r="C253" s="144">
        <v>191.94</v>
      </c>
      <c r="D253" s="144">
        <v>0</v>
      </c>
      <c r="E253" s="144">
        <v>58750</v>
      </c>
      <c r="F253" s="144">
        <v>1</v>
      </c>
      <c r="G253" s="144">
        <v>191.94</v>
      </c>
      <c r="H253" s="146">
        <v>272691.73</v>
      </c>
    </row>
    <row r="254" spans="1:8" x14ac:dyDescent="0.25">
      <c r="A254" s="144">
        <v>252</v>
      </c>
      <c r="B254" s="145">
        <v>41712</v>
      </c>
      <c r="C254" s="144">
        <v>36.99</v>
      </c>
      <c r="D254" s="144">
        <v>0</v>
      </c>
      <c r="E254" s="144">
        <v>58750</v>
      </c>
      <c r="F254" s="144">
        <v>1</v>
      </c>
      <c r="G254" s="144">
        <v>36.99</v>
      </c>
      <c r="H254" s="146">
        <v>272728.71999999997</v>
      </c>
    </row>
    <row r="255" spans="1:8" x14ac:dyDescent="0.25">
      <c r="A255" s="144">
        <v>253</v>
      </c>
      <c r="B255" s="145">
        <v>41715</v>
      </c>
      <c r="C255" s="146">
        <v>-2772.55</v>
      </c>
      <c r="D255" s="144">
        <v>0</v>
      </c>
      <c r="E255" s="144">
        <v>58750</v>
      </c>
      <c r="F255" s="144">
        <v>1</v>
      </c>
      <c r="G255" s="146">
        <v>-2772.55</v>
      </c>
      <c r="H255" s="146">
        <v>269956.17</v>
      </c>
    </row>
    <row r="256" spans="1:8" x14ac:dyDescent="0.25">
      <c r="A256" s="144">
        <v>254</v>
      </c>
      <c r="B256" s="145">
        <v>41716</v>
      </c>
      <c r="C256" s="144">
        <v>534.51</v>
      </c>
      <c r="D256" s="144">
        <v>0</v>
      </c>
      <c r="E256" s="144">
        <v>58750</v>
      </c>
      <c r="F256" s="144">
        <v>1</v>
      </c>
      <c r="G256" s="144">
        <v>534.51</v>
      </c>
      <c r="H256" s="146">
        <v>270490.68</v>
      </c>
    </row>
    <row r="257" spans="1:8" x14ac:dyDescent="0.25">
      <c r="A257" s="144">
        <v>255</v>
      </c>
      <c r="B257" s="145">
        <v>41717</v>
      </c>
      <c r="C257" s="144">
        <v>434.64</v>
      </c>
      <c r="D257" s="144">
        <v>0</v>
      </c>
      <c r="E257" s="144">
        <v>58750</v>
      </c>
      <c r="F257" s="144">
        <v>1</v>
      </c>
      <c r="G257" s="144">
        <v>434.64</v>
      </c>
      <c r="H257" s="146">
        <v>270925.32</v>
      </c>
    </row>
    <row r="258" spans="1:8" x14ac:dyDescent="0.25">
      <c r="A258" s="144">
        <v>256</v>
      </c>
      <c r="B258" s="145">
        <v>41718</v>
      </c>
      <c r="C258" s="144">
        <v>344.31</v>
      </c>
      <c r="D258" s="144">
        <v>0</v>
      </c>
      <c r="E258" s="144">
        <v>58750</v>
      </c>
      <c r="F258" s="144">
        <v>1</v>
      </c>
      <c r="G258" s="144">
        <v>344.31</v>
      </c>
      <c r="H258" s="146">
        <v>271269.63</v>
      </c>
    </row>
    <row r="259" spans="1:8" x14ac:dyDescent="0.25">
      <c r="A259" s="144">
        <v>257</v>
      </c>
      <c r="B259" s="145">
        <v>41722</v>
      </c>
      <c r="C259" s="144">
        <v>239.24</v>
      </c>
      <c r="D259" s="144">
        <v>0</v>
      </c>
      <c r="E259" s="144">
        <v>58750</v>
      </c>
      <c r="F259" s="144">
        <v>1</v>
      </c>
      <c r="G259" s="144">
        <v>239.24</v>
      </c>
      <c r="H259" s="146">
        <v>271508.87</v>
      </c>
    </row>
    <row r="260" spans="1:8" x14ac:dyDescent="0.25">
      <c r="A260" s="144">
        <v>258</v>
      </c>
      <c r="B260" s="145">
        <v>41723</v>
      </c>
      <c r="C260" s="144">
        <v>-184.44</v>
      </c>
      <c r="D260" s="144">
        <v>0</v>
      </c>
      <c r="E260" s="144">
        <v>58750</v>
      </c>
      <c r="F260" s="144">
        <v>1</v>
      </c>
      <c r="G260" s="144">
        <v>-184.44</v>
      </c>
      <c r="H260" s="146">
        <v>271324.43</v>
      </c>
    </row>
    <row r="261" spans="1:8" x14ac:dyDescent="0.25">
      <c r="A261" s="144">
        <v>259</v>
      </c>
      <c r="B261" s="145">
        <v>41724</v>
      </c>
      <c r="C261" s="144">
        <v>-206.75</v>
      </c>
      <c r="D261" s="144">
        <v>0</v>
      </c>
      <c r="E261" s="144">
        <v>58750</v>
      </c>
      <c r="F261" s="144">
        <v>1</v>
      </c>
      <c r="G261" s="144">
        <v>-206.75</v>
      </c>
      <c r="H261" s="146">
        <v>271117.68</v>
      </c>
    </row>
    <row r="262" spans="1:8" x14ac:dyDescent="0.25">
      <c r="A262" s="144">
        <v>260</v>
      </c>
      <c r="B262" s="145">
        <v>41725</v>
      </c>
      <c r="C262" s="144">
        <v>317.89</v>
      </c>
      <c r="D262" s="144">
        <v>0</v>
      </c>
      <c r="E262" s="144">
        <v>58750</v>
      </c>
      <c r="F262" s="144">
        <v>1</v>
      </c>
      <c r="G262" s="144">
        <v>317.89</v>
      </c>
      <c r="H262" s="146">
        <v>271435.57</v>
      </c>
    </row>
    <row r="263" spans="1:8" x14ac:dyDescent="0.25">
      <c r="A263" s="144">
        <v>261</v>
      </c>
      <c r="B263" s="145">
        <v>41726</v>
      </c>
      <c r="C263" s="144">
        <v>-597.75</v>
      </c>
      <c r="D263" s="144">
        <v>0</v>
      </c>
      <c r="E263" s="144">
        <v>58750</v>
      </c>
      <c r="F263" s="144">
        <v>1</v>
      </c>
      <c r="G263" s="144">
        <v>-597.75</v>
      </c>
      <c r="H263" s="146">
        <v>270837.82</v>
      </c>
    </row>
    <row r="264" spans="1:8" x14ac:dyDescent="0.25">
      <c r="A264" s="144">
        <v>262</v>
      </c>
      <c r="B264" s="145">
        <v>41729</v>
      </c>
      <c r="C264" s="144">
        <v>-916.08</v>
      </c>
      <c r="D264" s="144">
        <v>0</v>
      </c>
      <c r="E264" s="144">
        <v>58750</v>
      </c>
      <c r="F264" s="144">
        <v>1</v>
      </c>
      <c r="G264" s="144">
        <v>-916.08</v>
      </c>
      <c r="H264" s="146">
        <v>269921.74</v>
      </c>
    </row>
    <row r="265" spans="1:8" x14ac:dyDescent="0.25">
      <c r="A265" s="144">
        <v>263</v>
      </c>
      <c r="B265" s="145">
        <v>41730</v>
      </c>
      <c r="C265" s="144">
        <v>-648.22</v>
      </c>
      <c r="D265" s="144">
        <v>0</v>
      </c>
      <c r="E265" s="144">
        <v>58750</v>
      </c>
      <c r="F265" s="144">
        <v>1</v>
      </c>
      <c r="G265" s="144">
        <v>-648.22</v>
      </c>
      <c r="H265" s="146">
        <v>269273.52</v>
      </c>
    </row>
    <row r="266" spans="1:8" x14ac:dyDescent="0.25">
      <c r="A266" s="144">
        <v>264</v>
      </c>
      <c r="B266" s="145">
        <v>41731</v>
      </c>
      <c r="C266" s="144">
        <v>770.27</v>
      </c>
      <c r="D266" s="144">
        <v>0</v>
      </c>
      <c r="E266" s="144">
        <v>58750</v>
      </c>
      <c r="F266" s="144">
        <v>1</v>
      </c>
      <c r="G266" s="144">
        <v>770.27</v>
      </c>
      <c r="H266" s="146">
        <v>270043.78999999998</v>
      </c>
    </row>
    <row r="267" spans="1:8" x14ac:dyDescent="0.25">
      <c r="A267" s="144">
        <v>265</v>
      </c>
      <c r="B267" s="145">
        <v>41732</v>
      </c>
      <c r="C267" s="144">
        <v>403.9</v>
      </c>
      <c r="D267" s="144">
        <v>0</v>
      </c>
      <c r="E267" s="144">
        <v>58750</v>
      </c>
      <c r="F267" s="144">
        <v>1</v>
      </c>
      <c r="G267" s="144">
        <v>403.9</v>
      </c>
      <c r="H267" s="146">
        <v>270447.69</v>
      </c>
    </row>
    <row r="268" spans="1:8" x14ac:dyDescent="0.25">
      <c r="A268" s="144">
        <v>266</v>
      </c>
      <c r="B268" s="145">
        <v>41733</v>
      </c>
      <c r="C268" s="144">
        <v>789.88</v>
      </c>
      <c r="D268" s="144">
        <v>0</v>
      </c>
      <c r="E268" s="144">
        <v>58750</v>
      </c>
      <c r="F268" s="144">
        <v>1</v>
      </c>
      <c r="G268" s="144">
        <v>789.88</v>
      </c>
      <c r="H268" s="146">
        <v>271237.57</v>
      </c>
    </row>
    <row r="269" spans="1:8" x14ac:dyDescent="0.25">
      <c r="A269" s="144">
        <v>267</v>
      </c>
      <c r="B269" s="145">
        <v>41736</v>
      </c>
      <c r="C269" s="144">
        <v>-540.78</v>
      </c>
      <c r="D269" s="144">
        <v>0</v>
      </c>
      <c r="E269" s="144">
        <v>58750</v>
      </c>
      <c r="F269" s="144">
        <v>1</v>
      </c>
      <c r="G269" s="144">
        <v>-540.78</v>
      </c>
      <c r="H269" s="146">
        <v>270696.78999999998</v>
      </c>
    </row>
    <row r="270" spans="1:8" x14ac:dyDescent="0.25">
      <c r="A270" s="144">
        <v>268</v>
      </c>
      <c r="B270" s="145">
        <v>41737</v>
      </c>
      <c r="C270" s="144">
        <v>-87.64</v>
      </c>
      <c r="D270" s="144">
        <v>0</v>
      </c>
      <c r="E270" s="144">
        <v>58750</v>
      </c>
      <c r="F270" s="144">
        <v>1</v>
      </c>
      <c r="G270" s="144">
        <v>-87.64</v>
      </c>
      <c r="H270" s="146">
        <v>270609.15000000002</v>
      </c>
    </row>
    <row r="271" spans="1:8" x14ac:dyDescent="0.25">
      <c r="A271" s="144">
        <v>269</v>
      </c>
      <c r="B271" s="145">
        <v>41738</v>
      </c>
      <c r="C271" s="144">
        <v>-457.03</v>
      </c>
      <c r="D271" s="144">
        <v>0</v>
      </c>
      <c r="E271" s="144">
        <v>58750</v>
      </c>
      <c r="F271" s="144">
        <v>1</v>
      </c>
      <c r="G271" s="144">
        <v>-457.03</v>
      </c>
      <c r="H271" s="146">
        <v>270152.12</v>
      </c>
    </row>
    <row r="272" spans="1:8" x14ac:dyDescent="0.25">
      <c r="A272" s="144">
        <v>270</v>
      </c>
      <c r="B272" s="145">
        <v>41739</v>
      </c>
      <c r="C272" s="146">
        <v>2636.51</v>
      </c>
      <c r="D272" s="144">
        <v>0</v>
      </c>
      <c r="E272" s="144">
        <v>58750</v>
      </c>
      <c r="F272" s="144">
        <v>1</v>
      </c>
      <c r="G272" s="146">
        <v>2636.51</v>
      </c>
      <c r="H272" s="146">
        <v>272788.63</v>
      </c>
    </row>
    <row r="273" spans="1:8" x14ac:dyDescent="0.25">
      <c r="A273" s="144">
        <v>271</v>
      </c>
      <c r="B273" s="145">
        <v>41740</v>
      </c>
      <c r="C273" s="144">
        <v>691.37</v>
      </c>
      <c r="D273" s="144">
        <v>0</v>
      </c>
      <c r="E273" s="144">
        <v>58750</v>
      </c>
      <c r="F273" s="144">
        <v>1</v>
      </c>
      <c r="G273" s="144">
        <v>691.37</v>
      </c>
      <c r="H273" s="146">
        <v>273480</v>
      </c>
    </row>
    <row r="274" spans="1:8" x14ac:dyDescent="0.25">
      <c r="A274" s="144">
        <v>272</v>
      </c>
      <c r="B274" s="145">
        <v>41743</v>
      </c>
      <c r="C274" s="146">
        <v>-1240.48</v>
      </c>
      <c r="D274" s="144">
        <v>0</v>
      </c>
      <c r="E274" s="144">
        <v>58750</v>
      </c>
      <c r="F274" s="144">
        <v>1</v>
      </c>
      <c r="G274" s="146">
        <v>-1240.48</v>
      </c>
      <c r="H274" s="146">
        <v>272239.52</v>
      </c>
    </row>
    <row r="275" spans="1:8" x14ac:dyDescent="0.25">
      <c r="A275" s="144">
        <v>273</v>
      </c>
      <c r="B275" s="145">
        <v>41744</v>
      </c>
      <c r="C275" s="146">
        <v>1609.78</v>
      </c>
      <c r="D275" s="144">
        <v>0</v>
      </c>
      <c r="E275" s="144">
        <v>58750</v>
      </c>
      <c r="F275" s="144">
        <v>1</v>
      </c>
      <c r="G275" s="146">
        <v>1609.78</v>
      </c>
      <c r="H275" s="146">
        <v>273849.3</v>
      </c>
    </row>
    <row r="276" spans="1:8" x14ac:dyDescent="0.25">
      <c r="A276" s="144">
        <v>274</v>
      </c>
      <c r="B276" s="145">
        <v>41746</v>
      </c>
      <c r="C276" s="144">
        <v>222.05</v>
      </c>
      <c r="D276" s="144">
        <v>0</v>
      </c>
      <c r="E276" s="144">
        <v>58750</v>
      </c>
      <c r="F276" s="144">
        <v>1</v>
      </c>
      <c r="G276" s="144">
        <v>222.05</v>
      </c>
      <c r="H276" s="146">
        <v>274071.34999999998</v>
      </c>
    </row>
    <row r="277" spans="1:8" x14ac:dyDescent="0.25">
      <c r="A277" s="144">
        <v>275</v>
      </c>
      <c r="B277" s="145">
        <v>41751</v>
      </c>
      <c r="C277" s="144">
        <v>-213.14</v>
      </c>
      <c r="D277" s="144">
        <v>0</v>
      </c>
      <c r="E277" s="144">
        <v>58750</v>
      </c>
      <c r="F277" s="144">
        <v>1</v>
      </c>
      <c r="G277" s="144">
        <v>-213.14</v>
      </c>
      <c r="H277" s="146">
        <v>273858.21000000002</v>
      </c>
    </row>
    <row r="278" spans="1:8" x14ac:dyDescent="0.25">
      <c r="A278" s="144">
        <v>276</v>
      </c>
      <c r="B278" s="145">
        <v>41752</v>
      </c>
      <c r="C278" s="144">
        <v>101.05</v>
      </c>
      <c r="D278" s="144">
        <v>0</v>
      </c>
      <c r="E278" s="144">
        <v>58750</v>
      </c>
      <c r="F278" s="144">
        <v>1</v>
      </c>
      <c r="G278" s="144">
        <v>101.05</v>
      </c>
      <c r="H278" s="146">
        <v>273959.26</v>
      </c>
    </row>
    <row r="279" spans="1:8" x14ac:dyDescent="0.25">
      <c r="A279" s="144">
        <v>277</v>
      </c>
      <c r="B279" s="145">
        <v>41753</v>
      </c>
      <c r="C279" s="144">
        <v>-376.19</v>
      </c>
      <c r="D279" s="144">
        <v>0</v>
      </c>
      <c r="E279" s="144">
        <v>58750</v>
      </c>
      <c r="F279" s="144">
        <v>1</v>
      </c>
      <c r="G279" s="144">
        <v>-376.19</v>
      </c>
      <c r="H279" s="146">
        <v>273583.07</v>
      </c>
    </row>
    <row r="280" spans="1:8" x14ac:dyDescent="0.25">
      <c r="A280" s="144">
        <v>278</v>
      </c>
      <c r="B280" s="145">
        <v>41754</v>
      </c>
      <c r="C280" s="144">
        <v>413.75</v>
      </c>
      <c r="D280" s="144">
        <v>0</v>
      </c>
      <c r="E280" s="144">
        <v>58750</v>
      </c>
      <c r="F280" s="144">
        <v>1</v>
      </c>
      <c r="G280" s="144">
        <v>413.75</v>
      </c>
      <c r="H280" s="146">
        <v>273996.82</v>
      </c>
    </row>
    <row r="281" spans="1:8" x14ac:dyDescent="0.25">
      <c r="A281" s="144">
        <v>279</v>
      </c>
      <c r="B281" s="145">
        <v>41757</v>
      </c>
      <c r="C281" s="144">
        <v>-733.81</v>
      </c>
      <c r="D281" s="144">
        <v>0</v>
      </c>
      <c r="E281" s="144">
        <v>58750</v>
      </c>
      <c r="F281" s="144">
        <v>1</v>
      </c>
      <c r="G281" s="144">
        <v>-733.81</v>
      </c>
      <c r="H281" s="146">
        <v>273263.01</v>
      </c>
    </row>
    <row r="282" spans="1:8" x14ac:dyDescent="0.25">
      <c r="A282" s="144">
        <v>280</v>
      </c>
      <c r="B282" s="145">
        <v>41758</v>
      </c>
      <c r="C282" s="144">
        <v>-476.46</v>
      </c>
      <c r="D282" s="144">
        <v>0</v>
      </c>
      <c r="E282" s="144">
        <v>58750</v>
      </c>
      <c r="F282" s="144">
        <v>1</v>
      </c>
      <c r="G282" s="144">
        <v>-476.46</v>
      </c>
      <c r="H282" s="146">
        <v>272786.55</v>
      </c>
    </row>
    <row r="283" spans="1:8" x14ac:dyDescent="0.25">
      <c r="A283" s="144">
        <v>281</v>
      </c>
      <c r="B283" s="145">
        <v>41759</v>
      </c>
      <c r="C283" s="144">
        <v>214.38</v>
      </c>
      <c r="D283" s="144">
        <v>0</v>
      </c>
      <c r="E283" s="144">
        <v>58750</v>
      </c>
      <c r="F283" s="144">
        <v>1</v>
      </c>
      <c r="G283" s="144">
        <v>214.38</v>
      </c>
      <c r="H283" s="146">
        <v>273000.93</v>
      </c>
    </row>
    <row r="284" spans="1:8" x14ac:dyDescent="0.25">
      <c r="A284" s="144">
        <v>282</v>
      </c>
      <c r="B284" s="145">
        <v>41760</v>
      </c>
      <c r="C284" s="144">
        <v>-651.23</v>
      </c>
      <c r="D284" s="144">
        <v>0</v>
      </c>
      <c r="E284" s="144">
        <v>58750</v>
      </c>
      <c r="F284" s="144">
        <v>1</v>
      </c>
      <c r="G284" s="144">
        <v>-651.23</v>
      </c>
      <c r="H284" s="146">
        <v>272349.7</v>
      </c>
    </row>
    <row r="285" spans="1:8" x14ac:dyDescent="0.25">
      <c r="A285" s="144">
        <v>283</v>
      </c>
      <c r="B285" s="145">
        <v>41761</v>
      </c>
      <c r="C285" s="144">
        <v>225.68</v>
      </c>
      <c r="D285" s="144">
        <v>0</v>
      </c>
      <c r="E285" s="144">
        <v>58750</v>
      </c>
      <c r="F285" s="144">
        <v>1</v>
      </c>
      <c r="G285" s="144">
        <v>225.68</v>
      </c>
      <c r="H285" s="146">
        <v>272575.38</v>
      </c>
    </row>
    <row r="286" spans="1:8" x14ac:dyDescent="0.25">
      <c r="A286" s="144">
        <v>284</v>
      </c>
      <c r="B286" s="145">
        <v>41764</v>
      </c>
      <c r="C286" s="144">
        <v>-628.54</v>
      </c>
      <c r="D286" s="144">
        <v>0</v>
      </c>
      <c r="E286" s="144">
        <v>58750</v>
      </c>
      <c r="F286" s="144">
        <v>1</v>
      </c>
      <c r="G286" s="144">
        <v>-628.54</v>
      </c>
      <c r="H286" s="146">
        <v>271946.84000000003</v>
      </c>
    </row>
    <row r="287" spans="1:8" x14ac:dyDescent="0.25">
      <c r="A287" s="144">
        <v>285</v>
      </c>
      <c r="B287" s="145">
        <v>41765</v>
      </c>
      <c r="C287" s="144">
        <v>837.07</v>
      </c>
      <c r="D287" s="144">
        <v>0</v>
      </c>
      <c r="E287" s="144">
        <v>58750</v>
      </c>
      <c r="F287" s="144">
        <v>1</v>
      </c>
      <c r="G287" s="144">
        <v>837.07</v>
      </c>
      <c r="H287" s="146">
        <v>272783.90999999997</v>
      </c>
    </row>
    <row r="288" spans="1:8" x14ac:dyDescent="0.25">
      <c r="A288" s="144">
        <v>286</v>
      </c>
      <c r="B288" s="145">
        <v>41766</v>
      </c>
      <c r="C288" s="144">
        <v>56.39</v>
      </c>
      <c r="D288" s="144">
        <v>0</v>
      </c>
      <c r="E288" s="144">
        <v>58750</v>
      </c>
      <c r="F288" s="144">
        <v>1</v>
      </c>
      <c r="G288" s="144">
        <v>56.39</v>
      </c>
      <c r="H288" s="146">
        <v>272840.3</v>
      </c>
    </row>
    <row r="289" spans="1:8" x14ac:dyDescent="0.25">
      <c r="A289" s="144">
        <v>287</v>
      </c>
      <c r="B289" s="145">
        <v>41767</v>
      </c>
      <c r="C289" s="144">
        <v>-710.35</v>
      </c>
      <c r="D289" s="144">
        <v>0</v>
      </c>
      <c r="E289" s="144">
        <v>58750</v>
      </c>
      <c r="F289" s="144">
        <v>1</v>
      </c>
      <c r="G289" s="144">
        <v>-710.35</v>
      </c>
      <c r="H289" s="146">
        <v>272129.95</v>
      </c>
    </row>
    <row r="290" spans="1:8" x14ac:dyDescent="0.25">
      <c r="A290" s="144">
        <v>288</v>
      </c>
      <c r="B290" s="145">
        <v>41768</v>
      </c>
      <c r="C290" s="144">
        <v>190.14</v>
      </c>
      <c r="D290" s="144">
        <v>0</v>
      </c>
      <c r="E290" s="144">
        <v>58750</v>
      </c>
      <c r="F290" s="144">
        <v>1</v>
      </c>
      <c r="G290" s="144">
        <v>190.14</v>
      </c>
      <c r="H290" s="146">
        <v>272320.09000000003</v>
      </c>
    </row>
    <row r="291" spans="1:8" x14ac:dyDescent="0.25">
      <c r="A291" s="144">
        <v>289</v>
      </c>
      <c r="B291" s="145">
        <v>41771</v>
      </c>
      <c r="C291" s="146">
        <v>1185.8399999999999</v>
      </c>
      <c r="D291" s="144">
        <v>0</v>
      </c>
      <c r="E291" s="144">
        <v>58750</v>
      </c>
      <c r="F291" s="144">
        <v>1</v>
      </c>
      <c r="G291" s="146">
        <v>1185.8399999999999</v>
      </c>
      <c r="H291" s="146">
        <v>273505.93</v>
      </c>
    </row>
    <row r="292" spans="1:8" x14ac:dyDescent="0.25">
      <c r="A292" s="144">
        <v>290</v>
      </c>
      <c r="B292" s="145">
        <v>41772</v>
      </c>
      <c r="C292" s="146">
        <v>2246.62</v>
      </c>
      <c r="D292" s="144">
        <v>0</v>
      </c>
      <c r="E292" s="144">
        <v>58750</v>
      </c>
      <c r="F292" s="144">
        <v>1</v>
      </c>
      <c r="G292" s="146">
        <v>2246.62</v>
      </c>
      <c r="H292" s="146">
        <v>275752.55</v>
      </c>
    </row>
    <row r="293" spans="1:8" x14ac:dyDescent="0.25">
      <c r="A293" s="144">
        <v>291</v>
      </c>
      <c r="B293" s="145">
        <v>41773</v>
      </c>
      <c r="C293" s="146">
        <v>1140.97</v>
      </c>
      <c r="D293" s="144">
        <v>0</v>
      </c>
      <c r="E293" s="144">
        <v>58750</v>
      </c>
      <c r="F293" s="144">
        <v>1</v>
      </c>
      <c r="G293" s="146">
        <v>1140.97</v>
      </c>
      <c r="H293" s="146">
        <v>276893.52</v>
      </c>
    </row>
    <row r="294" spans="1:8" x14ac:dyDescent="0.25">
      <c r="A294" s="144">
        <v>292</v>
      </c>
      <c r="B294" s="145">
        <v>41775</v>
      </c>
      <c r="C294" s="144">
        <v>225.33</v>
      </c>
      <c r="D294" s="144">
        <v>0</v>
      </c>
      <c r="E294" s="144">
        <v>58750</v>
      </c>
      <c r="F294" s="144">
        <v>1</v>
      </c>
      <c r="G294" s="144">
        <v>225.33</v>
      </c>
      <c r="H294" s="146">
        <v>277118.84999999998</v>
      </c>
    </row>
    <row r="295" spans="1:8" x14ac:dyDescent="0.25">
      <c r="A295" s="144">
        <v>293</v>
      </c>
      <c r="B295" s="145">
        <v>41779</v>
      </c>
      <c r="C295" s="144">
        <v>159.91</v>
      </c>
      <c r="D295" s="144">
        <v>0</v>
      </c>
      <c r="E295" s="144">
        <v>58750</v>
      </c>
      <c r="F295" s="144">
        <v>1</v>
      </c>
      <c r="G295" s="144">
        <v>159.91</v>
      </c>
      <c r="H295" s="146">
        <v>277278.76</v>
      </c>
    </row>
    <row r="296" spans="1:8" x14ac:dyDescent="0.25">
      <c r="A296" s="144">
        <v>294</v>
      </c>
      <c r="B296" s="145">
        <v>41780</v>
      </c>
      <c r="C296" s="144">
        <v>-119.39</v>
      </c>
      <c r="D296" s="144">
        <v>0</v>
      </c>
      <c r="E296" s="144">
        <v>58750</v>
      </c>
      <c r="F296" s="144">
        <v>1</v>
      </c>
      <c r="G296" s="144">
        <v>-119.39</v>
      </c>
      <c r="H296" s="146">
        <v>277159.37</v>
      </c>
    </row>
    <row r="297" spans="1:8" x14ac:dyDescent="0.25">
      <c r="A297" s="144">
        <v>295</v>
      </c>
      <c r="B297" s="145">
        <v>41781</v>
      </c>
      <c r="C297" s="144">
        <v>-243.63</v>
      </c>
      <c r="D297" s="144">
        <v>0</v>
      </c>
      <c r="E297" s="144">
        <v>58750</v>
      </c>
      <c r="F297" s="144">
        <v>1</v>
      </c>
      <c r="G297" s="144">
        <v>-243.63</v>
      </c>
      <c r="H297" s="146">
        <v>276915.74</v>
      </c>
    </row>
    <row r="298" spans="1:8" x14ac:dyDescent="0.25">
      <c r="A298" s="144">
        <v>296</v>
      </c>
      <c r="B298" s="145">
        <v>41782</v>
      </c>
      <c r="C298" s="144">
        <v>-621.85</v>
      </c>
      <c r="D298" s="144">
        <v>0</v>
      </c>
      <c r="E298" s="144">
        <v>58750</v>
      </c>
      <c r="F298" s="144">
        <v>1</v>
      </c>
      <c r="G298" s="144">
        <v>-621.85</v>
      </c>
      <c r="H298" s="146">
        <v>276293.89</v>
      </c>
    </row>
    <row r="299" spans="1:8" x14ac:dyDescent="0.25">
      <c r="A299" s="144">
        <v>297</v>
      </c>
      <c r="B299" s="145">
        <v>41785</v>
      </c>
      <c r="C299" s="144">
        <v>-659.83</v>
      </c>
      <c r="D299" s="144">
        <v>0</v>
      </c>
      <c r="E299" s="144">
        <v>58750</v>
      </c>
      <c r="F299" s="144">
        <v>1</v>
      </c>
      <c r="G299" s="144">
        <v>-659.83</v>
      </c>
      <c r="H299" s="146">
        <v>275634.06</v>
      </c>
    </row>
    <row r="300" spans="1:8" x14ac:dyDescent="0.25">
      <c r="A300" s="144">
        <v>298</v>
      </c>
      <c r="B300" s="145">
        <v>41786</v>
      </c>
      <c r="C300" s="144">
        <v>497.23</v>
      </c>
      <c r="D300" s="144">
        <v>0</v>
      </c>
      <c r="E300" s="144">
        <v>58750</v>
      </c>
      <c r="F300" s="144">
        <v>1</v>
      </c>
      <c r="G300" s="144">
        <v>497.23</v>
      </c>
      <c r="H300" s="146">
        <v>276131.28999999998</v>
      </c>
    </row>
    <row r="301" spans="1:8" x14ac:dyDescent="0.25">
      <c r="A301" s="144">
        <v>299</v>
      </c>
      <c r="B301" s="145">
        <v>41787</v>
      </c>
      <c r="C301" s="144">
        <v>486.12</v>
      </c>
      <c r="D301" s="144">
        <v>0</v>
      </c>
      <c r="E301" s="144">
        <v>58750</v>
      </c>
      <c r="F301" s="144">
        <v>1</v>
      </c>
      <c r="G301" s="144">
        <v>486.12</v>
      </c>
      <c r="H301" s="146">
        <v>276617.40999999997</v>
      </c>
    </row>
    <row r="302" spans="1:8" x14ac:dyDescent="0.25">
      <c r="A302" s="144">
        <v>300</v>
      </c>
      <c r="B302" s="145">
        <v>41788</v>
      </c>
      <c r="C302" s="144">
        <v>-5.64</v>
      </c>
      <c r="D302" s="144">
        <v>0</v>
      </c>
      <c r="E302" s="144">
        <v>58750</v>
      </c>
      <c r="F302" s="144">
        <v>1</v>
      </c>
      <c r="G302" s="144">
        <v>-5.64</v>
      </c>
      <c r="H302" s="146">
        <v>276611.77</v>
      </c>
    </row>
    <row r="303" spans="1:8" x14ac:dyDescent="0.25">
      <c r="A303" s="144">
        <v>301</v>
      </c>
      <c r="B303" s="145">
        <v>41789</v>
      </c>
      <c r="C303" s="144">
        <v>-65.260000000000005</v>
      </c>
      <c r="D303" s="144">
        <v>0</v>
      </c>
      <c r="E303" s="144">
        <v>58750</v>
      </c>
      <c r="F303" s="144">
        <v>1</v>
      </c>
      <c r="G303" s="144">
        <v>-65.260000000000005</v>
      </c>
      <c r="H303" s="146">
        <v>276546.51</v>
      </c>
    </row>
    <row r="304" spans="1:8" x14ac:dyDescent="0.25">
      <c r="A304" s="144">
        <v>302</v>
      </c>
      <c r="B304" s="145">
        <v>41792</v>
      </c>
      <c r="C304" s="144">
        <v>302.95999999999998</v>
      </c>
      <c r="D304" s="144">
        <v>0</v>
      </c>
      <c r="E304" s="144">
        <v>58750</v>
      </c>
      <c r="F304" s="144">
        <v>1</v>
      </c>
      <c r="G304" s="144">
        <v>302.95999999999998</v>
      </c>
      <c r="H304" s="146">
        <v>276849.46999999997</v>
      </c>
    </row>
    <row r="305" spans="1:8" x14ac:dyDescent="0.25">
      <c r="A305" s="144">
        <v>303</v>
      </c>
      <c r="B305" s="145">
        <v>41793</v>
      </c>
      <c r="C305" s="144">
        <v>458.62</v>
      </c>
      <c r="D305" s="144">
        <v>0</v>
      </c>
      <c r="E305" s="144">
        <v>58750</v>
      </c>
      <c r="F305" s="144">
        <v>1</v>
      </c>
      <c r="G305" s="144">
        <v>458.62</v>
      </c>
      <c r="H305" s="146">
        <v>277308.09000000003</v>
      </c>
    </row>
    <row r="306" spans="1:8" x14ac:dyDescent="0.25">
      <c r="A306" s="144">
        <v>304</v>
      </c>
      <c r="B306" s="145">
        <v>41794</v>
      </c>
      <c r="C306" s="144">
        <v>-760.4</v>
      </c>
      <c r="D306" s="144">
        <v>0</v>
      </c>
      <c r="E306" s="144">
        <v>58750</v>
      </c>
      <c r="F306" s="144">
        <v>1</v>
      </c>
      <c r="G306" s="144">
        <v>-760.4</v>
      </c>
      <c r="H306" s="146">
        <v>276547.69</v>
      </c>
    </row>
    <row r="307" spans="1:8" x14ac:dyDescent="0.25">
      <c r="A307" s="144">
        <v>305</v>
      </c>
      <c r="B307" s="145">
        <v>41795</v>
      </c>
      <c r="C307" s="146">
        <v>2463.2399999999998</v>
      </c>
      <c r="D307" s="144">
        <v>0</v>
      </c>
      <c r="E307" s="144">
        <v>58750</v>
      </c>
      <c r="F307" s="144">
        <v>1</v>
      </c>
      <c r="G307" s="146">
        <v>2463.2399999999998</v>
      </c>
      <c r="H307" s="146">
        <v>279010.93</v>
      </c>
    </row>
    <row r="308" spans="1:8" x14ac:dyDescent="0.25">
      <c r="A308" s="144">
        <v>306</v>
      </c>
      <c r="B308" s="145">
        <v>41796</v>
      </c>
      <c r="C308" s="144">
        <v>-560.70000000000005</v>
      </c>
      <c r="D308" s="144">
        <v>0</v>
      </c>
      <c r="E308" s="144">
        <v>58750</v>
      </c>
      <c r="F308" s="144">
        <v>1</v>
      </c>
      <c r="G308" s="144">
        <v>-560.70000000000005</v>
      </c>
      <c r="H308" s="146">
        <v>278450.23</v>
      </c>
    </row>
    <row r="309" spans="1:8" x14ac:dyDescent="0.25">
      <c r="A309" s="144">
        <v>307</v>
      </c>
      <c r="B309" s="145">
        <v>41799</v>
      </c>
      <c r="C309" s="144">
        <v>115.69</v>
      </c>
      <c r="D309" s="144">
        <v>0</v>
      </c>
      <c r="E309" s="144">
        <v>58750</v>
      </c>
      <c r="F309" s="144">
        <v>1</v>
      </c>
      <c r="G309" s="144">
        <v>115.69</v>
      </c>
      <c r="H309" s="146">
        <v>278565.92</v>
      </c>
    </row>
    <row r="310" spans="1:8" x14ac:dyDescent="0.25">
      <c r="A310" s="144">
        <v>308</v>
      </c>
      <c r="B310" s="145">
        <v>41800</v>
      </c>
      <c r="C310" s="144">
        <v>601.80999999999995</v>
      </c>
      <c r="D310" s="144">
        <v>0</v>
      </c>
      <c r="E310" s="144">
        <v>58750</v>
      </c>
      <c r="F310" s="144">
        <v>1</v>
      </c>
      <c r="G310" s="144">
        <v>601.80999999999995</v>
      </c>
      <c r="H310" s="146">
        <v>279167.73</v>
      </c>
    </row>
    <row r="311" spans="1:8" x14ac:dyDescent="0.25">
      <c r="A311" s="144">
        <v>309</v>
      </c>
      <c r="B311" s="145">
        <v>41801</v>
      </c>
      <c r="C311" s="144">
        <v>-885.43</v>
      </c>
      <c r="D311" s="144">
        <v>0</v>
      </c>
      <c r="E311" s="144">
        <v>58750</v>
      </c>
      <c r="F311" s="144">
        <v>1</v>
      </c>
      <c r="G311" s="144">
        <v>-885.43</v>
      </c>
      <c r="H311" s="146">
        <v>278282.3</v>
      </c>
    </row>
    <row r="312" spans="1:8" x14ac:dyDescent="0.25">
      <c r="A312" s="144">
        <v>310</v>
      </c>
      <c r="B312" s="145">
        <v>41803</v>
      </c>
      <c r="C312" s="146">
        <v>-1409.56</v>
      </c>
      <c r="D312" s="144">
        <v>0</v>
      </c>
      <c r="E312" s="144">
        <v>58750</v>
      </c>
      <c r="F312" s="144">
        <v>1</v>
      </c>
      <c r="G312" s="146">
        <v>-1409.56</v>
      </c>
      <c r="H312" s="146">
        <v>276872.74</v>
      </c>
    </row>
    <row r="313" spans="1:8" x14ac:dyDescent="0.25">
      <c r="A313" s="144">
        <v>311</v>
      </c>
      <c r="B313" s="145">
        <v>41806</v>
      </c>
      <c r="C313" s="144">
        <v>-833.53</v>
      </c>
      <c r="D313" s="144">
        <v>0</v>
      </c>
      <c r="E313" s="144">
        <v>58750</v>
      </c>
      <c r="F313" s="144">
        <v>1</v>
      </c>
      <c r="G313" s="144">
        <v>-833.53</v>
      </c>
      <c r="H313" s="146">
        <v>276039.21000000002</v>
      </c>
    </row>
    <row r="314" spans="1:8" x14ac:dyDescent="0.25">
      <c r="A314" s="144">
        <v>312</v>
      </c>
      <c r="B314" s="145">
        <v>41807</v>
      </c>
      <c r="C314" s="144">
        <v>326.91000000000003</v>
      </c>
      <c r="D314" s="144">
        <v>0</v>
      </c>
      <c r="E314" s="144">
        <v>58750</v>
      </c>
      <c r="F314" s="144">
        <v>1</v>
      </c>
      <c r="G314" s="144">
        <v>326.91000000000003</v>
      </c>
      <c r="H314" s="146">
        <v>276366.12</v>
      </c>
    </row>
    <row r="315" spans="1:8" x14ac:dyDescent="0.25">
      <c r="A315" s="144">
        <v>313</v>
      </c>
      <c r="B315" s="145">
        <v>41809</v>
      </c>
      <c r="C315" s="144">
        <v>466.09</v>
      </c>
      <c r="D315" s="144">
        <v>0</v>
      </c>
      <c r="E315" s="144">
        <v>58750</v>
      </c>
      <c r="F315" s="144">
        <v>1</v>
      </c>
      <c r="G315" s="144">
        <v>466.09</v>
      </c>
      <c r="H315" s="146">
        <v>276832.21000000002</v>
      </c>
    </row>
    <row r="316" spans="1:8" x14ac:dyDescent="0.25">
      <c r="A316" s="144">
        <v>314</v>
      </c>
      <c r="B316" s="145">
        <v>41810</v>
      </c>
      <c r="C316" s="144">
        <v>-102.76</v>
      </c>
      <c r="D316" s="144">
        <v>0</v>
      </c>
      <c r="E316" s="144">
        <v>58750</v>
      </c>
      <c r="F316" s="144">
        <v>1</v>
      </c>
      <c r="G316" s="144">
        <v>-102.76</v>
      </c>
      <c r="H316" s="146">
        <v>276729.45</v>
      </c>
    </row>
    <row r="317" spans="1:8" x14ac:dyDescent="0.25">
      <c r="A317" s="144">
        <v>315</v>
      </c>
      <c r="B317" s="145">
        <v>41813</v>
      </c>
      <c r="C317" s="144">
        <v>326.72000000000003</v>
      </c>
      <c r="D317" s="144">
        <v>0</v>
      </c>
      <c r="E317" s="144">
        <v>58750</v>
      </c>
      <c r="F317" s="144">
        <v>1</v>
      </c>
      <c r="G317" s="144">
        <v>326.72000000000003</v>
      </c>
      <c r="H317" s="146">
        <v>277056.17</v>
      </c>
    </row>
    <row r="318" spans="1:8" x14ac:dyDescent="0.25">
      <c r="A318" s="144">
        <v>316</v>
      </c>
      <c r="B318" s="145">
        <v>41814</v>
      </c>
      <c r="C318" s="144">
        <v>-417.59</v>
      </c>
      <c r="D318" s="144">
        <v>0</v>
      </c>
      <c r="E318" s="144">
        <v>58750</v>
      </c>
      <c r="F318" s="144">
        <v>1</v>
      </c>
      <c r="G318" s="144">
        <v>-417.59</v>
      </c>
      <c r="H318" s="146">
        <v>276638.58</v>
      </c>
    </row>
    <row r="319" spans="1:8" x14ac:dyDescent="0.25">
      <c r="A319" s="144">
        <v>317</v>
      </c>
      <c r="B319" s="145">
        <v>41815</v>
      </c>
      <c r="C319" s="146">
        <v>1010.26</v>
      </c>
      <c r="D319" s="144">
        <v>0</v>
      </c>
      <c r="E319" s="144">
        <v>58750</v>
      </c>
      <c r="F319" s="144">
        <v>1</v>
      </c>
      <c r="G319" s="146">
        <v>1010.26</v>
      </c>
      <c r="H319" s="146">
        <v>277648.84000000003</v>
      </c>
    </row>
    <row r="320" spans="1:8" x14ac:dyDescent="0.25">
      <c r="A320" s="144">
        <v>318</v>
      </c>
      <c r="B320" s="145">
        <v>41816</v>
      </c>
      <c r="C320" s="144">
        <v>-83.96</v>
      </c>
      <c r="D320" s="144">
        <v>0</v>
      </c>
      <c r="E320" s="144">
        <v>58750</v>
      </c>
      <c r="F320" s="144">
        <v>1</v>
      </c>
      <c r="G320" s="144">
        <v>-83.96</v>
      </c>
      <c r="H320" s="146">
        <v>277564.88</v>
      </c>
    </row>
    <row r="321" spans="1:8" x14ac:dyDescent="0.25">
      <c r="A321" s="144">
        <v>319</v>
      </c>
      <c r="B321" s="145">
        <v>41822</v>
      </c>
      <c r="C321" s="144">
        <v>123.29</v>
      </c>
      <c r="D321" s="144">
        <v>0</v>
      </c>
      <c r="E321" s="144">
        <v>58750</v>
      </c>
      <c r="F321" s="144">
        <v>1</v>
      </c>
      <c r="G321" s="144">
        <v>123.29</v>
      </c>
      <c r="H321" s="146">
        <v>277688.17</v>
      </c>
    </row>
    <row r="322" spans="1:8" x14ac:dyDescent="0.25">
      <c r="A322" s="144">
        <v>320</v>
      </c>
      <c r="B322" s="145">
        <v>41823</v>
      </c>
      <c r="C322" s="144">
        <v>190.33</v>
      </c>
      <c r="D322" s="144">
        <v>0</v>
      </c>
      <c r="E322" s="144">
        <v>58750</v>
      </c>
      <c r="F322" s="144">
        <v>1</v>
      </c>
      <c r="G322" s="144">
        <v>190.33</v>
      </c>
      <c r="H322" s="146">
        <v>277878.5</v>
      </c>
    </row>
    <row r="323" spans="1:8" x14ac:dyDescent="0.25">
      <c r="A323" s="144">
        <v>321</v>
      </c>
      <c r="B323" s="145">
        <v>41824</v>
      </c>
      <c r="C323" s="144">
        <v>-45.48</v>
      </c>
      <c r="D323" s="144">
        <v>0</v>
      </c>
      <c r="E323" s="144">
        <v>58750</v>
      </c>
      <c r="F323" s="144">
        <v>1</v>
      </c>
      <c r="G323" s="144">
        <v>-45.48</v>
      </c>
      <c r="H323" s="146">
        <v>277833.02</v>
      </c>
    </row>
    <row r="324" spans="1:8" x14ac:dyDescent="0.25">
      <c r="A324" s="144">
        <v>322</v>
      </c>
      <c r="B324" s="145">
        <v>41827</v>
      </c>
      <c r="C324" s="146">
        <v>1462.82</v>
      </c>
      <c r="D324" s="144">
        <v>0</v>
      </c>
      <c r="E324" s="144">
        <v>58750</v>
      </c>
      <c r="F324" s="144">
        <v>1</v>
      </c>
      <c r="G324" s="146">
        <v>1462.82</v>
      </c>
      <c r="H324" s="146">
        <v>279295.84000000003</v>
      </c>
    </row>
    <row r="325" spans="1:8" x14ac:dyDescent="0.25">
      <c r="A325" s="144">
        <v>323</v>
      </c>
      <c r="B325" s="145">
        <v>41828</v>
      </c>
      <c r="C325" s="146">
        <v>1390.56</v>
      </c>
      <c r="D325" s="144">
        <v>0</v>
      </c>
      <c r="E325" s="144">
        <v>58750</v>
      </c>
      <c r="F325" s="144">
        <v>1</v>
      </c>
      <c r="G325" s="146">
        <v>1390.56</v>
      </c>
      <c r="H325" s="146">
        <v>280686.40000000002</v>
      </c>
    </row>
    <row r="326" spans="1:8" x14ac:dyDescent="0.25">
      <c r="A326" s="144">
        <v>324</v>
      </c>
      <c r="B326" s="145">
        <v>41829</v>
      </c>
      <c r="C326" s="144">
        <v>300.14</v>
      </c>
      <c r="D326" s="144">
        <v>0</v>
      </c>
      <c r="E326" s="144">
        <v>58750</v>
      </c>
      <c r="F326" s="144">
        <v>1</v>
      </c>
      <c r="G326" s="144">
        <v>300.14</v>
      </c>
      <c r="H326" s="146">
        <v>280986.53999999998</v>
      </c>
    </row>
    <row r="327" spans="1:8" x14ac:dyDescent="0.25">
      <c r="A327" s="144">
        <v>325</v>
      </c>
      <c r="B327" s="145">
        <v>41830</v>
      </c>
      <c r="C327" s="144">
        <v>854.56</v>
      </c>
      <c r="D327" s="144">
        <v>0</v>
      </c>
      <c r="E327" s="144">
        <v>58750</v>
      </c>
      <c r="F327" s="144">
        <v>1</v>
      </c>
      <c r="G327" s="144">
        <v>854.56</v>
      </c>
      <c r="H327" s="146">
        <v>281841.09999999998</v>
      </c>
    </row>
    <row r="328" spans="1:8" x14ac:dyDescent="0.25">
      <c r="A328" s="144">
        <v>326</v>
      </c>
      <c r="B328" s="145">
        <v>41831</v>
      </c>
      <c r="C328" s="144">
        <v>159.91</v>
      </c>
      <c r="D328" s="144">
        <v>0</v>
      </c>
      <c r="E328" s="144">
        <v>58750</v>
      </c>
      <c r="F328" s="144">
        <v>1</v>
      </c>
      <c r="G328" s="144">
        <v>159.91</v>
      </c>
      <c r="H328" s="146">
        <v>282001.01</v>
      </c>
    </row>
    <row r="329" spans="1:8" x14ac:dyDescent="0.25">
      <c r="A329" s="144">
        <v>327</v>
      </c>
      <c r="B329" s="145">
        <v>41834</v>
      </c>
      <c r="C329" s="144">
        <v>-95.3</v>
      </c>
      <c r="D329" s="144">
        <v>0</v>
      </c>
      <c r="E329" s="144">
        <v>58750</v>
      </c>
      <c r="F329" s="144">
        <v>1</v>
      </c>
      <c r="G329" s="144">
        <v>-95.3</v>
      </c>
      <c r="H329" s="146">
        <v>281905.71000000002</v>
      </c>
    </row>
    <row r="330" spans="1:8" x14ac:dyDescent="0.25">
      <c r="A330" s="144">
        <v>328</v>
      </c>
      <c r="B330" s="145">
        <v>41835</v>
      </c>
      <c r="C330" s="144">
        <v>-340.99</v>
      </c>
      <c r="D330" s="144">
        <v>0</v>
      </c>
      <c r="E330" s="144">
        <v>58750</v>
      </c>
      <c r="F330" s="144">
        <v>1</v>
      </c>
      <c r="G330" s="144">
        <v>-340.99</v>
      </c>
      <c r="H330" s="146">
        <v>281564.71999999997</v>
      </c>
    </row>
    <row r="331" spans="1:8" x14ac:dyDescent="0.25">
      <c r="A331" s="144">
        <v>329</v>
      </c>
      <c r="B331" s="145">
        <v>41837</v>
      </c>
      <c r="C331" s="144">
        <v>-96.94</v>
      </c>
      <c r="D331" s="144">
        <v>0</v>
      </c>
      <c r="E331" s="144">
        <v>58750</v>
      </c>
      <c r="F331" s="144">
        <v>1</v>
      </c>
      <c r="G331" s="144">
        <v>-96.94</v>
      </c>
      <c r="H331" s="146">
        <v>281467.78000000003</v>
      </c>
    </row>
    <row r="332" spans="1:8" x14ac:dyDescent="0.25">
      <c r="A332" s="144">
        <v>330</v>
      </c>
      <c r="B332" s="145">
        <v>41842</v>
      </c>
      <c r="C332" s="144">
        <v>176.99</v>
      </c>
      <c r="D332" s="144">
        <v>0</v>
      </c>
      <c r="E332" s="144">
        <v>58750</v>
      </c>
      <c r="F332" s="144">
        <v>1</v>
      </c>
      <c r="G332" s="144">
        <v>176.99</v>
      </c>
      <c r="H332" s="146">
        <v>281644.77</v>
      </c>
    </row>
    <row r="333" spans="1:8" x14ac:dyDescent="0.25">
      <c r="A333" s="144">
        <v>331</v>
      </c>
      <c r="B333" s="145">
        <v>41843</v>
      </c>
      <c r="C333" s="144">
        <v>350.61</v>
      </c>
      <c r="D333" s="144">
        <v>0</v>
      </c>
      <c r="E333" s="144">
        <v>58750</v>
      </c>
      <c r="F333" s="144">
        <v>1</v>
      </c>
      <c r="G333" s="144">
        <v>350.61</v>
      </c>
      <c r="H333" s="146">
        <v>281995.38</v>
      </c>
    </row>
    <row r="334" spans="1:8" x14ac:dyDescent="0.25">
      <c r="A334" s="144">
        <v>332</v>
      </c>
      <c r="B334" s="145">
        <v>41844</v>
      </c>
      <c r="C334" s="144">
        <v>290.45</v>
      </c>
      <c r="D334" s="144">
        <v>0</v>
      </c>
      <c r="E334" s="144">
        <v>58750</v>
      </c>
      <c r="F334" s="144">
        <v>1</v>
      </c>
      <c r="G334" s="144">
        <v>290.45</v>
      </c>
      <c r="H334" s="146">
        <v>282285.83</v>
      </c>
    </row>
    <row r="335" spans="1:8" x14ac:dyDescent="0.25">
      <c r="A335" s="144">
        <v>333</v>
      </c>
      <c r="B335" s="145">
        <v>41845</v>
      </c>
      <c r="C335" s="144">
        <v>519.98</v>
      </c>
      <c r="D335" s="144">
        <v>0</v>
      </c>
      <c r="E335" s="144">
        <v>58750</v>
      </c>
      <c r="F335" s="144">
        <v>1</v>
      </c>
      <c r="G335" s="144">
        <v>519.98</v>
      </c>
      <c r="H335" s="146">
        <v>282805.81</v>
      </c>
    </row>
    <row r="336" spans="1:8" x14ac:dyDescent="0.25">
      <c r="A336" s="144">
        <v>334</v>
      </c>
      <c r="B336" s="145">
        <v>41848</v>
      </c>
      <c r="C336" s="144">
        <v>-97.69</v>
      </c>
      <c r="D336" s="144">
        <v>0</v>
      </c>
      <c r="E336" s="144">
        <v>58750</v>
      </c>
      <c r="F336" s="144">
        <v>1</v>
      </c>
      <c r="G336" s="144">
        <v>-97.69</v>
      </c>
      <c r="H336" s="146">
        <v>282708.12</v>
      </c>
    </row>
    <row r="337" spans="1:8" x14ac:dyDescent="0.25">
      <c r="A337" s="144">
        <v>335</v>
      </c>
      <c r="B337" s="145">
        <v>41849</v>
      </c>
      <c r="C337" s="144">
        <v>-299.52</v>
      </c>
      <c r="D337" s="144">
        <v>0</v>
      </c>
      <c r="E337" s="144">
        <v>58750</v>
      </c>
      <c r="F337" s="144">
        <v>1</v>
      </c>
      <c r="G337" s="144">
        <v>-299.52</v>
      </c>
      <c r="H337" s="146">
        <v>282408.59999999998</v>
      </c>
    </row>
    <row r="338" spans="1:8" x14ac:dyDescent="0.25">
      <c r="A338" s="144">
        <v>336</v>
      </c>
      <c r="B338" s="145">
        <v>41850</v>
      </c>
      <c r="C338" s="144">
        <v>-531.55999999999995</v>
      </c>
      <c r="D338" s="144">
        <v>0</v>
      </c>
      <c r="E338" s="144">
        <v>58750</v>
      </c>
      <c r="F338" s="144">
        <v>1</v>
      </c>
      <c r="G338" s="144">
        <v>-531.55999999999995</v>
      </c>
      <c r="H338" s="146">
        <v>281877.03999999998</v>
      </c>
    </row>
    <row r="339" spans="1:8" x14ac:dyDescent="0.25">
      <c r="A339" s="144">
        <v>337</v>
      </c>
      <c r="B339" s="145">
        <v>41851</v>
      </c>
      <c r="C339" s="144">
        <v>118.59</v>
      </c>
      <c r="D339" s="144">
        <v>0</v>
      </c>
      <c r="E339" s="144">
        <v>58750</v>
      </c>
      <c r="F339" s="144">
        <v>1</v>
      </c>
      <c r="G339" s="144">
        <v>118.59</v>
      </c>
      <c r="H339" s="146">
        <v>281995.63</v>
      </c>
    </row>
    <row r="340" spans="1:8" x14ac:dyDescent="0.25">
      <c r="A340" s="144">
        <v>338</v>
      </c>
      <c r="B340" s="145">
        <v>41852</v>
      </c>
      <c r="C340" s="144">
        <v>-149.27000000000001</v>
      </c>
      <c r="D340" s="144">
        <v>0</v>
      </c>
      <c r="E340" s="144">
        <v>58750</v>
      </c>
      <c r="F340" s="144">
        <v>1</v>
      </c>
      <c r="G340" s="144">
        <v>-149.27000000000001</v>
      </c>
      <c r="H340" s="146">
        <v>281846.36</v>
      </c>
    </row>
    <row r="341" spans="1:8" x14ac:dyDescent="0.25">
      <c r="A341" s="144">
        <v>339</v>
      </c>
      <c r="B341" s="145">
        <v>41855</v>
      </c>
      <c r="C341" s="144">
        <v>700.08</v>
      </c>
      <c r="D341" s="144">
        <v>0</v>
      </c>
      <c r="E341" s="144">
        <v>58750</v>
      </c>
      <c r="F341" s="144">
        <v>1</v>
      </c>
      <c r="G341" s="144">
        <v>700.08</v>
      </c>
      <c r="H341" s="146">
        <v>282546.44</v>
      </c>
    </row>
    <row r="342" spans="1:8" x14ac:dyDescent="0.25">
      <c r="A342" s="144">
        <v>340</v>
      </c>
      <c r="B342" s="145">
        <v>41856</v>
      </c>
      <c r="C342" s="144">
        <v>-906.8</v>
      </c>
      <c r="D342" s="144">
        <v>0</v>
      </c>
      <c r="E342" s="144">
        <v>58750</v>
      </c>
      <c r="F342" s="144">
        <v>1</v>
      </c>
      <c r="G342" s="144">
        <v>-906.8</v>
      </c>
      <c r="H342" s="146">
        <v>281639.64</v>
      </c>
    </row>
    <row r="343" spans="1:8" x14ac:dyDescent="0.25">
      <c r="A343" s="144">
        <v>341</v>
      </c>
      <c r="B343" s="145">
        <v>41857</v>
      </c>
      <c r="C343" s="146">
        <v>2287.13</v>
      </c>
      <c r="D343" s="144">
        <v>0</v>
      </c>
      <c r="E343" s="144">
        <v>58750</v>
      </c>
      <c r="F343" s="144">
        <v>1</v>
      </c>
      <c r="G343" s="146">
        <v>2287.13</v>
      </c>
      <c r="H343" s="146">
        <v>283926.77</v>
      </c>
    </row>
    <row r="344" spans="1:8" x14ac:dyDescent="0.25">
      <c r="A344" s="144">
        <v>342</v>
      </c>
      <c r="B344" s="145">
        <v>41858</v>
      </c>
      <c r="C344" s="144">
        <v>-75.3</v>
      </c>
      <c r="D344" s="144">
        <v>0</v>
      </c>
      <c r="E344" s="144">
        <v>58750</v>
      </c>
      <c r="F344" s="144">
        <v>1</v>
      </c>
      <c r="G344" s="144">
        <v>-75.3</v>
      </c>
      <c r="H344" s="146">
        <v>283851.46999999997</v>
      </c>
    </row>
    <row r="345" spans="1:8" x14ac:dyDescent="0.25">
      <c r="A345" s="144">
        <v>343</v>
      </c>
      <c r="B345" s="145">
        <v>41859</v>
      </c>
      <c r="C345" s="146">
        <v>1446.26</v>
      </c>
      <c r="D345" s="144">
        <v>0</v>
      </c>
      <c r="E345" s="144">
        <v>58750</v>
      </c>
      <c r="F345" s="144">
        <v>1</v>
      </c>
      <c r="G345" s="146">
        <v>1446.26</v>
      </c>
      <c r="H345" s="146">
        <v>285297.73</v>
      </c>
    </row>
    <row r="346" spans="1:8" x14ac:dyDescent="0.25">
      <c r="A346" s="144">
        <v>344</v>
      </c>
      <c r="B346" s="145">
        <v>41862</v>
      </c>
      <c r="C346" s="144">
        <v>-220.61</v>
      </c>
      <c r="D346" s="144">
        <v>0</v>
      </c>
      <c r="E346" s="144">
        <v>58750</v>
      </c>
      <c r="F346" s="144">
        <v>1</v>
      </c>
      <c r="G346" s="144">
        <v>-220.61</v>
      </c>
      <c r="H346" s="146">
        <v>285077.12</v>
      </c>
    </row>
    <row r="347" spans="1:8" x14ac:dyDescent="0.25">
      <c r="A347" s="144">
        <v>345</v>
      </c>
      <c r="B347" s="145">
        <v>41863</v>
      </c>
      <c r="C347" s="144">
        <v>-269.26</v>
      </c>
      <c r="D347" s="144">
        <v>0</v>
      </c>
      <c r="E347" s="144">
        <v>58750</v>
      </c>
      <c r="F347" s="144">
        <v>1</v>
      </c>
      <c r="G347" s="144">
        <v>-269.26</v>
      </c>
      <c r="H347" s="146">
        <v>284807.86</v>
      </c>
    </row>
    <row r="348" spans="1:8" x14ac:dyDescent="0.25">
      <c r="A348" s="144">
        <v>346</v>
      </c>
      <c r="B348" s="145">
        <v>41864</v>
      </c>
      <c r="C348" s="146">
        <v>1978.56</v>
      </c>
      <c r="D348" s="144">
        <v>0</v>
      </c>
      <c r="E348" s="144">
        <v>58750</v>
      </c>
      <c r="F348" s="144">
        <v>1</v>
      </c>
      <c r="G348" s="146">
        <v>1978.56</v>
      </c>
      <c r="H348" s="146">
        <v>286786.42</v>
      </c>
    </row>
    <row r="349" spans="1:8" x14ac:dyDescent="0.25">
      <c r="A349" s="144">
        <v>347</v>
      </c>
      <c r="B349" s="145">
        <v>41866</v>
      </c>
      <c r="C349" s="144">
        <v>904.34</v>
      </c>
      <c r="D349" s="144">
        <v>0</v>
      </c>
      <c r="E349" s="144">
        <v>58750</v>
      </c>
      <c r="F349" s="144">
        <v>1</v>
      </c>
      <c r="G349" s="144">
        <v>904.34</v>
      </c>
      <c r="H349" s="146">
        <v>287690.76</v>
      </c>
    </row>
    <row r="350" spans="1:8" x14ac:dyDescent="0.25">
      <c r="A350" s="144">
        <v>348</v>
      </c>
      <c r="B350" s="145">
        <v>41869</v>
      </c>
      <c r="C350" s="144">
        <v>-309.45999999999998</v>
      </c>
      <c r="D350" s="144">
        <v>0</v>
      </c>
      <c r="E350" s="144">
        <v>58750</v>
      </c>
      <c r="F350" s="144">
        <v>1</v>
      </c>
      <c r="G350" s="144">
        <v>-309.45999999999998</v>
      </c>
      <c r="H350" s="146">
        <v>287381.3</v>
      </c>
    </row>
    <row r="351" spans="1:8" x14ac:dyDescent="0.25">
      <c r="A351" s="144">
        <v>349</v>
      </c>
      <c r="B351" s="145">
        <v>41870</v>
      </c>
      <c r="C351" s="144">
        <v>-355.43</v>
      </c>
      <c r="D351" s="144">
        <v>0</v>
      </c>
      <c r="E351" s="144">
        <v>58750</v>
      </c>
      <c r="F351" s="144">
        <v>1</v>
      </c>
      <c r="G351" s="144">
        <v>-355.43</v>
      </c>
      <c r="H351" s="146">
        <v>287025.87</v>
      </c>
    </row>
    <row r="352" spans="1:8" x14ac:dyDescent="0.25">
      <c r="A352" s="144">
        <v>350</v>
      </c>
      <c r="B352" s="145">
        <v>41871</v>
      </c>
      <c r="C352" s="144">
        <v>298.66000000000003</v>
      </c>
      <c r="D352" s="144">
        <v>0</v>
      </c>
      <c r="E352" s="144">
        <v>58750</v>
      </c>
      <c r="F352" s="144">
        <v>1</v>
      </c>
      <c r="G352" s="144">
        <v>298.66000000000003</v>
      </c>
      <c r="H352" s="146">
        <v>287324.53000000003</v>
      </c>
    </row>
    <row r="353" spans="1:8" x14ac:dyDescent="0.25">
      <c r="A353" s="144">
        <v>351</v>
      </c>
      <c r="B353" s="145">
        <v>41872</v>
      </c>
      <c r="C353" s="144">
        <v>156.06</v>
      </c>
      <c r="D353" s="144">
        <v>0</v>
      </c>
      <c r="E353" s="144">
        <v>58750</v>
      </c>
      <c r="F353" s="144">
        <v>1</v>
      </c>
      <c r="G353" s="144">
        <v>156.06</v>
      </c>
      <c r="H353" s="146">
        <v>287480.59000000003</v>
      </c>
    </row>
    <row r="354" spans="1:8" x14ac:dyDescent="0.25">
      <c r="A354" s="144">
        <v>352</v>
      </c>
      <c r="B354" s="145">
        <v>41873</v>
      </c>
      <c r="C354" s="144">
        <v>150.38999999999999</v>
      </c>
      <c r="D354" s="144">
        <v>0</v>
      </c>
      <c r="E354" s="144">
        <v>58750</v>
      </c>
      <c r="F354" s="144">
        <v>1</v>
      </c>
      <c r="G354" s="144">
        <v>150.38999999999999</v>
      </c>
      <c r="H354" s="146">
        <v>287630.98</v>
      </c>
    </row>
    <row r="355" spans="1:8" x14ac:dyDescent="0.25">
      <c r="A355" s="144">
        <v>353</v>
      </c>
      <c r="B355" s="145">
        <v>41876</v>
      </c>
      <c r="C355" s="144">
        <v>-130.88999999999999</v>
      </c>
      <c r="D355" s="144">
        <v>0</v>
      </c>
      <c r="E355" s="144">
        <v>58750</v>
      </c>
      <c r="F355" s="144">
        <v>1</v>
      </c>
      <c r="G355" s="144">
        <v>-130.88999999999999</v>
      </c>
      <c r="H355" s="146">
        <v>287500.09000000003</v>
      </c>
    </row>
    <row r="356" spans="1:8" x14ac:dyDescent="0.25">
      <c r="A356" s="144">
        <v>354</v>
      </c>
      <c r="B356" s="145">
        <v>41877</v>
      </c>
      <c r="C356" s="144">
        <v>-102.76</v>
      </c>
      <c r="D356" s="144">
        <v>0</v>
      </c>
      <c r="E356" s="144">
        <v>58750</v>
      </c>
      <c r="F356" s="144">
        <v>1</v>
      </c>
      <c r="G356" s="144">
        <v>-102.76</v>
      </c>
      <c r="H356" s="146">
        <v>287397.33</v>
      </c>
    </row>
    <row r="357" spans="1:8" x14ac:dyDescent="0.25">
      <c r="A357" s="144">
        <v>355</v>
      </c>
      <c r="B357" s="145">
        <v>41885</v>
      </c>
      <c r="C357" s="146">
        <v>-1207.42</v>
      </c>
      <c r="D357" s="144">
        <v>0</v>
      </c>
      <c r="E357" s="144">
        <v>58750</v>
      </c>
      <c r="F357" s="144">
        <v>1</v>
      </c>
      <c r="G357" s="146">
        <v>-1207.42</v>
      </c>
      <c r="H357" s="146">
        <v>286189.90999999997</v>
      </c>
    </row>
    <row r="358" spans="1:8" x14ac:dyDescent="0.25">
      <c r="A358" s="144">
        <v>356</v>
      </c>
      <c r="B358" s="145">
        <v>41886</v>
      </c>
      <c r="C358" s="144">
        <v>51.49</v>
      </c>
      <c r="D358" s="144">
        <v>0</v>
      </c>
      <c r="E358" s="144">
        <v>58750</v>
      </c>
      <c r="F358" s="144">
        <v>1</v>
      </c>
      <c r="G358" s="144">
        <v>51.49</v>
      </c>
      <c r="H358" s="146">
        <v>286241.40000000002</v>
      </c>
    </row>
    <row r="359" spans="1:8" x14ac:dyDescent="0.25">
      <c r="A359" s="144">
        <v>357</v>
      </c>
      <c r="B359" s="145">
        <v>41887</v>
      </c>
      <c r="C359" s="144">
        <v>31.48</v>
      </c>
      <c r="D359" s="144">
        <v>0</v>
      </c>
      <c r="E359" s="144">
        <v>58750</v>
      </c>
      <c r="F359" s="144">
        <v>1</v>
      </c>
      <c r="G359" s="144">
        <v>31.48</v>
      </c>
      <c r="H359" s="146">
        <v>286272.88</v>
      </c>
    </row>
    <row r="360" spans="1:8" x14ac:dyDescent="0.25">
      <c r="A360" s="144">
        <v>358</v>
      </c>
      <c r="B360" s="145">
        <v>41890</v>
      </c>
      <c r="C360" s="144">
        <v>516.13</v>
      </c>
      <c r="D360" s="144">
        <v>0</v>
      </c>
      <c r="E360" s="144">
        <v>58750</v>
      </c>
      <c r="F360" s="144">
        <v>1</v>
      </c>
      <c r="G360" s="144">
        <v>516.13</v>
      </c>
      <c r="H360" s="146">
        <v>286789.01</v>
      </c>
    </row>
    <row r="361" spans="1:8" x14ac:dyDescent="0.25">
      <c r="A361" s="144">
        <v>359</v>
      </c>
      <c r="B361" s="145">
        <v>41891</v>
      </c>
      <c r="C361" s="144">
        <v>-85.76</v>
      </c>
      <c r="D361" s="144">
        <v>0</v>
      </c>
      <c r="E361" s="144">
        <v>58750</v>
      </c>
      <c r="F361" s="144">
        <v>1</v>
      </c>
      <c r="G361" s="144">
        <v>-85.76</v>
      </c>
      <c r="H361" s="146">
        <v>286703.25</v>
      </c>
    </row>
    <row r="362" spans="1:8" x14ac:dyDescent="0.25">
      <c r="A362" s="144">
        <v>360</v>
      </c>
      <c r="B362" s="145">
        <v>41892</v>
      </c>
      <c r="C362" s="144">
        <v>-610.16999999999996</v>
      </c>
      <c r="D362" s="144">
        <v>0</v>
      </c>
      <c r="E362" s="144">
        <v>58750</v>
      </c>
      <c r="F362" s="144">
        <v>1</v>
      </c>
      <c r="G362" s="144">
        <v>-610.16999999999996</v>
      </c>
      <c r="H362" s="146">
        <v>286093.08</v>
      </c>
    </row>
    <row r="363" spans="1:8" x14ac:dyDescent="0.25">
      <c r="A363" s="144">
        <v>361</v>
      </c>
      <c r="B363" s="145">
        <v>41893</v>
      </c>
      <c r="C363" s="144">
        <v>-537.77</v>
      </c>
      <c r="D363" s="144">
        <v>0</v>
      </c>
      <c r="E363" s="144">
        <v>58750</v>
      </c>
      <c r="F363" s="144">
        <v>1</v>
      </c>
      <c r="G363" s="144">
        <v>-537.77</v>
      </c>
      <c r="H363" s="146">
        <v>285555.31</v>
      </c>
    </row>
    <row r="364" spans="1:8" x14ac:dyDescent="0.25">
      <c r="A364" s="144">
        <v>362</v>
      </c>
      <c r="B364" s="145">
        <v>41894</v>
      </c>
      <c r="C364" s="144">
        <v>371.95</v>
      </c>
      <c r="D364" s="144">
        <v>0</v>
      </c>
      <c r="E364" s="144">
        <v>58750</v>
      </c>
      <c r="F364" s="144">
        <v>1</v>
      </c>
      <c r="G364" s="144">
        <v>371.95</v>
      </c>
      <c r="H364" s="146">
        <v>285927.26</v>
      </c>
    </row>
    <row r="365" spans="1:8" x14ac:dyDescent="0.25">
      <c r="A365" s="144">
        <v>363</v>
      </c>
      <c r="B365" s="145">
        <v>41897</v>
      </c>
      <c r="C365" s="144">
        <v>375.72</v>
      </c>
      <c r="D365" s="144">
        <v>0</v>
      </c>
      <c r="E365" s="144">
        <v>58750</v>
      </c>
      <c r="F365" s="144">
        <v>1</v>
      </c>
      <c r="G365" s="144">
        <v>375.72</v>
      </c>
      <c r="H365" s="146">
        <v>286302.98</v>
      </c>
    </row>
    <row r="366" spans="1:8" x14ac:dyDescent="0.25">
      <c r="A366" s="144">
        <v>364</v>
      </c>
      <c r="B366" s="145">
        <v>41898</v>
      </c>
      <c r="C366" s="144">
        <v>504.96</v>
      </c>
      <c r="D366" s="144">
        <v>0</v>
      </c>
      <c r="E366" s="144">
        <v>58750</v>
      </c>
      <c r="F366" s="144">
        <v>1</v>
      </c>
      <c r="G366" s="144">
        <v>504.96</v>
      </c>
      <c r="H366" s="146">
        <v>286807.94</v>
      </c>
    </row>
    <row r="367" spans="1:8" x14ac:dyDescent="0.25">
      <c r="A367" s="144">
        <v>365</v>
      </c>
      <c r="B367" s="145">
        <v>41899</v>
      </c>
      <c r="C367" s="144">
        <v>-163.37</v>
      </c>
      <c r="D367" s="144">
        <v>0</v>
      </c>
      <c r="E367" s="144">
        <v>58750</v>
      </c>
      <c r="F367" s="144">
        <v>1</v>
      </c>
      <c r="G367" s="144">
        <v>-163.37</v>
      </c>
      <c r="H367" s="146">
        <v>286644.57</v>
      </c>
    </row>
    <row r="368" spans="1:8" x14ac:dyDescent="0.25">
      <c r="A368" s="144">
        <v>366</v>
      </c>
      <c r="B368" s="145">
        <v>41900</v>
      </c>
      <c r="C368" s="144">
        <v>-242.79</v>
      </c>
      <c r="D368" s="144">
        <v>0</v>
      </c>
      <c r="E368" s="144">
        <v>58750</v>
      </c>
      <c r="F368" s="144">
        <v>1</v>
      </c>
      <c r="G368" s="144">
        <v>-242.79</v>
      </c>
      <c r="H368" s="146">
        <v>286401.78000000003</v>
      </c>
    </row>
    <row r="369" spans="1:8" x14ac:dyDescent="0.25">
      <c r="A369" s="144">
        <v>367</v>
      </c>
      <c r="B369" s="145">
        <v>41904</v>
      </c>
      <c r="C369" s="144">
        <v>-413.54</v>
      </c>
      <c r="D369" s="144">
        <v>0</v>
      </c>
      <c r="E369" s="144">
        <v>58750</v>
      </c>
      <c r="F369" s="144">
        <v>1</v>
      </c>
      <c r="G369" s="144">
        <v>-413.54</v>
      </c>
      <c r="H369" s="146">
        <v>285988.24</v>
      </c>
    </row>
    <row r="370" spans="1:8" x14ac:dyDescent="0.25">
      <c r="A370" s="144">
        <v>368</v>
      </c>
      <c r="B370" s="145">
        <v>41905</v>
      </c>
      <c r="C370" s="144">
        <v>262.76</v>
      </c>
      <c r="D370" s="144">
        <v>0</v>
      </c>
      <c r="E370" s="144">
        <v>58750</v>
      </c>
      <c r="F370" s="144">
        <v>1</v>
      </c>
      <c r="G370" s="144">
        <v>262.76</v>
      </c>
      <c r="H370" s="146">
        <v>286251</v>
      </c>
    </row>
    <row r="371" spans="1:8" x14ac:dyDescent="0.25">
      <c r="A371" s="144">
        <v>369</v>
      </c>
      <c r="B371" s="145">
        <v>41906</v>
      </c>
      <c r="C371" s="146">
        <v>-1152.76</v>
      </c>
      <c r="D371" s="144">
        <v>0</v>
      </c>
      <c r="E371" s="144">
        <v>58750</v>
      </c>
      <c r="F371" s="144">
        <v>1</v>
      </c>
      <c r="G371" s="146">
        <v>-1152.76</v>
      </c>
      <c r="H371" s="146">
        <v>285098.23999999999</v>
      </c>
    </row>
    <row r="372" spans="1:8" x14ac:dyDescent="0.25">
      <c r="A372" s="144">
        <v>370</v>
      </c>
      <c r="B372" s="145">
        <v>41907</v>
      </c>
      <c r="C372" s="146">
        <v>2379.15</v>
      </c>
      <c r="D372" s="144">
        <v>0</v>
      </c>
      <c r="E372" s="144">
        <v>58750</v>
      </c>
      <c r="F372" s="144">
        <v>1</v>
      </c>
      <c r="G372" s="146">
        <v>2379.15</v>
      </c>
      <c r="H372" s="146">
        <v>287477.39</v>
      </c>
    </row>
    <row r="373" spans="1:8" x14ac:dyDescent="0.25">
      <c r="A373" s="144">
        <v>371</v>
      </c>
      <c r="B373" s="145">
        <v>41908</v>
      </c>
      <c r="C373" s="144">
        <v>151.32</v>
      </c>
      <c r="D373" s="144">
        <v>0</v>
      </c>
      <c r="E373" s="144">
        <v>58750</v>
      </c>
      <c r="F373" s="144">
        <v>1</v>
      </c>
      <c r="G373" s="144">
        <v>151.32</v>
      </c>
      <c r="H373" s="146">
        <v>287628.71000000002</v>
      </c>
    </row>
    <row r="374" spans="1:8" x14ac:dyDescent="0.25">
      <c r="A374" s="144">
        <v>372</v>
      </c>
      <c r="B374" s="145">
        <v>41911</v>
      </c>
      <c r="C374" s="144">
        <v>109.7</v>
      </c>
      <c r="D374" s="144">
        <v>0</v>
      </c>
      <c r="E374" s="144">
        <v>58750</v>
      </c>
      <c r="F374" s="144">
        <v>1</v>
      </c>
      <c r="G374" s="144">
        <v>109.7</v>
      </c>
      <c r="H374" s="146">
        <v>287738.40999999997</v>
      </c>
    </row>
    <row r="375" spans="1:8" x14ac:dyDescent="0.25">
      <c r="A375" s="144">
        <v>373</v>
      </c>
      <c r="B375" s="145">
        <v>41912</v>
      </c>
      <c r="C375" s="144">
        <v>212.88</v>
      </c>
      <c r="D375" s="144">
        <v>0</v>
      </c>
      <c r="E375" s="144">
        <v>58750</v>
      </c>
      <c r="F375" s="144">
        <v>1</v>
      </c>
      <c r="G375" s="144">
        <v>212.88</v>
      </c>
      <c r="H375" s="146">
        <v>287951.28999999998</v>
      </c>
    </row>
    <row r="376" spans="1:8" x14ac:dyDescent="0.25">
      <c r="A376" s="144">
        <v>374</v>
      </c>
      <c r="B376" s="145">
        <v>41913</v>
      </c>
      <c r="C376" s="146">
        <v>1186.9100000000001</v>
      </c>
      <c r="D376" s="144">
        <v>0</v>
      </c>
      <c r="E376" s="144">
        <v>58750</v>
      </c>
      <c r="F376" s="144">
        <v>1</v>
      </c>
      <c r="G376" s="146">
        <v>1186.9100000000001</v>
      </c>
      <c r="H376" s="146">
        <v>289138.2</v>
      </c>
    </row>
    <row r="377" spans="1:8" x14ac:dyDescent="0.25">
      <c r="A377" s="144">
        <v>375</v>
      </c>
      <c r="B377" s="145">
        <v>41914</v>
      </c>
      <c r="C377" s="144">
        <v>900.44</v>
      </c>
      <c r="D377" s="144">
        <v>0</v>
      </c>
      <c r="E377" s="144">
        <v>58750</v>
      </c>
      <c r="F377" s="144">
        <v>1</v>
      </c>
      <c r="G377" s="144">
        <v>900.44</v>
      </c>
      <c r="H377" s="146">
        <v>290038.64</v>
      </c>
    </row>
    <row r="378" spans="1:8" x14ac:dyDescent="0.25">
      <c r="A378" s="144">
        <v>376</v>
      </c>
      <c r="B378" s="145">
        <v>41918</v>
      </c>
      <c r="C378" s="144">
        <v>-254.15</v>
      </c>
      <c r="D378" s="144">
        <v>0</v>
      </c>
      <c r="E378" s="144">
        <v>58750</v>
      </c>
      <c r="F378" s="144">
        <v>1</v>
      </c>
      <c r="G378" s="144">
        <v>-254.15</v>
      </c>
      <c r="H378" s="146">
        <v>289784.49</v>
      </c>
    </row>
    <row r="379" spans="1:8" x14ac:dyDescent="0.25">
      <c r="A379" s="144">
        <v>377</v>
      </c>
      <c r="B379" s="145">
        <v>41919</v>
      </c>
      <c r="C379" s="144">
        <v>-270.81</v>
      </c>
      <c r="D379" s="144">
        <v>0</v>
      </c>
      <c r="E379" s="144">
        <v>58750</v>
      </c>
      <c r="F379" s="144">
        <v>1</v>
      </c>
      <c r="G379" s="144">
        <v>-270.81</v>
      </c>
      <c r="H379" s="146">
        <v>289513.68</v>
      </c>
    </row>
    <row r="380" spans="1:8" x14ac:dyDescent="0.25">
      <c r="A380" s="144">
        <v>378</v>
      </c>
      <c r="B380" s="145">
        <v>41920</v>
      </c>
      <c r="C380" s="144">
        <v>440.14</v>
      </c>
      <c r="D380" s="144">
        <v>0</v>
      </c>
      <c r="E380" s="144">
        <v>58750</v>
      </c>
      <c r="F380" s="144">
        <v>1</v>
      </c>
      <c r="G380" s="144">
        <v>440.14</v>
      </c>
      <c r="H380" s="146">
        <v>289953.82</v>
      </c>
    </row>
    <row r="381" spans="1:8" x14ac:dyDescent="0.25">
      <c r="A381" s="144">
        <v>379</v>
      </c>
      <c r="B381" s="145">
        <v>41921</v>
      </c>
      <c r="C381" s="144">
        <v>-998.46</v>
      </c>
      <c r="D381" s="144">
        <v>0</v>
      </c>
      <c r="E381" s="144">
        <v>58750</v>
      </c>
      <c r="F381" s="144">
        <v>1</v>
      </c>
      <c r="G381" s="144">
        <v>-998.46</v>
      </c>
      <c r="H381" s="146">
        <v>288955.36</v>
      </c>
    </row>
    <row r="382" spans="1:8" x14ac:dyDescent="0.25">
      <c r="A382" s="144">
        <v>380</v>
      </c>
      <c r="B382" s="145">
        <v>41922</v>
      </c>
      <c r="C382" s="146">
        <v>1504.87</v>
      </c>
      <c r="D382" s="144">
        <v>0</v>
      </c>
      <c r="E382" s="144">
        <v>58750</v>
      </c>
      <c r="F382" s="144">
        <v>1</v>
      </c>
      <c r="G382" s="146">
        <v>1504.87</v>
      </c>
      <c r="H382" s="146">
        <v>290460.23</v>
      </c>
    </row>
    <row r="383" spans="1:8" x14ac:dyDescent="0.25">
      <c r="A383" s="144">
        <v>381</v>
      </c>
      <c r="B383" s="145">
        <v>41925</v>
      </c>
      <c r="C383" s="144">
        <v>601.23</v>
      </c>
      <c r="D383" s="144">
        <v>0</v>
      </c>
      <c r="E383" s="144">
        <v>58750</v>
      </c>
      <c r="F383" s="144">
        <v>1</v>
      </c>
      <c r="G383" s="144">
        <v>601.23</v>
      </c>
      <c r="H383" s="146">
        <v>291061.46000000002</v>
      </c>
    </row>
    <row r="384" spans="1:8" x14ac:dyDescent="0.25">
      <c r="A384" s="144">
        <v>382</v>
      </c>
      <c r="B384" s="145">
        <v>41926</v>
      </c>
      <c r="C384" s="144">
        <v>-712.94</v>
      </c>
      <c r="D384" s="144">
        <v>0</v>
      </c>
      <c r="E384" s="144">
        <v>58750</v>
      </c>
      <c r="F384" s="144">
        <v>1</v>
      </c>
      <c r="G384" s="144">
        <v>-712.94</v>
      </c>
      <c r="H384" s="146">
        <v>290348.52</v>
      </c>
    </row>
    <row r="385" spans="1:8" x14ac:dyDescent="0.25">
      <c r="A385" s="144">
        <v>383</v>
      </c>
      <c r="B385" s="145">
        <v>41927</v>
      </c>
      <c r="C385" s="144">
        <v>-756.23</v>
      </c>
      <c r="D385" s="144">
        <v>0</v>
      </c>
      <c r="E385" s="144">
        <v>58750</v>
      </c>
      <c r="F385" s="144">
        <v>1</v>
      </c>
      <c r="G385" s="144">
        <v>-756.23</v>
      </c>
      <c r="H385" s="146">
        <v>289592.28999999998</v>
      </c>
    </row>
    <row r="386" spans="1:8" x14ac:dyDescent="0.25">
      <c r="A386" s="144">
        <v>384</v>
      </c>
      <c r="B386" s="145">
        <v>41928</v>
      </c>
      <c r="C386" s="144">
        <v>824.21</v>
      </c>
      <c r="D386" s="144">
        <v>0</v>
      </c>
      <c r="E386" s="144">
        <v>58750</v>
      </c>
      <c r="F386" s="144">
        <v>1</v>
      </c>
      <c r="G386" s="144">
        <v>824.21</v>
      </c>
      <c r="H386" s="146">
        <v>290416.5</v>
      </c>
    </row>
    <row r="387" spans="1:8" x14ac:dyDescent="0.25">
      <c r="A387" s="144">
        <v>385</v>
      </c>
      <c r="B387" s="145">
        <v>41932</v>
      </c>
      <c r="C387" s="146">
        <v>-1228.32</v>
      </c>
      <c r="D387" s="144">
        <v>0</v>
      </c>
      <c r="E387" s="144">
        <v>58750</v>
      </c>
      <c r="F387" s="144">
        <v>1</v>
      </c>
      <c r="G387" s="146">
        <v>-1228.32</v>
      </c>
      <c r="H387" s="146">
        <v>289188.18</v>
      </c>
    </row>
    <row r="388" spans="1:8" x14ac:dyDescent="0.25">
      <c r="A388" s="144">
        <v>386</v>
      </c>
      <c r="B388" s="145">
        <v>41933</v>
      </c>
      <c r="C388" s="144">
        <v>-150.44999999999999</v>
      </c>
      <c r="D388" s="144">
        <v>0</v>
      </c>
      <c r="E388" s="144">
        <v>58750</v>
      </c>
      <c r="F388" s="144">
        <v>1</v>
      </c>
      <c r="G388" s="144">
        <v>-150.44999999999999</v>
      </c>
      <c r="H388" s="146">
        <v>289037.73</v>
      </c>
    </row>
    <row r="389" spans="1:8" x14ac:dyDescent="0.25">
      <c r="A389" s="144">
        <v>387</v>
      </c>
      <c r="B389" s="145">
        <v>41934</v>
      </c>
      <c r="C389" s="144">
        <v>-114.18</v>
      </c>
      <c r="D389" s="144">
        <v>0</v>
      </c>
      <c r="E389" s="144">
        <v>58750</v>
      </c>
      <c r="F389" s="144">
        <v>1</v>
      </c>
      <c r="G389" s="144">
        <v>-114.18</v>
      </c>
      <c r="H389" s="146">
        <v>288923.55</v>
      </c>
    </row>
    <row r="390" spans="1:8" x14ac:dyDescent="0.25">
      <c r="A390" s="144">
        <v>388</v>
      </c>
      <c r="B390" s="145">
        <v>41935</v>
      </c>
      <c r="C390" s="144">
        <v>19.059999999999999</v>
      </c>
      <c r="D390" s="144">
        <v>0</v>
      </c>
      <c r="E390" s="144">
        <v>58750</v>
      </c>
      <c r="F390" s="144">
        <v>1</v>
      </c>
      <c r="G390" s="144">
        <v>19.059999999999999</v>
      </c>
      <c r="H390" s="146">
        <v>288942.61</v>
      </c>
    </row>
    <row r="391" spans="1:8" x14ac:dyDescent="0.25">
      <c r="A391" s="144">
        <v>389</v>
      </c>
      <c r="B391" s="145">
        <v>41936</v>
      </c>
      <c r="C391" s="144">
        <v>-323.79000000000002</v>
      </c>
      <c r="D391" s="144">
        <v>0</v>
      </c>
      <c r="E391" s="144">
        <v>58750</v>
      </c>
      <c r="F391" s="144">
        <v>1</v>
      </c>
      <c r="G391" s="144">
        <v>-323.79000000000002</v>
      </c>
      <c r="H391" s="146">
        <v>288618.82</v>
      </c>
    </row>
    <row r="392" spans="1:8" x14ac:dyDescent="0.25">
      <c r="A392" s="144">
        <v>390</v>
      </c>
      <c r="B392" s="145">
        <v>41939</v>
      </c>
      <c r="C392" s="144">
        <v>-221.91</v>
      </c>
      <c r="D392" s="144">
        <v>0</v>
      </c>
      <c r="E392" s="144">
        <v>58750</v>
      </c>
      <c r="F392" s="144">
        <v>1</v>
      </c>
      <c r="G392" s="144">
        <v>-221.91</v>
      </c>
      <c r="H392" s="146">
        <v>288396.90999999997</v>
      </c>
    </row>
    <row r="393" spans="1:8" x14ac:dyDescent="0.25">
      <c r="A393" s="144">
        <v>391</v>
      </c>
      <c r="B393" s="145">
        <v>41940</v>
      </c>
      <c r="C393" s="144">
        <v>-637.79999999999995</v>
      </c>
      <c r="D393" s="144">
        <v>0</v>
      </c>
      <c r="E393" s="144">
        <v>58750</v>
      </c>
      <c r="F393" s="144">
        <v>1</v>
      </c>
      <c r="G393" s="144">
        <v>-637.79999999999995</v>
      </c>
      <c r="H393" s="146">
        <v>287759.11</v>
      </c>
    </row>
    <row r="394" spans="1:8" x14ac:dyDescent="0.25">
      <c r="A394" s="144">
        <v>392</v>
      </c>
      <c r="B394" s="145">
        <v>41941</v>
      </c>
      <c r="C394" s="144">
        <v>246.26</v>
      </c>
      <c r="D394" s="144">
        <v>0</v>
      </c>
      <c r="E394" s="144">
        <v>58750</v>
      </c>
      <c r="F394" s="144">
        <v>1</v>
      </c>
      <c r="G394" s="144">
        <v>246.26</v>
      </c>
      <c r="H394" s="146">
        <v>288005.37</v>
      </c>
    </row>
    <row r="395" spans="1:8" x14ac:dyDescent="0.25">
      <c r="A395" s="144">
        <v>393</v>
      </c>
      <c r="B395" s="145">
        <v>41942</v>
      </c>
      <c r="C395" s="146">
        <v>1003.12</v>
      </c>
      <c r="D395" s="144">
        <v>0</v>
      </c>
      <c r="E395" s="144">
        <v>58750</v>
      </c>
      <c r="F395" s="144">
        <v>1</v>
      </c>
      <c r="G395" s="146">
        <v>1003.12</v>
      </c>
      <c r="H395" s="146">
        <v>289008.49</v>
      </c>
    </row>
    <row r="396" spans="1:8" x14ac:dyDescent="0.25">
      <c r="A396" s="144">
        <v>394</v>
      </c>
      <c r="B396" s="145">
        <v>41943</v>
      </c>
      <c r="C396" s="144">
        <v>479.37</v>
      </c>
      <c r="D396" s="144">
        <v>0</v>
      </c>
      <c r="E396" s="144">
        <v>58750</v>
      </c>
      <c r="F396" s="144">
        <v>1</v>
      </c>
      <c r="G396" s="144">
        <v>479.37</v>
      </c>
      <c r="H396" s="146">
        <v>289487.86</v>
      </c>
    </row>
    <row r="397" spans="1:8" x14ac:dyDescent="0.25">
      <c r="A397" s="144">
        <v>395</v>
      </c>
      <c r="B397" s="145">
        <v>41946</v>
      </c>
      <c r="C397" s="144">
        <v>-159.66</v>
      </c>
      <c r="D397" s="144">
        <v>0</v>
      </c>
      <c r="E397" s="144">
        <v>58750</v>
      </c>
      <c r="F397" s="144">
        <v>1</v>
      </c>
      <c r="G397" s="144">
        <v>-159.66</v>
      </c>
      <c r="H397" s="146">
        <v>289328.2</v>
      </c>
    </row>
    <row r="398" spans="1:8" x14ac:dyDescent="0.25">
      <c r="A398" s="144">
        <v>396</v>
      </c>
      <c r="B398" s="145">
        <v>41947</v>
      </c>
      <c r="C398" s="144">
        <v>-167.49</v>
      </c>
      <c r="D398" s="144">
        <v>0</v>
      </c>
      <c r="E398" s="144">
        <v>58750</v>
      </c>
      <c r="F398" s="144">
        <v>1</v>
      </c>
      <c r="G398" s="144">
        <v>-167.49</v>
      </c>
      <c r="H398" s="146">
        <v>289160.71000000002</v>
      </c>
    </row>
    <row r="399" spans="1:8" x14ac:dyDescent="0.25">
      <c r="A399" s="144">
        <v>397</v>
      </c>
      <c r="B399" s="145">
        <v>41948</v>
      </c>
      <c r="C399" s="144">
        <v>-578.22</v>
      </c>
      <c r="D399" s="144">
        <v>0</v>
      </c>
      <c r="E399" s="144">
        <v>58750</v>
      </c>
      <c r="F399" s="144">
        <v>1</v>
      </c>
      <c r="G399" s="144">
        <v>-578.22</v>
      </c>
      <c r="H399" s="146">
        <v>288582.49</v>
      </c>
    </row>
    <row r="400" spans="1:8" x14ac:dyDescent="0.25">
      <c r="A400" s="144">
        <v>398</v>
      </c>
      <c r="B400" s="145">
        <v>41949</v>
      </c>
      <c r="C400" s="144">
        <v>-284.20999999999998</v>
      </c>
      <c r="D400" s="144">
        <v>0</v>
      </c>
      <c r="E400" s="144">
        <v>58750</v>
      </c>
      <c r="F400" s="144">
        <v>1</v>
      </c>
      <c r="G400" s="144">
        <v>-284.20999999999998</v>
      </c>
      <c r="H400" s="146">
        <v>288298.28000000003</v>
      </c>
    </row>
    <row r="401" spans="1:8" x14ac:dyDescent="0.25">
      <c r="A401" s="144">
        <v>399</v>
      </c>
      <c r="B401" s="145">
        <v>41950</v>
      </c>
      <c r="C401" s="146">
        <v>-1102.57</v>
      </c>
      <c r="D401" s="144">
        <v>0</v>
      </c>
      <c r="E401" s="144">
        <v>58750</v>
      </c>
      <c r="F401" s="144">
        <v>1</v>
      </c>
      <c r="G401" s="146">
        <v>-1102.57</v>
      </c>
      <c r="H401" s="146">
        <v>287195.71000000002</v>
      </c>
    </row>
    <row r="402" spans="1:8" x14ac:dyDescent="0.25">
      <c r="A402" s="144">
        <v>400</v>
      </c>
      <c r="B402" s="145">
        <v>41953</v>
      </c>
      <c r="C402" s="144">
        <v>-119.7</v>
      </c>
      <c r="D402" s="144">
        <v>0</v>
      </c>
      <c r="E402" s="144">
        <v>58750</v>
      </c>
      <c r="F402" s="144">
        <v>1</v>
      </c>
      <c r="G402" s="144">
        <v>-119.7</v>
      </c>
      <c r="H402" s="146">
        <v>287076.01</v>
      </c>
    </row>
    <row r="403" spans="1:8" x14ac:dyDescent="0.25">
      <c r="A403" s="144">
        <v>401</v>
      </c>
      <c r="B403" s="145">
        <v>41954</v>
      </c>
      <c r="C403" s="144">
        <v>386.67</v>
      </c>
      <c r="D403" s="144">
        <v>0</v>
      </c>
      <c r="E403" s="144">
        <v>58750</v>
      </c>
      <c r="F403" s="144">
        <v>1</v>
      </c>
      <c r="G403" s="144">
        <v>386.67</v>
      </c>
      <c r="H403" s="146">
        <v>287462.68</v>
      </c>
    </row>
    <row r="404" spans="1:8" x14ac:dyDescent="0.25">
      <c r="A404" s="144">
        <v>402</v>
      </c>
      <c r="B404" s="145">
        <v>41956</v>
      </c>
      <c r="C404" s="144">
        <v>267.47000000000003</v>
      </c>
      <c r="D404" s="144">
        <v>0</v>
      </c>
      <c r="E404" s="144">
        <v>58750</v>
      </c>
      <c r="F404" s="144">
        <v>1</v>
      </c>
      <c r="G404" s="144">
        <v>267.47000000000003</v>
      </c>
      <c r="H404" s="146">
        <v>287730.15000000002</v>
      </c>
    </row>
    <row r="405" spans="1:8" x14ac:dyDescent="0.25">
      <c r="A405" s="144">
        <v>403</v>
      </c>
      <c r="B405" s="145">
        <v>41961</v>
      </c>
      <c r="C405" s="144">
        <v>-220.1</v>
      </c>
      <c r="D405" s="144">
        <v>0</v>
      </c>
      <c r="E405" s="144">
        <v>58750</v>
      </c>
      <c r="F405" s="144">
        <v>1</v>
      </c>
      <c r="G405" s="144">
        <v>-220.1</v>
      </c>
      <c r="H405" s="146">
        <v>287510.05</v>
      </c>
    </row>
    <row r="406" spans="1:8" x14ac:dyDescent="0.25">
      <c r="A406" s="144">
        <v>404</v>
      </c>
      <c r="B406" s="145">
        <v>41962</v>
      </c>
      <c r="C406" s="144">
        <v>601.80999999999995</v>
      </c>
      <c r="D406" s="144">
        <v>0</v>
      </c>
      <c r="E406" s="144">
        <v>58750</v>
      </c>
      <c r="F406" s="144">
        <v>1</v>
      </c>
      <c r="G406" s="144">
        <v>601.80999999999995</v>
      </c>
      <c r="H406" s="146">
        <v>288111.86</v>
      </c>
    </row>
    <row r="407" spans="1:8" x14ac:dyDescent="0.25">
      <c r="A407" s="144">
        <v>405</v>
      </c>
      <c r="B407" s="145">
        <v>41963</v>
      </c>
      <c r="C407" s="144">
        <v>634.6</v>
      </c>
      <c r="D407" s="144">
        <v>0</v>
      </c>
      <c r="E407" s="144">
        <v>58750</v>
      </c>
      <c r="F407" s="144">
        <v>1</v>
      </c>
      <c r="G407" s="144">
        <v>634.6</v>
      </c>
      <c r="H407" s="146">
        <v>288746.46000000002</v>
      </c>
    </row>
    <row r="408" spans="1:8" x14ac:dyDescent="0.25">
      <c r="A408" s="144">
        <v>406</v>
      </c>
      <c r="B408" s="145">
        <v>41964</v>
      </c>
      <c r="C408" s="144">
        <v>162.99</v>
      </c>
      <c r="D408" s="144">
        <v>0</v>
      </c>
      <c r="E408" s="144">
        <v>58750</v>
      </c>
      <c r="F408" s="144">
        <v>1</v>
      </c>
      <c r="G408" s="144">
        <v>162.99</v>
      </c>
      <c r="H408" s="146">
        <v>288909.45</v>
      </c>
    </row>
    <row r="409" spans="1:8" x14ac:dyDescent="0.25">
      <c r="A409" s="144">
        <v>407</v>
      </c>
      <c r="B409" s="145">
        <v>41967</v>
      </c>
      <c r="C409" s="144">
        <v>-293.8</v>
      </c>
      <c r="D409" s="144">
        <v>0</v>
      </c>
      <c r="E409" s="144">
        <v>58750</v>
      </c>
      <c r="F409" s="144">
        <v>1</v>
      </c>
      <c r="G409" s="144">
        <v>-293.8</v>
      </c>
      <c r="H409" s="146">
        <v>288615.65000000002</v>
      </c>
    </row>
    <row r="410" spans="1:8" x14ac:dyDescent="0.25">
      <c r="A410" s="144">
        <v>408</v>
      </c>
      <c r="B410" s="145">
        <v>41968</v>
      </c>
      <c r="C410" s="144">
        <v>460.07</v>
      </c>
      <c r="D410" s="144">
        <v>0</v>
      </c>
      <c r="E410" s="144">
        <v>58750</v>
      </c>
      <c r="F410" s="144">
        <v>1</v>
      </c>
      <c r="G410" s="144">
        <v>460.07</v>
      </c>
      <c r="H410" s="146">
        <v>289075.71999999997</v>
      </c>
    </row>
    <row r="411" spans="1:8" x14ac:dyDescent="0.25">
      <c r="A411" s="144">
        <v>409</v>
      </c>
      <c r="B411" s="145">
        <v>41969</v>
      </c>
      <c r="C411" s="144">
        <v>356.33</v>
      </c>
      <c r="D411" s="144">
        <v>0</v>
      </c>
      <c r="E411" s="144">
        <v>58750</v>
      </c>
      <c r="F411" s="144">
        <v>1</v>
      </c>
      <c r="G411" s="144">
        <v>356.33</v>
      </c>
      <c r="H411" s="146">
        <v>289432.05</v>
      </c>
    </row>
    <row r="412" spans="1:8" x14ac:dyDescent="0.25">
      <c r="A412" s="144">
        <v>410</v>
      </c>
      <c r="B412" s="145">
        <v>41970</v>
      </c>
      <c r="C412" s="144">
        <v>169.68</v>
      </c>
      <c r="D412" s="144">
        <v>0</v>
      </c>
      <c r="E412" s="144">
        <v>58750</v>
      </c>
      <c r="F412" s="144">
        <v>1</v>
      </c>
      <c r="G412" s="144">
        <v>169.68</v>
      </c>
      <c r="H412" s="146">
        <v>289601.73</v>
      </c>
    </row>
    <row r="413" spans="1:8" x14ac:dyDescent="0.25">
      <c r="A413" s="144">
        <v>411</v>
      </c>
      <c r="B413" s="145">
        <v>41971</v>
      </c>
      <c r="C413" s="144">
        <v>125.82</v>
      </c>
      <c r="D413" s="144">
        <v>0</v>
      </c>
      <c r="E413" s="144">
        <v>58750</v>
      </c>
      <c r="F413" s="144">
        <v>1</v>
      </c>
      <c r="G413" s="144">
        <v>125.82</v>
      </c>
      <c r="H413" s="146">
        <v>289727.55</v>
      </c>
    </row>
    <row r="414" spans="1:8" x14ac:dyDescent="0.25">
      <c r="A414" s="144">
        <v>412</v>
      </c>
      <c r="B414" s="145">
        <v>41974</v>
      </c>
      <c r="C414" s="144">
        <v>31.48</v>
      </c>
      <c r="D414" s="144">
        <v>0</v>
      </c>
      <c r="E414" s="144">
        <v>58750</v>
      </c>
      <c r="F414" s="144">
        <v>1</v>
      </c>
      <c r="G414" s="144">
        <v>31.48</v>
      </c>
      <c r="H414" s="146">
        <v>289759.03000000003</v>
      </c>
    </row>
    <row r="415" spans="1:8" x14ac:dyDescent="0.25">
      <c r="A415" s="144">
        <v>413</v>
      </c>
      <c r="B415" s="145">
        <v>41975</v>
      </c>
      <c r="C415" s="144">
        <v>-937.92</v>
      </c>
      <c r="D415" s="144">
        <v>0</v>
      </c>
      <c r="E415" s="144">
        <v>58750</v>
      </c>
      <c r="F415" s="144">
        <v>1</v>
      </c>
      <c r="G415" s="144">
        <v>-937.92</v>
      </c>
      <c r="H415" s="146">
        <v>288821.11</v>
      </c>
    </row>
    <row r="416" spans="1:8" x14ac:dyDescent="0.25">
      <c r="A416" s="144">
        <v>414</v>
      </c>
      <c r="B416" s="145">
        <v>41976</v>
      </c>
      <c r="C416" s="144">
        <v>452.92</v>
      </c>
      <c r="D416" s="144">
        <v>0</v>
      </c>
      <c r="E416" s="144">
        <v>58750</v>
      </c>
      <c r="F416" s="144">
        <v>1</v>
      </c>
      <c r="G416" s="144">
        <v>452.92</v>
      </c>
      <c r="H416" s="146">
        <v>289274.03000000003</v>
      </c>
    </row>
    <row r="417" spans="1:8" x14ac:dyDescent="0.25">
      <c r="A417" s="144">
        <v>415</v>
      </c>
      <c r="B417" s="145">
        <v>41977</v>
      </c>
      <c r="C417" s="144">
        <v>-435.67</v>
      </c>
      <c r="D417" s="144">
        <v>0</v>
      </c>
      <c r="E417" s="144">
        <v>58750</v>
      </c>
      <c r="F417" s="144">
        <v>1</v>
      </c>
      <c r="G417" s="144">
        <v>-435.67</v>
      </c>
      <c r="H417" s="146">
        <v>288838.36</v>
      </c>
    </row>
    <row r="418" spans="1:8" x14ac:dyDescent="0.25">
      <c r="A418" s="144">
        <v>416</v>
      </c>
      <c r="B418" s="145">
        <v>41981</v>
      </c>
      <c r="C418" s="146">
        <v>1646.62</v>
      </c>
      <c r="D418" s="144">
        <v>0</v>
      </c>
      <c r="E418" s="144">
        <v>58750</v>
      </c>
      <c r="F418" s="144">
        <v>1</v>
      </c>
      <c r="G418" s="146">
        <v>1646.62</v>
      </c>
      <c r="H418" s="146">
        <v>290484.98</v>
      </c>
    </row>
    <row r="419" spans="1:8" x14ac:dyDescent="0.25">
      <c r="A419" s="144">
        <v>417</v>
      </c>
      <c r="B419" s="145">
        <v>41982</v>
      </c>
      <c r="C419" s="144">
        <v>-980.79</v>
      </c>
      <c r="D419" s="144">
        <v>0</v>
      </c>
      <c r="E419" s="144">
        <v>58750</v>
      </c>
      <c r="F419" s="144">
        <v>1</v>
      </c>
      <c r="G419" s="144">
        <v>-980.79</v>
      </c>
      <c r="H419" s="146">
        <v>289504.19</v>
      </c>
    </row>
    <row r="420" spans="1:8" x14ac:dyDescent="0.25">
      <c r="A420" s="144">
        <v>418</v>
      </c>
      <c r="B420" s="145">
        <v>41983</v>
      </c>
      <c r="C420" s="144">
        <v>968.79</v>
      </c>
      <c r="D420" s="144">
        <v>0</v>
      </c>
      <c r="E420" s="144">
        <v>58750</v>
      </c>
      <c r="F420" s="144">
        <v>1</v>
      </c>
      <c r="G420" s="144">
        <v>968.79</v>
      </c>
      <c r="H420" s="146">
        <v>290472.98</v>
      </c>
    </row>
    <row r="421" spans="1:8" x14ac:dyDescent="0.25">
      <c r="A421" s="144">
        <v>419</v>
      </c>
      <c r="B421" s="145">
        <v>41984</v>
      </c>
      <c r="C421" s="146">
        <v>-1206.48</v>
      </c>
      <c r="D421" s="144">
        <v>0</v>
      </c>
      <c r="E421" s="144">
        <v>58750</v>
      </c>
      <c r="F421" s="144">
        <v>1</v>
      </c>
      <c r="G421" s="146">
        <v>-1206.48</v>
      </c>
      <c r="H421" s="146">
        <v>289266.5</v>
      </c>
    </row>
    <row r="422" spans="1:8" x14ac:dyDescent="0.25">
      <c r="A422" s="144">
        <v>420</v>
      </c>
      <c r="B422" s="145">
        <v>41985</v>
      </c>
      <c r="C422" s="144">
        <v>-887.25</v>
      </c>
      <c r="D422" s="144">
        <v>0</v>
      </c>
      <c r="E422" s="144">
        <v>58750</v>
      </c>
      <c r="F422" s="144">
        <v>1</v>
      </c>
      <c r="G422" s="144">
        <v>-887.25</v>
      </c>
      <c r="H422" s="146">
        <v>288379.25</v>
      </c>
    </row>
    <row r="423" spans="1:8" x14ac:dyDescent="0.25">
      <c r="A423" s="144">
        <v>421</v>
      </c>
      <c r="B423" s="145">
        <v>41988</v>
      </c>
      <c r="C423" s="146">
        <v>1424.32</v>
      </c>
      <c r="D423" s="144">
        <v>0</v>
      </c>
      <c r="E423" s="144">
        <v>58750</v>
      </c>
      <c r="F423" s="144">
        <v>1</v>
      </c>
      <c r="G423" s="146">
        <v>1424.32</v>
      </c>
      <c r="H423" s="146">
        <v>289803.57</v>
      </c>
    </row>
    <row r="424" spans="1:8" x14ac:dyDescent="0.25">
      <c r="A424" s="144">
        <v>422</v>
      </c>
      <c r="B424" s="145">
        <v>41989</v>
      </c>
      <c r="C424" s="144">
        <v>262.77</v>
      </c>
      <c r="D424" s="144">
        <v>0</v>
      </c>
      <c r="E424" s="144">
        <v>58750</v>
      </c>
      <c r="F424" s="144">
        <v>1</v>
      </c>
      <c r="G424" s="144">
        <v>262.77</v>
      </c>
      <c r="H424" s="146">
        <v>290066.34000000003</v>
      </c>
    </row>
    <row r="425" spans="1:8" x14ac:dyDescent="0.25">
      <c r="A425" s="144">
        <v>423</v>
      </c>
      <c r="B425" s="145">
        <v>41990</v>
      </c>
      <c r="C425" s="146">
        <v>2019.35</v>
      </c>
      <c r="D425" s="144">
        <v>0</v>
      </c>
      <c r="E425" s="144">
        <v>58750</v>
      </c>
      <c r="F425" s="144">
        <v>1</v>
      </c>
      <c r="G425" s="146">
        <v>2019.35</v>
      </c>
      <c r="H425" s="146">
        <v>292085.69</v>
      </c>
    </row>
    <row r="426" spans="1:8" x14ac:dyDescent="0.25">
      <c r="A426" s="144">
        <v>424</v>
      </c>
      <c r="B426" s="145">
        <v>41992</v>
      </c>
      <c r="C426" s="146">
        <v>1185.6300000000001</v>
      </c>
      <c r="D426" s="144">
        <v>0</v>
      </c>
      <c r="E426" s="144">
        <v>58750</v>
      </c>
      <c r="F426" s="144">
        <v>1</v>
      </c>
      <c r="G426" s="146">
        <v>1185.6300000000001</v>
      </c>
      <c r="H426" s="146">
        <v>293271.32</v>
      </c>
    </row>
    <row r="427" spans="1:8" x14ac:dyDescent="0.25">
      <c r="A427" s="144">
        <v>425</v>
      </c>
      <c r="B427" s="145">
        <v>41995</v>
      </c>
      <c r="C427" s="144">
        <v>240.1</v>
      </c>
      <c r="D427" s="144">
        <v>0</v>
      </c>
      <c r="E427" s="144">
        <v>58750</v>
      </c>
      <c r="F427" s="144">
        <v>1</v>
      </c>
      <c r="G427" s="144">
        <v>240.1</v>
      </c>
      <c r="H427" s="146">
        <v>293511.42</v>
      </c>
    </row>
    <row r="428" spans="1:8" x14ac:dyDescent="0.25">
      <c r="A428" s="144">
        <v>426</v>
      </c>
      <c r="B428" s="145">
        <v>41996</v>
      </c>
      <c r="C428" s="144">
        <v>-491.73</v>
      </c>
      <c r="D428" s="144">
        <v>0</v>
      </c>
      <c r="E428" s="144">
        <v>58750</v>
      </c>
      <c r="F428" s="144">
        <v>1</v>
      </c>
      <c r="G428" s="144">
        <v>-491.73</v>
      </c>
      <c r="H428" s="146">
        <v>293019.69</v>
      </c>
    </row>
    <row r="429" spans="1:8" x14ac:dyDescent="0.25">
      <c r="A429" s="144">
        <v>427</v>
      </c>
      <c r="B429" s="145">
        <v>41997</v>
      </c>
      <c r="C429" s="144">
        <v>19.059999999999999</v>
      </c>
      <c r="D429" s="144">
        <v>0</v>
      </c>
      <c r="E429" s="144">
        <v>58750</v>
      </c>
      <c r="F429" s="144">
        <v>1</v>
      </c>
      <c r="G429" s="144">
        <v>19.059999999999999</v>
      </c>
      <c r="H429" s="146">
        <v>293038.75</v>
      </c>
    </row>
    <row r="430" spans="1:8" x14ac:dyDescent="0.25">
      <c r="A430" s="144">
        <v>428</v>
      </c>
      <c r="B430" s="145">
        <v>42002</v>
      </c>
      <c r="C430" s="144">
        <v>941.9</v>
      </c>
      <c r="D430" s="144">
        <v>0</v>
      </c>
      <c r="E430" s="144">
        <v>58750</v>
      </c>
      <c r="F430" s="144">
        <v>1</v>
      </c>
      <c r="G430" s="144">
        <v>941.9</v>
      </c>
      <c r="H430" s="146">
        <v>293980.65000000002</v>
      </c>
    </row>
    <row r="431" spans="1:8" x14ac:dyDescent="0.25">
      <c r="A431" s="144">
        <v>429</v>
      </c>
      <c r="B431" s="145">
        <v>42004</v>
      </c>
      <c r="C431" s="146">
        <v>1027.9000000000001</v>
      </c>
      <c r="D431" s="144">
        <v>0</v>
      </c>
      <c r="E431" s="144">
        <v>58750</v>
      </c>
      <c r="F431" s="144">
        <v>1</v>
      </c>
      <c r="G431" s="146">
        <v>1027.9000000000001</v>
      </c>
      <c r="H431" s="146">
        <v>295008.55</v>
      </c>
    </row>
    <row r="432" spans="1:8" x14ac:dyDescent="0.25">
      <c r="A432" s="144">
        <v>430</v>
      </c>
      <c r="B432" s="145">
        <v>42006</v>
      </c>
      <c r="C432" s="146">
        <v>1778.51</v>
      </c>
      <c r="D432" s="144">
        <v>0</v>
      </c>
      <c r="E432" s="144">
        <v>58750</v>
      </c>
      <c r="F432" s="144">
        <v>1</v>
      </c>
      <c r="G432" s="146">
        <v>1778.51</v>
      </c>
      <c r="H432" s="146">
        <v>296787.06</v>
      </c>
    </row>
    <row r="433" spans="1:8" x14ac:dyDescent="0.25">
      <c r="A433" s="144">
        <v>431</v>
      </c>
      <c r="B433" s="145">
        <v>42009</v>
      </c>
      <c r="C433" s="144">
        <v>305.7</v>
      </c>
      <c r="D433" s="144">
        <v>0</v>
      </c>
      <c r="E433" s="144">
        <v>58750</v>
      </c>
      <c r="F433" s="144">
        <v>1</v>
      </c>
      <c r="G433" s="144">
        <v>305.7</v>
      </c>
      <c r="H433" s="146">
        <v>297092.76</v>
      </c>
    </row>
    <row r="434" spans="1:8" x14ac:dyDescent="0.25">
      <c r="A434" s="144">
        <v>432</v>
      </c>
      <c r="B434" s="145">
        <v>42010</v>
      </c>
      <c r="C434" s="146">
        <v>1360.84</v>
      </c>
      <c r="D434" s="144">
        <v>0</v>
      </c>
      <c r="E434" s="144">
        <v>58750</v>
      </c>
      <c r="F434" s="144">
        <v>1</v>
      </c>
      <c r="G434" s="146">
        <v>1360.84</v>
      </c>
      <c r="H434" s="146">
        <v>298453.59999999998</v>
      </c>
    </row>
    <row r="435" spans="1:8" x14ac:dyDescent="0.25">
      <c r="A435" s="144">
        <v>433</v>
      </c>
      <c r="B435" s="145">
        <v>42011</v>
      </c>
      <c r="C435" s="144">
        <v>-959.78</v>
      </c>
      <c r="D435" s="144">
        <v>0</v>
      </c>
      <c r="E435" s="144">
        <v>58750</v>
      </c>
      <c r="F435" s="144">
        <v>1</v>
      </c>
      <c r="G435" s="144">
        <v>-959.78</v>
      </c>
      <c r="H435" s="146">
        <v>297493.82</v>
      </c>
    </row>
    <row r="436" spans="1:8" x14ac:dyDescent="0.25">
      <c r="A436" s="144">
        <v>434</v>
      </c>
      <c r="B436" s="145">
        <v>42012</v>
      </c>
      <c r="C436" s="144">
        <v>133.94</v>
      </c>
      <c r="D436" s="144">
        <v>0</v>
      </c>
      <c r="E436" s="144">
        <v>58750</v>
      </c>
      <c r="F436" s="144">
        <v>1</v>
      </c>
      <c r="G436" s="144">
        <v>133.94</v>
      </c>
      <c r="H436" s="146">
        <v>297627.76</v>
      </c>
    </row>
    <row r="437" spans="1:8" x14ac:dyDescent="0.25">
      <c r="A437" s="144">
        <v>435</v>
      </c>
      <c r="B437" s="145">
        <v>42013</v>
      </c>
      <c r="C437" s="146">
        <v>-1164.43</v>
      </c>
      <c r="D437" s="144">
        <v>0</v>
      </c>
      <c r="E437" s="144">
        <v>58750</v>
      </c>
      <c r="F437" s="144">
        <v>1</v>
      </c>
      <c r="G437" s="146">
        <v>-1164.43</v>
      </c>
      <c r="H437" s="146">
        <v>296463.33</v>
      </c>
    </row>
    <row r="438" spans="1:8" x14ac:dyDescent="0.25">
      <c r="A438" s="144">
        <v>436</v>
      </c>
      <c r="B438" s="145">
        <v>42016</v>
      </c>
      <c r="C438" s="144">
        <v>801.35</v>
      </c>
      <c r="D438" s="144">
        <v>0</v>
      </c>
      <c r="E438" s="144">
        <v>58750</v>
      </c>
      <c r="F438" s="144">
        <v>1</v>
      </c>
      <c r="G438" s="144">
        <v>801.35</v>
      </c>
      <c r="H438" s="146">
        <v>297264.68</v>
      </c>
    </row>
    <row r="439" spans="1:8" x14ac:dyDescent="0.25">
      <c r="A439" s="144">
        <v>437</v>
      </c>
      <c r="B439" s="145">
        <v>42018</v>
      </c>
      <c r="C439" s="144">
        <v>-585.78</v>
      </c>
      <c r="D439" s="144">
        <v>0</v>
      </c>
      <c r="E439" s="144">
        <v>58750</v>
      </c>
      <c r="F439" s="144">
        <v>1</v>
      </c>
      <c r="G439" s="144">
        <v>-585.78</v>
      </c>
      <c r="H439" s="146">
        <v>296678.90000000002</v>
      </c>
    </row>
    <row r="440" spans="1:8" x14ac:dyDescent="0.25">
      <c r="A440" s="144">
        <v>438</v>
      </c>
      <c r="B440" s="145">
        <v>42019</v>
      </c>
      <c r="C440" s="146">
        <v>1390.95</v>
      </c>
      <c r="D440" s="144">
        <v>0</v>
      </c>
      <c r="E440" s="144">
        <v>58750</v>
      </c>
      <c r="F440" s="144">
        <v>1</v>
      </c>
      <c r="G440" s="146">
        <v>1390.95</v>
      </c>
      <c r="H440" s="146">
        <v>298069.84999999998</v>
      </c>
    </row>
    <row r="441" spans="1:8" x14ac:dyDescent="0.25">
      <c r="A441" s="144">
        <v>439</v>
      </c>
      <c r="B441" s="145">
        <v>42020</v>
      </c>
      <c r="C441" s="144">
        <v>253.82</v>
      </c>
      <c r="D441" s="144">
        <v>0</v>
      </c>
      <c r="E441" s="144">
        <v>58750</v>
      </c>
      <c r="F441" s="144">
        <v>1</v>
      </c>
      <c r="G441" s="144">
        <v>253.82</v>
      </c>
      <c r="H441" s="146">
        <v>298323.67</v>
      </c>
    </row>
    <row r="442" spans="1:8" x14ac:dyDescent="0.25">
      <c r="A442" s="144">
        <v>440</v>
      </c>
      <c r="B442" s="145">
        <v>42023</v>
      </c>
      <c r="C442" s="144">
        <v>-167.31</v>
      </c>
      <c r="D442" s="144">
        <v>0</v>
      </c>
      <c r="E442" s="144">
        <v>58750</v>
      </c>
      <c r="F442" s="144">
        <v>1</v>
      </c>
      <c r="G442" s="144">
        <v>-167.31</v>
      </c>
      <c r="H442" s="146">
        <v>298156.36</v>
      </c>
    </row>
    <row r="443" spans="1:8" x14ac:dyDescent="0.25">
      <c r="A443" s="144">
        <v>441</v>
      </c>
      <c r="B443" s="145">
        <v>42024</v>
      </c>
      <c r="C443" s="144">
        <v>-415.15</v>
      </c>
      <c r="D443" s="144">
        <v>0</v>
      </c>
      <c r="E443" s="144">
        <v>58750</v>
      </c>
      <c r="F443" s="144">
        <v>1</v>
      </c>
      <c r="G443" s="144">
        <v>-415.15</v>
      </c>
      <c r="H443" s="146">
        <v>297741.21000000002</v>
      </c>
    </row>
    <row r="444" spans="1:8" x14ac:dyDescent="0.25">
      <c r="A444" s="144">
        <v>442</v>
      </c>
      <c r="B444" s="145">
        <v>42025</v>
      </c>
      <c r="C444" s="146">
        <v>1022.91</v>
      </c>
      <c r="D444" s="144">
        <v>0</v>
      </c>
      <c r="E444" s="144">
        <v>58750</v>
      </c>
      <c r="F444" s="144">
        <v>1</v>
      </c>
      <c r="G444" s="146">
        <v>1022.91</v>
      </c>
      <c r="H444" s="146">
        <v>298764.12</v>
      </c>
    </row>
    <row r="445" spans="1:8" x14ac:dyDescent="0.25">
      <c r="A445" s="144">
        <v>443</v>
      </c>
      <c r="B445" s="145">
        <v>42026</v>
      </c>
      <c r="C445" s="146">
        <v>1658.78</v>
      </c>
      <c r="D445" s="144">
        <v>0</v>
      </c>
      <c r="E445" s="144">
        <v>58750</v>
      </c>
      <c r="F445" s="144">
        <v>1</v>
      </c>
      <c r="G445" s="146">
        <v>1658.78</v>
      </c>
      <c r="H445" s="146">
        <v>300422.90000000002</v>
      </c>
    </row>
    <row r="446" spans="1:8" x14ac:dyDescent="0.25">
      <c r="A446" s="144">
        <v>444</v>
      </c>
      <c r="B446" s="145">
        <v>42027</v>
      </c>
      <c r="C446" s="144">
        <v>506.05</v>
      </c>
      <c r="D446" s="144">
        <v>0</v>
      </c>
      <c r="E446" s="144">
        <v>58750</v>
      </c>
      <c r="F446" s="144">
        <v>1</v>
      </c>
      <c r="G446" s="144">
        <v>506.05</v>
      </c>
      <c r="H446" s="146">
        <v>300928.95</v>
      </c>
    </row>
    <row r="447" spans="1:8" x14ac:dyDescent="0.25">
      <c r="A447" s="144">
        <v>445</v>
      </c>
      <c r="B447" s="145">
        <v>42030</v>
      </c>
      <c r="C447" s="144">
        <v>159.91</v>
      </c>
      <c r="D447" s="144">
        <v>0</v>
      </c>
      <c r="E447" s="144">
        <v>58750</v>
      </c>
      <c r="F447" s="144">
        <v>1</v>
      </c>
      <c r="G447" s="144">
        <v>159.91</v>
      </c>
      <c r="H447" s="146">
        <v>301088.86</v>
      </c>
    </row>
    <row r="448" spans="1:8" x14ac:dyDescent="0.25">
      <c r="A448" s="144">
        <v>446</v>
      </c>
      <c r="B448" s="145">
        <v>42031</v>
      </c>
      <c r="C448" s="144">
        <v>74.849999999999994</v>
      </c>
      <c r="D448" s="144">
        <v>0</v>
      </c>
      <c r="E448" s="144">
        <v>58750</v>
      </c>
      <c r="F448" s="144">
        <v>1</v>
      </c>
      <c r="G448" s="144">
        <v>74.849999999999994</v>
      </c>
      <c r="H448" s="146">
        <v>301163.71000000002</v>
      </c>
    </row>
    <row r="449" spans="1:8" x14ac:dyDescent="0.25">
      <c r="A449" s="144">
        <v>447</v>
      </c>
      <c r="B449" s="145">
        <v>42032</v>
      </c>
      <c r="C449" s="146">
        <v>1384.7</v>
      </c>
      <c r="D449" s="144">
        <v>0</v>
      </c>
      <c r="E449" s="144">
        <v>58750</v>
      </c>
      <c r="F449" s="144">
        <v>1</v>
      </c>
      <c r="G449" s="146">
        <v>1384.7</v>
      </c>
      <c r="H449" s="146">
        <v>302548.40999999997</v>
      </c>
    </row>
    <row r="450" spans="1:8" x14ac:dyDescent="0.25">
      <c r="A450" s="144">
        <v>448</v>
      </c>
      <c r="B450" s="145">
        <v>42033</v>
      </c>
      <c r="C450" s="144">
        <v>713.49</v>
      </c>
      <c r="D450" s="144">
        <v>0</v>
      </c>
      <c r="E450" s="144">
        <v>58750</v>
      </c>
      <c r="F450" s="144">
        <v>1</v>
      </c>
      <c r="G450" s="144">
        <v>713.49</v>
      </c>
      <c r="H450" s="146">
        <v>303261.90000000002</v>
      </c>
    </row>
    <row r="451" spans="1:8" x14ac:dyDescent="0.25">
      <c r="A451" s="144">
        <v>449</v>
      </c>
      <c r="B451" s="145">
        <v>42037</v>
      </c>
      <c r="C451" s="144">
        <v>164.05</v>
      </c>
      <c r="D451" s="144">
        <v>0</v>
      </c>
      <c r="E451" s="144">
        <v>58750</v>
      </c>
      <c r="F451" s="144">
        <v>1</v>
      </c>
      <c r="G451" s="144">
        <v>164.05</v>
      </c>
      <c r="H451" s="146">
        <v>303425.95</v>
      </c>
    </row>
    <row r="452" spans="1:8" x14ac:dyDescent="0.25">
      <c r="A452" s="144">
        <v>450</v>
      </c>
      <c r="B452" s="145">
        <v>42039</v>
      </c>
      <c r="C452" s="146">
        <v>-1079.6500000000001</v>
      </c>
      <c r="D452" s="144">
        <v>0</v>
      </c>
      <c r="E452" s="144">
        <v>58750</v>
      </c>
      <c r="F452" s="144">
        <v>1</v>
      </c>
      <c r="G452" s="146">
        <v>-1079.6500000000001</v>
      </c>
      <c r="H452" s="146">
        <v>302346.3</v>
      </c>
    </row>
    <row r="453" spans="1:8" x14ac:dyDescent="0.25">
      <c r="A453" s="144">
        <v>451</v>
      </c>
      <c r="B453" s="145">
        <v>42040</v>
      </c>
      <c r="C453" s="144">
        <v>251.05</v>
      </c>
      <c r="D453" s="144">
        <v>0</v>
      </c>
      <c r="E453" s="144">
        <v>58750</v>
      </c>
      <c r="F453" s="144">
        <v>1</v>
      </c>
      <c r="G453" s="144">
        <v>251.05</v>
      </c>
      <c r="H453" s="146">
        <v>302597.34999999998</v>
      </c>
    </row>
    <row r="454" spans="1:8" x14ac:dyDescent="0.25">
      <c r="A454" s="144">
        <v>452</v>
      </c>
      <c r="B454" s="145">
        <v>42041</v>
      </c>
      <c r="C454" s="146">
        <v>-1196.82</v>
      </c>
      <c r="D454" s="144">
        <v>0</v>
      </c>
      <c r="E454" s="144">
        <v>58750</v>
      </c>
      <c r="F454" s="144">
        <v>1</v>
      </c>
      <c r="G454" s="146">
        <v>-1196.82</v>
      </c>
      <c r="H454" s="146">
        <v>301400.53000000003</v>
      </c>
    </row>
    <row r="455" spans="1:8" x14ac:dyDescent="0.25">
      <c r="A455" s="144">
        <v>453</v>
      </c>
      <c r="B455" s="145">
        <v>42044</v>
      </c>
      <c r="C455" s="144">
        <v>-467.69</v>
      </c>
      <c r="D455" s="144">
        <v>0</v>
      </c>
      <c r="E455" s="144">
        <v>58750</v>
      </c>
      <c r="F455" s="144">
        <v>1</v>
      </c>
      <c r="G455" s="144">
        <v>-467.69</v>
      </c>
      <c r="H455" s="146">
        <v>300932.84000000003</v>
      </c>
    </row>
    <row r="456" spans="1:8" x14ac:dyDescent="0.25">
      <c r="A456" s="144">
        <v>454</v>
      </c>
      <c r="B456" s="145">
        <v>42045</v>
      </c>
      <c r="C456" s="144">
        <v>-692.56</v>
      </c>
      <c r="D456" s="144">
        <v>0</v>
      </c>
      <c r="E456" s="144">
        <v>58750</v>
      </c>
      <c r="F456" s="144">
        <v>1</v>
      </c>
      <c r="G456" s="144">
        <v>-692.56</v>
      </c>
      <c r="H456" s="146">
        <v>300240.28000000003</v>
      </c>
    </row>
    <row r="457" spans="1:8" x14ac:dyDescent="0.25">
      <c r="A457" s="144">
        <v>455</v>
      </c>
      <c r="B457" s="145">
        <v>42046</v>
      </c>
      <c r="C457" s="144">
        <v>-333.57</v>
      </c>
      <c r="D457" s="144">
        <v>0</v>
      </c>
      <c r="E457" s="144">
        <v>58750</v>
      </c>
      <c r="F457" s="144">
        <v>1</v>
      </c>
      <c r="G457" s="144">
        <v>-333.57</v>
      </c>
      <c r="H457" s="146">
        <v>299906.71000000002</v>
      </c>
    </row>
    <row r="458" spans="1:8" x14ac:dyDescent="0.25">
      <c r="A458" s="144">
        <v>456</v>
      </c>
      <c r="B458" s="145">
        <v>42047</v>
      </c>
      <c r="C458" s="146">
        <v>1367.26</v>
      </c>
      <c r="D458" s="144">
        <v>0</v>
      </c>
      <c r="E458" s="144">
        <v>58750</v>
      </c>
      <c r="F458" s="144">
        <v>1</v>
      </c>
      <c r="G458" s="146">
        <v>1367.26</v>
      </c>
      <c r="H458" s="146">
        <v>301273.96999999997</v>
      </c>
    </row>
    <row r="459" spans="1:8" x14ac:dyDescent="0.25">
      <c r="A459" s="144">
        <v>457</v>
      </c>
      <c r="B459" s="145">
        <v>42048</v>
      </c>
      <c r="C459" s="144">
        <v>-427.87</v>
      </c>
      <c r="D459" s="144">
        <v>0</v>
      </c>
      <c r="E459" s="144">
        <v>58750</v>
      </c>
      <c r="F459" s="144">
        <v>1</v>
      </c>
      <c r="G459" s="144">
        <v>-427.87</v>
      </c>
      <c r="H459" s="146">
        <v>300846.09999999998</v>
      </c>
    </row>
    <row r="460" spans="1:8" x14ac:dyDescent="0.25">
      <c r="A460" s="144">
        <v>458</v>
      </c>
      <c r="B460" s="145">
        <v>42051</v>
      </c>
      <c r="C460" s="144">
        <v>909.38</v>
      </c>
      <c r="D460" s="144">
        <v>0</v>
      </c>
      <c r="E460" s="144">
        <v>58750</v>
      </c>
      <c r="F460" s="144">
        <v>1</v>
      </c>
      <c r="G460" s="144">
        <v>909.38</v>
      </c>
      <c r="H460" s="146">
        <v>301755.48</v>
      </c>
    </row>
    <row r="461" spans="1:8" x14ac:dyDescent="0.25">
      <c r="A461" s="144">
        <v>459</v>
      </c>
      <c r="B461" s="145">
        <v>42052</v>
      </c>
      <c r="C461" s="144">
        <v>284.07</v>
      </c>
      <c r="D461" s="144">
        <v>0</v>
      </c>
      <c r="E461" s="144">
        <v>58750</v>
      </c>
      <c r="F461" s="144">
        <v>1</v>
      </c>
      <c r="G461" s="144">
        <v>284.07</v>
      </c>
      <c r="H461" s="146">
        <v>302039.55</v>
      </c>
    </row>
    <row r="462" spans="1:8" x14ac:dyDescent="0.25">
      <c r="A462" s="144">
        <v>460</v>
      </c>
      <c r="B462" s="145">
        <v>42053</v>
      </c>
      <c r="C462" s="144">
        <v>-534.41</v>
      </c>
      <c r="D462" s="144">
        <v>0</v>
      </c>
      <c r="E462" s="144">
        <v>58750</v>
      </c>
      <c r="F462" s="144">
        <v>1</v>
      </c>
      <c r="G462" s="144">
        <v>-534.41</v>
      </c>
      <c r="H462" s="146">
        <v>301505.14</v>
      </c>
    </row>
    <row r="463" spans="1:8" x14ac:dyDescent="0.25">
      <c r="A463" s="144">
        <v>461</v>
      </c>
      <c r="B463" s="145">
        <v>42054</v>
      </c>
      <c r="C463" s="144">
        <v>-526.59</v>
      </c>
      <c r="D463" s="144">
        <v>0</v>
      </c>
      <c r="E463" s="144">
        <v>58750</v>
      </c>
      <c r="F463" s="144">
        <v>1</v>
      </c>
      <c r="G463" s="144">
        <v>-526.59</v>
      </c>
      <c r="H463" s="146">
        <v>300978.55</v>
      </c>
    </row>
    <row r="464" spans="1:8" x14ac:dyDescent="0.25">
      <c r="A464" s="144">
        <v>462</v>
      </c>
      <c r="B464" s="145">
        <v>42055</v>
      </c>
      <c r="C464" s="144">
        <v>686.21</v>
      </c>
      <c r="D464" s="144">
        <v>0</v>
      </c>
      <c r="E464" s="144">
        <v>58750</v>
      </c>
      <c r="F464" s="144">
        <v>1</v>
      </c>
      <c r="G464" s="144">
        <v>686.21</v>
      </c>
      <c r="H464" s="146">
        <v>301664.76</v>
      </c>
    </row>
    <row r="465" spans="1:8" x14ac:dyDescent="0.25">
      <c r="A465" s="144">
        <v>463</v>
      </c>
      <c r="B465" s="145">
        <v>42058</v>
      </c>
      <c r="C465" s="144">
        <v>-28.34</v>
      </c>
      <c r="D465" s="144">
        <v>0</v>
      </c>
      <c r="E465" s="144">
        <v>58750</v>
      </c>
      <c r="F465" s="144">
        <v>1</v>
      </c>
      <c r="G465" s="144">
        <v>-28.34</v>
      </c>
      <c r="H465" s="146">
        <v>301636.42</v>
      </c>
    </row>
    <row r="466" spans="1:8" x14ac:dyDescent="0.25">
      <c r="A466" s="144">
        <v>464</v>
      </c>
      <c r="B466" s="145">
        <v>42059</v>
      </c>
      <c r="C466" s="144">
        <v>-856.57</v>
      </c>
      <c r="D466" s="144">
        <v>0</v>
      </c>
      <c r="E466" s="144">
        <v>58750</v>
      </c>
      <c r="F466" s="144">
        <v>1</v>
      </c>
      <c r="G466" s="144">
        <v>-856.57</v>
      </c>
      <c r="H466" s="146">
        <v>300779.84999999998</v>
      </c>
    </row>
    <row r="467" spans="1:8" x14ac:dyDescent="0.25">
      <c r="A467" s="144">
        <v>465</v>
      </c>
      <c r="B467" s="145">
        <v>42060</v>
      </c>
      <c r="C467" s="144">
        <v>371</v>
      </c>
      <c r="D467" s="144">
        <v>0</v>
      </c>
      <c r="E467" s="144">
        <v>58750</v>
      </c>
      <c r="F467" s="144">
        <v>1</v>
      </c>
      <c r="G467" s="144">
        <v>371</v>
      </c>
      <c r="H467" s="146">
        <v>301150.84999999998</v>
      </c>
    </row>
    <row r="468" spans="1:8" x14ac:dyDescent="0.25">
      <c r="A468" s="144">
        <v>466</v>
      </c>
      <c r="B468" s="145">
        <v>42061</v>
      </c>
      <c r="C468" s="144">
        <v>97.77</v>
      </c>
      <c r="D468" s="144">
        <v>0</v>
      </c>
      <c r="E468" s="144">
        <v>58750</v>
      </c>
      <c r="F468" s="144">
        <v>1</v>
      </c>
      <c r="G468" s="144">
        <v>97.77</v>
      </c>
      <c r="H468" s="146">
        <v>301248.62</v>
      </c>
    </row>
    <row r="469" spans="1:8" x14ac:dyDescent="0.25">
      <c r="A469" s="144">
        <v>467</v>
      </c>
      <c r="B469" s="145">
        <v>42062</v>
      </c>
      <c r="C469" s="144">
        <v>-594.86</v>
      </c>
      <c r="D469" s="144">
        <v>0</v>
      </c>
      <c r="E469" s="144">
        <v>58750</v>
      </c>
      <c r="F469" s="144">
        <v>1</v>
      </c>
      <c r="G469" s="144">
        <v>-594.86</v>
      </c>
      <c r="H469" s="146">
        <v>300653.76</v>
      </c>
    </row>
    <row r="470" spans="1:8" x14ac:dyDescent="0.25">
      <c r="A470" s="144">
        <v>468</v>
      </c>
      <c r="B470" s="145">
        <v>42065</v>
      </c>
      <c r="C470" s="146">
        <v>-1563.07</v>
      </c>
      <c r="D470" s="144">
        <v>0</v>
      </c>
      <c r="E470" s="144">
        <v>58750</v>
      </c>
      <c r="F470" s="144">
        <v>1</v>
      </c>
      <c r="G470" s="146">
        <v>-1563.07</v>
      </c>
      <c r="H470" s="146">
        <v>299090.69</v>
      </c>
    </row>
    <row r="471" spans="1:8" x14ac:dyDescent="0.25">
      <c r="A471" s="144">
        <v>469</v>
      </c>
      <c r="B471" s="145">
        <v>42066</v>
      </c>
      <c r="C471" s="144">
        <v>-395.98</v>
      </c>
      <c r="D471" s="144">
        <v>0</v>
      </c>
      <c r="E471" s="144">
        <v>58750</v>
      </c>
      <c r="F471" s="144">
        <v>1</v>
      </c>
      <c r="G471" s="144">
        <v>-395.98</v>
      </c>
      <c r="H471" s="146">
        <v>298694.71000000002</v>
      </c>
    </row>
    <row r="472" spans="1:8" x14ac:dyDescent="0.25">
      <c r="A472" s="144">
        <v>470</v>
      </c>
      <c r="B472" s="145">
        <v>42067</v>
      </c>
      <c r="C472" s="144">
        <v>-589.27</v>
      </c>
      <c r="D472" s="144">
        <v>0</v>
      </c>
      <c r="E472" s="144">
        <v>58750</v>
      </c>
      <c r="F472" s="144">
        <v>1</v>
      </c>
      <c r="G472" s="144">
        <v>-589.27</v>
      </c>
      <c r="H472" s="146">
        <v>298105.44</v>
      </c>
    </row>
    <row r="473" spans="1:8" x14ac:dyDescent="0.25">
      <c r="A473" s="144">
        <v>471</v>
      </c>
      <c r="B473" s="145">
        <v>42068</v>
      </c>
      <c r="C473" s="144">
        <v>-476.9</v>
      </c>
      <c r="D473" s="144">
        <v>0</v>
      </c>
      <c r="E473" s="144">
        <v>58750</v>
      </c>
      <c r="F473" s="144">
        <v>1</v>
      </c>
      <c r="G473" s="144">
        <v>-476.9</v>
      </c>
      <c r="H473" s="146">
        <v>297628.53999999998</v>
      </c>
    </row>
    <row r="474" spans="1:8" x14ac:dyDescent="0.25">
      <c r="A474" s="144">
        <v>472</v>
      </c>
      <c r="B474" s="145">
        <v>42069</v>
      </c>
      <c r="C474" s="144">
        <v>-935</v>
      </c>
      <c r="D474" s="144">
        <v>0</v>
      </c>
      <c r="E474" s="144">
        <v>58750</v>
      </c>
      <c r="F474" s="144">
        <v>1</v>
      </c>
      <c r="G474" s="144">
        <v>-935</v>
      </c>
      <c r="H474" s="146">
        <v>296693.53999999998</v>
      </c>
    </row>
    <row r="475" spans="1:8" x14ac:dyDescent="0.25">
      <c r="A475" s="144">
        <v>473</v>
      </c>
      <c r="B475" s="145">
        <v>42072</v>
      </c>
      <c r="C475" s="144">
        <v>-186.03</v>
      </c>
      <c r="D475" s="144">
        <v>0</v>
      </c>
      <c r="E475" s="144">
        <v>58750</v>
      </c>
      <c r="F475" s="144">
        <v>1</v>
      </c>
      <c r="G475" s="144">
        <v>-186.03</v>
      </c>
      <c r="H475" s="146">
        <v>296507.51</v>
      </c>
    </row>
    <row r="476" spans="1:8" x14ac:dyDescent="0.25">
      <c r="A476" s="144">
        <v>474</v>
      </c>
      <c r="B476" s="145">
        <v>42073</v>
      </c>
      <c r="C476" s="146">
        <v>-1376.86</v>
      </c>
      <c r="D476" s="144">
        <v>0</v>
      </c>
      <c r="E476" s="144">
        <v>58750</v>
      </c>
      <c r="F476" s="144">
        <v>1</v>
      </c>
      <c r="G476" s="146">
        <v>-1376.86</v>
      </c>
      <c r="H476" s="146">
        <v>295130.65000000002</v>
      </c>
    </row>
    <row r="477" spans="1:8" x14ac:dyDescent="0.25">
      <c r="A477" s="144">
        <v>475</v>
      </c>
      <c r="B477" s="145">
        <v>42074</v>
      </c>
      <c r="C477" s="144">
        <v>-526.03</v>
      </c>
      <c r="D477" s="144">
        <v>0</v>
      </c>
      <c r="E477" s="144">
        <v>58750</v>
      </c>
      <c r="F477" s="144">
        <v>1</v>
      </c>
      <c r="G477" s="144">
        <v>-526.03</v>
      </c>
      <c r="H477" s="146">
        <v>294604.62</v>
      </c>
    </row>
    <row r="478" spans="1:8" x14ac:dyDescent="0.25">
      <c r="A478" s="144">
        <v>476</v>
      </c>
      <c r="B478" s="145">
        <v>42075</v>
      </c>
      <c r="C478" s="144">
        <v>-628.13</v>
      </c>
      <c r="D478" s="144">
        <v>0</v>
      </c>
      <c r="E478" s="144">
        <v>58750</v>
      </c>
      <c r="F478" s="144">
        <v>1</v>
      </c>
      <c r="G478" s="144">
        <v>-628.13</v>
      </c>
      <c r="H478" s="146">
        <v>293976.49</v>
      </c>
    </row>
    <row r="479" spans="1:8" x14ac:dyDescent="0.25">
      <c r="A479" s="144">
        <v>477</v>
      </c>
      <c r="B479" s="145">
        <v>42076</v>
      </c>
      <c r="C479" s="144">
        <v>-828.38</v>
      </c>
      <c r="D479" s="144">
        <v>0</v>
      </c>
      <c r="E479" s="144">
        <v>58750</v>
      </c>
      <c r="F479" s="144">
        <v>1</v>
      </c>
      <c r="G479" s="144">
        <v>-828.38</v>
      </c>
      <c r="H479" s="146">
        <v>293148.11</v>
      </c>
    </row>
    <row r="480" spans="1:8" x14ac:dyDescent="0.25">
      <c r="A480" s="144">
        <v>478</v>
      </c>
      <c r="B480" s="145">
        <v>42079</v>
      </c>
      <c r="C480" s="144">
        <v>-66.87</v>
      </c>
      <c r="D480" s="144">
        <v>0</v>
      </c>
      <c r="E480" s="144">
        <v>58750</v>
      </c>
      <c r="F480" s="144">
        <v>1</v>
      </c>
      <c r="G480" s="144">
        <v>-66.87</v>
      </c>
      <c r="H480" s="146">
        <v>293081.24</v>
      </c>
    </row>
    <row r="481" spans="1:8" x14ac:dyDescent="0.25">
      <c r="A481" s="144">
        <v>479</v>
      </c>
      <c r="B481" s="145">
        <v>42080</v>
      </c>
      <c r="C481" s="144">
        <v>139.34</v>
      </c>
      <c r="D481" s="144">
        <v>0</v>
      </c>
      <c r="E481" s="144">
        <v>58750</v>
      </c>
      <c r="F481" s="144">
        <v>1</v>
      </c>
      <c r="G481" s="144">
        <v>139.34</v>
      </c>
      <c r="H481" s="146">
        <v>293220.58</v>
      </c>
    </row>
    <row r="482" spans="1:8" x14ac:dyDescent="0.25">
      <c r="A482" s="144">
        <v>480</v>
      </c>
      <c r="B482" s="145">
        <v>42081</v>
      </c>
      <c r="C482" s="146">
        <v>3525.95</v>
      </c>
      <c r="D482" s="144">
        <v>0</v>
      </c>
      <c r="E482" s="144">
        <v>58750</v>
      </c>
      <c r="F482" s="144">
        <v>1</v>
      </c>
      <c r="G482" s="146">
        <v>3525.95</v>
      </c>
      <c r="H482" s="146">
        <v>296746.53000000003</v>
      </c>
    </row>
    <row r="483" spans="1:8" x14ac:dyDescent="0.25">
      <c r="A483" s="144">
        <v>481</v>
      </c>
      <c r="B483" s="145">
        <v>42082</v>
      </c>
      <c r="C483" s="144">
        <v>560.37</v>
      </c>
      <c r="D483" s="144">
        <v>0</v>
      </c>
      <c r="E483" s="144">
        <v>58750</v>
      </c>
      <c r="F483" s="144">
        <v>1</v>
      </c>
      <c r="G483" s="144">
        <v>560.37</v>
      </c>
      <c r="H483" s="146">
        <v>297306.90000000002</v>
      </c>
    </row>
    <row r="484" spans="1:8" x14ac:dyDescent="0.25">
      <c r="A484" s="144">
        <v>482</v>
      </c>
      <c r="B484" s="145">
        <v>42083</v>
      </c>
      <c r="C484" s="146">
        <v>-1053.4100000000001</v>
      </c>
      <c r="D484" s="144">
        <v>0</v>
      </c>
      <c r="E484" s="144">
        <v>58750</v>
      </c>
      <c r="F484" s="144">
        <v>1</v>
      </c>
      <c r="G484" s="146">
        <v>-1053.4100000000001</v>
      </c>
      <c r="H484" s="146">
        <v>296253.49</v>
      </c>
    </row>
    <row r="485" spans="1:8" x14ac:dyDescent="0.25">
      <c r="A485" s="144">
        <v>483</v>
      </c>
      <c r="B485" s="145">
        <v>42086</v>
      </c>
      <c r="C485" s="144">
        <v>121.71</v>
      </c>
      <c r="D485" s="144">
        <v>0</v>
      </c>
      <c r="E485" s="144">
        <v>58750</v>
      </c>
      <c r="F485" s="144">
        <v>1</v>
      </c>
      <c r="G485" s="144">
        <v>121.71</v>
      </c>
      <c r="H485" s="146">
        <v>296375.2</v>
      </c>
    </row>
    <row r="486" spans="1:8" x14ac:dyDescent="0.25">
      <c r="A486" s="144">
        <v>484</v>
      </c>
      <c r="B486" s="145">
        <v>42087</v>
      </c>
      <c r="C486" s="144">
        <v>-634.41999999999996</v>
      </c>
      <c r="D486" s="144">
        <v>0</v>
      </c>
      <c r="E486" s="144">
        <v>58750</v>
      </c>
      <c r="F486" s="144">
        <v>1</v>
      </c>
      <c r="G486" s="144">
        <v>-634.41999999999996</v>
      </c>
      <c r="H486" s="146">
        <v>295740.78000000003</v>
      </c>
    </row>
    <row r="487" spans="1:8" x14ac:dyDescent="0.25">
      <c r="A487" s="144">
        <v>485</v>
      </c>
      <c r="B487" s="145">
        <v>42088</v>
      </c>
      <c r="C487" s="146">
        <v>1775.75</v>
      </c>
      <c r="D487" s="144">
        <v>0</v>
      </c>
      <c r="E487" s="144">
        <v>58750</v>
      </c>
      <c r="F487" s="144">
        <v>1</v>
      </c>
      <c r="G487" s="146">
        <v>1775.75</v>
      </c>
      <c r="H487" s="146">
        <v>297516.53000000003</v>
      </c>
    </row>
    <row r="488" spans="1:8" x14ac:dyDescent="0.25">
      <c r="A488" s="144">
        <v>486</v>
      </c>
      <c r="B488" s="145">
        <v>42089</v>
      </c>
      <c r="C488" s="144">
        <v>-361.29</v>
      </c>
      <c r="D488" s="144">
        <v>0</v>
      </c>
      <c r="E488" s="144">
        <v>58750</v>
      </c>
      <c r="F488" s="144">
        <v>1</v>
      </c>
      <c r="G488" s="144">
        <v>-361.29</v>
      </c>
      <c r="H488" s="146">
        <v>297155.24</v>
      </c>
    </row>
    <row r="489" spans="1:8" x14ac:dyDescent="0.25">
      <c r="A489" s="144">
        <v>487</v>
      </c>
      <c r="B489" s="145">
        <v>42090</v>
      </c>
      <c r="C489" s="144">
        <v>-593.62</v>
      </c>
      <c r="D489" s="144">
        <v>0</v>
      </c>
      <c r="E489" s="144">
        <v>58750</v>
      </c>
      <c r="F489" s="144">
        <v>1</v>
      </c>
      <c r="G489" s="144">
        <v>-593.62</v>
      </c>
      <c r="H489" s="146">
        <v>296561.62</v>
      </c>
    </row>
    <row r="490" spans="1:8" x14ac:dyDescent="0.25">
      <c r="A490" s="144">
        <v>488</v>
      </c>
      <c r="B490" s="145">
        <v>42093</v>
      </c>
      <c r="C490" s="144">
        <v>210.5</v>
      </c>
      <c r="D490" s="144">
        <v>0</v>
      </c>
      <c r="E490" s="144">
        <v>58750</v>
      </c>
      <c r="F490" s="144">
        <v>1</v>
      </c>
      <c r="G490" s="144">
        <v>210.5</v>
      </c>
      <c r="H490" s="146">
        <v>296772.12</v>
      </c>
    </row>
    <row r="491" spans="1:8" x14ac:dyDescent="0.25">
      <c r="A491" s="144">
        <v>489</v>
      </c>
      <c r="B491" s="145">
        <v>42094</v>
      </c>
      <c r="C491" s="144">
        <v>866.44</v>
      </c>
      <c r="D491" s="144">
        <v>0</v>
      </c>
      <c r="E491" s="144">
        <v>58750</v>
      </c>
      <c r="F491" s="144">
        <v>1</v>
      </c>
      <c r="G491" s="144">
        <v>866.44</v>
      </c>
      <c r="H491" s="146">
        <v>297638.56</v>
      </c>
    </row>
    <row r="492" spans="1:8" x14ac:dyDescent="0.25">
      <c r="A492" s="144">
        <v>490</v>
      </c>
      <c r="B492" s="145">
        <v>42095</v>
      </c>
      <c r="C492" s="144">
        <v>-306.58</v>
      </c>
      <c r="D492" s="144">
        <v>0</v>
      </c>
      <c r="E492" s="144">
        <v>58750</v>
      </c>
      <c r="F492" s="144">
        <v>1</v>
      </c>
      <c r="G492" s="144">
        <v>-306.58</v>
      </c>
      <c r="H492" s="146">
        <v>297331.98</v>
      </c>
    </row>
    <row r="493" spans="1:8" x14ac:dyDescent="0.25">
      <c r="A493" s="144">
        <v>491</v>
      </c>
      <c r="B493" s="145">
        <v>42096</v>
      </c>
      <c r="C493" s="144">
        <v>221.04</v>
      </c>
      <c r="D493" s="144">
        <v>0</v>
      </c>
      <c r="E493" s="144">
        <v>58750</v>
      </c>
      <c r="F493" s="144">
        <v>1</v>
      </c>
      <c r="G493" s="144">
        <v>221.04</v>
      </c>
      <c r="H493" s="146">
        <v>297553.02</v>
      </c>
    </row>
    <row r="494" spans="1:8" x14ac:dyDescent="0.25">
      <c r="A494" s="144">
        <v>492</v>
      </c>
      <c r="B494" s="145">
        <v>42100</v>
      </c>
      <c r="C494" s="144">
        <v>-718.38</v>
      </c>
      <c r="D494" s="144">
        <v>0</v>
      </c>
      <c r="E494" s="144">
        <v>58750</v>
      </c>
      <c r="F494" s="144">
        <v>1</v>
      </c>
      <c r="G494" s="144">
        <v>-718.38</v>
      </c>
      <c r="H494" s="146">
        <v>296834.64</v>
      </c>
    </row>
    <row r="495" spans="1:8" x14ac:dyDescent="0.25">
      <c r="A495" s="144">
        <v>493</v>
      </c>
      <c r="B495" s="145">
        <v>42101</v>
      </c>
      <c r="C495" s="144">
        <v>158</v>
      </c>
      <c r="D495" s="144">
        <v>0</v>
      </c>
      <c r="E495" s="144">
        <v>58750</v>
      </c>
      <c r="F495" s="144">
        <v>1</v>
      </c>
      <c r="G495" s="144">
        <v>158</v>
      </c>
      <c r="H495" s="146">
        <v>296992.64000000001</v>
      </c>
    </row>
    <row r="496" spans="1:8" x14ac:dyDescent="0.25">
      <c r="A496" s="144">
        <v>494</v>
      </c>
      <c r="B496" s="145">
        <v>42102</v>
      </c>
      <c r="C496" s="144">
        <v>43.91</v>
      </c>
      <c r="D496" s="144">
        <v>0</v>
      </c>
      <c r="E496" s="144">
        <v>58750</v>
      </c>
      <c r="F496" s="144">
        <v>1</v>
      </c>
      <c r="G496" s="144">
        <v>43.91</v>
      </c>
      <c r="H496" s="146">
        <v>297036.55</v>
      </c>
    </row>
    <row r="497" spans="1:8" x14ac:dyDescent="0.25">
      <c r="A497" s="144">
        <v>495</v>
      </c>
      <c r="B497" s="145">
        <v>42103</v>
      </c>
      <c r="C497" s="144">
        <v>-435.67</v>
      </c>
      <c r="D497" s="144">
        <v>0</v>
      </c>
      <c r="E497" s="144">
        <v>58750</v>
      </c>
      <c r="F497" s="144">
        <v>1</v>
      </c>
      <c r="G497" s="144">
        <v>-435.67</v>
      </c>
      <c r="H497" s="146">
        <v>296600.88</v>
      </c>
    </row>
    <row r="498" spans="1:8" x14ac:dyDescent="0.25">
      <c r="A498" s="144">
        <v>496</v>
      </c>
      <c r="B498" s="145">
        <v>42108</v>
      </c>
      <c r="C498" s="144">
        <v>-349.05</v>
      </c>
      <c r="D498" s="144">
        <v>0</v>
      </c>
      <c r="E498" s="144">
        <v>58750</v>
      </c>
      <c r="F498" s="144">
        <v>1</v>
      </c>
      <c r="G498" s="144">
        <v>-349.05</v>
      </c>
      <c r="H498" s="146">
        <v>296251.83</v>
      </c>
    </row>
    <row r="499" spans="1:8" x14ac:dyDescent="0.25">
      <c r="A499" s="144">
        <v>497</v>
      </c>
      <c r="B499" s="145">
        <v>42115</v>
      </c>
      <c r="C499" s="144">
        <v>433.33</v>
      </c>
      <c r="D499" s="144">
        <v>0</v>
      </c>
      <c r="E499" s="144">
        <v>58750</v>
      </c>
      <c r="F499" s="144">
        <v>1</v>
      </c>
      <c r="G499" s="144">
        <v>433.33</v>
      </c>
      <c r="H499" s="146">
        <v>296685.15999999997</v>
      </c>
    </row>
    <row r="500" spans="1:8" x14ac:dyDescent="0.25">
      <c r="A500" s="144">
        <v>498</v>
      </c>
      <c r="B500" s="145">
        <v>42116</v>
      </c>
      <c r="C500" s="144">
        <v>319.70999999999998</v>
      </c>
      <c r="D500" s="144">
        <v>0</v>
      </c>
      <c r="E500" s="144">
        <v>58750</v>
      </c>
      <c r="F500" s="144">
        <v>1</v>
      </c>
      <c r="G500" s="144">
        <v>319.70999999999998</v>
      </c>
      <c r="H500" s="146">
        <v>297004.87</v>
      </c>
    </row>
    <row r="501" spans="1:8" x14ac:dyDescent="0.25">
      <c r="A501" s="144">
        <v>499</v>
      </c>
      <c r="B501" s="145">
        <v>42117</v>
      </c>
      <c r="C501" s="144">
        <v>-105.23</v>
      </c>
      <c r="D501" s="144">
        <v>0</v>
      </c>
      <c r="E501" s="144">
        <v>58750</v>
      </c>
      <c r="F501" s="144">
        <v>1</v>
      </c>
      <c r="G501" s="144">
        <v>-105.23</v>
      </c>
      <c r="H501" s="146">
        <v>296899.64</v>
      </c>
    </row>
    <row r="502" spans="1:8" x14ac:dyDescent="0.25">
      <c r="A502" s="144">
        <v>500</v>
      </c>
      <c r="B502" s="145">
        <v>42118</v>
      </c>
      <c r="C502" s="144">
        <v>-873.05</v>
      </c>
      <c r="D502" s="144">
        <v>0</v>
      </c>
      <c r="E502" s="144">
        <v>58750</v>
      </c>
      <c r="F502" s="144">
        <v>1</v>
      </c>
      <c r="G502" s="144">
        <v>-873.05</v>
      </c>
      <c r="H502" s="146">
        <v>296026.59000000003</v>
      </c>
    </row>
    <row r="503" spans="1:8" x14ac:dyDescent="0.25">
      <c r="A503" s="144">
        <v>501</v>
      </c>
      <c r="B503" s="145">
        <v>42121</v>
      </c>
      <c r="C503" s="144">
        <v>-294.22000000000003</v>
      </c>
      <c r="D503" s="144">
        <v>0</v>
      </c>
      <c r="E503" s="144">
        <v>58750</v>
      </c>
      <c r="F503" s="144">
        <v>1</v>
      </c>
      <c r="G503" s="144">
        <v>-294.22000000000003</v>
      </c>
      <c r="H503" s="146">
        <v>295732.37</v>
      </c>
    </row>
    <row r="504" spans="1:8" x14ac:dyDescent="0.25">
      <c r="A504" s="144">
        <v>502</v>
      </c>
      <c r="B504" s="145">
        <v>42122</v>
      </c>
      <c r="C504" s="144">
        <v>74.28</v>
      </c>
      <c r="D504" s="144">
        <v>0</v>
      </c>
      <c r="E504" s="144">
        <v>58750</v>
      </c>
      <c r="F504" s="144">
        <v>1</v>
      </c>
      <c r="G504" s="144">
        <v>74.28</v>
      </c>
      <c r="H504" s="146">
        <v>295806.65000000002</v>
      </c>
    </row>
    <row r="505" spans="1:8" x14ac:dyDescent="0.25">
      <c r="A505" s="144">
        <v>503</v>
      </c>
      <c r="B505" s="145">
        <v>42123</v>
      </c>
      <c r="C505" s="146">
        <v>1578.19</v>
      </c>
      <c r="D505" s="144">
        <v>0</v>
      </c>
      <c r="E505" s="144">
        <v>58750</v>
      </c>
      <c r="F505" s="144">
        <v>1</v>
      </c>
      <c r="G505" s="146">
        <v>1578.19</v>
      </c>
      <c r="H505" s="146">
        <v>297384.84000000003</v>
      </c>
    </row>
    <row r="506" spans="1:8" x14ac:dyDescent="0.25">
      <c r="A506" s="144">
        <v>504</v>
      </c>
      <c r="B506" s="145">
        <v>42124</v>
      </c>
      <c r="C506" s="144">
        <v>-614.71</v>
      </c>
      <c r="D506" s="144">
        <v>0</v>
      </c>
      <c r="E506" s="144">
        <v>58750</v>
      </c>
      <c r="F506" s="144">
        <v>1</v>
      </c>
      <c r="G506" s="144">
        <v>-614.71</v>
      </c>
      <c r="H506" s="146">
        <v>296770.13</v>
      </c>
    </row>
    <row r="507" spans="1:8" x14ac:dyDescent="0.25">
      <c r="A507" s="144">
        <v>505</v>
      </c>
      <c r="B507" s="145">
        <v>42125</v>
      </c>
      <c r="C507" s="144">
        <v>-641.05999999999995</v>
      </c>
      <c r="D507" s="144">
        <v>0</v>
      </c>
      <c r="E507" s="144">
        <v>58750</v>
      </c>
      <c r="F507" s="144">
        <v>1</v>
      </c>
      <c r="G507" s="144">
        <v>-641.05999999999995</v>
      </c>
      <c r="H507" s="146">
        <v>296129.07</v>
      </c>
    </row>
    <row r="508" spans="1:8" x14ac:dyDescent="0.25">
      <c r="A508" s="144">
        <v>506</v>
      </c>
      <c r="B508" s="145">
        <v>42128</v>
      </c>
      <c r="C508" s="144">
        <v>-617.19000000000005</v>
      </c>
      <c r="D508" s="144">
        <v>0</v>
      </c>
      <c r="E508" s="144">
        <v>58750</v>
      </c>
      <c r="F508" s="144">
        <v>1</v>
      </c>
      <c r="G508" s="144">
        <v>-617.19000000000005</v>
      </c>
      <c r="H508" s="146">
        <v>295511.88</v>
      </c>
    </row>
    <row r="509" spans="1:8" x14ac:dyDescent="0.25">
      <c r="A509" s="144">
        <v>507</v>
      </c>
      <c r="B509" s="145">
        <v>42129</v>
      </c>
      <c r="C509" s="144">
        <v>-328.93</v>
      </c>
      <c r="D509" s="144">
        <v>0</v>
      </c>
      <c r="E509" s="144">
        <v>58750</v>
      </c>
      <c r="F509" s="144">
        <v>1</v>
      </c>
      <c r="G509" s="144">
        <v>-328.93</v>
      </c>
      <c r="H509" s="146">
        <v>295182.95</v>
      </c>
    </row>
    <row r="510" spans="1:8" x14ac:dyDescent="0.25">
      <c r="A510" s="144">
        <v>508</v>
      </c>
      <c r="B510" s="145">
        <v>42130</v>
      </c>
      <c r="C510" s="144">
        <v>-1.66</v>
      </c>
      <c r="D510" s="144">
        <v>0</v>
      </c>
      <c r="E510" s="144">
        <v>58750</v>
      </c>
      <c r="F510" s="144">
        <v>1</v>
      </c>
      <c r="G510" s="144">
        <v>-1.66</v>
      </c>
      <c r="H510" s="146">
        <v>295181.28999999998</v>
      </c>
    </row>
    <row r="511" spans="1:8" x14ac:dyDescent="0.25">
      <c r="A511" s="144">
        <v>509</v>
      </c>
      <c r="B511" s="145">
        <v>42131</v>
      </c>
      <c r="C511" s="144">
        <v>319.38</v>
      </c>
      <c r="D511" s="144">
        <v>0</v>
      </c>
      <c r="E511" s="144">
        <v>58750</v>
      </c>
      <c r="F511" s="144">
        <v>1</v>
      </c>
      <c r="G511" s="144">
        <v>319.38</v>
      </c>
      <c r="H511" s="146">
        <v>295500.67</v>
      </c>
    </row>
    <row r="512" spans="1:8" x14ac:dyDescent="0.25">
      <c r="A512" s="144">
        <v>510</v>
      </c>
      <c r="B512" s="145">
        <v>42135</v>
      </c>
      <c r="C512" s="144">
        <v>202.67</v>
      </c>
      <c r="D512" s="144">
        <v>0</v>
      </c>
      <c r="E512" s="144">
        <v>58750</v>
      </c>
      <c r="F512" s="144">
        <v>1</v>
      </c>
      <c r="G512" s="144">
        <v>202.67</v>
      </c>
      <c r="H512" s="146">
        <v>295703.34000000003</v>
      </c>
    </row>
    <row r="513" spans="1:8" x14ac:dyDescent="0.25">
      <c r="A513" s="144">
        <v>511</v>
      </c>
      <c r="B513" s="145">
        <v>42136</v>
      </c>
      <c r="C513" s="144">
        <v>-904.93</v>
      </c>
      <c r="D513" s="144">
        <v>0</v>
      </c>
      <c r="E513" s="144">
        <v>58750</v>
      </c>
      <c r="F513" s="144">
        <v>1</v>
      </c>
      <c r="G513" s="144">
        <v>-904.93</v>
      </c>
      <c r="H513" s="146">
        <v>294798.40999999997</v>
      </c>
    </row>
    <row r="514" spans="1:8" x14ac:dyDescent="0.25">
      <c r="A514" s="144">
        <v>512</v>
      </c>
      <c r="B514" s="145">
        <v>42137</v>
      </c>
      <c r="C514" s="144">
        <v>-242.79</v>
      </c>
      <c r="D514" s="144">
        <v>0</v>
      </c>
      <c r="E514" s="144">
        <v>58750</v>
      </c>
      <c r="F514" s="144">
        <v>1</v>
      </c>
      <c r="G514" s="144">
        <v>-242.79</v>
      </c>
      <c r="H514" s="146">
        <v>294555.62</v>
      </c>
    </row>
    <row r="515" spans="1:8" x14ac:dyDescent="0.25">
      <c r="A515" s="144">
        <v>513</v>
      </c>
      <c r="B515" s="145">
        <v>42138</v>
      </c>
      <c r="C515" s="146">
        <v>1232.1199999999999</v>
      </c>
      <c r="D515" s="144">
        <v>0</v>
      </c>
      <c r="E515" s="144">
        <v>58750</v>
      </c>
      <c r="F515" s="144">
        <v>1</v>
      </c>
      <c r="G515" s="146">
        <v>1232.1199999999999</v>
      </c>
      <c r="H515" s="146">
        <v>295787.74</v>
      </c>
    </row>
    <row r="516" spans="1:8" x14ac:dyDescent="0.25">
      <c r="A516" s="144">
        <v>514</v>
      </c>
      <c r="B516" s="145">
        <v>42139</v>
      </c>
      <c r="C516" s="144">
        <v>412.48</v>
      </c>
      <c r="D516" s="144">
        <v>0</v>
      </c>
      <c r="E516" s="144">
        <v>58750</v>
      </c>
      <c r="F516" s="144">
        <v>1</v>
      </c>
      <c r="G516" s="144">
        <v>412.48</v>
      </c>
      <c r="H516" s="146">
        <v>296200.21999999997</v>
      </c>
    </row>
    <row r="517" spans="1:8" x14ac:dyDescent="0.25">
      <c r="A517" s="144">
        <v>515</v>
      </c>
      <c r="B517" s="145">
        <v>42143</v>
      </c>
      <c r="C517" s="144">
        <v>807.05</v>
      </c>
      <c r="D517" s="144">
        <v>0</v>
      </c>
      <c r="E517" s="144">
        <v>58750</v>
      </c>
      <c r="F517" s="144">
        <v>1</v>
      </c>
      <c r="G517" s="144">
        <v>807.05</v>
      </c>
      <c r="H517" s="146">
        <v>297007.27</v>
      </c>
    </row>
    <row r="518" spans="1:8" x14ac:dyDescent="0.25">
      <c r="A518" s="144">
        <v>516</v>
      </c>
      <c r="B518" s="145">
        <v>42144</v>
      </c>
      <c r="C518" s="144">
        <v>101.91</v>
      </c>
      <c r="D518" s="144">
        <v>0</v>
      </c>
      <c r="E518" s="144">
        <v>58750</v>
      </c>
      <c r="F518" s="144">
        <v>1</v>
      </c>
      <c r="G518" s="144">
        <v>101.91</v>
      </c>
      <c r="H518" s="146">
        <v>297109.18</v>
      </c>
    </row>
    <row r="519" spans="1:8" x14ac:dyDescent="0.25">
      <c r="A519" s="144">
        <v>517</v>
      </c>
      <c r="B519" s="145">
        <v>42145</v>
      </c>
      <c r="C519" s="144">
        <v>89.48</v>
      </c>
      <c r="D519" s="144">
        <v>0</v>
      </c>
      <c r="E519" s="144">
        <v>58750</v>
      </c>
      <c r="F519" s="144">
        <v>1</v>
      </c>
      <c r="G519" s="144">
        <v>89.48</v>
      </c>
      <c r="H519" s="146">
        <v>297198.65999999997</v>
      </c>
    </row>
    <row r="520" spans="1:8" x14ac:dyDescent="0.25">
      <c r="A520" s="144">
        <v>518</v>
      </c>
      <c r="B520" s="145">
        <v>42149</v>
      </c>
      <c r="C520" s="144">
        <v>-217.1</v>
      </c>
      <c r="D520" s="144">
        <v>0</v>
      </c>
      <c r="E520" s="144">
        <v>58750</v>
      </c>
      <c r="F520" s="144">
        <v>1</v>
      </c>
      <c r="G520" s="144">
        <v>-217.1</v>
      </c>
      <c r="H520" s="146">
        <v>296981.56</v>
      </c>
    </row>
    <row r="521" spans="1:8" x14ac:dyDescent="0.25">
      <c r="A521" s="144">
        <v>519</v>
      </c>
      <c r="B521" s="145">
        <v>42150</v>
      </c>
      <c r="C521" s="144">
        <v>501.97</v>
      </c>
      <c r="D521" s="144">
        <v>0</v>
      </c>
      <c r="E521" s="144">
        <v>58750</v>
      </c>
      <c r="F521" s="144">
        <v>1</v>
      </c>
      <c r="G521" s="144">
        <v>501.97</v>
      </c>
      <c r="H521" s="146">
        <v>297483.53000000003</v>
      </c>
    </row>
    <row r="522" spans="1:8" x14ac:dyDescent="0.25">
      <c r="A522" s="144">
        <v>520</v>
      </c>
      <c r="B522" s="145">
        <v>42151</v>
      </c>
      <c r="C522" s="144">
        <v>400.64</v>
      </c>
      <c r="D522" s="144">
        <v>0</v>
      </c>
      <c r="E522" s="144">
        <v>58750</v>
      </c>
      <c r="F522" s="144">
        <v>1</v>
      </c>
      <c r="G522" s="144">
        <v>400.64</v>
      </c>
      <c r="H522" s="146">
        <v>297884.17</v>
      </c>
    </row>
    <row r="523" spans="1:8" x14ac:dyDescent="0.25">
      <c r="A523" s="144">
        <v>521</v>
      </c>
      <c r="B523" s="145">
        <v>42153</v>
      </c>
      <c r="C523" s="144">
        <v>323.82</v>
      </c>
      <c r="D523" s="144">
        <v>0</v>
      </c>
      <c r="E523" s="144">
        <v>58750</v>
      </c>
      <c r="F523" s="144">
        <v>1</v>
      </c>
      <c r="G523" s="144">
        <v>323.82</v>
      </c>
      <c r="H523" s="146">
        <v>298207.99</v>
      </c>
    </row>
    <row r="524" spans="1:8" x14ac:dyDescent="0.25">
      <c r="A524" s="144">
        <v>522</v>
      </c>
      <c r="B524" s="145">
        <v>42156</v>
      </c>
      <c r="C524" s="146">
        <v>-1080</v>
      </c>
      <c r="D524" s="144">
        <v>0</v>
      </c>
      <c r="E524" s="144">
        <v>58750</v>
      </c>
      <c r="F524" s="144">
        <v>1</v>
      </c>
      <c r="G524" s="146">
        <v>-1080</v>
      </c>
      <c r="H524" s="146">
        <v>297127.99</v>
      </c>
    </row>
    <row r="525" spans="1:8" x14ac:dyDescent="0.25">
      <c r="A525" s="144">
        <v>523</v>
      </c>
      <c r="B525" s="145">
        <v>42157</v>
      </c>
      <c r="C525" s="146">
        <v>4579.88</v>
      </c>
      <c r="D525" s="144">
        <v>0</v>
      </c>
      <c r="E525" s="144">
        <v>58750</v>
      </c>
      <c r="F525" s="144">
        <v>1</v>
      </c>
      <c r="G525" s="146">
        <v>4579.88</v>
      </c>
      <c r="H525" s="146">
        <v>301707.87</v>
      </c>
    </row>
    <row r="526" spans="1:8" x14ac:dyDescent="0.25">
      <c r="A526" s="144">
        <v>524</v>
      </c>
      <c r="B526" s="145">
        <v>42158</v>
      </c>
      <c r="C526" s="146">
        <v>1184.3699999999999</v>
      </c>
      <c r="D526" s="144">
        <v>0</v>
      </c>
      <c r="E526" s="144">
        <v>58750</v>
      </c>
      <c r="F526" s="144">
        <v>1</v>
      </c>
      <c r="G526" s="146">
        <v>1184.3699999999999</v>
      </c>
      <c r="H526" s="146">
        <v>302892.24</v>
      </c>
    </row>
    <row r="527" spans="1:8" x14ac:dyDescent="0.25">
      <c r="A527" s="144">
        <v>525</v>
      </c>
      <c r="B527" s="145">
        <v>42160</v>
      </c>
      <c r="C527" s="144">
        <v>300.19</v>
      </c>
      <c r="D527" s="144">
        <v>0</v>
      </c>
      <c r="E527" s="144">
        <v>58750</v>
      </c>
      <c r="F527" s="144">
        <v>1</v>
      </c>
      <c r="G527" s="144">
        <v>300.19</v>
      </c>
      <c r="H527" s="146">
        <v>303192.43</v>
      </c>
    </row>
    <row r="528" spans="1:8" x14ac:dyDescent="0.25">
      <c r="A528" s="144">
        <v>526</v>
      </c>
      <c r="B528" s="145">
        <v>42163</v>
      </c>
      <c r="C528" s="144">
        <v>-492.39</v>
      </c>
      <c r="D528" s="144">
        <v>0</v>
      </c>
      <c r="E528" s="144">
        <v>58750</v>
      </c>
      <c r="F528" s="144">
        <v>1</v>
      </c>
      <c r="G528" s="144">
        <v>-492.39</v>
      </c>
      <c r="H528" s="146">
        <v>302700.03999999998</v>
      </c>
    </row>
    <row r="529" spans="1:8" x14ac:dyDescent="0.25">
      <c r="A529" s="144">
        <v>527</v>
      </c>
      <c r="B529" s="145">
        <v>42164</v>
      </c>
      <c r="C529" s="144">
        <v>-110.46</v>
      </c>
      <c r="D529" s="144">
        <v>0</v>
      </c>
      <c r="E529" s="144">
        <v>58750</v>
      </c>
      <c r="F529" s="144">
        <v>1</v>
      </c>
      <c r="G529" s="144">
        <v>-110.46</v>
      </c>
      <c r="H529" s="146">
        <v>302589.58</v>
      </c>
    </row>
    <row r="530" spans="1:8" x14ac:dyDescent="0.25">
      <c r="A530" s="144">
        <v>528</v>
      </c>
      <c r="B530" s="145">
        <v>42165</v>
      </c>
      <c r="C530" s="144">
        <v>-43.63</v>
      </c>
      <c r="D530" s="144">
        <v>0</v>
      </c>
      <c r="E530" s="144">
        <v>58750</v>
      </c>
      <c r="F530" s="144">
        <v>1</v>
      </c>
      <c r="G530" s="144">
        <v>-43.63</v>
      </c>
      <c r="H530" s="146">
        <v>302545.95</v>
      </c>
    </row>
    <row r="531" spans="1:8" x14ac:dyDescent="0.25">
      <c r="A531" s="144">
        <v>529</v>
      </c>
      <c r="B531" s="145">
        <v>42166</v>
      </c>
      <c r="C531" s="144">
        <v>85.34</v>
      </c>
      <c r="D531" s="144">
        <v>0</v>
      </c>
      <c r="E531" s="144">
        <v>58750</v>
      </c>
      <c r="F531" s="144">
        <v>1</v>
      </c>
      <c r="G531" s="144">
        <v>85.34</v>
      </c>
      <c r="H531" s="146">
        <v>302631.28999999998</v>
      </c>
    </row>
    <row r="532" spans="1:8" x14ac:dyDescent="0.25">
      <c r="A532" s="144">
        <v>530</v>
      </c>
      <c r="B532" s="145">
        <v>42167</v>
      </c>
      <c r="C532" s="144">
        <v>95.31</v>
      </c>
      <c r="D532" s="144">
        <v>0</v>
      </c>
      <c r="E532" s="144">
        <v>58750</v>
      </c>
      <c r="F532" s="144">
        <v>1</v>
      </c>
      <c r="G532" s="144">
        <v>95.31</v>
      </c>
      <c r="H532" s="146">
        <v>302726.59999999998</v>
      </c>
    </row>
    <row r="533" spans="1:8" x14ac:dyDescent="0.25">
      <c r="A533" s="144">
        <v>531</v>
      </c>
      <c r="B533" s="145">
        <v>42170</v>
      </c>
      <c r="C533" s="144">
        <v>-555.46</v>
      </c>
      <c r="D533" s="144">
        <v>0</v>
      </c>
      <c r="E533" s="144">
        <v>58750</v>
      </c>
      <c r="F533" s="144">
        <v>1</v>
      </c>
      <c r="G533" s="144">
        <v>-555.46</v>
      </c>
      <c r="H533" s="146">
        <v>302171.14</v>
      </c>
    </row>
    <row r="534" spans="1:8" x14ac:dyDescent="0.25">
      <c r="A534" s="144">
        <v>532</v>
      </c>
      <c r="B534" s="145">
        <v>42171</v>
      </c>
      <c r="C534" s="144">
        <v>992.35</v>
      </c>
      <c r="D534" s="144">
        <v>0</v>
      </c>
      <c r="E534" s="144">
        <v>58750</v>
      </c>
      <c r="F534" s="144">
        <v>1</v>
      </c>
      <c r="G534" s="144">
        <v>992.35</v>
      </c>
      <c r="H534" s="146">
        <v>303163.49</v>
      </c>
    </row>
    <row r="535" spans="1:8" x14ac:dyDescent="0.25">
      <c r="A535" s="144">
        <v>533</v>
      </c>
      <c r="B535" s="145">
        <v>42172</v>
      </c>
      <c r="C535" s="144">
        <v>-809.6</v>
      </c>
      <c r="D535" s="144">
        <v>0</v>
      </c>
      <c r="E535" s="144">
        <v>58750</v>
      </c>
      <c r="F535" s="144">
        <v>1</v>
      </c>
      <c r="G535" s="144">
        <v>-809.6</v>
      </c>
      <c r="H535" s="146">
        <v>302353.89</v>
      </c>
    </row>
    <row r="536" spans="1:8" x14ac:dyDescent="0.25">
      <c r="A536" s="144">
        <v>534</v>
      </c>
      <c r="B536" s="145">
        <v>42173</v>
      </c>
      <c r="C536" s="146">
        <v>1061.94</v>
      </c>
      <c r="D536" s="144">
        <v>0</v>
      </c>
      <c r="E536" s="144">
        <v>58750</v>
      </c>
      <c r="F536" s="144">
        <v>1</v>
      </c>
      <c r="G536" s="146">
        <v>1061.94</v>
      </c>
      <c r="H536" s="146">
        <v>303415.83</v>
      </c>
    </row>
    <row r="537" spans="1:8" x14ac:dyDescent="0.25">
      <c r="A537" s="144">
        <v>535</v>
      </c>
      <c r="B537" s="145">
        <v>42174</v>
      </c>
      <c r="C537" s="144">
        <v>657.79</v>
      </c>
      <c r="D537" s="144">
        <v>0</v>
      </c>
      <c r="E537" s="144">
        <v>58750</v>
      </c>
      <c r="F537" s="144">
        <v>1</v>
      </c>
      <c r="G537" s="144">
        <v>657.79</v>
      </c>
      <c r="H537" s="146">
        <v>304073.62</v>
      </c>
    </row>
    <row r="538" spans="1:8" x14ac:dyDescent="0.25">
      <c r="A538" s="144">
        <v>536</v>
      </c>
      <c r="B538" s="145">
        <v>42177</v>
      </c>
      <c r="C538" s="144">
        <v>724.86</v>
      </c>
      <c r="D538" s="144">
        <v>0</v>
      </c>
      <c r="E538" s="144">
        <v>58750</v>
      </c>
      <c r="F538" s="144">
        <v>1</v>
      </c>
      <c r="G538" s="144">
        <v>724.86</v>
      </c>
      <c r="H538" s="146">
        <v>304798.48</v>
      </c>
    </row>
    <row r="539" spans="1:8" x14ac:dyDescent="0.25">
      <c r="A539" s="144">
        <v>537</v>
      </c>
      <c r="B539" s="145">
        <v>42178</v>
      </c>
      <c r="C539" s="144">
        <v>75.38</v>
      </c>
      <c r="D539" s="144">
        <v>0</v>
      </c>
      <c r="E539" s="144">
        <v>58750</v>
      </c>
      <c r="F539" s="144">
        <v>1</v>
      </c>
      <c r="G539" s="144">
        <v>75.38</v>
      </c>
      <c r="H539" s="146">
        <v>304873.86</v>
      </c>
    </row>
    <row r="540" spans="1:8" x14ac:dyDescent="0.25">
      <c r="A540" s="144">
        <v>538</v>
      </c>
      <c r="B540" s="145">
        <v>42179</v>
      </c>
      <c r="C540" s="144">
        <v>-386.32</v>
      </c>
      <c r="D540" s="144">
        <v>0</v>
      </c>
      <c r="E540" s="144">
        <v>58750</v>
      </c>
      <c r="F540" s="144">
        <v>1</v>
      </c>
      <c r="G540" s="144">
        <v>-386.32</v>
      </c>
      <c r="H540" s="146">
        <v>304487.53999999998</v>
      </c>
    </row>
    <row r="541" spans="1:8" x14ac:dyDescent="0.25">
      <c r="A541" s="144">
        <v>539</v>
      </c>
      <c r="B541" s="145">
        <v>42181</v>
      </c>
      <c r="C541" s="146">
        <v>2991.69</v>
      </c>
      <c r="D541" s="144">
        <v>0</v>
      </c>
      <c r="E541" s="144">
        <v>58750</v>
      </c>
      <c r="F541" s="144">
        <v>1</v>
      </c>
      <c r="G541" s="146">
        <v>2991.69</v>
      </c>
      <c r="H541" s="146">
        <v>307479.23</v>
      </c>
    </row>
    <row r="542" spans="1:8" x14ac:dyDescent="0.25">
      <c r="A542" s="144">
        <v>540</v>
      </c>
      <c r="B542" s="145">
        <v>42184</v>
      </c>
      <c r="C542" s="144">
        <v>-944.51</v>
      </c>
      <c r="D542" s="144">
        <v>0</v>
      </c>
      <c r="E542" s="144">
        <v>58750</v>
      </c>
      <c r="F542" s="144">
        <v>1</v>
      </c>
      <c r="G542" s="144">
        <v>-944.51</v>
      </c>
      <c r="H542" s="146">
        <v>306534.71999999997</v>
      </c>
    </row>
    <row r="543" spans="1:8" x14ac:dyDescent="0.25">
      <c r="A543" s="144">
        <v>541</v>
      </c>
      <c r="B543" s="145">
        <v>42185</v>
      </c>
      <c r="C543" s="146">
        <v>1430.28</v>
      </c>
      <c r="D543" s="144">
        <v>0</v>
      </c>
      <c r="E543" s="144">
        <v>58750</v>
      </c>
      <c r="F543" s="144">
        <v>1</v>
      </c>
      <c r="G543" s="146">
        <v>1430.28</v>
      </c>
      <c r="H543" s="146">
        <v>307965</v>
      </c>
    </row>
    <row r="544" spans="1:8" x14ac:dyDescent="0.25">
      <c r="A544" s="144">
        <v>542</v>
      </c>
      <c r="B544" s="145">
        <v>42186</v>
      </c>
      <c r="C544" s="144">
        <v>-304.47000000000003</v>
      </c>
      <c r="D544" s="144">
        <v>0</v>
      </c>
      <c r="E544" s="144">
        <v>58750</v>
      </c>
      <c r="F544" s="144">
        <v>1</v>
      </c>
      <c r="G544" s="144">
        <v>-304.47000000000003</v>
      </c>
      <c r="H544" s="146">
        <v>307660.53000000003</v>
      </c>
    </row>
    <row r="545" spans="1:8" x14ac:dyDescent="0.25">
      <c r="A545" s="144">
        <v>543</v>
      </c>
      <c r="B545" s="145">
        <v>42188</v>
      </c>
      <c r="C545" s="144">
        <v>833.73</v>
      </c>
      <c r="D545" s="144">
        <v>0</v>
      </c>
      <c r="E545" s="144">
        <v>58750</v>
      </c>
      <c r="F545" s="144">
        <v>1</v>
      </c>
      <c r="G545" s="144">
        <v>833.73</v>
      </c>
      <c r="H545" s="146">
        <v>308494.26</v>
      </c>
    </row>
    <row r="546" spans="1:8" x14ac:dyDescent="0.25">
      <c r="A546" s="144">
        <v>544</v>
      </c>
      <c r="B546" s="145">
        <v>42192</v>
      </c>
      <c r="C546" s="146">
        <v>2120.39</v>
      </c>
      <c r="D546" s="144">
        <v>0</v>
      </c>
      <c r="E546" s="144">
        <v>58750</v>
      </c>
      <c r="F546" s="144">
        <v>1</v>
      </c>
      <c r="G546" s="146">
        <v>2120.39</v>
      </c>
      <c r="H546" s="146">
        <v>310614.65000000002</v>
      </c>
    </row>
    <row r="547" spans="1:8" x14ac:dyDescent="0.25">
      <c r="A547" s="144">
        <v>545</v>
      </c>
      <c r="B547" s="145">
        <v>42193</v>
      </c>
      <c r="C547" s="146">
        <v>1186.74</v>
      </c>
      <c r="D547" s="144">
        <v>0</v>
      </c>
      <c r="E547" s="144">
        <v>58750</v>
      </c>
      <c r="F547" s="144">
        <v>2</v>
      </c>
      <c r="G547" s="146">
        <v>2373.48</v>
      </c>
      <c r="H547" s="146">
        <v>312988.13</v>
      </c>
    </row>
    <row r="548" spans="1:8" x14ac:dyDescent="0.25">
      <c r="A548" s="144">
        <v>546</v>
      </c>
      <c r="B548" s="145">
        <v>42194</v>
      </c>
      <c r="C548" s="144">
        <v>302.2</v>
      </c>
      <c r="D548" s="144">
        <v>0</v>
      </c>
      <c r="E548" s="144">
        <v>58750</v>
      </c>
      <c r="F548" s="144">
        <v>2</v>
      </c>
      <c r="G548" s="144">
        <v>604.4</v>
      </c>
      <c r="H548" s="146">
        <v>313592.53000000003</v>
      </c>
    </row>
    <row r="549" spans="1:8" x14ac:dyDescent="0.25">
      <c r="A549" s="144">
        <v>547</v>
      </c>
      <c r="B549" s="145">
        <v>42195</v>
      </c>
      <c r="C549" s="146">
        <v>2001.86</v>
      </c>
      <c r="D549" s="144">
        <v>0</v>
      </c>
      <c r="E549" s="144">
        <v>58750</v>
      </c>
      <c r="F549" s="144">
        <v>2</v>
      </c>
      <c r="G549" s="146">
        <v>4003.72</v>
      </c>
      <c r="H549" s="146">
        <v>317596.25</v>
      </c>
    </row>
    <row r="550" spans="1:8" x14ac:dyDescent="0.25">
      <c r="A550" s="144">
        <v>548</v>
      </c>
      <c r="B550" s="145">
        <v>42199</v>
      </c>
      <c r="C550" s="144">
        <v>-555.46</v>
      </c>
      <c r="D550" s="144">
        <v>0</v>
      </c>
      <c r="E550" s="144">
        <v>58750</v>
      </c>
      <c r="F550" s="144">
        <v>2</v>
      </c>
      <c r="G550" s="146">
        <v>-1110.92</v>
      </c>
      <c r="H550" s="146">
        <v>316485.33</v>
      </c>
    </row>
    <row r="551" spans="1:8" x14ac:dyDescent="0.25">
      <c r="A551" s="144">
        <v>549</v>
      </c>
      <c r="B551" s="145">
        <v>42200</v>
      </c>
      <c r="C551" s="146">
        <v>2291.2199999999998</v>
      </c>
      <c r="D551" s="144">
        <v>0</v>
      </c>
      <c r="E551" s="144">
        <v>58750</v>
      </c>
      <c r="F551" s="144">
        <v>2</v>
      </c>
      <c r="G551" s="146">
        <v>4582.4399999999996</v>
      </c>
      <c r="H551" s="146">
        <v>321067.77</v>
      </c>
    </row>
    <row r="552" spans="1:8" x14ac:dyDescent="0.25">
      <c r="A552" s="144">
        <v>550</v>
      </c>
      <c r="B552" s="145">
        <v>42201</v>
      </c>
      <c r="C552" s="144">
        <v>-775.4</v>
      </c>
      <c r="D552" s="144">
        <v>0</v>
      </c>
      <c r="E552" s="144">
        <v>58750</v>
      </c>
      <c r="F552" s="144">
        <v>2</v>
      </c>
      <c r="G552" s="146">
        <v>-1550.8</v>
      </c>
      <c r="H552" s="146">
        <v>319516.96999999997</v>
      </c>
    </row>
    <row r="553" spans="1:8" x14ac:dyDescent="0.25">
      <c r="A553" s="144">
        <v>551</v>
      </c>
      <c r="B553" s="145">
        <v>42202</v>
      </c>
      <c r="C553" s="144">
        <v>-759.39</v>
      </c>
      <c r="D553" s="144">
        <v>0</v>
      </c>
      <c r="E553" s="144">
        <v>58750</v>
      </c>
      <c r="F553" s="144">
        <v>2</v>
      </c>
      <c r="G553" s="146">
        <v>-1518.78</v>
      </c>
      <c r="H553" s="146">
        <v>317998.19</v>
      </c>
    </row>
    <row r="554" spans="1:8" x14ac:dyDescent="0.25">
      <c r="A554" s="144">
        <v>552</v>
      </c>
      <c r="B554" s="145">
        <v>42205</v>
      </c>
      <c r="C554" s="144">
        <v>918.5</v>
      </c>
      <c r="D554" s="144">
        <v>0</v>
      </c>
      <c r="E554" s="144">
        <v>58750</v>
      </c>
      <c r="F554" s="144">
        <v>2</v>
      </c>
      <c r="G554" s="146">
        <v>1837</v>
      </c>
      <c r="H554" s="146">
        <v>319835.19</v>
      </c>
    </row>
    <row r="555" spans="1:8" x14ac:dyDescent="0.25">
      <c r="A555" s="144">
        <v>553</v>
      </c>
      <c r="B555" s="145">
        <v>42206</v>
      </c>
      <c r="C555" s="144">
        <v>-444.2</v>
      </c>
      <c r="D555" s="144">
        <v>0</v>
      </c>
      <c r="E555" s="144">
        <v>58750</v>
      </c>
      <c r="F555" s="144">
        <v>2</v>
      </c>
      <c r="G555" s="144">
        <v>-888.4</v>
      </c>
      <c r="H555" s="146">
        <v>318946.78999999998</v>
      </c>
    </row>
    <row r="556" spans="1:8" x14ac:dyDescent="0.25">
      <c r="A556" s="144">
        <v>554</v>
      </c>
      <c r="B556" s="145">
        <v>42207</v>
      </c>
      <c r="C556" s="144">
        <v>961.33</v>
      </c>
      <c r="D556" s="144">
        <v>0</v>
      </c>
      <c r="E556" s="144">
        <v>58750</v>
      </c>
      <c r="F556" s="144">
        <v>2</v>
      </c>
      <c r="G556" s="146">
        <v>1922.66</v>
      </c>
      <c r="H556" s="146">
        <v>320869.45</v>
      </c>
    </row>
    <row r="557" spans="1:8" x14ac:dyDescent="0.25">
      <c r="A557" s="144">
        <v>555</v>
      </c>
      <c r="B557" s="145">
        <v>42208</v>
      </c>
      <c r="C557" s="146">
        <v>-1064.3599999999999</v>
      </c>
      <c r="D557" s="144">
        <v>0</v>
      </c>
      <c r="E557" s="144">
        <v>58750</v>
      </c>
      <c r="F557" s="144">
        <v>2</v>
      </c>
      <c r="G557" s="146">
        <v>-2128.7199999999998</v>
      </c>
      <c r="H557" s="146">
        <v>318740.73</v>
      </c>
    </row>
    <row r="558" spans="1:8" x14ac:dyDescent="0.25">
      <c r="A558" s="144">
        <v>556</v>
      </c>
      <c r="B558" s="145">
        <v>42209</v>
      </c>
      <c r="C558" s="144">
        <v>895.45</v>
      </c>
      <c r="D558" s="144">
        <v>0</v>
      </c>
      <c r="E558" s="144">
        <v>58750</v>
      </c>
      <c r="F558" s="144">
        <v>2</v>
      </c>
      <c r="G558" s="146">
        <v>1790.9</v>
      </c>
      <c r="H558" s="146">
        <v>320531.63</v>
      </c>
    </row>
    <row r="559" spans="1:8" x14ac:dyDescent="0.25">
      <c r="A559" s="144">
        <v>557</v>
      </c>
      <c r="B559" s="145">
        <v>42212</v>
      </c>
      <c r="C559" s="144">
        <v>-949.34</v>
      </c>
      <c r="D559" s="144">
        <v>0</v>
      </c>
      <c r="E559" s="144">
        <v>58750</v>
      </c>
      <c r="F559" s="144">
        <v>2</v>
      </c>
      <c r="G559" s="146">
        <v>-1898.68</v>
      </c>
      <c r="H559" s="146">
        <v>318632.95</v>
      </c>
    </row>
    <row r="560" spans="1:8" x14ac:dyDescent="0.25">
      <c r="A560" s="144">
        <v>558</v>
      </c>
      <c r="B560" s="145">
        <v>42213</v>
      </c>
      <c r="C560" s="146">
        <v>1204.02</v>
      </c>
      <c r="D560" s="144">
        <v>0</v>
      </c>
      <c r="E560" s="144">
        <v>58750</v>
      </c>
      <c r="F560" s="144">
        <v>2</v>
      </c>
      <c r="G560" s="146">
        <v>2408.04</v>
      </c>
      <c r="H560" s="146">
        <v>321040.99</v>
      </c>
    </row>
    <row r="561" spans="1:8" x14ac:dyDescent="0.25">
      <c r="A561" s="144">
        <v>559</v>
      </c>
      <c r="B561" s="145">
        <v>42214</v>
      </c>
      <c r="C561" s="144">
        <v>-49.92</v>
      </c>
      <c r="D561" s="144">
        <v>0</v>
      </c>
      <c r="E561" s="144">
        <v>58750</v>
      </c>
      <c r="F561" s="144">
        <v>2</v>
      </c>
      <c r="G561" s="144">
        <v>-99.84</v>
      </c>
      <c r="H561" s="146">
        <v>320941.15000000002</v>
      </c>
    </row>
    <row r="562" spans="1:8" x14ac:dyDescent="0.25">
      <c r="A562" s="144">
        <v>560</v>
      </c>
      <c r="B562" s="145">
        <v>42215</v>
      </c>
      <c r="C562" s="146">
        <v>2202</v>
      </c>
      <c r="D562" s="144">
        <v>0</v>
      </c>
      <c r="E562" s="144">
        <v>58750</v>
      </c>
      <c r="F562" s="144">
        <v>2</v>
      </c>
      <c r="G562" s="146">
        <v>4404</v>
      </c>
      <c r="H562" s="146">
        <v>325345.15000000002</v>
      </c>
    </row>
    <row r="563" spans="1:8" x14ac:dyDescent="0.25">
      <c r="A563" s="144">
        <v>561</v>
      </c>
      <c r="B563" s="145">
        <v>42216</v>
      </c>
      <c r="C563" s="144">
        <v>50.91</v>
      </c>
      <c r="D563" s="144">
        <v>0</v>
      </c>
      <c r="E563" s="144">
        <v>58750</v>
      </c>
      <c r="F563" s="144">
        <v>2</v>
      </c>
      <c r="G563" s="144">
        <v>101.82</v>
      </c>
      <c r="H563" s="146">
        <v>325446.96999999997</v>
      </c>
    </row>
    <row r="564" spans="1:8" x14ac:dyDescent="0.25">
      <c r="A564" s="144">
        <v>562</v>
      </c>
      <c r="B564" s="145">
        <v>42219</v>
      </c>
      <c r="C564" s="144">
        <v>664.5</v>
      </c>
      <c r="D564" s="144">
        <v>0</v>
      </c>
      <c r="E564" s="144">
        <v>58750</v>
      </c>
      <c r="F564" s="144">
        <v>2</v>
      </c>
      <c r="G564" s="146">
        <v>1329</v>
      </c>
      <c r="H564" s="146">
        <v>326775.96999999997</v>
      </c>
    </row>
    <row r="565" spans="1:8" x14ac:dyDescent="0.25">
      <c r="A565" s="144">
        <v>563</v>
      </c>
      <c r="B565" s="145">
        <v>42220</v>
      </c>
      <c r="C565" s="144">
        <v>40.840000000000003</v>
      </c>
      <c r="D565" s="144">
        <v>0</v>
      </c>
      <c r="E565" s="144">
        <v>58750</v>
      </c>
      <c r="F565" s="144">
        <v>2</v>
      </c>
      <c r="G565" s="144">
        <v>81.680000000000007</v>
      </c>
      <c r="H565" s="146">
        <v>326857.65000000002</v>
      </c>
    </row>
    <row r="566" spans="1:8" x14ac:dyDescent="0.25">
      <c r="A566" s="144">
        <v>564</v>
      </c>
      <c r="B566" s="145">
        <v>42221</v>
      </c>
      <c r="C566" s="144">
        <v>428.89</v>
      </c>
      <c r="D566" s="144">
        <v>0</v>
      </c>
      <c r="E566" s="144">
        <v>58750</v>
      </c>
      <c r="F566" s="144">
        <v>2</v>
      </c>
      <c r="G566" s="144">
        <v>857.78</v>
      </c>
      <c r="H566" s="146">
        <v>327715.43</v>
      </c>
    </row>
    <row r="567" spans="1:8" x14ac:dyDescent="0.25">
      <c r="A567" s="144">
        <v>565</v>
      </c>
      <c r="B567" s="145">
        <v>42222</v>
      </c>
      <c r="C567" s="146">
        <v>1032.26</v>
      </c>
      <c r="D567" s="144">
        <v>0</v>
      </c>
      <c r="E567" s="144">
        <v>58750</v>
      </c>
      <c r="F567" s="144">
        <v>2</v>
      </c>
      <c r="G567" s="146">
        <v>2064.52</v>
      </c>
      <c r="H567" s="146">
        <v>329779.95</v>
      </c>
    </row>
    <row r="568" spans="1:8" x14ac:dyDescent="0.25">
      <c r="A568" s="144">
        <v>566</v>
      </c>
      <c r="B568" s="145">
        <v>42223</v>
      </c>
      <c r="C568" s="144">
        <v>507.27</v>
      </c>
      <c r="D568" s="144">
        <v>0</v>
      </c>
      <c r="E568" s="144">
        <v>58750</v>
      </c>
      <c r="F568" s="144">
        <v>2</v>
      </c>
      <c r="G568" s="146">
        <v>1014.54</v>
      </c>
      <c r="H568" s="146">
        <v>330794.49</v>
      </c>
    </row>
    <row r="569" spans="1:8" x14ac:dyDescent="0.25">
      <c r="A569" s="144">
        <v>567</v>
      </c>
      <c r="B569" s="145">
        <v>42227</v>
      </c>
      <c r="C569" s="144">
        <v>910.63</v>
      </c>
      <c r="D569" s="144">
        <v>0</v>
      </c>
      <c r="E569" s="144">
        <v>58750</v>
      </c>
      <c r="F569" s="144">
        <v>2</v>
      </c>
      <c r="G569" s="146">
        <v>1821.26</v>
      </c>
      <c r="H569" s="146">
        <v>332615.75</v>
      </c>
    </row>
    <row r="570" spans="1:8" x14ac:dyDescent="0.25">
      <c r="A570" s="144">
        <v>568</v>
      </c>
      <c r="B570" s="145">
        <v>42229</v>
      </c>
      <c r="C570" s="144">
        <v>-72.61</v>
      </c>
      <c r="D570" s="144">
        <v>0</v>
      </c>
      <c r="E570" s="144">
        <v>58750</v>
      </c>
      <c r="F570" s="144">
        <v>2</v>
      </c>
      <c r="G570" s="144">
        <v>-145.22</v>
      </c>
      <c r="H570" s="146">
        <v>332470.53000000003</v>
      </c>
    </row>
    <row r="571" spans="1:8" x14ac:dyDescent="0.25">
      <c r="A571" s="144">
        <v>569</v>
      </c>
      <c r="B571" s="145">
        <v>42230</v>
      </c>
      <c r="C571" s="144">
        <v>110.2</v>
      </c>
      <c r="D571" s="144">
        <v>0</v>
      </c>
      <c r="E571" s="144">
        <v>58750</v>
      </c>
      <c r="F571" s="144">
        <v>2</v>
      </c>
      <c r="G571" s="144">
        <v>220.4</v>
      </c>
      <c r="H571" s="146">
        <v>332690.93</v>
      </c>
    </row>
    <row r="572" spans="1:8" x14ac:dyDescent="0.25">
      <c r="A572" s="144">
        <v>570</v>
      </c>
      <c r="B572" s="145">
        <v>42233</v>
      </c>
      <c r="C572" s="146">
        <v>1301.6099999999999</v>
      </c>
      <c r="D572" s="144">
        <v>0</v>
      </c>
      <c r="E572" s="144">
        <v>58750</v>
      </c>
      <c r="F572" s="144">
        <v>2</v>
      </c>
      <c r="G572" s="146">
        <v>2603.2199999999998</v>
      </c>
      <c r="H572" s="146">
        <v>335294.15000000002</v>
      </c>
    </row>
    <row r="573" spans="1:8" x14ac:dyDescent="0.25">
      <c r="A573" s="144">
        <v>571</v>
      </c>
      <c r="B573" s="145">
        <v>42235</v>
      </c>
      <c r="C573" s="146">
        <v>-1331.6</v>
      </c>
      <c r="D573" s="144">
        <v>0</v>
      </c>
      <c r="E573" s="144">
        <v>58750</v>
      </c>
      <c r="F573" s="144">
        <v>2</v>
      </c>
      <c r="G573" s="146">
        <v>-2663.2</v>
      </c>
      <c r="H573" s="146">
        <v>332630.95</v>
      </c>
    </row>
    <row r="574" spans="1:8" x14ac:dyDescent="0.25">
      <c r="A574" s="144">
        <v>572</v>
      </c>
      <c r="B574" s="145">
        <v>42236</v>
      </c>
      <c r="C574" s="144">
        <v>-594.07000000000005</v>
      </c>
      <c r="D574" s="144">
        <v>0</v>
      </c>
      <c r="E574" s="144">
        <v>58750</v>
      </c>
      <c r="F574" s="144">
        <v>2</v>
      </c>
      <c r="G574" s="146">
        <v>-1188.1400000000001</v>
      </c>
      <c r="H574" s="146">
        <v>331442.81</v>
      </c>
    </row>
    <row r="575" spans="1:8" x14ac:dyDescent="0.25">
      <c r="A575" s="144">
        <v>573</v>
      </c>
      <c r="B575" s="145">
        <v>42237</v>
      </c>
      <c r="C575" s="144">
        <v>-328.81</v>
      </c>
      <c r="D575" s="144">
        <v>0</v>
      </c>
      <c r="E575" s="144">
        <v>58750</v>
      </c>
      <c r="F575" s="144">
        <v>2</v>
      </c>
      <c r="G575" s="144">
        <v>-657.62</v>
      </c>
      <c r="H575" s="146">
        <v>330785.19</v>
      </c>
    </row>
    <row r="576" spans="1:8" x14ac:dyDescent="0.25">
      <c r="A576" s="144">
        <v>574</v>
      </c>
      <c r="B576" s="145">
        <v>42241</v>
      </c>
      <c r="C576" s="144">
        <v>515.78</v>
      </c>
      <c r="D576" s="144">
        <v>0</v>
      </c>
      <c r="E576" s="144">
        <v>58750</v>
      </c>
      <c r="F576" s="144">
        <v>2</v>
      </c>
      <c r="G576" s="146">
        <v>1031.56</v>
      </c>
      <c r="H576" s="146">
        <v>331816.75</v>
      </c>
    </row>
    <row r="577" spans="1:8" x14ac:dyDescent="0.25">
      <c r="A577" s="144">
        <v>575</v>
      </c>
      <c r="B577" s="145">
        <v>42242</v>
      </c>
      <c r="C577" s="144">
        <v>95.99</v>
      </c>
      <c r="D577" s="144">
        <v>0</v>
      </c>
      <c r="E577" s="144">
        <v>58750</v>
      </c>
      <c r="F577" s="144">
        <v>2</v>
      </c>
      <c r="G577" s="144">
        <v>191.98</v>
      </c>
      <c r="H577" s="146">
        <v>332008.73</v>
      </c>
    </row>
    <row r="578" spans="1:8" x14ac:dyDescent="0.25">
      <c r="A578" s="144">
        <v>576</v>
      </c>
      <c r="B578" s="145">
        <v>42244</v>
      </c>
      <c r="C578" s="144">
        <v>923.13</v>
      </c>
      <c r="D578" s="144">
        <v>0</v>
      </c>
      <c r="E578" s="144">
        <v>58750</v>
      </c>
      <c r="F578" s="144">
        <v>2</v>
      </c>
      <c r="G578" s="146">
        <v>1846.26</v>
      </c>
      <c r="H578" s="146">
        <v>333854.99</v>
      </c>
    </row>
    <row r="579" spans="1:8" x14ac:dyDescent="0.25">
      <c r="A579" s="144">
        <v>577</v>
      </c>
      <c r="B579" s="145">
        <v>42247</v>
      </c>
      <c r="C579" s="146">
        <v>2148.69</v>
      </c>
      <c r="D579" s="144">
        <v>0</v>
      </c>
      <c r="E579" s="144">
        <v>58750</v>
      </c>
      <c r="F579" s="144">
        <v>2</v>
      </c>
      <c r="G579" s="146">
        <v>4297.38</v>
      </c>
      <c r="H579" s="146">
        <v>338152.37</v>
      </c>
    </row>
    <row r="580" spans="1:8" x14ac:dyDescent="0.25">
      <c r="A580" s="144">
        <v>578</v>
      </c>
      <c r="B580" s="145">
        <v>42248</v>
      </c>
      <c r="C580" s="146">
        <v>1958.23</v>
      </c>
      <c r="D580" s="144">
        <v>0</v>
      </c>
      <c r="E580" s="144">
        <v>58750</v>
      </c>
      <c r="F580" s="144">
        <v>2</v>
      </c>
      <c r="G580" s="146">
        <v>3916.46</v>
      </c>
      <c r="H580" s="146">
        <v>342068.83</v>
      </c>
    </row>
    <row r="581" spans="1:8" x14ac:dyDescent="0.25">
      <c r="A581" s="144">
        <v>579</v>
      </c>
      <c r="B581" s="145">
        <v>42249</v>
      </c>
      <c r="C581" s="144">
        <v>860.03</v>
      </c>
      <c r="D581" s="144">
        <v>0</v>
      </c>
      <c r="E581" s="144">
        <v>58750</v>
      </c>
      <c r="F581" s="144">
        <v>2</v>
      </c>
      <c r="G581" s="146">
        <v>1720.06</v>
      </c>
      <c r="H581" s="146">
        <v>343788.89</v>
      </c>
    </row>
    <row r="582" spans="1:8" x14ac:dyDescent="0.25">
      <c r="A582" s="144">
        <v>580</v>
      </c>
      <c r="B582" s="145">
        <v>42251</v>
      </c>
      <c r="C582" s="144">
        <v>727.19</v>
      </c>
      <c r="D582" s="144">
        <v>0</v>
      </c>
      <c r="E582" s="144">
        <v>58750</v>
      </c>
      <c r="F582" s="144">
        <v>2</v>
      </c>
      <c r="G582" s="146">
        <v>1454.38</v>
      </c>
      <c r="H582" s="146">
        <v>345243.27</v>
      </c>
    </row>
    <row r="583" spans="1:8" x14ac:dyDescent="0.25">
      <c r="A583" s="144">
        <v>581</v>
      </c>
      <c r="B583" s="145">
        <v>42255</v>
      </c>
      <c r="C583" s="144">
        <v>-424.32</v>
      </c>
      <c r="D583" s="144">
        <v>0</v>
      </c>
      <c r="E583" s="144">
        <v>58750</v>
      </c>
      <c r="F583" s="144">
        <v>2</v>
      </c>
      <c r="G583" s="144">
        <v>-848.64</v>
      </c>
      <c r="H583" s="146">
        <v>344394.63</v>
      </c>
    </row>
    <row r="584" spans="1:8" x14ac:dyDescent="0.25">
      <c r="A584" s="144">
        <v>582</v>
      </c>
      <c r="B584" s="145">
        <v>42256</v>
      </c>
      <c r="C584" s="146">
        <v>1118.5</v>
      </c>
      <c r="D584" s="144">
        <v>0</v>
      </c>
      <c r="E584" s="144">
        <v>58750</v>
      </c>
      <c r="F584" s="144">
        <v>2</v>
      </c>
      <c r="G584" s="146">
        <v>2237</v>
      </c>
      <c r="H584" s="146">
        <v>346631.63</v>
      </c>
    </row>
    <row r="585" spans="1:8" x14ac:dyDescent="0.25">
      <c r="A585" s="144">
        <v>583</v>
      </c>
      <c r="B585" s="145">
        <v>42257</v>
      </c>
      <c r="C585" s="144">
        <v>120.26</v>
      </c>
      <c r="D585" s="144">
        <v>0</v>
      </c>
      <c r="E585" s="144">
        <v>58750</v>
      </c>
      <c r="F585" s="144">
        <v>2</v>
      </c>
      <c r="G585" s="144">
        <v>240.52</v>
      </c>
      <c r="H585" s="146">
        <v>346872.15</v>
      </c>
    </row>
    <row r="586" spans="1:8" x14ac:dyDescent="0.25">
      <c r="A586" s="144">
        <v>584</v>
      </c>
      <c r="B586" s="145">
        <v>42258</v>
      </c>
      <c r="C586" s="144">
        <v>622.71</v>
      </c>
      <c r="D586" s="144">
        <v>0</v>
      </c>
      <c r="E586" s="144">
        <v>58750</v>
      </c>
      <c r="F586" s="144">
        <v>2</v>
      </c>
      <c r="G586" s="146">
        <v>1245.42</v>
      </c>
      <c r="H586" s="146">
        <v>348117.57</v>
      </c>
    </row>
    <row r="587" spans="1:8" x14ac:dyDescent="0.25">
      <c r="A587" s="144">
        <v>585</v>
      </c>
      <c r="B587" s="145">
        <v>42261</v>
      </c>
      <c r="C587" s="144">
        <v>-288.17</v>
      </c>
      <c r="D587" s="144">
        <v>0</v>
      </c>
      <c r="E587" s="144">
        <v>58750</v>
      </c>
      <c r="F587" s="144">
        <v>2</v>
      </c>
      <c r="G587" s="144">
        <v>-576.34</v>
      </c>
      <c r="H587" s="146">
        <v>347541.23</v>
      </c>
    </row>
    <row r="588" spans="1:8" x14ac:dyDescent="0.25">
      <c r="A588" s="144">
        <v>586</v>
      </c>
      <c r="B588" s="145">
        <v>42262</v>
      </c>
      <c r="C588" s="146">
        <v>2221.98</v>
      </c>
      <c r="D588" s="144">
        <v>0</v>
      </c>
      <c r="E588" s="144">
        <v>58750</v>
      </c>
      <c r="F588" s="144">
        <v>2</v>
      </c>
      <c r="G588" s="146">
        <v>4443.96</v>
      </c>
      <c r="H588" s="146">
        <v>351985.19</v>
      </c>
    </row>
    <row r="589" spans="1:8" x14ac:dyDescent="0.25">
      <c r="A589" s="144">
        <v>587</v>
      </c>
      <c r="B589" s="145">
        <v>42263</v>
      </c>
      <c r="C589" s="144">
        <v>393.02</v>
      </c>
      <c r="D589" s="144">
        <v>0</v>
      </c>
      <c r="E589" s="144">
        <v>58750</v>
      </c>
      <c r="F589" s="144">
        <v>2</v>
      </c>
      <c r="G589" s="144">
        <v>786.04</v>
      </c>
      <c r="H589" s="146">
        <v>352771.23</v>
      </c>
    </row>
    <row r="590" spans="1:8" x14ac:dyDescent="0.25">
      <c r="A590" s="144">
        <v>588</v>
      </c>
      <c r="B590" s="145">
        <v>42265</v>
      </c>
      <c r="C590" s="144">
        <v>565.54999999999995</v>
      </c>
      <c r="D590" s="144">
        <v>0</v>
      </c>
      <c r="E590" s="144">
        <v>58750</v>
      </c>
      <c r="F590" s="144">
        <v>2</v>
      </c>
      <c r="G590" s="146">
        <v>1131.0999999999999</v>
      </c>
      <c r="H590" s="146">
        <v>353902.33</v>
      </c>
    </row>
    <row r="591" spans="1:8" x14ac:dyDescent="0.25">
      <c r="A591" s="144">
        <v>589</v>
      </c>
      <c r="B591" s="145">
        <v>42268</v>
      </c>
      <c r="C591" s="144">
        <v>-340.94</v>
      </c>
      <c r="D591" s="144">
        <v>0</v>
      </c>
      <c r="E591" s="144">
        <v>58750</v>
      </c>
      <c r="F591" s="144">
        <v>2</v>
      </c>
      <c r="G591" s="144">
        <v>-681.88</v>
      </c>
      <c r="H591" s="146">
        <v>353220.45</v>
      </c>
    </row>
    <row r="592" spans="1:8" x14ac:dyDescent="0.25">
      <c r="A592" s="144">
        <v>590</v>
      </c>
      <c r="B592" s="145">
        <v>42269</v>
      </c>
      <c r="C592" s="144">
        <v>-635.55999999999995</v>
      </c>
      <c r="D592" s="144">
        <v>0</v>
      </c>
      <c r="E592" s="144">
        <v>58750</v>
      </c>
      <c r="F592" s="144">
        <v>2</v>
      </c>
      <c r="G592" s="146">
        <v>-1271.1199999999999</v>
      </c>
      <c r="H592" s="146">
        <v>351949.33</v>
      </c>
    </row>
    <row r="593" spans="1:8" x14ac:dyDescent="0.25">
      <c r="A593" s="144">
        <v>591</v>
      </c>
      <c r="B593" s="145">
        <v>42270</v>
      </c>
      <c r="C593" s="146">
        <v>1398.92</v>
      </c>
      <c r="D593" s="144">
        <v>0</v>
      </c>
      <c r="E593" s="144">
        <v>58750</v>
      </c>
      <c r="F593" s="144">
        <v>2</v>
      </c>
      <c r="G593" s="146">
        <v>2797.84</v>
      </c>
      <c r="H593" s="146">
        <v>354747.17</v>
      </c>
    </row>
    <row r="594" spans="1:8" x14ac:dyDescent="0.25">
      <c r="A594" s="144">
        <v>592</v>
      </c>
      <c r="B594" s="145">
        <v>42275</v>
      </c>
      <c r="C594" s="146">
        <v>2404.4699999999998</v>
      </c>
      <c r="D594" s="144">
        <v>0</v>
      </c>
      <c r="E594" s="144">
        <v>58750</v>
      </c>
      <c r="F594" s="144">
        <v>2</v>
      </c>
      <c r="G594" s="146">
        <v>4808.9399999999996</v>
      </c>
      <c r="H594" s="146">
        <v>359556.11</v>
      </c>
    </row>
    <row r="595" spans="1:8" x14ac:dyDescent="0.25">
      <c r="A595" s="144">
        <v>593</v>
      </c>
      <c r="B595" s="145">
        <v>42276</v>
      </c>
      <c r="C595" s="144">
        <v>-155.88999999999999</v>
      </c>
      <c r="D595" s="144">
        <v>0</v>
      </c>
      <c r="E595" s="144">
        <v>58750</v>
      </c>
      <c r="F595" s="144">
        <v>2</v>
      </c>
      <c r="G595" s="144">
        <v>-311.77999999999997</v>
      </c>
      <c r="H595" s="146">
        <v>359244.33</v>
      </c>
    </row>
    <row r="596" spans="1:8" x14ac:dyDescent="0.25">
      <c r="A596" s="144">
        <v>594</v>
      </c>
      <c r="B596" s="145">
        <v>42277</v>
      </c>
      <c r="C596" s="144">
        <v>-193.09</v>
      </c>
      <c r="D596" s="144">
        <v>0</v>
      </c>
      <c r="E596" s="144">
        <v>58750</v>
      </c>
      <c r="F596" s="144">
        <v>2</v>
      </c>
      <c r="G596" s="144">
        <v>-386.18</v>
      </c>
      <c r="H596" s="146">
        <v>358858.15</v>
      </c>
    </row>
    <row r="597" spans="1:8" x14ac:dyDescent="0.25">
      <c r="A597" s="144">
        <v>595</v>
      </c>
      <c r="B597" s="145">
        <v>42278</v>
      </c>
      <c r="C597" s="144">
        <v>268.39</v>
      </c>
      <c r="D597" s="144">
        <v>0</v>
      </c>
      <c r="E597" s="144">
        <v>58750</v>
      </c>
      <c r="F597" s="144">
        <v>2</v>
      </c>
      <c r="G597" s="144">
        <v>536.78</v>
      </c>
      <c r="H597" s="146">
        <v>359394.93</v>
      </c>
    </row>
    <row r="598" spans="1:8" x14ac:dyDescent="0.25">
      <c r="A598" s="144">
        <v>596</v>
      </c>
      <c r="B598" s="145">
        <v>42282</v>
      </c>
      <c r="C598" s="144">
        <v>-74.63</v>
      </c>
      <c r="D598" s="144">
        <v>0</v>
      </c>
      <c r="E598" s="144">
        <v>58750</v>
      </c>
      <c r="F598" s="144">
        <v>2</v>
      </c>
      <c r="G598" s="144">
        <v>-149.26</v>
      </c>
      <c r="H598" s="146">
        <v>359245.67</v>
      </c>
    </row>
    <row r="599" spans="1:8" x14ac:dyDescent="0.25">
      <c r="A599" s="144">
        <v>597</v>
      </c>
      <c r="B599" s="145">
        <v>42283</v>
      </c>
      <c r="C599" s="146">
        <v>1274.3699999999999</v>
      </c>
      <c r="D599" s="144">
        <v>0</v>
      </c>
      <c r="E599" s="144">
        <v>58750</v>
      </c>
      <c r="F599" s="144">
        <v>2</v>
      </c>
      <c r="G599" s="146">
        <v>2548.7399999999998</v>
      </c>
      <c r="H599" s="146">
        <v>361794.41</v>
      </c>
    </row>
    <row r="600" spans="1:8" x14ac:dyDescent="0.25">
      <c r="A600" s="144">
        <v>598</v>
      </c>
      <c r="B600" s="145">
        <v>42284</v>
      </c>
      <c r="C600" s="146">
        <v>1415.83</v>
      </c>
      <c r="D600" s="144">
        <v>0</v>
      </c>
      <c r="E600" s="144">
        <v>58750</v>
      </c>
      <c r="F600" s="144">
        <v>2</v>
      </c>
      <c r="G600" s="146">
        <v>2831.66</v>
      </c>
      <c r="H600" s="146">
        <v>364626.07</v>
      </c>
    </row>
    <row r="601" spans="1:8" x14ac:dyDescent="0.25">
      <c r="A601" s="144">
        <v>599</v>
      </c>
      <c r="B601" s="145">
        <v>42285</v>
      </c>
      <c r="C601" s="144">
        <v>-401.21</v>
      </c>
      <c r="D601" s="144">
        <v>0</v>
      </c>
      <c r="E601" s="144">
        <v>58750</v>
      </c>
      <c r="F601" s="144">
        <v>2</v>
      </c>
      <c r="G601" s="144">
        <v>-802.42</v>
      </c>
      <c r="H601" s="146">
        <v>363823.65</v>
      </c>
    </row>
    <row r="602" spans="1:8" x14ac:dyDescent="0.25">
      <c r="A602" s="144">
        <v>600</v>
      </c>
      <c r="B602" s="145">
        <v>42286</v>
      </c>
      <c r="C602" s="144">
        <v>237.64</v>
      </c>
      <c r="D602" s="144">
        <v>0</v>
      </c>
      <c r="E602" s="144">
        <v>58750</v>
      </c>
      <c r="F602" s="144">
        <v>2</v>
      </c>
      <c r="G602" s="144">
        <v>475.28</v>
      </c>
      <c r="H602" s="146">
        <v>364298.93</v>
      </c>
    </row>
    <row r="603" spans="1:8" x14ac:dyDescent="0.25">
      <c r="A603" s="144">
        <v>601</v>
      </c>
      <c r="B603" s="145">
        <v>42289</v>
      </c>
      <c r="C603" s="146">
        <v>1181.02</v>
      </c>
      <c r="D603" s="144">
        <v>0</v>
      </c>
      <c r="E603" s="144">
        <v>58750</v>
      </c>
      <c r="F603" s="144">
        <v>2</v>
      </c>
      <c r="G603" s="146">
        <v>2362.04</v>
      </c>
      <c r="H603" s="146">
        <v>366660.97</v>
      </c>
    </row>
    <row r="604" spans="1:8" x14ac:dyDescent="0.25">
      <c r="A604" s="144">
        <v>602</v>
      </c>
      <c r="B604" s="145">
        <v>42290</v>
      </c>
      <c r="C604" s="144">
        <v>937.59</v>
      </c>
      <c r="D604" s="144">
        <v>0</v>
      </c>
      <c r="E604" s="144">
        <v>58750</v>
      </c>
      <c r="F604" s="144">
        <v>2</v>
      </c>
      <c r="G604" s="146">
        <v>1875.18</v>
      </c>
      <c r="H604" s="146">
        <v>368536.15</v>
      </c>
    </row>
    <row r="605" spans="1:8" x14ac:dyDescent="0.25">
      <c r="A605" s="144">
        <v>603</v>
      </c>
      <c r="B605" s="145">
        <v>42291</v>
      </c>
      <c r="C605" s="144">
        <v>551.28</v>
      </c>
      <c r="D605" s="144">
        <v>0</v>
      </c>
      <c r="E605" s="144">
        <v>58750</v>
      </c>
      <c r="F605" s="144">
        <v>2</v>
      </c>
      <c r="G605" s="146">
        <v>1102.56</v>
      </c>
      <c r="H605" s="146">
        <v>369638.71</v>
      </c>
    </row>
    <row r="606" spans="1:8" x14ac:dyDescent="0.25">
      <c r="A606" s="144">
        <v>604</v>
      </c>
      <c r="B606" s="145">
        <v>42292</v>
      </c>
      <c r="C606" s="146">
        <v>1243.46</v>
      </c>
      <c r="D606" s="144">
        <v>0</v>
      </c>
      <c r="E606" s="144">
        <v>58750</v>
      </c>
      <c r="F606" s="144">
        <v>2</v>
      </c>
      <c r="G606" s="146">
        <v>2486.92</v>
      </c>
      <c r="H606" s="146">
        <v>372125.63</v>
      </c>
    </row>
    <row r="607" spans="1:8" x14ac:dyDescent="0.25">
      <c r="A607" s="144">
        <v>605</v>
      </c>
      <c r="B607" s="145">
        <v>42293</v>
      </c>
      <c r="C607" s="144">
        <v>-762.3</v>
      </c>
      <c r="D607" s="144">
        <v>0</v>
      </c>
      <c r="E607" s="144">
        <v>58750</v>
      </c>
      <c r="F607" s="144">
        <v>2</v>
      </c>
      <c r="G607" s="146">
        <v>-1524.6</v>
      </c>
      <c r="H607" s="146">
        <v>370601.03</v>
      </c>
    </row>
    <row r="608" spans="1:8" x14ac:dyDescent="0.25">
      <c r="A608" s="144">
        <v>606</v>
      </c>
      <c r="B608" s="145">
        <v>42297</v>
      </c>
      <c r="C608" s="146">
        <v>2497.09</v>
      </c>
      <c r="D608" s="144">
        <v>0</v>
      </c>
      <c r="E608" s="144">
        <v>58750</v>
      </c>
      <c r="F608" s="144">
        <v>2</v>
      </c>
      <c r="G608" s="146">
        <v>4994.18</v>
      </c>
      <c r="H608" s="146">
        <v>375595.21</v>
      </c>
    </row>
    <row r="609" spans="1:8" x14ac:dyDescent="0.25">
      <c r="A609" s="144">
        <v>607</v>
      </c>
      <c r="B609" s="145">
        <v>42298</v>
      </c>
      <c r="C609" s="144">
        <v>312.55</v>
      </c>
      <c r="D609" s="144">
        <v>0</v>
      </c>
      <c r="E609" s="144">
        <v>58750</v>
      </c>
      <c r="F609" s="144">
        <v>2</v>
      </c>
      <c r="G609" s="144">
        <v>625.1</v>
      </c>
      <c r="H609" s="146">
        <v>376220.31</v>
      </c>
    </row>
    <row r="610" spans="1:8" x14ac:dyDescent="0.25">
      <c r="A610" s="144">
        <v>608</v>
      </c>
      <c r="B610" s="145">
        <v>42299</v>
      </c>
      <c r="C610" s="146">
        <v>1380.3</v>
      </c>
      <c r="D610" s="144">
        <v>0</v>
      </c>
      <c r="E610" s="144">
        <v>58750</v>
      </c>
      <c r="F610" s="144">
        <v>2</v>
      </c>
      <c r="G610" s="146">
        <v>2760.6</v>
      </c>
      <c r="H610" s="146">
        <v>378980.91</v>
      </c>
    </row>
    <row r="611" spans="1:8" x14ac:dyDescent="0.25">
      <c r="A611" s="144">
        <v>609</v>
      </c>
      <c r="B611" s="145">
        <v>42300</v>
      </c>
      <c r="C611" s="144">
        <v>15.56</v>
      </c>
      <c r="D611" s="144">
        <v>0</v>
      </c>
      <c r="E611" s="144">
        <v>58750</v>
      </c>
      <c r="F611" s="144">
        <v>2</v>
      </c>
      <c r="G611" s="144">
        <v>31.12</v>
      </c>
      <c r="H611" s="146">
        <v>379012.03</v>
      </c>
    </row>
    <row r="612" spans="1:8" x14ac:dyDescent="0.25">
      <c r="A612" s="144">
        <v>610</v>
      </c>
      <c r="B612" s="145">
        <v>42303</v>
      </c>
      <c r="C612" s="144">
        <v>-229.16</v>
      </c>
      <c r="D612" s="144">
        <v>0</v>
      </c>
      <c r="E612" s="144">
        <v>58750</v>
      </c>
      <c r="F612" s="144">
        <v>2</v>
      </c>
      <c r="G612" s="144">
        <v>-458.32</v>
      </c>
      <c r="H612" s="146">
        <v>378553.71</v>
      </c>
    </row>
    <row r="613" spans="1:8" x14ac:dyDescent="0.25">
      <c r="A613" s="144">
        <v>611</v>
      </c>
      <c r="B613" s="145">
        <v>42304</v>
      </c>
      <c r="C613" s="144">
        <v>937.89</v>
      </c>
      <c r="D613" s="144">
        <v>0</v>
      </c>
      <c r="E613" s="144">
        <v>58750</v>
      </c>
      <c r="F613" s="144">
        <v>2</v>
      </c>
      <c r="G613" s="146">
        <v>1875.78</v>
      </c>
      <c r="H613" s="146">
        <v>380429.49</v>
      </c>
    </row>
    <row r="614" spans="1:8" x14ac:dyDescent="0.25">
      <c r="A614" s="144">
        <v>612</v>
      </c>
      <c r="B614" s="145">
        <v>42305</v>
      </c>
      <c r="C614" s="144">
        <v>-99.02</v>
      </c>
      <c r="D614" s="144">
        <v>0</v>
      </c>
      <c r="E614" s="144">
        <v>58750</v>
      </c>
      <c r="F614" s="144">
        <v>2</v>
      </c>
      <c r="G614" s="144">
        <v>-198.04</v>
      </c>
      <c r="H614" s="146">
        <v>380231.45</v>
      </c>
    </row>
    <row r="615" spans="1:8" x14ac:dyDescent="0.25">
      <c r="A615" s="144">
        <v>613</v>
      </c>
      <c r="B615" s="145">
        <v>42306</v>
      </c>
      <c r="C615" s="144">
        <v>478.3</v>
      </c>
      <c r="D615" s="144">
        <v>0</v>
      </c>
      <c r="E615" s="144">
        <v>58750</v>
      </c>
      <c r="F615" s="144">
        <v>2</v>
      </c>
      <c r="G615" s="144">
        <v>956.6</v>
      </c>
      <c r="H615" s="146">
        <v>381188.05</v>
      </c>
    </row>
    <row r="616" spans="1:8" x14ac:dyDescent="0.25">
      <c r="A616" s="144">
        <v>614</v>
      </c>
      <c r="B616" s="145">
        <v>42307</v>
      </c>
      <c r="C616" s="144">
        <v>-227.33</v>
      </c>
      <c r="D616" s="144">
        <v>0</v>
      </c>
      <c r="E616" s="144">
        <v>58750</v>
      </c>
      <c r="F616" s="144">
        <v>2</v>
      </c>
      <c r="G616" s="144">
        <v>-454.66</v>
      </c>
      <c r="H616" s="146">
        <v>380733.39</v>
      </c>
    </row>
    <row r="617" spans="1:8" x14ac:dyDescent="0.25">
      <c r="A617" s="144">
        <v>615</v>
      </c>
      <c r="B617" s="145">
        <v>42310</v>
      </c>
      <c r="C617" s="146">
        <v>2285.16</v>
      </c>
      <c r="D617" s="144">
        <v>0</v>
      </c>
      <c r="E617" s="144">
        <v>58750</v>
      </c>
      <c r="F617" s="144">
        <v>2</v>
      </c>
      <c r="G617" s="146">
        <v>4570.32</v>
      </c>
      <c r="H617" s="146">
        <v>385303.71</v>
      </c>
    </row>
    <row r="618" spans="1:8" x14ac:dyDescent="0.25">
      <c r="A618" s="144">
        <v>616</v>
      </c>
      <c r="B618" s="145">
        <v>42311</v>
      </c>
      <c r="C618" s="146">
        <v>1007.26</v>
      </c>
      <c r="D618" s="144">
        <v>0</v>
      </c>
      <c r="E618" s="144">
        <v>58750</v>
      </c>
      <c r="F618" s="144">
        <v>2</v>
      </c>
      <c r="G618" s="146">
        <v>2014.52</v>
      </c>
      <c r="H618" s="146">
        <v>387318.23</v>
      </c>
    </row>
    <row r="619" spans="1:8" x14ac:dyDescent="0.25">
      <c r="A619" s="144">
        <v>617</v>
      </c>
      <c r="B619" s="145">
        <v>42312</v>
      </c>
      <c r="C619" s="146">
        <v>2376.2600000000002</v>
      </c>
      <c r="D619" s="144">
        <v>0</v>
      </c>
      <c r="E619" s="144">
        <v>58750</v>
      </c>
      <c r="F619" s="144">
        <v>2</v>
      </c>
      <c r="G619" s="146">
        <v>4752.5200000000004</v>
      </c>
      <c r="H619" s="146">
        <v>392070.75</v>
      </c>
    </row>
    <row r="620" spans="1:8" x14ac:dyDescent="0.25">
      <c r="A620" s="144">
        <v>618</v>
      </c>
      <c r="B620" s="145">
        <v>42313</v>
      </c>
      <c r="C620" s="144">
        <v>-571.80999999999995</v>
      </c>
      <c r="D620" s="144">
        <v>0</v>
      </c>
      <c r="E620" s="144">
        <v>58750</v>
      </c>
      <c r="F620" s="144">
        <v>2</v>
      </c>
      <c r="G620" s="146">
        <v>-1143.6199999999999</v>
      </c>
      <c r="H620" s="146">
        <v>390927.13</v>
      </c>
    </row>
    <row r="621" spans="1:8" x14ac:dyDescent="0.25">
      <c r="A621" s="144">
        <v>619</v>
      </c>
      <c r="B621" s="145">
        <v>42314</v>
      </c>
      <c r="C621" s="144">
        <v>961.16</v>
      </c>
      <c r="D621" s="144">
        <v>0</v>
      </c>
      <c r="E621" s="144">
        <v>58750</v>
      </c>
      <c r="F621" s="144">
        <v>2</v>
      </c>
      <c r="G621" s="146">
        <v>1922.32</v>
      </c>
      <c r="H621" s="146">
        <v>392849.45</v>
      </c>
    </row>
    <row r="622" spans="1:8" x14ac:dyDescent="0.25">
      <c r="A622" s="144">
        <v>620</v>
      </c>
      <c r="B622" s="145">
        <v>42317</v>
      </c>
      <c r="C622" s="144">
        <v>-174.72</v>
      </c>
      <c r="D622" s="144">
        <v>0</v>
      </c>
      <c r="E622" s="144">
        <v>58750</v>
      </c>
      <c r="F622" s="144">
        <v>2</v>
      </c>
      <c r="G622" s="144">
        <v>-349.44</v>
      </c>
      <c r="H622" s="146">
        <v>392500.01</v>
      </c>
    </row>
    <row r="623" spans="1:8" x14ac:dyDescent="0.25">
      <c r="A623" s="144">
        <v>621</v>
      </c>
      <c r="B623" s="145">
        <v>42318</v>
      </c>
      <c r="C623" s="144">
        <v>52.19</v>
      </c>
      <c r="D623" s="144">
        <v>0</v>
      </c>
      <c r="E623" s="144">
        <v>58750</v>
      </c>
      <c r="F623" s="144">
        <v>2</v>
      </c>
      <c r="G623" s="144">
        <v>104.38</v>
      </c>
      <c r="H623" s="146">
        <v>392604.39</v>
      </c>
    </row>
    <row r="624" spans="1:8" x14ac:dyDescent="0.25">
      <c r="A624" s="144">
        <v>622</v>
      </c>
      <c r="B624" s="145">
        <v>42319</v>
      </c>
      <c r="C624" s="144">
        <v>-472.62</v>
      </c>
      <c r="D624" s="144">
        <v>0</v>
      </c>
      <c r="E624" s="144">
        <v>58750</v>
      </c>
      <c r="F624" s="144">
        <v>2</v>
      </c>
      <c r="G624" s="144">
        <v>-945.24</v>
      </c>
      <c r="H624" s="146">
        <v>391659.15</v>
      </c>
    </row>
    <row r="625" spans="1:8" x14ac:dyDescent="0.25">
      <c r="A625" s="144">
        <v>623</v>
      </c>
      <c r="B625" s="145">
        <v>42320</v>
      </c>
      <c r="C625" s="144">
        <v>-421.92</v>
      </c>
      <c r="D625" s="144">
        <v>0</v>
      </c>
      <c r="E625" s="144">
        <v>58750</v>
      </c>
      <c r="F625" s="144">
        <v>2</v>
      </c>
      <c r="G625" s="144">
        <v>-843.84</v>
      </c>
      <c r="H625" s="146">
        <v>390815.31</v>
      </c>
    </row>
    <row r="626" spans="1:8" x14ac:dyDescent="0.25">
      <c r="A626" s="144">
        <v>624</v>
      </c>
      <c r="B626" s="145">
        <v>42321</v>
      </c>
      <c r="C626" s="146">
        <v>1153.44</v>
      </c>
      <c r="D626" s="144">
        <v>0</v>
      </c>
      <c r="E626" s="144">
        <v>58750</v>
      </c>
      <c r="F626" s="144">
        <v>2</v>
      </c>
      <c r="G626" s="146">
        <v>2306.88</v>
      </c>
      <c r="H626" s="146">
        <v>393122.19</v>
      </c>
    </row>
    <row r="627" spans="1:8" x14ac:dyDescent="0.25">
      <c r="A627" s="144">
        <v>625</v>
      </c>
      <c r="B627" s="145">
        <v>42324</v>
      </c>
      <c r="C627" s="144">
        <v>-211.32</v>
      </c>
      <c r="D627" s="144">
        <v>0</v>
      </c>
      <c r="E627" s="144">
        <v>58750</v>
      </c>
      <c r="F627" s="144">
        <v>2</v>
      </c>
      <c r="G627" s="144">
        <v>-422.64</v>
      </c>
      <c r="H627" s="146">
        <v>392699.55</v>
      </c>
    </row>
    <row r="628" spans="1:8" x14ac:dyDescent="0.25">
      <c r="A628" s="144">
        <v>626</v>
      </c>
      <c r="B628" s="145">
        <v>42326</v>
      </c>
      <c r="C628" s="146">
        <v>1467.39</v>
      </c>
      <c r="D628" s="144">
        <v>0</v>
      </c>
      <c r="E628" s="144">
        <v>58750</v>
      </c>
      <c r="F628" s="144">
        <v>2</v>
      </c>
      <c r="G628" s="146">
        <v>2934.78</v>
      </c>
      <c r="H628" s="146">
        <v>395634.33</v>
      </c>
    </row>
    <row r="629" spans="1:8" x14ac:dyDescent="0.25">
      <c r="A629" s="144">
        <v>627</v>
      </c>
      <c r="B629" s="145">
        <v>42327</v>
      </c>
      <c r="C629" s="144">
        <v>778.05</v>
      </c>
      <c r="D629" s="144">
        <v>0</v>
      </c>
      <c r="E629" s="144">
        <v>58750</v>
      </c>
      <c r="F629" s="144">
        <v>2</v>
      </c>
      <c r="G629" s="146">
        <v>1556.1</v>
      </c>
      <c r="H629" s="146">
        <v>397190.43</v>
      </c>
    </row>
    <row r="630" spans="1:8" x14ac:dyDescent="0.25">
      <c r="A630" s="144">
        <v>628</v>
      </c>
      <c r="B630" s="145">
        <v>42328</v>
      </c>
      <c r="C630" s="144">
        <v>-513.34</v>
      </c>
      <c r="D630" s="144">
        <v>0</v>
      </c>
      <c r="E630" s="144">
        <v>58750</v>
      </c>
      <c r="F630" s="144">
        <v>2</v>
      </c>
      <c r="G630" s="146">
        <v>-1026.68</v>
      </c>
      <c r="H630" s="146">
        <v>396163.75</v>
      </c>
    </row>
    <row r="631" spans="1:8" x14ac:dyDescent="0.25">
      <c r="A631" s="144">
        <v>629</v>
      </c>
      <c r="B631" s="145">
        <v>42331</v>
      </c>
      <c r="C631" s="144">
        <v>488.45</v>
      </c>
      <c r="D631" s="144">
        <v>0</v>
      </c>
      <c r="E631" s="144">
        <v>58750</v>
      </c>
      <c r="F631" s="144">
        <v>2</v>
      </c>
      <c r="G631" s="144">
        <v>976.9</v>
      </c>
      <c r="H631" s="146">
        <v>397140.65</v>
      </c>
    </row>
    <row r="632" spans="1:8" x14ac:dyDescent="0.25">
      <c r="A632" s="144">
        <v>630</v>
      </c>
      <c r="B632" s="145">
        <v>42333</v>
      </c>
      <c r="C632" s="146">
        <v>1788.54</v>
      </c>
      <c r="D632" s="144">
        <v>0</v>
      </c>
      <c r="E632" s="144">
        <v>58750</v>
      </c>
      <c r="F632" s="144">
        <v>2</v>
      </c>
      <c r="G632" s="146">
        <v>3577.08</v>
      </c>
      <c r="H632" s="146">
        <v>400717.73</v>
      </c>
    </row>
    <row r="633" spans="1:8" x14ac:dyDescent="0.25">
      <c r="A633" s="144">
        <v>631</v>
      </c>
      <c r="B633" s="145">
        <v>42334</v>
      </c>
      <c r="C633" s="144">
        <v>9.75</v>
      </c>
      <c r="D633" s="144">
        <v>0</v>
      </c>
      <c r="E633" s="144">
        <v>58750</v>
      </c>
      <c r="F633" s="144">
        <v>2</v>
      </c>
      <c r="G633" s="144">
        <v>19.5</v>
      </c>
      <c r="H633" s="146">
        <v>400737.23</v>
      </c>
    </row>
    <row r="634" spans="1:8" x14ac:dyDescent="0.25">
      <c r="A634" s="144">
        <v>632</v>
      </c>
      <c r="B634" s="145">
        <v>42339</v>
      </c>
      <c r="C634" s="144">
        <v>958</v>
      </c>
      <c r="D634" s="144">
        <v>0</v>
      </c>
      <c r="E634" s="144">
        <v>58750</v>
      </c>
      <c r="F634" s="144">
        <v>2</v>
      </c>
      <c r="G634" s="146">
        <v>1916</v>
      </c>
      <c r="H634" s="146">
        <v>402653.23</v>
      </c>
    </row>
    <row r="635" spans="1:8" x14ac:dyDescent="0.25">
      <c r="A635" s="144">
        <v>633</v>
      </c>
      <c r="B635" s="145">
        <v>42340</v>
      </c>
      <c r="C635" s="144">
        <v>454.95</v>
      </c>
      <c r="D635" s="144">
        <v>0</v>
      </c>
      <c r="E635" s="144">
        <v>58750</v>
      </c>
      <c r="F635" s="144">
        <v>2</v>
      </c>
      <c r="G635" s="144">
        <v>909.9</v>
      </c>
      <c r="H635" s="146">
        <v>403563.13</v>
      </c>
    </row>
    <row r="636" spans="1:8" x14ac:dyDescent="0.25">
      <c r="A636" s="144">
        <v>634</v>
      </c>
      <c r="B636" s="145">
        <v>42341</v>
      </c>
      <c r="C636" s="144">
        <v>-231.95</v>
      </c>
      <c r="D636" s="144">
        <v>0</v>
      </c>
      <c r="E636" s="144">
        <v>58750</v>
      </c>
      <c r="F636" s="144">
        <v>2</v>
      </c>
      <c r="G636" s="144">
        <v>-463.9</v>
      </c>
      <c r="H636" s="146">
        <v>403099.23</v>
      </c>
    </row>
    <row r="637" spans="1:8" x14ac:dyDescent="0.25">
      <c r="A637" s="144">
        <v>635</v>
      </c>
      <c r="B637" s="145">
        <v>42342</v>
      </c>
      <c r="C637" s="144">
        <v>410.01</v>
      </c>
      <c r="D637" s="144">
        <v>0</v>
      </c>
      <c r="E637" s="144">
        <v>58750</v>
      </c>
      <c r="F637" s="144">
        <v>2</v>
      </c>
      <c r="G637" s="144">
        <v>820.02</v>
      </c>
      <c r="H637" s="146">
        <v>403919.25</v>
      </c>
    </row>
    <row r="638" spans="1:8" x14ac:dyDescent="0.25">
      <c r="A638" s="144">
        <v>636</v>
      </c>
      <c r="B638" s="145">
        <v>42345</v>
      </c>
      <c r="C638" s="146">
        <v>1198.08</v>
      </c>
      <c r="D638" s="144">
        <v>0</v>
      </c>
      <c r="E638" s="144">
        <v>58750</v>
      </c>
      <c r="F638" s="144">
        <v>2</v>
      </c>
      <c r="G638" s="146">
        <v>2396.16</v>
      </c>
      <c r="H638" s="146">
        <v>406315.41</v>
      </c>
    </row>
    <row r="639" spans="1:8" x14ac:dyDescent="0.25">
      <c r="A639" s="144">
        <v>637</v>
      </c>
      <c r="B639" s="145">
        <v>42346</v>
      </c>
      <c r="C639" s="144">
        <v>512.78</v>
      </c>
      <c r="D639" s="144">
        <v>0</v>
      </c>
      <c r="E639" s="144">
        <v>58750</v>
      </c>
      <c r="F639" s="144">
        <v>2</v>
      </c>
      <c r="G639" s="146">
        <v>1025.56</v>
      </c>
      <c r="H639" s="146">
        <v>407340.97</v>
      </c>
    </row>
    <row r="640" spans="1:8" x14ac:dyDescent="0.25">
      <c r="A640" s="144">
        <v>638</v>
      </c>
      <c r="B640" s="145">
        <v>42347</v>
      </c>
      <c r="C640" s="144">
        <v>133.83000000000001</v>
      </c>
      <c r="D640" s="144">
        <v>0</v>
      </c>
      <c r="E640" s="144">
        <v>58750</v>
      </c>
      <c r="F640" s="144">
        <v>2</v>
      </c>
      <c r="G640" s="144">
        <v>267.66000000000003</v>
      </c>
      <c r="H640" s="146">
        <v>407608.63</v>
      </c>
    </row>
    <row r="641" spans="1:8" x14ac:dyDescent="0.25">
      <c r="A641" s="144">
        <v>639</v>
      </c>
      <c r="B641" s="145">
        <v>42348</v>
      </c>
      <c r="C641" s="146">
        <v>1242.2</v>
      </c>
      <c r="D641" s="144">
        <v>0</v>
      </c>
      <c r="E641" s="144">
        <v>58750</v>
      </c>
      <c r="F641" s="144">
        <v>2</v>
      </c>
      <c r="G641" s="146">
        <v>2484.4</v>
      </c>
      <c r="H641" s="146">
        <v>410093.03</v>
      </c>
    </row>
    <row r="642" spans="1:8" x14ac:dyDescent="0.25">
      <c r="A642" s="144">
        <v>640</v>
      </c>
      <c r="B642" s="145">
        <v>42349</v>
      </c>
      <c r="C642" s="146">
        <v>1112.4000000000001</v>
      </c>
      <c r="D642" s="144">
        <v>0</v>
      </c>
      <c r="E642" s="144">
        <v>58750</v>
      </c>
      <c r="F642" s="144">
        <v>2</v>
      </c>
      <c r="G642" s="146">
        <v>2224.8000000000002</v>
      </c>
      <c r="H642" s="146">
        <v>412317.83</v>
      </c>
    </row>
    <row r="643" spans="1:8" x14ac:dyDescent="0.25">
      <c r="A643" s="144">
        <v>641</v>
      </c>
      <c r="B643" s="145">
        <v>42352</v>
      </c>
      <c r="C643" s="146">
        <v>1340.71</v>
      </c>
      <c r="D643" s="144">
        <v>0</v>
      </c>
      <c r="E643" s="144">
        <v>58750</v>
      </c>
      <c r="F643" s="144">
        <v>2</v>
      </c>
      <c r="G643" s="146">
        <v>2681.42</v>
      </c>
      <c r="H643" s="146">
        <v>414999.25</v>
      </c>
    </row>
    <row r="644" spans="1:8" x14ac:dyDescent="0.25">
      <c r="A644" s="144">
        <v>642</v>
      </c>
      <c r="B644" s="145">
        <v>42353</v>
      </c>
      <c r="C644" s="144">
        <v>476.43</v>
      </c>
      <c r="D644" s="144">
        <v>0</v>
      </c>
      <c r="E644" s="144">
        <v>58750</v>
      </c>
      <c r="F644" s="144">
        <v>2</v>
      </c>
      <c r="G644" s="144">
        <v>952.86</v>
      </c>
      <c r="H644" s="146">
        <v>415952.11</v>
      </c>
    </row>
    <row r="645" spans="1:8" x14ac:dyDescent="0.25">
      <c r="A645" s="144">
        <v>643</v>
      </c>
      <c r="B645" s="145">
        <v>42354</v>
      </c>
      <c r="C645" s="144">
        <v>673.08</v>
      </c>
      <c r="D645" s="144">
        <v>0</v>
      </c>
      <c r="E645" s="144">
        <v>58750</v>
      </c>
      <c r="F645" s="144">
        <v>2</v>
      </c>
      <c r="G645" s="146">
        <v>1346.16</v>
      </c>
      <c r="H645" s="146">
        <v>417298.27</v>
      </c>
    </row>
    <row r="646" spans="1:8" x14ac:dyDescent="0.25">
      <c r="A646" s="144">
        <v>644</v>
      </c>
      <c r="B646" s="145">
        <v>42355</v>
      </c>
      <c r="C646" s="144">
        <v>330.16</v>
      </c>
      <c r="D646" s="144">
        <v>0</v>
      </c>
      <c r="E646" s="144">
        <v>58750</v>
      </c>
      <c r="F646" s="144">
        <v>2</v>
      </c>
      <c r="G646" s="144">
        <v>660.32</v>
      </c>
      <c r="H646" s="146">
        <v>417958.59</v>
      </c>
    </row>
    <row r="647" spans="1:8" x14ac:dyDescent="0.25">
      <c r="A647" s="144">
        <v>645</v>
      </c>
      <c r="B647" s="145">
        <v>42356</v>
      </c>
      <c r="C647" s="144">
        <v>878.01</v>
      </c>
      <c r="D647" s="144">
        <v>0</v>
      </c>
      <c r="E647" s="144">
        <v>58750</v>
      </c>
      <c r="F647" s="144">
        <v>2</v>
      </c>
      <c r="G647" s="146">
        <v>1756.02</v>
      </c>
      <c r="H647" s="146">
        <v>419714.61</v>
      </c>
    </row>
    <row r="648" spans="1:8" x14ac:dyDescent="0.25">
      <c r="A648" s="144">
        <v>646</v>
      </c>
      <c r="B648" s="145">
        <v>42359</v>
      </c>
      <c r="C648" s="144">
        <v>902.35</v>
      </c>
      <c r="D648" s="144">
        <v>0</v>
      </c>
      <c r="E648" s="144">
        <v>58750</v>
      </c>
      <c r="F648" s="144">
        <v>2</v>
      </c>
      <c r="G648" s="146">
        <v>1804.7</v>
      </c>
      <c r="H648" s="146">
        <v>421519.31</v>
      </c>
    </row>
    <row r="649" spans="1:8" x14ac:dyDescent="0.25">
      <c r="A649" s="144">
        <v>647</v>
      </c>
      <c r="B649" s="145">
        <v>42360</v>
      </c>
      <c r="C649" s="144">
        <v>-140.68</v>
      </c>
      <c r="D649" s="144">
        <v>0</v>
      </c>
      <c r="E649" s="144">
        <v>58750</v>
      </c>
      <c r="F649" s="144">
        <v>2</v>
      </c>
      <c r="G649" s="144">
        <v>-281.36</v>
      </c>
      <c r="H649" s="146">
        <v>421237.95</v>
      </c>
    </row>
    <row r="650" spans="1:8" x14ac:dyDescent="0.25">
      <c r="A650" s="144">
        <v>648</v>
      </c>
      <c r="B650" s="145">
        <v>42361</v>
      </c>
      <c r="C650" s="144">
        <v>476.43</v>
      </c>
      <c r="D650" s="144">
        <v>0</v>
      </c>
      <c r="E650" s="144">
        <v>58750</v>
      </c>
      <c r="F650" s="144">
        <v>2</v>
      </c>
      <c r="G650" s="144">
        <v>952.86</v>
      </c>
      <c r="H650" s="146">
        <v>422190.81</v>
      </c>
    </row>
    <row r="651" spans="1:8" x14ac:dyDescent="0.25">
      <c r="A651" s="144">
        <v>649</v>
      </c>
      <c r="B651" s="145">
        <v>42366</v>
      </c>
      <c r="C651" s="144">
        <v>210.78</v>
      </c>
      <c r="D651" s="144">
        <v>0</v>
      </c>
      <c r="E651" s="144">
        <v>58750</v>
      </c>
      <c r="F651" s="144">
        <v>2</v>
      </c>
      <c r="G651" s="144">
        <v>421.56</v>
      </c>
      <c r="H651" s="146">
        <v>422612.37</v>
      </c>
    </row>
    <row r="652" spans="1:8" x14ac:dyDescent="0.25">
      <c r="A652" s="144">
        <v>650</v>
      </c>
      <c r="B652" s="145">
        <v>42367</v>
      </c>
      <c r="C652" s="144">
        <v>768.98</v>
      </c>
      <c r="D652" s="144">
        <v>0</v>
      </c>
      <c r="E652" s="144">
        <v>58750</v>
      </c>
      <c r="F652" s="144">
        <v>2</v>
      </c>
      <c r="G652" s="146">
        <v>1537.96</v>
      </c>
      <c r="H652" s="146">
        <v>424150.33</v>
      </c>
    </row>
    <row r="653" spans="1:8" x14ac:dyDescent="0.25">
      <c r="A653" s="144">
        <v>651</v>
      </c>
      <c r="B653" s="145">
        <v>42368</v>
      </c>
      <c r="C653" s="144">
        <v>-480.03</v>
      </c>
      <c r="D653" s="144">
        <v>0</v>
      </c>
      <c r="E653" s="144">
        <v>58750</v>
      </c>
      <c r="F653" s="144">
        <v>2</v>
      </c>
      <c r="G653" s="144">
        <v>-960.06</v>
      </c>
      <c r="H653" s="146">
        <v>423190.27</v>
      </c>
    </row>
    <row r="654" spans="1:8" x14ac:dyDescent="0.25">
      <c r="A654" s="144">
        <v>652</v>
      </c>
      <c r="B654" s="145">
        <v>42369</v>
      </c>
      <c r="C654" s="144">
        <v>2.4900000000000002</v>
      </c>
      <c r="D654" s="144">
        <v>0</v>
      </c>
      <c r="E654" s="144">
        <v>58750</v>
      </c>
      <c r="F654" s="144">
        <v>2</v>
      </c>
      <c r="G654" s="144">
        <v>4.9800000000000004</v>
      </c>
      <c r="H654" s="146">
        <v>423195.25</v>
      </c>
    </row>
    <row r="655" spans="1:8" x14ac:dyDescent="0.25">
      <c r="A655" s="144">
        <v>653</v>
      </c>
      <c r="B655" s="145">
        <v>42373</v>
      </c>
      <c r="C655" s="144">
        <v>16.72</v>
      </c>
      <c r="D655" s="144">
        <v>0</v>
      </c>
      <c r="E655" s="144">
        <v>58750</v>
      </c>
      <c r="F655" s="144">
        <v>2</v>
      </c>
      <c r="G655" s="144">
        <v>33.44</v>
      </c>
      <c r="H655" s="146">
        <v>423228.69</v>
      </c>
    </row>
    <row r="656" spans="1:8" x14ac:dyDescent="0.25">
      <c r="A656" s="144">
        <v>654</v>
      </c>
      <c r="B656" s="145">
        <v>42374</v>
      </c>
      <c r="C656" s="146">
        <v>1604.06</v>
      </c>
      <c r="D656" s="144">
        <v>0</v>
      </c>
      <c r="E656" s="144">
        <v>58750</v>
      </c>
      <c r="F656" s="144">
        <v>2</v>
      </c>
      <c r="G656" s="146">
        <v>3208.12</v>
      </c>
      <c r="H656" s="146">
        <v>426436.81</v>
      </c>
    </row>
    <row r="657" spans="1:8" x14ac:dyDescent="0.25">
      <c r="A657" s="144">
        <v>655</v>
      </c>
      <c r="B657" s="145">
        <v>42375</v>
      </c>
      <c r="C657" s="144">
        <v>30.61</v>
      </c>
      <c r="D657" s="144">
        <v>0</v>
      </c>
      <c r="E657" s="144">
        <v>58750</v>
      </c>
      <c r="F657" s="144">
        <v>3</v>
      </c>
      <c r="G657" s="144">
        <v>91.83</v>
      </c>
      <c r="H657" s="146">
        <v>426528.64</v>
      </c>
    </row>
    <row r="658" spans="1:8" x14ac:dyDescent="0.25">
      <c r="A658" s="144">
        <v>656</v>
      </c>
      <c r="B658" s="145">
        <v>42376</v>
      </c>
      <c r="C658" s="144">
        <v>-66.8</v>
      </c>
      <c r="D658" s="144">
        <v>0</v>
      </c>
      <c r="E658" s="144">
        <v>58750</v>
      </c>
      <c r="F658" s="144">
        <v>3</v>
      </c>
      <c r="G658" s="144">
        <v>-200.4</v>
      </c>
      <c r="H658" s="146">
        <v>426328.24</v>
      </c>
    </row>
    <row r="659" spans="1:8" x14ac:dyDescent="0.25">
      <c r="A659" s="144">
        <v>657</v>
      </c>
      <c r="B659" s="145">
        <v>42377</v>
      </c>
      <c r="C659" s="146">
        <v>2969.34</v>
      </c>
      <c r="D659" s="144">
        <v>0</v>
      </c>
      <c r="E659" s="144">
        <v>58750</v>
      </c>
      <c r="F659" s="144">
        <v>3</v>
      </c>
      <c r="G659" s="146">
        <v>8908.02</v>
      </c>
      <c r="H659" s="146">
        <v>435236.26</v>
      </c>
    </row>
    <row r="660" spans="1:8" x14ac:dyDescent="0.25">
      <c r="A660" s="144">
        <v>658</v>
      </c>
      <c r="B660" s="145">
        <v>42380</v>
      </c>
      <c r="C660" s="146">
        <v>1481.68</v>
      </c>
      <c r="D660" s="144">
        <v>0</v>
      </c>
      <c r="E660" s="144">
        <v>58750</v>
      </c>
      <c r="F660" s="144">
        <v>3</v>
      </c>
      <c r="G660" s="146">
        <v>4445.04</v>
      </c>
      <c r="H660" s="146">
        <v>439681.3</v>
      </c>
    </row>
    <row r="661" spans="1:8" x14ac:dyDescent="0.25">
      <c r="A661" s="144">
        <v>659</v>
      </c>
      <c r="B661" s="145">
        <v>42381</v>
      </c>
      <c r="C661" s="144">
        <v>-714.48</v>
      </c>
      <c r="D661" s="144">
        <v>0</v>
      </c>
      <c r="E661" s="144">
        <v>58750</v>
      </c>
      <c r="F661" s="144">
        <v>3</v>
      </c>
      <c r="G661" s="146">
        <v>-2143.44</v>
      </c>
      <c r="H661" s="146">
        <v>437537.86</v>
      </c>
    </row>
    <row r="662" spans="1:8" x14ac:dyDescent="0.25">
      <c r="A662" s="144">
        <v>660</v>
      </c>
      <c r="B662" s="145">
        <v>42383</v>
      </c>
      <c r="C662" s="146">
        <v>1358.16</v>
      </c>
      <c r="D662" s="144">
        <v>0</v>
      </c>
      <c r="E662" s="144">
        <v>58750</v>
      </c>
      <c r="F662" s="144">
        <v>3</v>
      </c>
      <c r="G662" s="146">
        <v>4074.48</v>
      </c>
      <c r="H662" s="146">
        <v>441612.34</v>
      </c>
    </row>
    <row r="663" spans="1:8" x14ac:dyDescent="0.25">
      <c r="A663" s="144">
        <v>661</v>
      </c>
      <c r="B663" s="145">
        <v>42384</v>
      </c>
      <c r="C663" s="146">
        <v>-2013.17</v>
      </c>
      <c r="D663" s="144">
        <v>0</v>
      </c>
      <c r="E663" s="144">
        <v>58750</v>
      </c>
      <c r="F663" s="144">
        <v>3</v>
      </c>
      <c r="G663" s="146">
        <v>-6039.51</v>
      </c>
      <c r="H663" s="146">
        <v>435572.83</v>
      </c>
    </row>
    <row r="664" spans="1:8" x14ac:dyDescent="0.25">
      <c r="A664" s="144">
        <v>662</v>
      </c>
      <c r="B664" s="145">
        <v>42387</v>
      </c>
      <c r="C664" s="146">
        <v>1395.68</v>
      </c>
      <c r="D664" s="144">
        <v>0</v>
      </c>
      <c r="E664" s="144">
        <v>58750</v>
      </c>
      <c r="F664" s="144">
        <v>3</v>
      </c>
      <c r="G664" s="146">
        <v>4187.04</v>
      </c>
      <c r="H664" s="146">
        <v>439759.87</v>
      </c>
    </row>
    <row r="665" spans="1:8" x14ac:dyDescent="0.25">
      <c r="A665" s="144">
        <v>663</v>
      </c>
      <c r="B665" s="145">
        <v>42388</v>
      </c>
      <c r="C665" s="146">
        <v>1744.08</v>
      </c>
      <c r="D665" s="144">
        <v>0</v>
      </c>
      <c r="E665" s="144">
        <v>58750</v>
      </c>
      <c r="F665" s="144">
        <v>3</v>
      </c>
      <c r="G665" s="146">
        <v>5232.24</v>
      </c>
      <c r="H665" s="146">
        <v>444992.11</v>
      </c>
    </row>
    <row r="666" spans="1:8" x14ac:dyDescent="0.25">
      <c r="A666" s="144">
        <v>664</v>
      </c>
      <c r="B666" s="145">
        <v>42389</v>
      </c>
      <c r="C666" s="146">
        <v>-1713.73</v>
      </c>
      <c r="D666" s="144">
        <v>0</v>
      </c>
      <c r="E666" s="144">
        <v>58750</v>
      </c>
      <c r="F666" s="144">
        <v>3</v>
      </c>
      <c r="G666" s="146">
        <v>-5141.1899999999996</v>
      </c>
      <c r="H666" s="146">
        <v>439850.92</v>
      </c>
    </row>
    <row r="667" spans="1:8" x14ac:dyDescent="0.25">
      <c r="A667" s="144">
        <v>665</v>
      </c>
      <c r="B667" s="145">
        <v>42390</v>
      </c>
      <c r="C667" s="144">
        <v>-821.41</v>
      </c>
      <c r="D667" s="144">
        <v>0</v>
      </c>
      <c r="E667" s="144">
        <v>58750</v>
      </c>
      <c r="F667" s="144">
        <v>3</v>
      </c>
      <c r="G667" s="146">
        <v>-2464.23</v>
      </c>
      <c r="H667" s="146">
        <v>437386.69</v>
      </c>
    </row>
    <row r="668" spans="1:8" x14ac:dyDescent="0.25">
      <c r="A668" s="144">
        <v>666</v>
      </c>
      <c r="B668" s="145">
        <v>42391</v>
      </c>
      <c r="C668" s="146">
        <v>1005.03</v>
      </c>
      <c r="D668" s="144">
        <v>0</v>
      </c>
      <c r="E668" s="144">
        <v>58750</v>
      </c>
      <c r="F668" s="144">
        <v>3</v>
      </c>
      <c r="G668" s="146">
        <v>3015.09</v>
      </c>
      <c r="H668" s="146">
        <v>440401.78</v>
      </c>
    </row>
    <row r="669" spans="1:8" x14ac:dyDescent="0.25">
      <c r="A669" s="144">
        <v>667</v>
      </c>
      <c r="B669" s="145">
        <v>42394</v>
      </c>
      <c r="C669" s="144">
        <v>540.04</v>
      </c>
      <c r="D669" s="144">
        <v>0</v>
      </c>
      <c r="E669" s="144">
        <v>58750</v>
      </c>
      <c r="F669" s="144">
        <v>3</v>
      </c>
      <c r="G669" s="146">
        <v>1620.12</v>
      </c>
      <c r="H669" s="146">
        <v>442021.9</v>
      </c>
    </row>
    <row r="670" spans="1:8" x14ac:dyDescent="0.25">
      <c r="A670" s="144">
        <v>668</v>
      </c>
      <c r="B670" s="145">
        <v>42408</v>
      </c>
      <c r="C670" s="144">
        <v>527.11</v>
      </c>
      <c r="D670" s="144">
        <v>0</v>
      </c>
      <c r="E670" s="144">
        <v>58750</v>
      </c>
      <c r="F670" s="144">
        <v>3</v>
      </c>
      <c r="G670" s="146">
        <v>1581.33</v>
      </c>
      <c r="H670" s="146">
        <v>443602.33</v>
      </c>
    </row>
    <row r="671" spans="1:8" x14ac:dyDescent="0.25">
      <c r="A671" s="144">
        <v>669</v>
      </c>
      <c r="B671" s="145">
        <v>42409</v>
      </c>
      <c r="C671" s="146">
        <v>1634.59</v>
      </c>
      <c r="D671" s="144">
        <v>0</v>
      </c>
      <c r="E671" s="144">
        <v>58750</v>
      </c>
      <c r="F671" s="144">
        <v>3</v>
      </c>
      <c r="G671" s="146">
        <v>4903.7700000000004</v>
      </c>
      <c r="H671" s="146">
        <v>448506.1</v>
      </c>
    </row>
    <row r="672" spans="1:8" x14ac:dyDescent="0.25">
      <c r="A672" s="144">
        <v>670</v>
      </c>
      <c r="B672" s="145">
        <v>42410</v>
      </c>
      <c r="C672" s="144">
        <v>15.76</v>
      </c>
      <c r="D672" s="144">
        <v>0</v>
      </c>
      <c r="E672" s="144">
        <v>58750</v>
      </c>
      <c r="F672" s="144">
        <v>3</v>
      </c>
      <c r="G672" s="144">
        <v>47.28</v>
      </c>
      <c r="H672" s="146">
        <v>448553.38</v>
      </c>
    </row>
    <row r="673" spans="1:8" x14ac:dyDescent="0.25">
      <c r="A673" s="144">
        <v>671</v>
      </c>
      <c r="B673" s="145">
        <v>42411</v>
      </c>
      <c r="C673" s="144">
        <v>-589.91999999999996</v>
      </c>
      <c r="D673" s="144">
        <v>0</v>
      </c>
      <c r="E673" s="144">
        <v>58750</v>
      </c>
      <c r="F673" s="144">
        <v>3</v>
      </c>
      <c r="G673" s="146">
        <v>-1769.76</v>
      </c>
      <c r="H673" s="146">
        <v>446783.62</v>
      </c>
    </row>
    <row r="674" spans="1:8" x14ac:dyDescent="0.25">
      <c r="A674" s="144">
        <v>672</v>
      </c>
      <c r="B674" s="145">
        <v>42412</v>
      </c>
      <c r="C674" s="144">
        <v>-614.54999999999995</v>
      </c>
      <c r="D674" s="144">
        <v>0</v>
      </c>
      <c r="E674" s="144">
        <v>58750</v>
      </c>
      <c r="F674" s="144">
        <v>3</v>
      </c>
      <c r="G674" s="146">
        <v>-1843.65</v>
      </c>
      <c r="H674" s="146">
        <v>444939.97</v>
      </c>
    </row>
    <row r="675" spans="1:8" x14ac:dyDescent="0.25">
      <c r="A675" s="144">
        <v>673</v>
      </c>
      <c r="B675" s="145">
        <v>42415</v>
      </c>
      <c r="C675" s="146">
        <v>1280.77</v>
      </c>
      <c r="D675" s="144">
        <v>0</v>
      </c>
      <c r="E675" s="144">
        <v>58750</v>
      </c>
      <c r="F675" s="144">
        <v>3</v>
      </c>
      <c r="G675" s="146">
        <v>3842.31</v>
      </c>
      <c r="H675" s="146">
        <v>448782.28</v>
      </c>
    </row>
    <row r="676" spans="1:8" x14ac:dyDescent="0.25">
      <c r="A676" s="144">
        <v>674</v>
      </c>
      <c r="B676" s="145">
        <v>42416</v>
      </c>
      <c r="C676" s="146">
        <v>-1153.48</v>
      </c>
      <c r="D676" s="144">
        <v>0</v>
      </c>
      <c r="E676" s="144">
        <v>58750</v>
      </c>
      <c r="F676" s="144">
        <v>3</v>
      </c>
      <c r="G676" s="146">
        <v>-3460.44</v>
      </c>
      <c r="H676" s="146">
        <v>445321.84</v>
      </c>
    </row>
    <row r="677" spans="1:8" x14ac:dyDescent="0.25">
      <c r="A677" s="144">
        <v>675</v>
      </c>
      <c r="B677" s="145">
        <v>42417</v>
      </c>
      <c r="C677" s="144">
        <v>-23.64</v>
      </c>
      <c r="D677" s="144">
        <v>0</v>
      </c>
      <c r="E677" s="144">
        <v>58750</v>
      </c>
      <c r="F677" s="144">
        <v>3</v>
      </c>
      <c r="G677" s="144">
        <v>-70.92</v>
      </c>
      <c r="H677" s="146">
        <v>445250.92</v>
      </c>
    </row>
    <row r="678" spans="1:8" x14ac:dyDescent="0.25">
      <c r="A678" s="144">
        <v>676</v>
      </c>
      <c r="B678" s="145">
        <v>42418</v>
      </c>
      <c r="C678" s="146">
        <v>3264.87</v>
      </c>
      <c r="D678" s="144">
        <v>0</v>
      </c>
      <c r="E678" s="144">
        <v>58750</v>
      </c>
      <c r="F678" s="144">
        <v>3</v>
      </c>
      <c r="G678" s="146">
        <v>9794.61</v>
      </c>
      <c r="H678" s="146">
        <v>455045.53</v>
      </c>
    </row>
    <row r="679" spans="1:8" x14ac:dyDescent="0.25">
      <c r="A679" s="144">
        <v>677</v>
      </c>
      <c r="B679" s="145">
        <v>42419</v>
      </c>
      <c r="C679" s="144">
        <v>-160.94</v>
      </c>
      <c r="D679" s="144">
        <v>0</v>
      </c>
      <c r="E679" s="144">
        <v>58750</v>
      </c>
      <c r="F679" s="144">
        <v>3</v>
      </c>
      <c r="G679" s="144">
        <v>-482.82</v>
      </c>
      <c r="H679" s="146">
        <v>454562.71</v>
      </c>
    </row>
    <row r="680" spans="1:8" x14ac:dyDescent="0.25">
      <c r="A680" s="144">
        <v>678</v>
      </c>
      <c r="B680" s="145">
        <v>42422</v>
      </c>
      <c r="C680" s="146">
        <v>1641.32</v>
      </c>
      <c r="D680" s="144">
        <v>0</v>
      </c>
      <c r="E680" s="144">
        <v>58750</v>
      </c>
      <c r="F680" s="144">
        <v>3</v>
      </c>
      <c r="G680" s="146">
        <v>4923.96</v>
      </c>
      <c r="H680" s="146">
        <v>459486.67</v>
      </c>
    </row>
    <row r="681" spans="1:8" x14ac:dyDescent="0.25">
      <c r="A681" s="144">
        <v>679</v>
      </c>
      <c r="B681" s="145">
        <v>42423</v>
      </c>
      <c r="C681" s="144">
        <v>940.76</v>
      </c>
      <c r="D681" s="144">
        <v>0</v>
      </c>
      <c r="E681" s="144">
        <v>58750</v>
      </c>
      <c r="F681" s="144">
        <v>3</v>
      </c>
      <c r="G681" s="146">
        <v>2822.28</v>
      </c>
      <c r="H681" s="146">
        <v>462308.95</v>
      </c>
    </row>
    <row r="682" spans="1:8" x14ac:dyDescent="0.25">
      <c r="A682" s="144">
        <v>680</v>
      </c>
      <c r="B682" s="145">
        <v>42424</v>
      </c>
      <c r="C682" s="144">
        <v>-585.78</v>
      </c>
      <c r="D682" s="144">
        <v>0</v>
      </c>
      <c r="E682" s="144">
        <v>58750</v>
      </c>
      <c r="F682" s="144">
        <v>3</v>
      </c>
      <c r="G682" s="146">
        <v>-1757.34</v>
      </c>
      <c r="H682" s="146">
        <v>460551.61</v>
      </c>
    </row>
    <row r="683" spans="1:8" x14ac:dyDescent="0.25">
      <c r="A683" s="144">
        <v>681</v>
      </c>
      <c r="B683" s="145">
        <v>42425</v>
      </c>
      <c r="C683" s="144">
        <v>206.65</v>
      </c>
      <c r="D683" s="144">
        <v>0</v>
      </c>
      <c r="E683" s="144">
        <v>58750</v>
      </c>
      <c r="F683" s="144">
        <v>3</v>
      </c>
      <c r="G683" s="144">
        <v>619.95000000000005</v>
      </c>
      <c r="H683" s="146">
        <v>461171.56</v>
      </c>
    </row>
    <row r="684" spans="1:8" x14ac:dyDescent="0.25">
      <c r="A684" s="144">
        <v>682</v>
      </c>
      <c r="B684" s="145">
        <v>42426</v>
      </c>
      <c r="C684" s="144">
        <v>178.52</v>
      </c>
      <c r="D684" s="144">
        <v>0</v>
      </c>
      <c r="E684" s="144">
        <v>58750</v>
      </c>
      <c r="F684" s="144">
        <v>3</v>
      </c>
      <c r="G684" s="144">
        <v>535.55999999999995</v>
      </c>
      <c r="H684" s="146">
        <v>461707.12</v>
      </c>
    </row>
    <row r="685" spans="1:8" x14ac:dyDescent="0.25">
      <c r="A685" s="144">
        <v>683</v>
      </c>
      <c r="B685" s="145">
        <v>42429</v>
      </c>
      <c r="C685" s="144">
        <v>-598.21</v>
      </c>
      <c r="D685" s="144">
        <v>0</v>
      </c>
      <c r="E685" s="144">
        <v>58750</v>
      </c>
      <c r="F685" s="144">
        <v>3</v>
      </c>
      <c r="G685" s="146">
        <v>-1794.63</v>
      </c>
      <c r="H685" s="146">
        <v>459912.49</v>
      </c>
    </row>
    <row r="686" spans="1:8" x14ac:dyDescent="0.25">
      <c r="A686" s="144">
        <v>684</v>
      </c>
      <c r="B686" s="145">
        <v>42430</v>
      </c>
      <c r="C686" s="144">
        <v>570.04</v>
      </c>
      <c r="D686" s="144">
        <v>0</v>
      </c>
      <c r="E686" s="144">
        <v>58750</v>
      </c>
      <c r="F686" s="144">
        <v>3</v>
      </c>
      <c r="G686" s="146">
        <v>1710.12</v>
      </c>
      <c r="H686" s="146">
        <v>461622.61</v>
      </c>
    </row>
    <row r="687" spans="1:8" x14ac:dyDescent="0.25">
      <c r="A687" s="144">
        <v>685</v>
      </c>
      <c r="B687" s="145">
        <v>42431</v>
      </c>
      <c r="C687" s="144">
        <v>-783.08</v>
      </c>
      <c r="D687" s="144">
        <v>0</v>
      </c>
      <c r="E687" s="144">
        <v>58750</v>
      </c>
      <c r="F687" s="144">
        <v>3</v>
      </c>
      <c r="G687" s="146">
        <v>-2349.2399999999998</v>
      </c>
      <c r="H687" s="146">
        <v>459273.37</v>
      </c>
    </row>
    <row r="688" spans="1:8" x14ac:dyDescent="0.25">
      <c r="A688" s="144">
        <v>686</v>
      </c>
      <c r="B688" s="145">
        <v>42432</v>
      </c>
      <c r="C688" s="144">
        <v>972.02</v>
      </c>
      <c r="D688" s="144">
        <v>0</v>
      </c>
      <c r="E688" s="144">
        <v>58750</v>
      </c>
      <c r="F688" s="144">
        <v>3</v>
      </c>
      <c r="G688" s="146">
        <v>2916.06</v>
      </c>
      <c r="H688" s="146">
        <v>462189.43</v>
      </c>
    </row>
    <row r="689" spans="1:8" x14ac:dyDescent="0.25">
      <c r="A689" s="144">
        <v>687</v>
      </c>
      <c r="B689" s="145">
        <v>42433</v>
      </c>
      <c r="C689" s="146">
        <v>1732.44</v>
      </c>
      <c r="D689" s="144">
        <v>0</v>
      </c>
      <c r="E689" s="144">
        <v>58750</v>
      </c>
      <c r="F689" s="144">
        <v>3</v>
      </c>
      <c r="G689" s="146">
        <v>5197.32</v>
      </c>
      <c r="H689" s="146">
        <v>467386.75</v>
      </c>
    </row>
    <row r="690" spans="1:8" x14ac:dyDescent="0.25">
      <c r="A690" s="144">
        <v>688</v>
      </c>
      <c r="B690" s="145">
        <v>42436</v>
      </c>
      <c r="C690" s="144">
        <v>-353.95</v>
      </c>
      <c r="D690" s="144">
        <v>0</v>
      </c>
      <c r="E690" s="144">
        <v>58750</v>
      </c>
      <c r="F690" s="144">
        <v>3</v>
      </c>
      <c r="G690" s="146">
        <v>-1061.8499999999999</v>
      </c>
      <c r="H690" s="146">
        <v>466324.9</v>
      </c>
    </row>
    <row r="691" spans="1:8" x14ac:dyDescent="0.25">
      <c r="A691" s="144">
        <v>689</v>
      </c>
      <c r="B691" s="145">
        <v>42438</v>
      </c>
      <c r="C691" s="144">
        <v>450.36</v>
      </c>
      <c r="D691" s="144">
        <v>0</v>
      </c>
      <c r="E691" s="144">
        <v>58750</v>
      </c>
      <c r="F691" s="144">
        <v>3</v>
      </c>
      <c r="G691" s="146">
        <v>1351.08</v>
      </c>
      <c r="H691" s="146">
        <v>467675.98</v>
      </c>
    </row>
    <row r="692" spans="1:8" x14ac:dyDescent="0.25">
      <c r="A692" s="144">
        <v>690</v>
      </c>
      <c r="B692" s="145">
        <v>42439</v>
      </c>
      <c r="C692" s="144">
        <v>582.20000000000005</v>
      </c>
      <c r="D692" s="144">
        <v>0</v>
      </c>
      <c r="E692" s="144">
        <v>58750</v>
      </c>
      <c r="F692" s="144">
        <v>3</v>
      </c>
      <c r="G692" s="146">
        <v>1746.6</v>
      </c>
      <c r="H692" s="146">
        <v>469422.58</v>
      </c>
    </row>
    <row r="693" spans="1:8" x14ac:dyDescent="0.25">
      <c r="A693" s="144">
        <v>691</v>
      </c>
      <c r="B693" s="145">
        <v>42443</v>
      </c>
      <c r="C693" s="144">
        <v>518.23</v>
      </c>
      <c r="D693" s="144">
        <v>0</v>
      </c>
      <c r="E693" s="144">
        <v>58750</v>
      </c>
      <c r="F693" s="144">
        <v>3</v>
      </c>
      <c r="G693" s="146">
        <v>1554.69</v>
      </c>
      <c r="H693" s="146">
        <v>470977.27</v>
      </c>
    </row>
    <row r="694" spans="1:8" x14ac:dyDescent="0.25">
      <c r="A694" s="144">
        <v>692</v>
      </c>
      <c r="B694" s="145">
        <v>42444</v>
      </c>
      <c r="C694" s="144">
        <v>427.62</v>
      </c>
      <c r="D694" s="144">
        <v>0</v>
      </c>
      <c r="E694" s="144">
        <v>58750</v>
      </c>
      <c r="F694" s="144">
        <v>3</v>
      </c>
      <c r="G694" s="146">
        <v>1282.8599999999999</v>
      </c>
      <c r="H694" s="146">
        <v>472260.13</v>
      </c>
    </row>
    <row r="695" spans="1:8" x14ac:dyDescent="0.25">
      <c r="A695" s="144">
        <v>693</v>
      </c>
      <c r="B695" s="145">
        <v>42446</v>
      </c>
      <c r="C695" s="144">
        <v>-390.28</v>
      </c>
      <c r="D695" s="144">
        <v>0</v>
      </c>
      <c r="E695" s="144">
        <v>58750</v>
      </c>
      <c r="F695" s="144">
        <v>3</v>
      </c>
      <c r="G695" s="146">
        <v>-1170.8399999999999</v>
      </c>
      <c r="H695" s="146">
        <v>471089.29</v>
      </c>
    </row>
    <row r="696" spans="1:8" x14ac:dyDescent="0.25">
      <c r="A696" s="144">
        <v>694</v>
      </c>
      <c r="B696" s="145">
        <v>42447</v>
      </c>
      <c r="C696" s="144">
        <v>-132.28</v>
      </c>
      <c r="D696" s="144">
        <v>0</v>
      </c>
      <c r="E696" s="144">
        <v>58750</v>
      </c>
      <c r="F696" s="144">
        <v>3</v>
      </c>
      <c r="G696" s="144">
        <v>-396.84</v>
      </c>
      <c r="H696" s="146">
        <v>470692.45</v>
      </c>
    </row>
    <row r="697" spans="1:8" x14ac:dyDescent="0.25">
      <c r="A697" s="144">
        <v>695</v>
      </c>
      <c r="B697" s="145">
        <v>42450</v>
      </c>
      <c r="C697" s="144">
        <v>454.38</v>
      </c>
      <c r="D697" s="144">
        <v>0</v>
      </c>
      <c r="E697" s="144">
        <v>58750</v>
      </c>
      <c r="F697" s="144">
        <v>3</v>
      </c>
      <c r="G697" s="146">
        <v>1363.14</v>
      </c>
      <c r="H697" s="146">
        <v>472055.59</v>
      </c>
    </row>
    <row r="698" spans="1:8" x14ac:dyDescent="0.25">
      <c r="A698" s="144">
        <v>696</v>
      </c>
      <c r="B698" s="145">
        <v>42451</v>
      </c>
      <c r="C698" s="144">
        <v>-195.3</v>
      </c>
      <c r="D698" s="144">
        <v>0</v>
      </c>
      <c r="E698" s="144">
        <v>58750</v>
      </c>
      <c r="F698" s="144">
        <v>3</v>
      </c>
      <c r="G698" s="144">
        <v>-585.9</v>
      </c>
      <c r="H698" s="146">
        <v>471469.69</v>
      </c>
    </row>
    <row r="699" spans="1:8" x14ac:dyDescent="0.25">
      <c r="A699" s="144">
        <v>697</v>
      </c>
      <c r="B699" s="145">
        <v>42452</v>
      </c>
      <c r="C699" s="146">
        <v>1322.56</v>
      </c>
      <c r="D699" s="144">
        <v>0</v>
      </c>
      <c r="E699" s="144">
        <v>58750</v>
      </c>
      <c r="F699" s="144">
        <v>3</v>
      </c>
      <c r="G699" s="146">
        <v>3967.68</v>
      </c>
      <c r="H699" s="146">
        <v>475437.37</v>
      </c>
    </row>
    <row r="700" spans="1:8" x14ac:dyDescent="0.25">
      <c r="A700" s="144">
        <v>698</v>
      </c>
      <c r="B700" s="145">
        <v>42453</v>
      </c>
      <c r="C700" s="144">
        <v>-730.87</v>
      </c>
      <c r="D700" s="144">
        <v>0</v>
      </c>
      <c r="E700" s="144">
        <v>58750</v>
      </c>
      <c r="F700" s="144">
        <v>3</v>
      </c>
      <c r="G700" s="146">
        <v>-2192.61</v>
      </c>
      <c r="H700" s="146">
        <v>473244.76</v>
      </c>
    </row>
    <row r="701" spans="1:8" x14ac:dyDescent="0.25">
      <c r="A701" s="144">
        <v>699</v>
      </c>
      <c r="B701" s="145">
        <v>42457</v>
      </c>
      <c r="C701" s="144">
        <v>-254.14</v>
      </c>
      <c r="D701" s="144">
        <v>0</v>
      </c>
      <c r="E701" s="144">
        <v>58750</v>
      </c>
      <c r="F701" s="144">
        <v>3</v>
      </c>
      <c r="G701" s="144">
        <v>-762.42</v>
      </c>
      <c r="H701" s="146">
        <v>472482.34</v>
      </c>
    </row>
    <row r="702" spans="1:8" x14ac:dyDescent="0.25">
      <c r="A702" s="144">
        <v>700</v>
      </c>
      <c r="B702" s="145">
        <v>42458</v>
      </c>
      <c r="C702" s="146">
        <v>3412.42</v>
      </c>
      <c r="D702" s="144">
        <v>0</v>
      </c>
      <c r="E702" s="144">
        <v>58750</v>
      </c>
      <c r="F702" s="144">
        <v>3</v>
      </c>
      <c r="G702" s="146">
        <v>10237.26</v>
      </c>
      <c r="H702" s="146">
        <v>482719.6</v>
      </c>
    </row>
    <row r="703" spans="1:8" x14ac:dyDescent="0.25">
      <c r="A703" s="144">
        <v>701</v>
      </c>
      <c r="B703" s="145">
        <v>42459</v>
      </c>
      <c r="C703" s="144">
        <v>468.62</v>
      </c>
      <c r="D703" s="144">
        <v>0</v>
      </c>
      <c r="E703" s="144">
        <v>58750</v>
      </c>
      <c r="F703" s="144">
        <v>3</v>
      </c>
      <c r="G703" s="146">
        <v>1405.86</v>
      </c>
      <c r="H703" s="146">
        <v>484125.46</v>
      </c>
    </row>
    <row r="704" spans="1:8" x14ac:dyDescent="0.25">
      <c r="A704" s="144">
        <v>702</v>
      </c>
      <c r="B704" s="145">
        <v>42460</v>
      </c>
      <c r="C704" s="144">
        <v>616.78</v>
      </c>
      <c r="D704" s="144">
        <v>0</v>
      </c>
      <c r="E704" s="144">
        <v>58750</v>
      </c>
      <c r="F704" s="144">
        <v>3</v>
      </c>
      <c r="G704" s="146">
        <v>1850.34</v>
      </c>
      <c r="H704" s="146">
        <v>485975.8</v>
      </c>
    </row>
    <row r="705" spans="1:8" x14ac:dyDescent="0.25">
      <c r="A705" s="144">
        <v>703</v>
      </c>
      <c r="B705" s="145">
        <v>42461</v>
      </c>
      <c r="C705" s="144">
        <v>545.58000000000004</v>
      </c>
      <c r="D705" s="144">
        <v>0</v>
      </c>
      <c r="E705" s="144">
        <v>58750</v>
      </c>
      <c r="F705" s="144">
        <v>3</v>
      </c>
      <c r="G705" s="146">
        <v>1636.74</v>
      </c>
      <c r="H705" s="146">
        <v>487612.54</v>
      </c>
    </row>
    <row r="706" spans="1:8" x14ac:dyDescent="0.25">
      <c r="A706" s="144">
        <v>704</v>
      </c>
      <c r="B706" s="145">
        <v>42464</v>
      </c>
      <c r="C706" s="144">
        <v>492.34</v>
      </c>
      <c r="D706" s="144">
        <v>0</v>
      </c>
      <c r="E706" s="144">
        <v>58750</v>
      </c>
      <c r="F706" s="144">
        <v>3</v>
      </c>
      <c r="G706" s="146">
        <v>1477.02</v>
      </c>
      <c r="H706" s="146">
        <v>489089.56</v>
      </c>
    </row>
    <row r="707" spans="1:8" x14ac:dyDescent="0.25">
      <c r="A707" s="144">
        <v>705</v>
      </c>
      <c r="B707" s="145">
        <v>42465</v>
      </c>
      <c r="C707" s="144">
        <v>-582.59</v>
      </c>
      <c r="D707" s="144">
        <v>0</v>
      </c>
      <c r="E707" s="144">
        <v>58750</v>
      </c>
      <c r="F707" s="144">
        <v>3</v>
      </c>
      <c r="G707" s="146">
        <v>-1747.77</v>
      </c>
      <c r="H707" s="146">
        <v>487341.79</v>
      </c>
    </row>
    <row r="708" spans="1:8" x14ac:dyDescent="0.25">
      <c r="A708" s="144">
        <v>706</v>
      </c>
      <c r="B708" s="145">
        <v>42466</v>
      </c>
      <c r="C708" s="144">
        <v>-276.83</v>
      </c>
      <c r="D708" s="144">
        <v>0</v>
      </c>
      <c r="E708" s="144">
        <v>58750</v>
      </c>
      <c r="F708" s="144">
        <v>3</v>
      </c>
      <c r="G708" s="144">
        <v>-830.49</v>
      </c>
      <c r="H708" s="146">
        <v>486511.3</v>
      </c>
    </row>
    <row r="709" spans="1:8" x14ac:dyDescent="0.25">
      <c r="A709" s="144">
        <v>707</v>
      </c>
      <c r="B709" s="145">
        <v>42467</v>
      </c>
      <c r="C709" s="144">
        <v>168.89</v>
      </c>
      <c r="D709" s="144">
        <v>0</v>
      </c>
      <c r="E709" s="144">
        <v>58750</v>
      </c>
      <c r="F709" s="144">
        <v>3</v>
      </c>
      <c r="G709" s="144">
        <v>506.67</v>
      </c>
      <c r="H709" s="146">
        <v>487017.97</v>
      </c>
    </row>
    <row r="710" spans="1:8" x14ac:dyDescent="0.25">
      <c r="A710" s="144">
        <v>708</v>
      </c>
      <c r="B710" s="145">
        <v>42468</v>
      </c>
      <c r="C710" s="144">
        <v>651.05999999999995</v>
      </c>
      <c r="D710" s="144">
        <v>0</v>
      </c>
      <c r="E710" s="144">
        <v>58750</v>
      </c>
      <c r="F710" s="144">
        <v>3</v>
      </c>
      <c r="G710" s="146">
        <v>1953.18</v>
      </c>
      <c r="H710" s="146">
        <v>488971.15</v>
      </c>
    </row>
    <row r="711" spans="1:8" x14ac:dyDescent="0.25">
      <c r="A711" s="144">
        <v>709</v>
      </c>
      <c r="B711" s="145">
        <v>42471</v>
      </c>
      <c r="C711" s="144">
        <v>286.33999999999997</v>
      </c>
      <c r="D711" s="144">
        <v>0</v>
      </c>
      <c r="E711" s="144">
        <v>58750</v>
      </c>
      <c r="F711" s="144">
        <v>3</v>
      </c>
      <c r="G711" s="144">
        <v>859.02</v>
      </c>
      <c r="H711" s="146">
        <v>489830.17</v>
      </c>
    </row>
    <row r="712" spans="1:8" x14ac:dyDescent="0.25">
      <c r="A712" s="144">
        <v>710</v>
      </c>
      <c r="B712" s="145">
        <v>42472</v>
      </c>
      <c r="C712" s="144">
        <v>590.70000000000005</v>
      </c>
      <c r="D712" s="144">
        <v>0</v>
      </c>
      <c r="E712" s="144">
        <v>58750</v>
      </c>
      <c r="F712" s="144">
        <v>3</v>
      </c>
      <c r="G712" s="146">
        <v>1772.1</v>
      </c>
      <c r="H712" s="146">
        <v>491602.27</v>
      </c>
    </row>
    <row r="713" spans="1:8" x14ac:dyDescent="0.25">
      <c r="A713" s="144">
        <v>711</v>
      </c>
      <c r="B713" s="145">
        <v>42473</v>
      </c>
      <c r="C713" s="144">
        <v>773.95</v>
      </c>
      <c r="D713" s="144">
        <v>0</v>
      </c>
      <c r="E713" s="144">
        <v>58750</v>
      </c>
      <c r="F713" s="144">
        <v>3</v>
      </c>
      <c r="G713" s="146">
        <v>2321.85</v>
      </c>
      <c r="H713" s="146">
        <v>493924.12</v>
      </c>
    </row>
    <row r="714" spans="1:8" x14ac:dyDescent="0.25">
      <c r="A714" s="144">
        <v>712</v>
      </c>
      <c r="B714" s="145">
        <v>42474</v>
      </c>
      <c r="C714" s="144">
        <v>-171.35</v>
      </c>
      <c r="D714" s="144">
        <v>0</v>
      </c>
      <c r="E714" s="144">
        <v>58750</v>
      </c>
      <c r="F714" s="144">
        <v>3</v>
      </c>
      <c r="G714" s="144">
        <v>-514.04999999999995</v>
      </c>
      <c r="H714" s="146">
        <v>493410.07</v>
      </c>
    </row>
    <row r="715" spans="1:8" x14ac:dyDescent="0.25">
      <c r="A715" s="144">
        <v>713</v>
      </c>
      <c r="B715" s="145">
        <v>42475</v>
      </c>
      <c r="C715" s="144">
        <v>450.93</v>
      </c>
      <c r="D715" s="144">
        <v>0</v>
      </c>
      <c r="E715" s="144">
        <v>58750</v>
      </c>
      <c r="F715" s="144">
        <v>3</v>
      </c>
      <c r="G715" s="146">
        <v>1352.79</v>
      </c>
      <c r="H715" s="146">
        <v>494762.86</v>
      </c>
    </row>
    <row r="716" spans="1:8" x14ac:dyDescent="0.25">
      <c r="A716" s="144">
        <v>714</v>
      </c>
      <c r="B716" s="145">
        <v>42478</v>
      </c>
      <c r="C716" s="144">
        <v>367.24</v>
      </c>
      <c r="D716" s="144">
        <v>0</v>
      </c>
      <c r="E716" s="144">
        <v>58750</v>
      </c>
      <c r="F716" s="144">
        <v>3</v>
      </c>
      <c r="G716" s="146">
        <v>1101.72</v>
      </c>
      <c r="H716" s="146">
        <v>495864.58</v>
      </c>
    </row>
    <row r="717" spans="1:8" x14ac:dyDescent="0.25">
      <c r="A717" s="144">
        <v>715</v>
      </c>
      <c r="B717" s="145">
        <v>42479</v>
      </c>
      <c r="C717" s="144">
        <v>323.33</v>
      </c>
      <c r="D717" s="144">
        <v>0</v>
      </c>
      <c r="E717" s="144">
        <v>58750</v>
      </c>
      <c r="F717" s="144">
        <v>3</v>
      </c>
      <c r="G717" s="144">
        <v>969.99</v>
      </c>
      <c r="H717" s="146">
        <v>496834.57</v>
      </c>
    </row>
    <row r="718" spans="1:8" x14ac:dyDescent="0.25">
      <c r="A718" s="144">
        <v>716</v>
      </c>
      <c r="B718" s="145">
        <v>42480</v>
      </c>
      <c r="C718" s="144">
        <v>324.72000000000003</v>
      </c>
      <c r="D718" s="144">
        <v>0</v>
      </c>
      <c r="E718" s="144">
        <v>58750</v>
      </c>
      <c r="F718" s="144">
        <v>3</v>
      </c>
      <c r="G718" s="144">
        <v>974.16</v>
      </c>
      <c r="H718" s="146">
        <v>497808.73</v>
      </c>
    </row>
    <row r="719" spans="1:8" x14ac:dyDescent="0.25">
      <c r="A719" s="144">
        <v>717</v>
      </c>
      <c r="B719" s="145">
        <v>42481</v>
      </c>
      <c r="C719" s="144">
        <v>63.53</v>
      </c>
      <c r="D719" s="144">
        <v>0</v>
      </c>
      <c r="E719" s="144">
        <v>58750</v>
      </c>
      <c r="F719" s="144">
        <v>3</v>
      </c>
      <c r="G719" s="144">
        <v>190.59</v>
      </c>
      <c r="H719" s="146">
        <v>497999.32</v>
      </c>
    </row>
    <row r="720" spans="1:8" x14ac:dyDescent="0.25">
      <c r="A720" s="144">
        <v>718</v>
      </c>
      <c r="B720" s="145">
        <v>42485</v>
      </c>
      <c r="C720" s="144">
        <v>-27.23</v>
      </c>
      <c r="D720" s="144">
        <v>0</v>
      </c>
      <c r="E720" s="144">
        <v>58750</v>
      </c>
      <c r="F720" s="144">
        <v>3</v>
      </c>
      <c r="G720" s="144">
        <v>-81.69</v>
      </c>
      <c r="H720" s="146">
        <v>497917.63</v>
      </c>
    </row>
    <row r="721" spans="1:8" x14ac:dyDescent="0.25">
      <c r="A721" s="144">
        <v>719</v>
      </c>
      <c r="B721" s="145">
        <v>42487</v>
      </c>
      <c r="C721" s="144">
        <v>170.03</v>
      </c>
      <c r="D721" s="144">
        <v>0</v>
      </c>
      <c r="E721" s="144">
        <v>58750</v>
      </c>
      <c r="F721" s="144">
        <v>3</v>
      </c>
      <c r="G721" s="144">
        <v>510.09</v>
      </c>
      <c r="H721" s="146">
        <v>498427.72</v>
      </c>
    </row>
    <row r="722" spans="1:8" x14ac:dyDescent="0.25">
      <c r="A722" s="144">
        <v>720</v>
      </c>
      <c r="B722" s="145">
        <v>42488</v>
      </c>
      <c r="C722" s="144">
        <v>403.9</v>
      </c>
      <c r="D722" s="144">
        <v>0</v>
      </c>
      <c r="E722" s="144">
        <v>58750</v>
      </c>
      <c r="F722" s="144">
        <v>3</v>
      </c>
      <c r="G722" s="146">
        <v>1211.7</v>
      </c>
      <c r="H722" s="146">
        <v>499639.42</v>
      </c>
    </row>
    <row r="723" spans="1:8" x14ac:dyDescent="0.25">
      <c r="A723" s="144">
        <v>721</v>
      </c>
      <c r="B723" s="145">
        <v>42489</v>
      </c>
      <c r="C723" s="146">
        <v>-1498.34</v>
      </c>
      <c r="D723" s="144">
        <v>0</v>
      </c>
      <c r="E723" s="144">
        <v>58750</v>
      </c>
      <c r="F723" s="144">
        <v>3</v>
      </c>
      <c r="G723" s="146">
        <v>-4495.0200000000004</v>
      </c>
      <c r="H723" s="146">
        <v>495144.4</v>
      </c>
    </row>
    <row r="724" spans="1:8" x14ac:dyDescent="0.25">
      <c r="A724" s="144">
        <v>722</v>
      </c>
      <c r="B724" s="145">
        <v>42492</v>
      </c>
      <c r="C724" s="144">
        <v>215.89</v>
      </c>
      <c r="D724" s="144">
        <v>0</v>
      </c>
      <c r="E724" s="144">
        <v>58750</v>
      </c>
      <c r="F724" s="144">
        <v>3</v>
      </c>
      <c r="G724" s="144">
        <v>647.66999999999996</v>
      </c>
      <c r="H724" s="146">
        <v>495792.07</v>
      </c>
    </row>
    <row r="725" spans="1:8" x14ac:dyDescent="0.25">
      <c r="A725" s="144">
        <v>723</v>
      </c>
      <c r="B725" s="145">
        <v>42493</v>
      </c>
      <c r="C725" s="146">
        <v>1484.6</v>
      </c>
      <c r="D725" s="144">
        <v>0</v>
      </c>
      <c r="E725" s="144">
        <v>58750</v>
      </c>
      <c r="F725" s="144">
        <v>3</v>
      </c>
      <c r="G725" s="146">
        <v>4453.8</v>
      </c>
      <c r="H725" s="146">
        <v>500245.87</v>
      </c>
    </row>
    <row r="726" spans="1:8" x14ac:dyDescent="0.25">
      <c r="A726" s="144">
        <v>724</v>
      </c>
      <c r="B726" s="145">
        <v>42494</v>
      </c>
      <c r="C726" s="146">
        <v>-1048.6300000000001</v>
      </c>
      <c r="D726" s="144">
        <v>0</v>
      </c>
      <c r="E726" s="144">
        <v>58750</v>
      </c>
      <c r="F726" s="144">
        <v>3</v>
      </c>
      <c r="G726" s="146">
        <v>-3145.89</v>
      </c>
      <c r="H726" s="146">
        <v>497099.98</v>
      </c>
    </row>
    <row r="727" spans="1:8" x14ac:dyDescent="0.25">
      <c r="A727" s="144">
        <v>725</v>
      </c>
      <c r="B727" s="145">
        <v>42495</v>
      </c>
      <c r="C727" s="144">
        <v>753.32</v>
      </c>
      <c r="D727" s="144">
        <v>0</v>
      </c>
      <c r="E727" s="144">
        <v>58750</v>
      </c>
      <c r="F727" s="144">
        <v>3</v>
      </c>
      <c r="G727" s="146">
        <v>2259.96</v>
      </c>
      <c r="H727" s="146">
        <v>499359.94</v>
      </c>
    </row>
    <row r="728" spans="1:8" x14ac:dyDescent="0.25">
      <c r="A728" s="144">
        <v>726</v>
      </c>
      <c r="B728" s="145">
        <v>42496</v>
      </c>
      <c r="C728" s="144">
        <v>975.4</v>
      </c>
      <c r="D728" s="144">
        <v>0</v>
      </c>
      <c r="E728" s="144">
        <v>58750</v>
      </c>
      <c r="F728" s="144">
        <v>3</v>
      </c>
      <c r="G728" s="146">
        <v>2926.2</v>
      </c>
      <c r="H728" s="146">
        <v>502286.14</v>
      </c>
    </row>
    <row r="729" spans="1:8" x14ac:dyDescent="0.25">
      <c r="A729" s="144">
        <v>727</v>
      </c>
      <c r="B729" s="145">
        <v>42499</v>
      </c>
      <c r="C729" s="144">
        <v>54.49</v>
      </c>
      <c r="D729" s="144">
        <v>0</v>
      </c>
      <c r="E729" s="144">
        <v>58750</v>
      </c>
      <c r="F729" s="144">
        <v>3</v>
      </c>
      <c r="G729" s="144">
        <v>163.47</v>
      </c>
      <c r="H729" s="146">
        <v>502449.61</v>
      </c>
    </row>
    <row r="730" spans="1:8" x14ac:dyDescent="0.25">
      <c r="A730" s="144">
        <v>728</v>
      </c>
      <c r="B730" s="145">
        <v>42500</v>
      </c>
      <c r="C730" s="144">
        <v>191.04</v>
      </c>
      <c r="D730" s="144">
        <v>0</v>
      </c>
      <c r="E730" s="144">
        <v>58750</v>
      </c>
      <c r="F730" s="144">
        <v>3</v>
      </c>
      <c r="G730" s="144">
        <v>573.12</v>
      </c>
      <c r="H730" s="146">
        <v>503022.73</v>
      </c>
    </row>
    <row r="731" spans="1:8" x14ac:dyDescent="0.25">
      <c r="A731" s="144">
        <v>729</v>
      </c>
      <c r="B731" s="145">
        <v>42503</v>
      </c>
      <c r="C731" s="144">
        <v>-272.06</v>
      </c>
      <c r="D731" s="144">
        <v>0</v>
      </c>
      <c r="E731" s="144">
        <v>58750</v>
      </c>
      <c r="F731" s="144">
        <v>3</v>
      </c>
      <c r="G731" s="144">
        <v>-816.18</v>
      </c>
      <c r="H731" s="146">
        <v>502206.55</v>
      </c>
    </row>
    <row r="732" spans="1:8" x14ac:dyDescent="0.25">
      <c r="A732" s="144">
        <v>730</v>
      </c>
      <c r="B732" s="145">
        <v>42506</v>
      </c>
      <c r="C732" s="144">
        <v>-24.96</v>
      </c>
      <c r="D732" s="144">
        <v>0</v>
      </c>
      <c r="E732" s="144">
        <v>58750</v>
      </c>
      <c r="F732" s="144">
        <v>3</v>
      </c>
      <c r="G732" s="144">
        <v>-74.88</v>
      </c>
      <c r="H732" s="146">
        <v>502131.67</v>
      </c>
    </row>
    <row r="733" spans="1:8" x14ac:dyDescent="0.25">
      <c r="A733" s="144">
        <v>731</v>
      </c>
      <c r="B733" s="145">
        <v>42507</v>
      </c>
      <c r="C733" s="146">
        <v>1749.46</v>
      </c>
      <c r="D733" s="144">
        <v>0</v>
      </c>
      <c r="E733" s="144">
        <v>58750</v>
      </c>
      <c r="F733" s="144">
        <v>3</v>
      </c>
      <c r="G733" s="146">
        <v>5248.38</v>
      </c>
      <c r="H733" s="146">
        <v>507380.05</v>
      </c>
    </row>
    <row r="734" spans="1:8" x14ac:dyDescent="0.25">
      <c r="A734" s="144">
        <v>732</v>
      </c>
      <c r="B734" s="145">
        <v>42508</v>
      </c>
      <c r="C734" s="146">
        <v>-1619.08</v>
      </c>
      <c r="D734" s="144">
        <v>0</v>
      </c>
      <c r="E734" s="144">
        <v>58750</v>
      </c>
      <c r="F734" s="144">
        <v>3</v>
      </c>
      <c r="G734" s="146">
        <v>-4857.24</v>
      </c>
      <c r="H734" s="146">
        <v>502522.81</v>
      </c>
    </row>
    <row r="735" spans="1:8" x14ac:dyDescent="0.25">
      <c r="A735" s="144">
        <v>733</v>
      </c>
      <c r="B735" s="145">
        <v>42509</v>
      </c>
      <c r="C735" s="144">
        <v>-129.56</v>
      </c>
      <c r="D735" s="144">
        <v>0</v>
      </c>
      <c r="E735" s="144">
        <v>58750</v>
      </c>
      <c r="F735" s="144">
        <v>3</v>
      </c>
      <c r="G735" s="144">
        <v>-388.68</v>
      </c>
      <c r="H735" s="146">
        <v>502134.13</v>
      </c>
    </row>
    <row r="736" spans="1:8" x14ac:dyDescent="0.25">
      <c r="A736" s="144">
        <v>734</v>
      </c>
      <c r="B736" s="145">
        <v>42510</v>
      </c>
      <c r="C736" s="144">
        <v>-380.31</v>
      </c>
      <c r="D736" s="144">
        <v>0</v>
      </c>
      <c r="E736" s="144">
        <v>58750</v>
      </c>
      <c r="F736" s="144">
        <v>3</v>
      </c>
      <c r="G736" s="146">
        <v>-1140.93</v>
      </c>
      <c r="H736" s="146">
        <v>500993.2</v>
      </c>
    </row>
    <row r="737" spans="1:8" x14ac:dyDescent="0.25">
      <c r="A737" s="144">
        <v>735</v>
      </c>
      <c r="B737" s="145">
        <v>42513</v>
      </c>
      <c r="C737" s="144">
        <v>79.41</v>
      </c>
      <c r="D737" s="144">
        <v>0</v>
      </c>
      <c r="E737" s="144">
        <v>58750</v>
      </c>
      <c r="F737" s="144">
        <v>3</v>
      </c>
      <c r="G737" s="144">
        <v>238.23</v>
      </c>
      <c r="H737" s="146">
        <v>501231.43</v>
      </c>
    </row>
    <row r="738" spans="1:8" x14ac:dyDescent="0.25">
      <c r="A738" s="144">
        <v>736</v>
      </c>
      <c r="B738" s="145">
        <v>42514</v>
      </c>
      <c r="C738" s="144">
        <v>-490.65</v>
      </c>
      <c r="D738" s="144">
        <v>0</v>
      </c>
      <c r="E738" s="144">
        <v>58750</v>
      </c>
      <c r="F738" s="144">
        <v>3</v>
      </c>
      <c r="G738" s="146">
        <v>-1471.95</v>
      </c>
      <c r="H738" s="146">
        <v>499759.48</v>
      </c>
    </row>
    <row r="739" spans="1:8" x14ac:dyDescent="0.25">
      <c r="A739" s="144">
        <v>737</v>
      </c>
      <c r="B739" s="145">
        <v>42515</v>
      </c>
      <c r="C739" s="144">
        <v>299.07</v>
      </c>
      <c r="D739" s="144">
        <v>0</v>
      </c>
      <c r="E739" s="144">
        <v>58750</v>
      </c>
      <c r="F739" s="144">
        <v>3</v>
      </c>
      <c r="G739" s="144">
        <v>897.21</v>
      </c>
      <c r="H739" s="146">
        <v>500656.69</v>
      </c>
    </row>
    <row r="740" spans="1:8" x14ac:dyDescent="0.25">
      <c r="A740" s="144">
        <v>738</v>
      </c>
      <c r="B740" s="145">
        <v>42516</v>
      </c>
      <c r="C740" s="146">
        <v>1162.8699999999999</v>
      </c>
      <c r="D740" s="144">
        <v>0</v>
      </c>
      <c r="E740" s="144">
        <v>58750</v>
      </c>
      <c r="F740" s="144">
        <v>3</v>
      </c>
      <c r="G740" s="146">
        <v>3488.61</v>
      </c>
      <c r="H740" s="146">
        <v>504145.3</v>
      </c>
    </row>
    <row r="741" spans="1:8" x14ac:dyDescent="0.25">
      <c r="A741" s="144">
        <v>739</v>
      </c>
      <c r="B741" s="145">
        <v>42517</v>
      </c>
      <c r="C741" s="144">
        <v>-609.91</v>
      </c>
      <c r="D741" s="144">
        <v>0</v>
      </c>
      <c r="E741" s="144">
        <v>58750</v>
      </c>
      <c r="F741" s="144">
        <v>3</v>
      </c>
      <c r="G741" s="146">
        <v>-1829.73</v>
      </c>
      <c r="H741" s="146">
        <v>502315.57</v>
      </c>
    </row>
    <row r="742" spans="1:8" x14ac:dyDescent="0.25">
      <c r="A742" s="144">
        <v>740</v>
      </c>
      <c r="B742" s="145">
        <v>42520</v>
      </c>
      <c r="C742" s="144">
        <v>-151.69</v>
      </c>
      <c r="D742" s="144">
        <v>0</v>
      </c>
      <c r="E742" s="144">
        <v>58750</v>
      </c>
      <c r="F742" s="144">
        <v>3</v>
      </c>
      <c r="G742" s="144">
        <v>-455.07</v>
      </c>
      <c r="H742" s="146">
        <v>501860.5</v>
      </c>
    </row>
    <row r="743" spans="1:8" x14ac:dyDescent="0.25">
      <c r="A743" s="144">
        <v>741</v>
      </c>
      <c r="B743" s="145">
        <v>42521</v>
      </c>
      <c r="C743" s="146">
        <v>-1431.93</v>
      </c>
      <c r="D743" s="144">
        <v>0</v>
      </c>
      <c r="E743" s="144">
        <v>58750</v>
      </c>
      <c r="F743" s="144">
        <v>3</v>
      </c>
      <c r="G743" s="146">
        <v>-4295.79</v>
      </c>
      <c r="H743" s="146">
        <v>497564.71</v>
      </c>
    </row>
    <row r="744" spans="1:8" x14ac:dyDescent="0.25">
      <c r="A744" s="144">
        <v>742</v>
      </c>
      <c r="B744" s="145">
        <v>42522</v>
      </c>
      <c r="C744" s="144">
        <v>-213.14</v>
      </c>
      <c r="D744" s="144">
        <v>0</v>
      </c>
      <c r="E744" s="144">
        <v>58750</v>
      </c>
      <c r="F744" s="144">
        <v>3</v>
      </c>
      <c r="G744" s="144">
        <v>-639.41999999999996</v>
      </c>
      <c r="H744" s="146">
        <v>496925.29</v>
      </c>
    </row>
    <row r="745" spans="1:8" x14ac:dyDescent="0.25">
      <c r="A745" s="144">
        <v>743</v>
      </c>
      <c r="B745" s="145">
        <v>42523</v>
      </c>
      <c r="C745" s="144">
        <v>-175.65</v>
      </c>
      <c r="D745" s="144">
        <v>0</v>
      </c>
      <c r="E745" s="144">
        <v>58750</v>
      </c>
      <c r="F745" s="144">
        <v>3</v>
      </c>
      <c r="G745" s="144">
        <v>-526.95000000000005</v>
      </c>
      <c r="H745" s="146">
        <v>496398.34</v>
      </c>
    </row>
    <row r="746" spans="1:8" x14ac:dyDescent="0.25">
      <c r="A746" s="144">
        <v>744</v>
      </c>
      <c r="B746" s="145">
        <v>42524</v>
      </c>
      <c r="C746" s="144">
        <v>562.94000000000005</v>
      </c>
      <c r="D746" s="144">
        <v>0</v>
      </c>
      <c r="E746" s="144">
        <v>58750</v>
      </c>
      <c r="F746" s="144">
        <v>3</v>
      </c>
      <c r="G746" s="146">
        <v>1688.82</v>
      </c>
      <c r="H746" s="146">
        <v>498087.16</v>
      </c>
    </row>
    <row r="747" spans="1:8" x14ac:dyDescent="0.25">
      <c r="A747" s="144">
        <v>745</v>
      </c>
      <c r="B747" s="145">
        <v>42527</v>
      </c>
      <c r="C747" s="144">
        <v>-46.51</v>
      </c>
      <c r="D747" s="144">
        <v>0</v>
      </c>
      <c r="E747" s="144">
        <v>58750</v>
      </c>
      <c r="F747" s="144">
        <v>3</v>
      </c>
      <c r="G747" s="144">
        <v>-139.53</v>
      </c>
      <c r="H747" s="146">
        <v>497947.63</v>
      </c>
    </row>
    <row r="748" spans="1:8" x14ac:dyDescent="0.25">
      <c r="A748" s="144">
        <v>746</v>
      </c>
      <c r="B748" s="145">
        <v>42528</v>
      </c>
      <c r="C748" s="144">
        <v>-74.63</v>
      </c>
      <c r="D748" s="144">
        <v>0</v>
      </c>
      <c r="E748" s="144">
        <v>58750</v>
      </c>
      <c r="F748" s="144">
        <v>3</v>
      </c>
      <c r="G748" s="144">
        <v>-223.89</v>
      </c>
      <c r="H748" s="146">
        <v>497723.74</v>
      </c>
    </row>
    <row r="749" spans="1:8" x14ac:dyDescent="0.25">
      <c r="A749" s="144">
        <v>747</v>
      </c>
      <c r="B749" s="145">
        <v>42529</v>
      </c>
      <c r="C749" s="144">
        <v>112.89</v>
      </c>
      <c r="D749" s="144">
        <v>0</v>
      </c>
      <c r="E749" s="144">
        <v>58750</v>
      </c>
      <c r="F749" s="144">
        <v>3</v>
      </c>
      <c r="G749" s="144">
        <v>338.67</v>
      </c>
      <c r="H749" s="146">
        <v>498062.41</v>
      </c>
    </row>
    <row r="750" spans="1:8" x14ac:dyDescent="0.25">
      <c r="A750" s="144">
        <v>748</v>
      </c>
      <c r="B750" s="145">
        <v>42530</v>
      </c>
      <c r="C750" s="144">
        <v>-102.43</v>
      </c>
      <c r="D750" s="144">
        <v>0</v>
      </c>
      <c r="E750" s="144">
        <v>58750</v>
      </c>
      <c r="F750" s="144">
        <v>3</v>
      </c>
      <c r="G750" s="144">
        <v>-307.29000000000002</v>
      </c>
      <c r="H750" s="146">
        <v>497755.12</v>
      </c>
    </row>
    <row r="751" spans="1:8" x14ac:dyDescent="0.25">
      <c r="A751" s="144">
        <v>749</v>
      </c>
      <c r="B751" s="145">
        <v>42531</v>
      </c>
      <c r="C751" s="144">
        <v>107.14</v>
      </c>
      <c r="D751" s="144">
        <v>0</v>
      </c>
      <c r="E751" s="144">
        <v>58750</v>
      </c>
      <c r="F751" s="144">
        <v>3</v>
      </c>
      <c r="G751" s="144">
        <v>321.42</v>
      </c>
      <c r="H751" s="146">
        <v>498076.54</v>
      </c>
    </row>
    <row r="752" spans="1:8" x14ac:dyDescent="0.25">
      <c r="A752" s="144">
        <v>750</v>
      </c>
      <c r="B752" s="145">
        <v>42534</v>
      </c>
      <c r="C752" s="144">
        <v>14.91</v>
      </c>
      <c r="D752" s="144">
        <v>0</v>
      </c>
      <c r="E752" s="144">
        <v>58750</v>
      </c>
      <c r="F752" s="144">
        <v>3</v>
      </c>
      <c r="G752" s="144">
        <v>44.73</v>
      </c>
      <c r="H752" s="146">
        <v>498121.27</v>
      </c>
    </row>
    <row r="753" spans="1:8" x14ac:dyDescent="0.25">
      <c r="A753" s="144">
        <v>751</v>
      </c>
      <c r="B753" s="145">
        <v>42535</v>
      </c>
      <c r="C753" s="144">
        <v>709.57</v>
      </c>
      <c r="D753" s="144">
        <v>0</v>
      </c>
      <c r="E753" s="144">
        <v>58750</v>
      </c>
      <c r="F753" s="144">
        <v>3</v>
      </c>
      <c r="G753" s="146">
        <v>2128.71</v>
      </c>
      <c r="H753" s="146">
        <v>500249.98</v>
      </c>
    </row>
    <row r="754" spans="1:8" x14ac:dyDescent="0.25">
      <c r="A754" s="144">
        <v>752</v>
      </c>
      <c r="B754" s="145">
        <v>42536</v>
      </c>
      <c r="C754" s="144">
        <v>0</v>
      </c>
      <c r="D754" s="144">
        <v>0</v>
      </c>
      <c r="E754" s="144">
        <v>58750</v>
      </c>
      <c r="F754" s="144">
        <v>3</v>
      </c>
      <c r="G754" s="144">
        <v>0</v>
      </c>
      <c r="H754" s="146">
        <v>500249.98</v>
      </c>
    </row>
    <row r="755" spans="1:8" x14ac:dyDescent="0.25">
      <c r="A755" s="144">
        <v>753</v>
      </c>
      <c r="B755" s="145">
        <v>42537</v>
      </c>
      <c r="C755" s="144">
        <v>-11.93</v>
      </c>
      <c r="D755" s="144">
        <v>0</v>
      </c>
      <c r="E755" s="144">
        <v>58750</v>
      </c>
      <c r="F755" s="144">
        <v>3</v>
      </c>
      <c r="G755" s="144">
        <v>-35.79</v>
      </c>
      <c r="H755" s="146">
        <v>500214.19</v>
      </c>
    </row>
    <row r="756" spans="1:8" x14ac:dyDescent="0.25">
      <c r="A756" s="144">
        <v>754</v>
      </c>
      <c r="B756" s="145">
        <v>42538</v>
      </c>
      <c r="C756" s="144">
        <v>232.43</v>
      </c>
      <c r="D756" s="144">
        <v>0</v>
      </c>
      <c r="E756" s="144">
        <v>58750</v>
      </c>
      <c r="F756" s="144">
        <v>3</v>
      </c>
      <c r="G756" s="144">
        <v>697.29</v>
      </c>
      <c r="H756" s="146">
        <v>500911.48</v>
      </c>
    </row>
    <row r="757" spans="1:8" x14ac:dyDescent="0.25">
      <c r="A757" s="144">
        <v>755</v>
      </c>
      <c r="B757" s="145">
        <v>42541</v>
      </c>
      <c r="C757" s="144">
        <v>-249.16</v>
      </c>
      <c r="D757" s="144">
        <v>0</v>
      </c>
      <c r="E757" s="144">
        <v>58750</v>
      </c>
      <c r="F757" s="144">
        <v>3</v>
      </c>
      <c r="G757" s="144">
        <v>-747.48</v>
      </c>
      <c r="H757" s="146">
        <v>500164</v>
      </c>
    </row>
    <row r="758" spans="1:8" x14ac:dyDescent="0.25">
      <c r="A758" s="144">
        <v>756</v>
      </c>
      <c r="B758" s="145">
        <v>42542</v>
      </c>
      <c r="C758" s="144">
        <v>-224.73</v>
      </c>
      <c r="D758" s="144">
        <v>0</v>
      </c>
      <c r="E758" s="144">
        <v>58750</v>
      </c>
      <c r="F758" s="144">
        <v>3</v>
      </c>
      <c r="G758" s="144">
        <v>-674.19</v>
      </c>
      <c r="H758" s="146">
        <v>499489.81</v>
      </c>
    </row>
    <row r="759" spans="1:8" x14ac:dyDescent="0.25">
      <c r="A759" s="144">
        <v>757</v>
      </c>
      <c r="B759" s="145">
        <v>42543</v>
      </c>
      <c r="C759" s="144">
        <v>-495.35</v>
      </c>
      <c r="D759" s="144">
        <v>0</v>
      </c>
      <c r="E759" s="144">
        <v>58750</v>
      </c>
      <c r="F759" s="144">
        <v>3</v>
      </c>
      <c r="G759" s="146">
        <v>-1486.05</v>
      </c>
      <c r="H759" s="146">
        <v>498003.76</v>
      </c>
    </row>
    <row r="760" spans="1:8" x14ac:dyDescent="0.25">
      <c r="A760" s="144">
        <v>758</v>
      </c>
      <c r="B760" s="145">
        <v>42544</v>
      </c>
      <c r="C760" s="144">
        <v>948.48</v>
      </c>
      <c r="D760" s="144">
        <v>0</v>
      </c>
      <c r="E760" s="144">
        <v>58750</v>
      </c>
      <c r="F760" s="144">
        <v>3</v>
      </c>
      <c r="G760" s="146">
        <v>2845.44</v>
      </c>
      <c r="H760" s="146">
        <v>500849.2</v>
      </c>
    </row>
    <row r="761" spans="1:8" x14ac:dyDescent="0.25">
      <c r="A761" s="144">
        <v>759</v>
      </c>
      <c r="B761" s="145">
        <v>42545</v>
      </c>
      <c r="C761" s="146">
        <v>1479.24</v>
      </c>
      <c r="D761" s="144">
        <v>0</v>
      </c>
      <c r="E761" s="144">
        <v>58750</v>
      </c>
      <c r="F761" s="144">
        <v>3</v>
      </c>
      <c r="G761" s="146">
        <v>4437.72</v>
      </c>
      <c r="H761" s="146">
        <v>505286.92</v>
      </c>
    </row>
    <row r="762" spans="1:8" x14ac:dyDescent="0.25">
      <c r="A762" s="144">
        <v>760</v>
      </c>
      <c r="B762" s="145">
        <v>42548</v>
      </c>
      <c r="C762" s="144">
        <v>226.19</v>
      </c>
      <c r="D762" s="144">
        <v>0</v>
      </c>
      <c r="E762" s="144">
        <v>58750</v>
      </c>
      <c r="F762" s="144">
        <v>3</v>
      </c>
      <c r="G762" s="144">
        <v>678.57</v>
      </c>
      <c r="H762" s="146">
        <v>505965.49</v>
      </c>
    </row>
    <row r="763" spans="1:8" x14ac:dyDescent="0.25">
      <c r="A763" s="144">
        <v>761</v>
      </c>
      <c r="B763" s="145">
        <v>42549</v>
      </c>
      <c r="C763" s="144">
        <v>-868.24</v>
      </c>
      <c r="D763" s="144">
        <v>0</v>
      </c>
      <c r="E763" s="144">
        <v>58750</v>
      </c>
      <c r="F763" s="144">
        <v>3</v>
      </c>
      <c r="G763" s="146">
        <v>-2604.7199999999998</v>
      </c>
      <c r="H763" s="146">
        <v>503360.77</v>
      </c>
    </row>
    <row r="764" spans="1:8" x14ac:dyDescent="0.25">
      <c r="A764" s="144">
        <v>762</v>
      </c>
      <c r="B764" s="145">
        <v>42550</v>
      </c>
      <c r="C764" s="146">
        <v>1277.5</v>
      </c>
      <c r="D764" s="144">
        <v>0</v>
      </c>
      <c r="E764" s="144">
        <v>58750</v>
      </c>
      <c r="F764" s="144">
        <v>3</v>
      </c>
      <c r="G764" s="146">
        <v>3832.5</v>
      </c>
      <c r="H764" s="146">
        <v>507193.27</v>
      </c>
    </row>
    <row r="765" spans="1:8" x14ac:dyDescent="0.25">
      <c r="A765" s="144">
        <v>763</v>
      </c>
      <c r="B765" s="145">
        <v>42551</v>
      </c>
      <c r="C765" s="146">
        <v>1497.95</v>
      </c>
      <c r="D765" s="144">
        <v>0</v>
      </c>
      <c r="E765" s="144">
        <v>58750</v>
      </c>
      <c r="F765" s="144">
        <v>3</v>
      </c>
      <c r="G765" s="146">
        <v>4493.8500000000004</v>
      </c>
      <c r="H765" s="146">
        <v>511687.12</v>
      </c>
    </row>
    <row r="766" spans="1:8" x14ac:dyDescent="0.25">
      <c r="A766" s="144">
        <v>764</v>
      </c>
      <c r="B766" s="145">
        <v>42552</v>
      </c>
      <c r="C766" s="144">
        <v>243.9</v>
      </c>
      <c r="D766" s="144">
        <v>0</v>
      </c>
      <c r="E766" s="144">
        <v>58750</v>
      </c>
      <c r="F766" s="144">
        <v>3</v>
      </c>
      <c r="G766" s="144">
        <v>731.7</v>
      </c>
      <c r="H766" s="146">
        <v>512418.82</v>
      </c>
    </row>
    <row r="767" spans="1:8" x14ac:dyDescent="0.25">
      <c r="A767" s="144">
        <v>765</v>
      </c>
      <c r="B767" s="145">
        <v>42555</v>
      </c>
      <c r="C767" s="144">
        <v>798.19</v>
      </c>
      <c r="D767" s="144">
        <v>0</v>
      </c>
      <c r="E767" s="144">
        <v>58750</v>
      </c>
      <c r="F767" s="144">
        <v>3</v>
      </c>
      <c r="G767" s="146">
        <v>2394.5700000000002</v>
      </c>
      <c r="H767" s="146">
        <v>514813.39</v>
      </c>
    </row>
    <row r="768" spans="1:8" x14ac:dyDescent="0.25">
      <c r="A768" s="144">
        <v>766</v>
      </c>
      <c r="B768" s="145">
        <v>42556</v>
      </c>
      <c r="C768" s="144">
        <v>-306.06</v>
      </c>
      <c r="D768" s="144">
        <v>0</v>
      </c>
      <c r="E768" s="144">
        <v>58750</v>
      </c>
      <c r="F768" s="144">
        <v>3</v>
      </c>
      <c r="G768" s="144">
        <v>-918.18</v>
      </c>
      <c r="H768" s="146">
        <v>513895.21</v>
      </c>
    </row>
    <row r="769" spans="1:8" x14ac:dyDescent="0.25">
      <c r="A769" s="144">
        <v>767</v>
      </c>
      <c r="B769" s="145">
        <v>42557</v>
      </c>
      <c r="C769" s="144">
        <v>358.52</v>
      </c>
      <c r="D769" s="144">
        <v>0</v>
      </c>
      <c r="E769" s="144">
        <v>58750</v>
      </c>
      <c r="F769" s="144">
        <v>3</v>
      </c>
      <c r="G769" s="146">
        <v>1075.56</v>
      </c>
      <c r="H769" s="146">
        <v>514970.77</v>
      </c>
    </row>
    <row r="770" spans="1:8" x14ac:dyDescent="0.25">
      <c r="A770" s="144">
        <v>768</v>
      </c>
      <c r="B770" s="145">
        <v>42558</v>
      </c>
      <c r="C770" s="144">
        <v>-665.11</v>
      </c>
      <c r="D770" s="144">
        <v>0</v>
      </c>
      <c r="E770" s="144">
        <v>58750</v>
      </c>
      <c r="F770" s="144">
        <v>3</v>
      </c>
      <c r="G770" s="146">
        <v>-1995.33</v>
      </c>
      <c r="H770" s="146">
        <v>512975.44</v>
      </c>
    </row>
    <row r="771" spans="1:8" x14ac:dyDescent="0.25">
      <c r="A771" s="144">
        <v>769</v>
      </c>
      <c r="B771" s="145">
        <v>42559</v>
      </c>
      <c r="C771" s="144">
        <v>232.43</v>
      </c>
      <c r="D771" s="144">
        <v>0</v>
      </c>
      <c r="E771" s="144">
        <v>58750</v>
      </c>
      <c r="F771" s="144">
        <v>3</v>
      </c>
      <c r="G771" s="144">
        <v>697.29</v>
      </c>
      <c r="H771" s="146">
        <v>513672.73</v>
      </c>
    </row>
    <row r="772" spans="1:8" x14ac:dyDescent="0.25">
      <c r="A772" s="144">
        <v>770</v>
      </c>
      <c r="B772" s="145">
        <v>42562</v>
      </c>
      <c r="C772" s="144">
        <v>-684.8</v>
      </c>
      <c r="D772" s="144">
        <v>0</v>
      </c>
      <c r="E772" s="144">
        <v>58750</v>
      </c>
      <c r="F772" s="144">
        <v>3</v>
      </c>
      <c r="G772" s="146">
        <v>-2054.4</v>
      </c>
      <c r="H772" s="146">
        <v>511618.33</v>
      </c>
    </row>
    <row r="773" spans="1:8" x14ac:dyDescent="0.25">
      <c r="A773" s="144">
        <v>771</v>
      </c>
      <c r="B773" s="145">
        <v>42563</v>
      </c>
      <c r="C773" s="144">
        <v>-314.88</v>
      </c>
      <c r="D773" s="144">
        <v>0</v>
      </c>
      <c r="E773" s="144">
        <v>58750</v>
      </c>
      <c r="F773" s="144">
        <v>3</v>
      </c>
      <c r="G773" s="144">
        <v>-944.64</v>
      </c>
      <c r="H773" s="146">
        <v>510673.69</v>
      </c>
    </row>
    <row r="774" spans="1:8" x14ac:dyDescent="0.25">
      <c r="A774" s="144">
        <v>772</v>
      </c>
      <c r="B774" s="145">
        <v>42564</v>
      </c>
      <c r="C774" s="144">
        <v>908.18</v>
      </c>
      <c r="D774" s="144">
        <v>0</v>
      </c>
      <c r="E774" s="144">
        <v>58750</v>
      </c>
      <c r="F774" s="144">
        <v>3</v>
      </c>
      <c r="G774" s="146">
        <v>2724.54</v>
      </c>
      <c r="H774" s="146">
        <v>513398.23</v>
      </c>
    </row>
    <row r="775" spans="1:8" x14ac:dyDescent="0.25">
      <c r="A775" s="144">
        <v>773</v>
      </c>
      <c r="B775" s="145">
        <v>42565</v>
      </c>
      <c r="C775" s="144">
        <v>108.39</v>
      </c>
      <c r="D775" s="144">
        <v>0</v>
      </c>
      <c r="E775" s="144">
        <v>58750</v>
      </c>
      <c r="F775" s="144">
        <v>3</v>
      </c>
      <c r="G775" s="144">
        <v>325.17</v>
      </c>
      <c r="H775" s="146">
        <v>513723.4</v>
      </c>
    </row>
    <row r="776" spans="1:8" x14ac:dyDescent="0.25">
      <c r="A776" s="144">
        <v>774</v>
      </c>
      <c r="B776" s="145">
        <v>42566</v>
      </c>
      <c r="C776" s="146">
        <v>1218.6500000000001</v>
      </c>
      <c r="D776" s="144">
        <v>0</v>
      </c>
      <c r="E776" s="144">
        <v>58750</v>
      </c>
      <c r="F776" s="144">
        <v>3</v>
      </c>
      <c r="G776" s="146">
        <v>3655.95</v>
      </c>
      <c r="H776" s="146">
        <v>517379.35</v>
      </c>
    </row>
    <row r="777" spans="1:8" x14ac:dyDescent="0.25">
      <c r="A777" s="144">
        <v>775</v>
      </c>
      <c r="B777" s="145">
        <v>42569</v>
      </c>
      <c r="C777" s="144">
        <v>-112.14</v>
      </c>
      <c r="D777" s="144">
        <v>0</v>
      </c>
      <c r="E777" s="144">
        <v>58750</v>
      </c>
      <c r="F777" s="144">
        <v>3</v>
      </c>
      <c r="G777" s="144">
        <v>-336.42</v>
      </c>
      <c r="H777" s="146">
        <v>517042.93</v>
      </c>
    </row>
    <row r="778" spans="1:8" x14ac:dyDescent="0.25">
      <c r="A778" s="144">
        <v>776</v>
      </c>
      <c r="B778" s="145">
        <v>42570</v>
      </c>
      <c r="C778" s="144">
        <v>-77.77</v>
      </c>
      <c r="D778" s="144">
        <v>0</v>
      </c>
      <c r="E778" s="144">
        <v>58750</v>
      </c>
      <c r="F778" s="144">
        <v>3</v>
      </c>
      <c r="G778" s="144">
        <v>-233.31</v>
      </c>
      <c r="H778" s="146">
        <v>516809.62</v>
      </c>
    </row>
    <row r="779" spans="1:8" x14ac:dyDescent="0.25">
      <c r="A779" s="144">
        <v>777</v>
      </c>
      <c r="B779" s="145">
        <v>42571</v>
      </c>
      <c r="C779" s="144">
        <v>562.09</v>
      </c>
      <c r="D779" s="144">
        <v>0</v>
      </c>
      <c r="E779" s="144">
        <v>58750</v>
      </c>
      <c r="F779" s="144">
        <v>3</v>
      </c>
      <c r="G779" s="146">
        <v>1686.27</v>
      </c>
      <c r="H779" s="146">
        <v>518495.89</v>
      </c>
    </row>
    <row r="780" spans="1:8" x14ac:dyDescent="0.25">
      <c r="A780" s="144">
        <v>778</v>
      </c>
      <c r="B780" s="145">
        <v>42573</v>
      </c>
      <c r="C780" s="144">
        <v>-617.25</v>
      </c>
      <c r="D780" s="144">
        <v>0</v>
      </c>
      <c r="E780" s="144">
        <v>58750</v>
      </c>
      <c r="F780" s="144">
        <v>3</v>
      </c>
      <c r="G780" s="146">
        <v>-1851.75</v>
      </c>
      <c r="H780" s="146">
        <v>516644.14</v>
      </c>
    </row>
    <row r="781" spans="1:8" x14ac:dyDescent="0.25">
      <c r="A781" s="144">
        <v>779</v>
      </c>
      <c r="B781" s="145">
        <v>42576</v>
      </c>
      <c r="C781" s="144">
        <v>-366.44</v>
      </c>
      <c r="D781" s="144">
        <v>0</v>
      </c>
      <c r="E781" s="144">
        <v>58750</v>
      </c>
      <c r="F781" s="144">
        <v>3</v>
      </c>
      <c r="G781" s="146">
        <v>-1099.32</v>
      </c>
      <c r="H781" s="146">
        <v>515544.82</v>
      </c>
    </row>
    <row r="782" spans="1:8" x14ac:dyDescent="0.25">
      <c r="A782" s="144">
        <v>780</v>
      </c>
      <c r="B782" s="145">
        <v>42577</v>
      </c>
      <c r="C782" s="144">
        <v>-66.87</v>
      </c>
      <c r="D782" s="144">
        <v>0</v>
      </c>
      <c r="E782" s="144">
        <v>58750</v>
      </c>
      <c r="F782" s="144">
        <v>3</v>
      </c>
      <c r="G782" s="144">
        <v>-200.61</v>
      </c>
      <c r="H782" s="146">
        <v>515344.21</v>
      </c>
    </row>
    <row r="783" spans="1:8" x14ac:dyDescent="0.25">
      <c r="A783" s="144">
        <v>781</v>
      </c>
      <c r="B783" s="145">
        <v>42578</v>
      </c>
      <c r="C783" s="146">
        <v>2509.88</v>
      </c>
      <c r="D783" s="144">
        <v>0</v>
      </c>
      <c r="E783" s="144">
        <v>58750</v>
      </c>
      <c r="F783" s="144">
        <v>3</v>
      </c>
      <c r="G783" s="146">
        <v>7529.64</v>
      </c>
      <c r="H783" s="146">
        <v>522873.85</v>
      </c>
    </row>
    <row r="784" spans="1:8" x14ac:dyDescent="0.25">
      <c r="A784" s="144">
        <v>782</v>
      </c>
      <c r="B784" s="145">
        <v>42579</v>
      </c>
      <c r="C784" s="144">
        <v>-129.34</v>
      </c>
      <c r="D784" s="144">
        <v>0</v>
      </c>
      <c r="E784" s="144">
        <v>58750</v>
      </c>
      <c r="F784" s="144">
        <v>3</v>
      </c>
      <c r="G784" s="144">
        <v>-388.02</v>
      </c>
      <c r="H784" s="146">
        <v>522485.83</v>
      </c>
    </row>
    <row r="785" spans="1:8" x14ac:dyDescent="0.25">
      <c r="A785" s="144">
        <v>783</v>
      </c>
      <c r="B785" s="145">
        <v>42580</v>
      </c>
      <c r="C785" s="146">
        <v>2632.85</v>
      </c>
      <c r="D785" s="144">
        <v>0</v>
      </c>
      <c r="E785" s="144">
        <v>58750</v>
      </c>
      <c r="F785" s="144">
        <v>3</v>
      </c>
      <c r="G785" s="146">
        <v>7898.55</v>
      </c>
      <c r="H785" s="146">
        <v>530384.38</v>
      </c>
    </row>
    <row r="786" spans="1:8" x14ac:dyDescent="0.25">
      <c r="A786" s="144">
        <v>784</v>
      </c>
      <c r="B786" s="145">
        <v>42583</v>
      </c>
      <c r="C786" s="144">
        <v>-492.39</v>
      </c>
      <c r="D786" s="144">
        <v>0</v>
      </c>
      <c r="E786" s="144">
        <v>58750</v>
      </c>
      <c r="F786" s="144">
        <v>3</v>
      </c>
      <c r="G786" s="146">
        <v>-1477.17</v>
      </c>
      <c r="H786" s="146">
        <v>528907.21</v>
      </c>
    </row>
    <row r="787" spans="1:8" x14ac:dyDescent="0.25">
      <c r="A787" s="144">
        <v>785</v>
      </c>
      <c r="B787" s="145">
        <v>42584</v>
      </c>
      <c r="C787" s="146">
        <v>1547.92</v>
      </c>
      <c r="D787" s="144">
        <v>0</v>
      </c>
      <c r="E787" s="144">
        <v>58750</v>
      </c>
      <c r="F787" s="144">
        <v>3</v>
      </c>
      <c r="G787" s="146">
        <v>4643.76</v>
      </c>
      <c r="H787" s="146">
        <v>533550.97</v>
      </c>
    </row>
    <row r="788" spans="1:8" x14ac:dyDescent="0.25">
      <c r="A788" s="144">
        <v>786</v>
      </c>
      <c r="B788" s="145">
        <v>42585</v>
      </c>
      <c r="C788" s="144">
        <v>160.57</v>
      </c>
      <c r="D788" s="144">
        <v>0</v>
      </c>
      <c r="E788" s="144">
        <v>58750</v>
      </c>
      <c r="F788" s="144">
        <v>3</v>
      </c>
      <c r="G788" s="144">
        <v>481.71</v>
      </c>
      <c r="H788" s="146">
        <v>534032.68000000005</v>
      </c>
    </row>
    <row r="789" spans="1:8" x14ac:dyDescent="0.25">
      <c r="A789" s="144">
        <v>787</v>
      </c>
      <c r="B789" s="145">
        <v>42586</v>
      </c>
      <c r="C789" s="144">
        <v>70.84</v>
      </c>
      <c r="D789" s="144">
        <v>0</v>
      </c>
      <c r="E789" s="144">
        <v>58750</v>
      </c>
      <c r="F789" s="144">
        <v>3</v>
      </c>
      <c r="G789" s="144">
        <v>212.52</v>
      </c>
      <c r="H789" s="146">
        <v>534245.19999999995</v>
      </c>
    </row>
    <row r="790" spans="1:8" x14ac:dyDescent="0.25">
      <c r="A790" s="144">
        <v>788</v>
      </c>
      <c r="B790" s="145">
        <v>42590</v>
      </c>
      <c r="C790" s="144">
        <v>253.51</v>
      </c>
      <c r="D790" s="144">
        <v>0</v>
      </c>
      <c r="E790" s="144">
        <v>58750</v>
      </c>
      <c r="F790" s="144">
        <v>3</v>
      </c>
      <c r="G790" s="144">
        <v>760.53</v>
      </c>
      <c r="H790" s="146">
        <v>535005.73</v>
      </c>
    </row>
    <row r="791" spans="1:8" x14ac:dyDescent="0.25">
      <c r="A791" s="144">
        <v>789</v>
      </c>
      <c r="B791" s="145">
        <v>42591</v>
      </c>
      <c r="C791" s="144">
        <v>-567.29</v>
      </c>
      <c r="D791" s="144">
        <v>0</v>
      </c>
      <c r="E791" s="144">
        <v>58750</v>
      </c>
      <c r="F791" s="144">
        <v>3</v>
      </c>
      <c r="G791" s="146">
        <v>-1701.87</v>
      </c>
      <c r="H791" s="146">
        <v>533303.86</v>
      </c>
    </row>
    <row r="792" spans="1:8" x14ac:dyDescent="0.25">
      <c r="A792" s="144">
        <v>790</v>
      </c>
      <c r="B792" s="145">
        <v>42592</v>
      </c>
      <c r="C792" s="144">
        <v>679.51</v>
      </c>
      <c r="D792" s="144">
        <v>0</v>
      </c>
      <c r="E792" s="144">
        <v>58750</v>
      </c>
      <c r="F792" s="144">
        <v>3</v>
      </c>
      <c r="G792" s="146">
        <v>2038.53</v>
      </c>
      <c r="H792" s="146">
        <v>535342.39</v>
      </c>
    </row>
    <row r="793" spans="1:8" x14ac:dyDescent="0.25">
      <c r="A793" s="144">
        <v>791</v>
      </c>
      <c r="B793" s="145">
        <v>42593</v>
      </c>
      <c r="C793" s="144">
        <v>40.840000000000003</v>
      </c>
      <c r="D793" s="144">
        <v>0</v>
      </c>
      <c r="E793" s="144">
        <v>58750</v>
      </c>
      <c r="F793" s="144">
        <v>3</v>
      </c>
      <c r="G793" s="144">
        <v>122.52</v>
      </c>
      <c r="H793" s="146">
        <v>535464.91</v>
      </c>
    </row>
    <row r="794" spans="1:8" x14ac:dyDescent="0.25">
      <c r="A794" s="144">
        <v>792</v>
      </c>
      <c r="B794" s="145">
        <v>42594</v>
      </c>
      <c r="C794" s="144">
        <v>-80.400000000000006</v>
      </c>
      <c r="D794" s="144">
        <v>0</v>
      </c>
      <c r="E794" s="144">
        <v>58750</v>
      </c>
      <c r="F794" s="144">
        <v>3</v>
      </c>
      <c r="G794" s="144">
        <v>-241.2</v>
      </c>
      <c r="H794" s="146">
        <v>535223.71</v>
      </c>
    </row>
    <row r="795" spans="1:8" x14ac:dyDescent="0.25">
      <c r="A795" s="144">
        <v>793</v>
      </c>
      <c r="B795" s="145">
        <v>42597</v>
      </c>
      <c r="C795" s="144">
        <v>-359.42</v>
      </c>
      <c r="D795" s="144">
        <v>0</v>
      </c>
      <c r="E795" s="144">
        <v>58750</v>
      </c>
      <c r="F795" s="144">
        <v>3</v>
      </c>
      <c r="G795" s="146">
        <v>-1078.26</v>
      </c>
      <c r="H795" s="146">
        <v>534145.44999999995</v>
      </c>
    </row>
    <row r="796" spans="1:8" x14ac:dyDescent="0.25">
      <c r="A796" s="144">
        <v>794</v>
      </c>
      <c r="B796" s="145">
        <v>42598</v>
      </c>
      <c r="C796" s="144">
        <v>-689.99</v>
      </c>
      <c r="D796" s="144">
        <v>0</v>
      </c>
      <c r="E796" s="144">
        <v>58750</v>
      </c>
      <c r="F796" s="144">
        <v>3</v>
      </c>
      <c r="G796" s="146">
        <v>-2069.9699999999998</v>
      </c>
      <c r="H796" s="146">
        <v>532075.48</v>
      </c>
    </row>
    <row r="797" spans="1:8" x14ac:dyDescent="0.25">
      <c r="A797" s="144">
        <v>795</v>
      </c>
      <c r="B797" s="145">
        <v>42599</v>
      </c>
      <c r="C797" s="144">
        <v>-289.92</v>
      </c>
      <c r="D797" s="144">
        <v>0</v>
      </c>
      <c r="E797" s="144">
        <v>58750</v>
      </c>
      <c r="F797" s="144">
        <v>3</v>
      </c>
      <c r="G797" s="144">
        <v>-869.76</v>
      </c>
      <c r="H797" s="146">
        <v>531205.72</v>
      </c>
    </row>
    <row r="798" spans="1:8" x14ac:dyDescent="0.25">
      <c r="A798" s="144">
        <v>796</v>
      </c>
      <c r="B798" s="145">
        <v>42600</v>
      </c>
      <c r="C798" s="144">
        <v>-29.04</v>
      </c>
      <c r="D798" s="144">
        <v>0</v>
      </c>
      <c r="E798" s="144">
        <v>58750</v>
      </c>
      <c r="F798" s="144">
        <v>3</v>
      </c>
      <c r="G798" s="144">
        <v>-87.12</v>
      </c>
      <c r="H798" s="146">
        <v>531118.6</v>
      </c>
    </row>
    <row r="799" spans="1:8" x14ac:dyDescent="0.25">
      <c r="A799" s="144">
        <v>797</v>
      </c>
      <c r="B799" s="145">
        <v>42601</v>
      </c>
      <c r="C799" s="144">
        <v>-994.87</v>
      </c>
      <c r="D799" s="144">
        <v>0</v>
      </c>
      <c r="E799" s="144">
        <v>58750</v>
      </c>
      <c r="F799" s="144">
        <v>3</v>
      </c>
      <c r="G799" s="146">
        <v>-2984.61</v>
      </c>
      <c r="H799" s="146">
        <v>528133.99</v>
      </c>
    </row>
    <row r="800" spans="1:8" x14ac:dyDescent="0.25">
      <c r="A800" s="144">
        <v>798</v>
      </c>
      <c r="B800" s="145">
        <v>42604</v>
      </c>
      <c r="C800" s="144">
        <v>831.67</v>
      </c>
      <c r="D800" s="144">
        <v>0</v>
      </c>
      <c r="E800" s="144">
        <v>58750</v>
      </c>
      <c r="F800" s="144">
        <v>3</v>
      </c>
      <c r="G800" s="146">
        <v>2495.0100000000002</v>
      </c>
      <c r="H800" s="146">
        <v>530629</v>
      </c>
    </row>
    <row r="801" spans="1:8" x14ac:dyDescent="0.25">
      <c r="A801" s="144">
        <v>799</v>
      </c>
      <c r="B801" s="145">
        <v>42605</v>
      </c>
      <c r="C801" s="144">
        <v>329.13</v>
      </c>
      <c r="D801" s="144">
        <v>0</v>
      </c>
      <c r="E801" s="144">
        <v>58750</v>
      </c>
      <c r="F801" s="144">
        <v>3</v>
      </c>
      <c r="G801" s="144">
        <v>987.39</v>
      </c>
      <c r="H801" s="146">
        <v>531616.39</v>
      </c>
    </row>
    <row r="802" spans="1:8" x14ac:dyDescent="0.25">
      <c r="A802" s="144">
        <v>800</v>
      </c>
      <c r="B802" s="145">
        <v>42606</v>
      </c>
      <c r="C802" s="144">
        <v>-102.43</v>
      </c>
      <c r="D802" s="144">
        <v>0</v>
      </c>
      <c r="E802" s="144">
        <v>58750</v>
      </c>
      <c r="F802" s="144">
        <v>3</v>
      </c>
      <c r="G802" s="144">
        <v>-307.29000000000002</v>
      </c>
      <c r="H802" s="146">
        <v>531309.1</v>
      </c>
    </row>
    <row r="803" spans="1:8" x14ac:dyDescent="0.25">
      <c r="A803" s="144">
        <v>801</v>
      </c>
      <c r="B803" s="145">
        <v>42607</v>
      </c>
      <c r="C803" s="144">
        <v>270.45999999999998</v>
      </c>
      <c r="D803" s="144">
        <v>0</v>
      </c>
      <c r="E803" s="144">
        <v>58750</v>
      </c>
      <c r="F803" s="144">
        <v>3</v>
      </c>
      <c r="G803" s="144">
        <v>811.38</v>
      </c>
      <c r="H803" s="146">
        <v>532120.48</v>
      </c>
    </row>
    <row r="804" spans="1:8" x14ac:dyDescent="0.25">
      <c r="A804" s="144">
        <v>802</v>
      </c>
      <c r="B804" s="145">
        <v>42608</v>
      </c>
      <c r="C804" s="144">
        <v>-645.41</v>
      </c>
      <c r="D804" s="144">
        <v>0</v>
      </c>
      <c r="E804" s="144">
        <v>58750</v>
      </c>
      <c r="F804" s="144">
        <v>3</v>
      </c>
      <c r="G804" s="146">
        <v>-1936.23</v>
      </c>
      <c r="H804" s="146">
        <v>530184.25</v>
      </c>
    </row>
    <row r="805" spans="1:8" x14ac:dyDescent="0.25">
      <c r="A805" s="144">
        <v>803</v>
      </c>
      <c r="B805" s="145">
        <v>42611</v>
      </c>
      <c r="C805" s="144">
        <v>-526.41</v>
      </c>
      <c r="D805" s="144">
        <v>0</v>
      </c>
      <c r="E805" s="144">
        <v>58750</v>
      </c>
      <c r="F805" s="144">
        <v>3</v>
      </c>
      <c r="G805" s="146">
        <v>-1579.23</v>
      </c>
      <c r="H805" s="146">
        <v>528605.02</v>
      </c>
    </row>
    <row r="806" spans="1:8" x14ac:dyDescent="0.25">
      <c r="A806" s="144">
        <v>804</v>
      </c>
      <c r="B806" s="145">
        <v>42612</v>
      </c>
      <c r="C806" s="144">
        <v>-259.27</v>
      </c>
      <c r="D806" s="144">
        <v>0</v>
      </c>
      <c r="E806" s="144">
        <v>58750</v>
      </c>
      <c r="F806" s="144">
        <v>3</v>
      </c>
      <c r="G806" s="144">
        <v>-777.81</v>
      </c>
      <c r="H806" s="146">
        <v>527827.21</v>
      </c>
    </row>
    <row r="807" spans="1:8" x14ac:dyDescent="0.25">
      <c r="A807" s="144">
        <v>805</v>
      </c>
      <c r="B807" s="145">
        <v>42613</v>
      </c>
      <c r="C807" s="144">
        <v>79.41</v>
      </c>
      <c r="D807" s="144">
        <v>0</v>
      </c>
      <c r="E807" s="144">
        <v>58750</v>
      </c>
      <c r="F807" s="144">
        <v>3</v>
      </c>
      <c r="G807" s="144">
        <v>238.23</v>
      </c>
      <c r="H807" s="146">
        <v>528065.43999999994</v>
      </c>
    </row>
    <row r="808" spans="1:8" x14ac:dyDescent="0.25">
      <c r="A808" s="144">
        <v>806</v>
      </c>
      <c r="B808" s="145">
        <v>42614</v>
      </c>
      <c r="C808" s="144">
        <v>374.98</v>
      </c>
      <c r="D808" s="144">
        <v>0</v>
      </c>
      <c r="E808" s="144">
        <v>58750</v>
      </c>
      <c r="F808" s="144">
        <v>3</v>
      </c>
      <c r="G808" s="146">
        <v>1124.94</v>
      </c>
      <c r="H808" s="146">
        <v>529190.38</v>
      </c>
    </row>
    <row r="809" spans="1:8" x14ac:dyDescent="0.25">
      <c r="A809" s="144">
        <v>807</v>
      </c>
      <c r="B809" s="145">
        <v>42615</v>
      </c>
      <c r="C809" s="144">
        <v>-484.79</v>
      </c>
      <c r="D809" s="144">
        <v>0</v>
      </c>
      <c r="E809" s="144">
        <v>58750</v>
      </c>
      <c r="F809" s="144">
        <v>3</v>
      </c>
      <c r="G809" s="146">
        <v>-1454.37</v>
      </c>
      <c r="H809" s="146">
        <v>527736.01</v>
      </c>
    </row>
    <row r="810" spans="1:8" x14ac:dyDescent="0.25">
      <c r="A810" s="144">
        <v>808</v>
      </c>
      <c r="B810" s="145">
        <v>42618</v>
      </c>
      <c r="C810" s="144">
        <v>-620.62</v>
      </c>
      <c r="D810" s="144">
        <v>0</v>
      </c>
      <c r="E810" s="144">
        <v>58750</v>
      </c>
      <c r="F810" s="144">
        <v>3</v>
      </c>
      <c r="G810" s="146">
        <v>-1861.86</v>
      </c>
      <c r="H810" s="146">
        <v>525874.15</v>
      </c>
    </row>
    <row r="811" spans="1:8" x14ac:dyDescent="0.25">
      <c r="A811" s="144">
        <v>809</v>
      </c>
      <c r="B811" s="145">
        <v>42619</v>
      </c>
      <c r="C811" s="146">
        <v>3096.68</v>
      </c>
      <c r="D811" s="144">
        <v>0</v>
      </c>
      <c r="E811" s="144">
        <v>58750</v>
      </c>
      <c r="F811" s="144">
        <v>3</v>
      </c>
      <c r="G811" s="146">
        <v>9290.0400000000009</v>
      </c>
      <c r="H811" s="146">
        <v>535164.18999999994</v>
      </c>
    </row>
    <row r="812" spans="1:8" x14ac:dyDescent="0.25">
      <c r="A812" s="144">
        <v>810</v>
      </c>
      <c r="B812" s="145">
        <v>42622</v>
      </c>
      <c r="C812" s="144">
        <v>-465.64</v>
      </c>
      <c r="D812" s="144">
        <v>0</v>
      </c>
      <c r="E812" s="144">
        <v>58750</v>
      </c>
      <c r="F812" s="144">
        <v>3</v>
      </c>
      <c r="G812" s="146">
        <v>-1396.92</v>
      </c>
      <c r="H812" s="146">
        <v>533767.27</v>
      </c>
    </row>
    <row r="813" spans="1:8" x14ac:dyDescent="0.25">
      <c r="A813" s="144">
        <v>811</v>
      </c>
      <c r="B813" s="145">
        <v>42625</v>
      </c>
      <c r="C813" s="146">
        <v>-1241.01</v>
      </c>
      <c r="D813" s="144">
        <v>0</v>
      </c>
      <c r="E813" s="144">
        <v>58750</v>
      </c>
      <c r="F813" s="144">
        <v>3</v>
      </c>
      <c r="G813" s="146">
        <v>-3723.03</v>
      </c>
      <c r="H813" s="146">
        <v>530044.24</v>
      </c>
    </row>
    <row r="814" spans="1:8" x14ac:dyDescent="0.25">
      <c r="A814" s="144">
        <v>812</v>
      </c>
      <c r="B814" s="145">
        <v>42628</v>
      </c>
      <c r="C814" s="144">
        <v>474.46</v>
      </c>
      <c r="D814" s="144">
        <v>0</v>
      </c>
      <c r="E814" s="144">
        <v>58750</v>
      </c>
      <c r="F814" s="144">
        <v>3</v>
      </c>
      <c r="G814" s="146">
        <v>1423.38</v>
      </c>
      <c r="H814" s="146">
        <v>531467.62</v>
      </c>
    </row>
    <row r="815" spans="1:8" x14ac:dyDescent="0.25">
      <c r="A815" s="144">
        <v>813</v>
      </c>
      <c r="B815" s="145">
        <v>42629</v>
      </c>
      <c r="C815" s="144">
        <v>-81.62</v>
      </c>
      <c r="D815" s="144">
        <v>0</v>
      </c>
      <c r="E815" s="144">
        <v>58750</v>
      </c>
      <c r="F815" s="144">
        <v>3</v>
      </c>
      <c r="G815" s="144">
        <v>-244.86</v>
      </c>
      <c r="H815" s="146">
        <v>531222.76</v>
      </c>
    </row>
    <row r="816" spans="1:8" x14ac:dyDescent="0.25">
      <c r="A816" s="144">
        <v>814</v>
      </c>
      <c r="B816" s="145">
        <v>42632</v>
      </c>
      <c r="C816" s="144">
        <v>275.45</v>
      </c>
      <c r="D816" s="144">
        <v>0</v>
      </c>
      <c r="E816" s="144">
        <v>58750</v>
      </c>
      <c r="F816" s="144">
        <v>3</v>
      </c>
      <c r="G816" s="144">
        <v>826.35</v>
      </c>
      <c r="H816" s="146">
        <v>532049.11</v>
      </c>
    </row>
    <row r="817" spans="1:8" x14ac:dyDescent="0.25">
      <c r="A817" s="144">
        <v>815</v>
      </c>
      <c r="B817" s="145">
        <v>42633</v>
      </c>
      <c r="C817" s="144">
        <v>29.3</v>
      </c>
      <c r="D817" s="144">
        <v>0</v>
      </c>
      <c r="E817" s="144">
        <v>58750</v>
      </c>
      <c r="F817" s="144">
        <v>3</v>
      </c>
      <c r="G817" s="144">
        <v>87.9</v>
      </c>
      <c r="H817" s="146">
        <v>532137.01</v>
      </c>
    </row>
    <row r="818" spans="1:8" x14ac:dyDescent="0.25">
      <c r="A818" s="144">
        <v>816</v>
      </c>
      <c r="B818" s="145">
        <v>42634</v>
      </c>
      <c r="C818" s="144">
        <v>-819.77</v>
      </c>
      <c r="D818" s="144">
        <v>0</v>
      </c>
      <c r="E818" s="144">
        <v>58750</v>
      </c>
      <c r="F818" s="144">
        <v>3</v>
      </c>
      <c r="G818" s="146">
        <v>-2459.31</v>
      </c>
      <c r="H818" s="146">
        <v>529677.69999999995</v>
      </c>
    </row>
    <row r="819" spans="1:8" x14ac:dyDescent="0.25">
      <c r="A819" s="144">
        <v>817</v>
      </c>
      <c r="B819" s="145">
        <v>42635</v>
      </c>
      <c r="C819" s="144">
        <v>991.35</v>
      </c>
      <c r="D819" s="144">
        <v>0</v>
      </c>
      <c r="E819" s="144">
        <v>58750</v>
      </c>
      <c r="F819" s="144">
        <v>3</v>
      </c>
      <c r="G819" s="146">
        <v>2974.05</v>
      </c>
      <c r="H819" s="146">
        <v>532651.75</v>
      </c>
    </row>
    <row r="820" spans="1:8" x14ac:dyDescent="0.25">
      <c r="A820" s="144">
        <v>818</v>
      </c>
      <c r="B820" s="145">
        <v>42636</v>
      </c>
      <c r="C820" s="144">
        <v>-557.4</v>
      </c>
      <c r="D820" s="144">
        <v>0</v>
      </c>
      <c r="E820" s="144">
        <v>58750</v>
      </c>
      <c r="F820" s="144">
        <v>3</v>
      </c>
      <c r="G820" s="146">
        <v>-1672.2</v>
      </c>
      <c r="H820" s="146">
        <v>530979.55000000005</v>
      </c>
    </row>
    <row r="821" spans="1:8" x14ac:dyDescent="0.25">
      <c r="A821" s="144">
        <v>819</v>
      </c>
      <c r="B821" s="145">
        <v>42639</v>
      </c>
      <c r="C821" s="144">
        <v>-390.21</v>
      </c>
      <c r="D821" s="144">
        <v>0</v>
      </c>
      <c r="E821" s="144">
        <v>58750</v>
      </c>
      <c r="F821" s="144">
        <v>3</v>
      </c>
      <c r="G821" s="146">
        <v>-1170.6300000000001</v>
      </c>
      <c r="H821" s="146">
        <v>529808.92000000004</v>
      </c>
    </row>
    <row r="822" spans="1:8" x14ac:dyDescent="0.25">
      <c r="A822" s="144">
        <v>820</v>
      </c>
      <c r="B822" s="145">
        <v>42640</v>
      </c>
      <c r="C822" s="144">
        <v>674.26</v>
      </c>
      <c r="D822" s="144">
        <v>0</v>
      </c>
      <c r="E822" s="144">
        <v>58750</v>
      </c>
      <c r="F822" s="144">
        <v>3</v>
      </c>
      <c r="G822" s="146">
        <v>2022.78</v>
      </c>
      <c r="H822" s="146">
        <v>531831.69999999995</v>
      </c>
    </row>
    <row r="823" spans="1:8" x14ac:dyDescent="0.25">
      <c r="A823" s="144">
        <v>821</v>
      </c>
      <c r="B823" s="145">
        <v>42641</v>
      </c>
      <c r="C823" s="144">
        <v>-517.16</v>
      </c>
      <c r="D823" s="144">
        <v>0</v>
      </c>
      <c r="E823" s="144">
        <v>58750</v>
      </c>
      <c r="F823" s="144">
        <v>3</v>
      </c>
      <c r="G823" s="146">
        <v>-1551.48</v>
      </c>
      <c r="H823" s="146">
        <v>530280.22</v>
      </c>
    </row>
    <row r="824" spans="1:8" x14ac:dyDescent="0.25">
      <c r="A824" s="144">
        <v>822</v>
      </c>
      <c r="B824" s="145">
        <v>42642</v>
      </c>
      <c r="C824" s="146">
        <v>1003.63</v>
      </c>
      <c r="D824" s="144">
        <v>0</v>
      </c>
      <c r="E824" s="144">
        <v>58750</v>
      </c>
      <c r="F824" s="144">
        <v>3</v>
      </c>
      <c r="G824" s="146">
        <v>3010.89</v>
      </c>
      <c r="H824" s="146">
        <v>533291.11</v>
      </c>
    </row>
    <row r="825" spans="1:8" x14ac:dyDescent="0.25">
      <c r="A825" s="144">
        <v>823</v>
      </c>
      <c r="B825" s="145">
        <v>42643</v>
      </c>
      <c r="C825" s="144">
        <v>412.48</v>
      </c>
      <c r="D825" s="144">
        <v>0</v>
      </c>
      <c r="E825" s="144">
        <v>58750</v>
      </c>
      <c r="F825" s="144">
        <v>3</v>
      </c>
      <c r="G825" s="146">
        <v>1237.44</v>
      </c>
      <c r="H825" s="146">
        <v>534528.55000000005</v>
      </c>
    </row>
    <row r="826" spans="1:8" x14ac:dyDescent="0.25">
      <c r="A826" s="144">
        <v>824</v>
      </c>
      <c r="B826" s="145">
        <v>42646</v>
      </c>
      <c r="C826" s="144">
        <v>-300.04000000000002</v>
      </c>
      <c r="D826" s="144">
        <v>0</v>
      </c>
      <c r="E826" s="144">
        <v>58750</v>
      </c>
      <c r="F826" s="144">
        <v>3</v>
      </c>
      <c r="G826" s="144">
        <v>-900.12</v>
      </c>
      <c r="H826" s="146">
        <v>533628.43000000005</v>
      </c>
    </row>
    <row r="827" spans="1:8" x14ac:dyDescent="0.25">
      <c r="A827" s="144">
        <v>825</v>
      </c>
      <c r="B827" s="145">
        <v>42647</v>
      </c>
      <c r="C827" s="144">
        <v>-902.2</v>
      </c>
      <c r="D827" s="144">
        <v>0</v>
      </c>
      <c r="E827" s="144">
        <v>58750</v>
      </c>
      <c r="F827" s="144">
        <v>3</v>
      </c>
      <c r="G827" s="146">
        <v>-2706.6</v>
      </c>
      <c r="H827" s="146">
        <v>530921.82999999996</v>
      </c>
    </row>
    <row r="828" spans="1:8" x14ac:dyDescent="0.25">
      <c r="A828" s="144">
        <v>826</v>
      </c>
      <c r="B828" s="145">
        <v>42648</v>
      </c>
      <c r="C828" s="144">
        <v>-222</v>
      </c>
      <c r="D828" s="144">
        <v>0</v>
      </c>
      <c r="E828" s="144">
        <v>58750</v>
      </c>
      <c r="F828" s="144">
        <v>3</v>
      </c>
      <c r="G828" s="144">
        <v>-666</v>
      </c>
      <c r="H828" s="146">
        <v>530255.82999999996</v>
      </c>
    </row>
    <row r="829" spans="1:8" x14ac:dyDescent="0.25">
      <c r="A829" s="144">
        <v>827</v>
      </c>
      <c r="B829" s="145">
        <v>42649</v>
      </c>
      <c r="C829" s="144">
        <v>-129.34</v>
      </c>
      <c r="D829" s="144">
        <v>0</v>
      </c>
      <c r="E829" s="144">
        <v>58750</v>
      </c>
      <c r="F829" s="144">
        <v>3</v>
      </c>
      <c r="G829" s="144">
        <v>-388.02</v>
      </c>
      <c r="H829" s="146">
        <v>529867.81000000006</v>
      </c>
    </row>
    <row r="830" spans="1:8" x14ac:dyDescent="0.25">
      <c r="A830" s="144">
        <v>828</v>
      </c>
      <c r="B830" s="145">
        <v>42656</v>
      </c>
      <c r="C830" s="144">
        <v>-219.38</v>
      </c>
      <c r="D830" s="144">
        <v>0</v>
      </c>
      <c r="E830" s="144">
        <v>58750</v>
      </c>
      <c r="F830" s="144">
        <v>3</v>
      </c>
      <c r="G830" s="144">
        <v>-658.14</v>
      </c>
      <c r="H830" s="146">
        <v>529209.67000000004</v>
      </c>
    </row>
    <row r="831" spans="1:8" x14ac:dyDescent="0.25">
      <c r="A831" s="144">
        <v>829</v>
      </c>
      <c r="B831" s="145">
        <v>42657</v>
      </c>
      <c r="C831" s="144">
        <v>-317.41000000000003</v>
      </c>
      <c r="D831" s="144">
        <v>0</v>
      </c>
      <c r="E831" s="144">
        <v>58750</v>
      </c>
      <c r="F831" s="144">
        <v>3</v>
      </c>
      <c r="G831" s="144">
        <v>-952.23</v>
      </c>
      <c r="H831" s="146">
        <v>528257.43999999994</v>
      </c>
    </row>
    <row r="832" spans="1:8" x14ac:dyDescent="0.25">
      <c r="A832" s="144">
        <v>830</v>
      </c>
      <c r="B832" s="145">
        <v>42660</v>
      </c>
      <c r="C832" s="144">
        <v>-5.8</v>
      </c>
      <c r="D832" s="144">
        <v>0</v>
      </c>
      <c r="E832" s="144">
        <v>58750</v>
      </c>
      <c r="F832" s="144">
        <v>3</v>
      </c>
      <c r="G832" s="144">
        <v>-17.399999999999999</v>
      </c>
      <c r="H832" s="146">
        <v>528240.04</v>
      </c>
    </row>
    <row r="833" spans="1:8" x14ac:dyDescent="0.25">
      <c r="A833" s="144">
        <v>831</v>
      </c>
      <c r="B833" s="145">
        <v>42661</v>
      </c>
      <c r="C833" s="144">
        <v>74.849999999999994</v>
      </c>
      <c r="D833" s="144">
        <v>0</v>
      </c>
      <c r="E833" s="144">
        <v>58750</v>
      </c>
      <c r="F833" s="144">
        <v>3</v>
      </c>
      <c r="G833" s="144">
        <v>224.55</v>
      </c>
      <c r="H833" s="146">
        <v>528464.59</v>
      </c>
    </row>
    <row r="834" spans="1:8" x14ac:dyDescent="0.25">
      <c r="A834" s="144">
        <v>832</v>
      </c>
      <c r="B834" s="145">
        <v>42662</v>
      </c>
      <c r="C834" s="144">
        <v>282.02999999999997</v>
      </c>
      <c r="D834" s="144">
        <v>0</v>
      </c>
      <c r="E834" s="144">
        <v>58750</v>
      </c>
      <c r="F834" s="144">
        <v>3</v>
      </c>
      <c r="G834" s="144">
        <v>846.09</v>
      </c>
      <c r="H834" s="146">
        <v>529310.68000000005</v>
      </c>
    </row>
    <row r="835" spans="1:8" x14ac:dyDescent="0.25">
      <c r="A835" s="144">
        <v>833</v>
      </c>
      <c r="B835" s="145">
        <v>42663</v>
      </c>
      <c r="C835" s="144">
        <v>-899.77</v>
      </c>
      <c r="D835" s="144">
        <v>0</v>
      </c>
      <c r="E835" s="144">
        <v>58750</v>
      </c>
      <c r="F835" s="144">
        <v>3</v>
      </c>
      <c r="G835" s="146">
        <v>-2699.31</v>
      </c>
      <c r="H835" s="146">
        <v>526611.37</v>
      </c>
    </row>
    <row r="836" spans="1:8" x14ac:dyDescent="0.25">
      <c r="A836" s="144">
        <v>834</v>
      </c>
      <c r="B836" s="145">
        <v>42664</v>
      </c>
      <c r="C836" s="144">
        <v>-599.72</v>
      </c>
      <c r="D836" s="144">
        <v>0</v>
      </c>
      <c r="E836" s="144">
        <v>58750</v>
      </c>
      <c r="F836" s="144">
        <v>3</v>
      </c>
      <c r="G836" s="146">
        <v>-1799.16</v>
      </c>
      <c r="H836" s="146">
        <v>524812.21</v>
      </c>
    </row>
    <row r="837" spans="1:8" x14ac:dyDescent="0.25">
      <c r="A837" s="144">
        <v>835</v>
      </c>
      <c r="B837" s="145">
        <v>42667</v>
      </c>
      <c r="C837" s="144">
        <v>-221.33</v>
      </c>
      <c r="D837" s="144">
        <v>0</v>
      </c>
      <c r="E837" s="144">
        <v>58750</v>
      </c>
      <c r="F837" s="144">
        <v>3</v>
      </c>
      <c r="G837" s="144">
        <v>-663.99</v>
      </c>
      <c r="H837" s="146">
        <v>524148.22</v>
      </c>
    </row>
    <row r="838" spans="1:8" x14ac:dyDescent="0.25">
      <c r="A838" s="144">
        <v>836</v>
      </c>
      <c r="B838" s="145">
        <v>42668</v>
      </c>
      <c r="C838" s="144">
        <v>-710.86</v>
      </c>
      <c r="D838" s="144">
        <v>0</v>
      </c>
      <c r="E838" s="144">
        <v>58750</v>
      </c>
      <c r="F838" s="144">
        <v>3</v>
      </c>
      <c r="G838" s="146">
        <v>-2132.58</v>
      </c>
      <c r="H838" s="146">
        <v>522015.64</v>
      </c>
    </row>
    <row r="839" spans="1:8" x14ac:dyDescent="0.25">
      <c r="A839" s="144">
        <v>837</v>
      </c>
      <c r="B839" s="145">
        <v>42670</v>
      </c>
      <c r="C839" s="144">
        <v>304.89999999999998</v>
      </c>
      <c r="D839" s="144">
        <v>0</v>
      </c>
      <c r="E839" s="144">
        <v>58750</v>
      </c>
      <c r="F839" s="144">
        <v>3</v>
      </c>
      <c r="G839" s="144">
        <v>914.7</v>
      </c>
      <c r="H839" s="146">
        <v>522930.34</v>
      </c>
    </row>
    <row r="840" spans="1:8" x14ac:dyDescent="0.25">
      <c r="A840" s="144">
        <v>838</v>
      </c>
      <c r="B840" s="145">
        <v>42671</v>
      </c>
      <c r="C840" s="144">
        <v>929.77</v>
      </c>
      <c r="D840" s="144">
        <v>0</v>
      </c>
      <c r="E840" s="144">
        <v>58750</v>
      </c>
      <c r="F840" s="144">
        <v>3</v>
      </c>
      <c r="G840" s="146">
        <v>2789.31</v>
      </c>
      <c r="H840" s="146">
        <v>525719.65</v>
      </c>
    </row>
    <row r="841" spans="1:8" x14ac:dyDescent="0.25">
      <c r="A841" s="144">
        <v>839</v>
      </c>
      <c r="B841" s="145">
        <v>42674</v>
      </c>
      <c r="C841" s="144">
        <v>437.58</v>
      </c>
      <c r="D841" s="144">
        <v>0</v>
      </c>
      <c r="E841" s="144">
        <v>58750</v>
      </c>
      <c r="F841" s="144">
        <v>3</v>
      </c>
      <c r="G841" s="146">
        <v>1312.74</v>
      </c>
      <c r="H841" s="146">
        <v>527032.39</v>
      </c>
    </row>
    <row r="842" spans="1:8" x14ac:dyDescent="0.25">
      <c r="A842" s="144">
        <v>840</v>
      </c>
      <c r="B842" s="145">
        <v>42675</v>
      </c>
      <c r="C842" s="146">
        <v>1479.76</v>
      </c>
      <c r="D842" s="144">
        <v>0</v>
      </c>
      <c r="E842" s="144">
        <v>58750</v>
      </c>
      <c r="F842" s="144">
        <v>3</v>
      </c>
      <c r="G842" s="146">
        <v>4439.28</v>
      </c>
      <c r="H842" s="146">
        <v>531471.67000000004</v>
      </c>
    </row>
    <row r="843" spans="1:8" x14ac:dyDescent="0.25">
      <c r="A843" s="144">
        <v>841</v>
      </c>
      <c r="B843" s="145">
        <v>42676</v>
      </c>
      <c r="C843" s="144">
        <v>834.25</v>
      </c>
      <c r="D843" s="144">
        <v>0</v>
      </c>
      <c r="E843" s="144">
        <v>58750</v>
      </c>
      <c r="F843" s="144">
        <v>3</v>
      </c>
      <c r="G843" s="146">
        <v>2502.75</v>
      </c>
      <c r="H843" s="146">
        <v>533974.42000000004</v>
      </c>
    </row>
    <row r="844" spans="1:8" x14ac:dyDescent="0.25">
      <c r="A844" s="144">
        <v>842</v>
      </c>
      <c r="B844" s="145">
        <v>42677</v>
      </c>
      <c r="C844" s="144">
        <v>797.7</v>
      </c>
      <c r="D844" s="144">
        <v>0</v>
      </c>
      <c r="E844" s="144">
        <v>58750</v>
      </c>
      <c r="F844" s="144">
        <v>3</v>
      </c>
      <c r="G844" s="146">
        <v>2393.1</v>
      </c>
      <c r="H844" s="146">
        <v>536367.52</v>
      </c>
    </row>
    <row r="845" spans="1:8" x14ac:dyDescent="0.25">
      <c r="A845" s="144">
        <v>843</v>
      </c>
      <c r="B845" s="145">
        <v>42678</v>
      </c>
      <c r="C845" s="144">
        <v>-119.89</v>
      </c>
      <c r="D845" s="144">
        <v>0</v>
      </c>
      <c r="E845" s="144">
        <v>58750</v>
      </c>
      <c r="F845" s="144">
        <v>3</v>
      </c>
      <c r="G845" s="144">
        <v>-359.67</v>
      </c>
      <c r="H845" s="146">
        <v>536007.85</v>
      </c>
    </row>
    <row r="846" spans="1:8" x14ac:dyDescent="0.25">
      <c r="A846" s="144">
        <v>844</v>
      </c>
      <c r="B846" s="145">
        <v>42682</v>
      </c>
      <c r="C846" s="144">
        <v>216.48</v>
      </c>
      <c r="D846" s="144">
        <v>0</v>
      </c>
      <c r="E846" s="144">
        <v>58750</v>
      </c>
      <c r="F846" s="144">
        <v>3</v>
      </c>
      <c r="G846" s="144">
        <v>649.44000000000005</v>
      </c>
      <c r="H846" s="146">
        <v>536657.29</v>
      </c>
    </row>
    <row r="847" spans="1:8" x14ac:dyDescent="0.25">
      <c r="A847" s="144">
        <v>845</v>
      </c>
      <c r="B847" s="145">
        <v>42683</v>
      </c>
      <c r="C847" s="146">
        <v>7312.46</v>
      </c>
      <c r="D847" s="144">
        <v>0</v>
      </c>
      <c r="E847" s="144">
        <v>58750</v>
      </c>
      <c r="F847" s="144">
        <v>3</v>
      </c>
      <c r="G847" s="146">
        <v>21937.38</v>
      </c>
      <c r="H847" s="146">
        <v>558594.67000000004</v>
      </c>
    </row>
    <row r="848" spans="1:8" x14ac:dyDescent="0.25">
      <c r="A848" s="144">
        <v>846</v>
      </c>
      <c r="B848" s="145">
        <v>42684</v>
      </c>
      <c r="C848" s="146">
        <v>2831.36</v>
      </c>
      <c r="D848" s="144">
        <v>0</v>
      </c>
      <c r="E848" s="144">
        <v>58750</v>
      </c>
      <c r="F848" s="144">
        <v>3</v>
      </c>
      <c r="G848" s="146">
        <v>8494.08</v>
      </c>
      <c r="H848" s="146">
        <v>567088.75</v>
      </c>
    </row>
    <row r="849" spans="1:8" x14ac:dyDescent="0.25">
      <c r="A849" s="144">
        <v>847</v>
      </c>
      <c r="B849" s="145">
        <v>42688</v>
      </c>
      <c r="C849" s="144">
        <v>253.53</v>
      </c>
      <c r="D849" s="144">
        <v>0</v>
      </c>
      <c r="E849" s="144">
        <v>58750</v>
      </c>
      <c r="F849" s="144">
        <v>3</v>
      </c>
      <c r="G849" s="144">
        <v>760.59</v>
      </c>
      <c r="H849" s="146">
        <v>567849.34</v>
      </c>
    </row>
    <row r="850" spans="1:8" x14ac:dyDescent="0.25">
      <c r="A850" s="144">
        <v>848</v>
      </c>
      <c r="B850" s="145">
        <v>42689</v>
      </c>
      <c r="C850" s="144">
        <v>0.38</v>
      </c>
      <c r="D850" s="144">
        <v>0</v>
      </c>
      <c r="E850" s="144">
        <v>58750</v>
      </c>
      <c r="F850" s="144">
        <v>3</v>
      </c>
      <c r="G850" s="144">
        <v>1.1399999999999999</v>
      </c>
      <c r="H850" s="146">
        <v>567850.48</v>
      </c>
    </row>
    <row r="851" spans="1:8" x14ac:dyDescent="0.25">
      <c r="A851" s="144">
        <v>849</v>
      </c>
      <c r="B851" s="145">
        <v>42690</v>
      </c>
      <c r="C851" s="144">
        <v>-223.83</v>
      </c>
      <c r="D851" s="144">
        <v>0</v>
      </c>
      <c r="E851" s="144">
        <v>58750</v>
      </c>
      <c r="F851" s="144">
        <v>3</v>
      </c>
      <c r="G851" s="144">
        <v>-671.49</v>
      </c>
      <c r="H851" s="146">
        <v>567178.99</v>
      </c>
    </row>
    <row r="852" spans="1:8" x14ac:dyDescent="0.25">
      <c r="A852" s="144">
        <v>850</v>
      </c>
      <c r="B852" s="145">
        <v>42691</v>
      </c>
      <c r="C852" s="144">
        <v>-93.39</v>
      </c>
      <c r="D852" s="144">
        <v>0</v>
      </c>
      <c r="E852" s="144">
        <v>58750</v>
      </c>
      <c r="F852" s="144">
        <v>3</v>
      </c>
      <c r="G852" s="144">
        <v>-280.17</v>
      </c>
      <c r="H852" s="146">
        <v>566898.81999999995</v>
      </c>
    </row>
    <row r="853" spans="1:8" x14ac:dyDescent="0.25">
      <c r="A853" s="144">
        <v>851</v>
      </c>
      <c r="B853" s="145">
        <v>42692</v>
      </c>
      <c r="C853" s="144">
        <v>206.65</v>
      </c>
      <c r="D853" s="144">
        <v>0</v>
      </c>
      <c r="E853" s="144">
        <v>58750</v>
      </c>
      <c r="F853" s="144">
        <v>3</v>
      </c>
      <c r="G853" s="144">
        <v>619.95000000000005</v>
      </c>
      <c r="H853" s="146">
        <v>567518.77</v>
      </c>
    </row>
    <row r="854" spans="1:8" x14ac:dyDescent="0.25">
      <c r="A854" s="144">
        <v>852</v>
      </c>
      <c r="B854" s="145">
        <v>42695</v>
      </c>
      <c r="C854" s="144">
        <v>-530.98</v>
      </c>
      <c r="D854" s="144">
        <v>0</v>
      </c>
      <c r="E854" s="144">
        <v>58750</v>
      </c>
      <c r="F854" s="144">
        <v>3</v>
      </c>
      <c r="G854" s="146">
        <v>-1592.94</v>
      </c>
      <c r="H854" s="146">
        <v>565925.82999999996</v>
      </c>
    </row>
    <row r="855" spans="1:8" x14ac:dyDescent="0.25">
      <c r="A855" s="144">
        <v>853</v>
      </c>
      <c r="B855" s="145">
        <v>42696</v>
      </c>
      <c r="C855" s="144">
        <v>493.42</v>
      </c>
      <c r="D855" s="144">
        <v>0</v>
      </c>
      <c r="E855" s="144">
        <v>58750</v>
      </c>
      <c r="F855" s="144">
        <v>3</v>
      </c>
      <c r="G855" s="146">
        <v>1480.26</v>
      </c>
      <c r="H855" s="146">
        <v>567406.09</v>
      </c>
    </row>
    <row r="856" spans="1:8" x14ac:dyDescent="0.25">
      <c r="A856" s="144">
        <v>854</v>
      </c>
      <c r="B856" s="145">
        <v>42697</v>
      </c>
      <c r="C856" s="146">
        <v>-1602.05</v>
      </c>
      <c r="D856" s="144">
        <v>0</v>
      </c>
      <c r="E856" s="144">
        <v>58750</v>
      </c>
      <c r="F856" s="144">
        <v>3</v>
      </c>
      <c r="G856" s="146">
        <v>-4806.1499999999996</v>
      </c>
      <c r="H856" s="146">
        <v>562599.93999999994</v>
      </c>
    </row>
    <row r="857" spans="1:8" x14ac:dyDescent="0.25">
      <c r="A857" s="144">
        <v>855</v>
      </c>
      <c r="B857" s="145">
        <v>42698</v>
      </c>
      <c r="C857" s="146">
        <v>-1424.59</v>
      </c>
      <c r="D857" s="144">
        <v>0</v>
      </c>
      <c r="E857" s="144">
        <v>58750</v>
      </c>
      <c r="F857" s="144">
        <v>3</v>
      </c>
      <c r="G857" s="146">
        <v>-4273.7700000000004</v>
      </c>
      <c r="H857" s="146">
        <v>558326.17000000004</v>
      </c>
    </row>
    <row r="858" spans="1:8" x14ac:dyDescent="0.25">
      <c r="A858" s="144">
        <v>856</v>
      </c>
      <c r="B858" s="145">
        <v>42699</v>
      </c>
      <c r="C858" s="144">
        <v>-419.97</v>
      </c>
      <c r="D858" s="144">
        <v>0</v>
      </c>
      <c r="E858" s="144">
        <v>58750</v>
      </c>
      <c r="F858" s="144">
        <v>3</v>
      </c>
      <c r="G858" s="146">
        <v>-1259.9100000000001</v>
      </c>
      <c r="H858" s="146">
        <v>557066.26</v>
      </c>
    </row>
    <row r="859" spans="1:8" x14ac:dyDescent="0.25">
      <c r="A859" s="144">
        <v>857</v>
      </c>
      <c r="B859" s="145">
        <v>42702</v>
      </c>
      <c r="C859" s="144">
        <v>-87.76</v>
      </c>
      <c r="D859" s="144">
        <v>0</v>
      </c>
      <c r="E859" s="144">
        <v>58750</v>
      </c>
      <c r="F859" s="144">
        <v>3</v>
      </c>
      <c r="G859" s="144">
        <v>-263.27999999999997</v>
      </c>
      <c r="H859" s="146">
        <v>556802.98</v>
      </c>
    </row>
    <row r="860" spans="1:8" x14ac:dyDescent="0.25">
      <c r="A860" s="144">
        <v>858</v>
      </c>
      <c r="B860" s="145">
        <v>42703</v>
      </c>
      <c r="C860" s="144">
        <v>-281.72000000000003</v>
      </c>
      <c r="D860" s="144">
        <v>0</v>
      </c>
      <c r="E860" s="144">
        <v>58750</v>
      </c>
      <c r="F860" s="144">
        <v>3</v>
      </c>
      <c r="G860" s="144">
        <v>-845.16</v>
      </c>
      <c r="H860" s="146">
        <v>555957.81999999995</v>
      </c>
    </row>
    <row r="861" spans="1:8" x14ac:dyDescent="0.25">
      <c r="A861" s="144">
        <v>859</v>
      </c>
      <c r="B861" s="145">
        <v>42704</v>
      </c>
      <c r="C861" s="144">
        <v>526.82000000000005</v>
      </c>
      <c r="D861" s="144">
        <v>0</v>
      </c>
      <c r="E861" s="144">
        <v>58750</v>
      </c>
      <c r="F861" s="144">
        <v>3</v>
      </c>
      <c r="G861" s="146">
        <v>1580.46</v>
      </c>
      <c r="H861" s="146">
        <v>557538.28</v>
      </c>
    </row>
    <row r="862" spans="1:8" x14ac:dyDescent="0.25">
      <c r="A862" s="144">
        <v>860</v>
      </c>
      <c r="B862" s="145">
        <v>42705</v>
      </c>
      <c r="C862" s="144">
        <v>-76.23</v>
      </c>
      <c r="D862" s="144">
        <v>0</v>
      </c>
      <c r="E862" s="144">
        <v>58750</v>
      </c>
      <c r="F862" s="144">
        <v>3</v>
      </c>
      <c r="G862" s="144">
        <v>-228.69</v>
      </c>
      <c r="H862" s="146">
        <v>557309.59</v>
      </c>
    </row>
    <row r="863" spans="1:8" x14ac:dyDescent="0.25">
      <c r="A863" s="144">
        <v>861</v>
      </c>
      <c r="B863" s="145">
        <v>42706</v>
      </c>
      <c r="C863" s="144">
        <v>188.78</v>
      </c>
      <c r="D863" s="144">
        <v>0</v>
      </c>
      <c r="E863" s="144">
        <v>58750</v>
      </c>
      <c r="F863" s="144">
        <v>3</v>
      </c>
      <c r="G863" s="144">
        <v>566.34</v>
      </c>
      <c r="H863" s="146">
        <v>557875.93000000005</v>
      </c>
    </row>
    <row r="864" spans="1:8" x14ac:dyDescent="0.25">
      <c r="A864" s="144">
        <v>862</v>
      </c>
      <c r="B864" s="145">
        <v>42709</v>
      </c>
      <c r="C864" s="146">
        <v>1689.03</v>
      </c>
      <c r="D864" s="144">
        <v>0</v>
      </c>
      <c r="E864" s="144">
        <v>58750</v>
      </c>
      <c r="F864" s="144">
        <v>3</v>
      </c>
      <c r="G864" s="146">
        <v>5067.09</v>
      </c>
      <c r="H864" s="146">
        <v>562943.02</v>
      </c>
    </row>
    <row r="865" spans="1:8" x14ac:dyDescent="0.25">
      <c r="A865" s="144">
        <v>863</v>
      </c>
      <c r="B865" s="145">
        <v>42710</v>
      </c>
      <c r="C865" s="144">
        <v>856.68</v>
      </c>
      <c r="D865" s="144">
        <v>0</v>
      </c>
      <c r="E865" s="144">
        <v>58750</v>
      </c>
      <c r="F865" s="144">
        <v>3</v>
      </c>
      <c r="G865" s="146">
        <v>2570.04</v>
      </c>
      <c r="H865" s="146">
        <v>565513.06000000006</v>
      </c>
    </row>
    <row r="866" spans="1:8" x14ac:dyDescent="0.25">
      <c r="A866" s="144">
        <v>864</v>
      </c>
      <c r="B866" s="145">
        <v>42711</v>
      </c>
      <c r="C866" s="144">
        <v>-27.75</v>
      </c>
      <c r="D866" s="144">
        <v>0</v>
      </c>
      <c r="E866" s="144">
        <v>58750</v>
      </c>
      <c r="F866" s="144">
        <v>3</v>
      </c>
      <c r="G866" s="144">
        <v>-83.25</v>
      </c>
      <c r="H866" s="146">
        <v>565429.81000000006</v>
      </c>
    </row>
    <row r="867" spans="1:8" x14ac:dyDescent="0.25">
      <c r="A867" s="144">
        <v>865</v>
      </c>
      <c r="B867" s="145">
        <v>42712</v>
      </c>
      <c r="C867" s="144">
        <v>169.18</v>
      </c>
      <c r="D867" s="144">
        <v>0</v>
      </c>
      <c r="E867" s="144">
        <v>58750</v>
      </c>
      <c r="F867" s="144">
        <v>3</v>
      </c>
      <c r="G867" s="144">
        <v>507.54</v>
      </c>
      <c r="H867" s="146">
        <v>565937.35</v>
      </c>
    </row>
    <row r="868" spans="1:8" x14ac:dyDescent="0.25">
      <c r="A868" s="144">
        <v>866</v>
      </c>
      <c r="B868" s="145">
        <v>42713</v>
      </c>
      <c r="C868" s="146">
        <v>-1425.13</v>
      </c>
      <c r="D868" s="144">
        <v>0</v>
      </c>
      <c r="E868" s="144">
        <v>58750</v>
      </c>
      <c r="F868" s="144">
        <v>3</v>
      </c>
      <c r="G868" s="146">
        <v>-4275.3900000000003</v>
      </c>
      <c r="H868" s="146">
        <v>561661.96</v>
      </c>
    </row>
    <row r="869" spans="1:8" x14ac:dyDescent="0.25">
      <c r="A869" s="144">
        <v>867</v>
      </c>
      <c r="B869" s="145">
        <v>42716</v>
      </c>
      <c r="C869" s="144">
        <v>-510.41</v>
      </c>
      <c r="D869" s="144">
        <v>0</v>
      </c>
      <c r="E869" s="144">
        <v>58750</v>
      </c>
      <c r="F869" s="144">
        <v>3</v>
      </c>
      <c r="G869" s="146">
        <v>-1531.23</v>
      </c>
      <c r="H869" s="146">
        <v>560130.73</v>
      </c>
    </row>
    <row r="870" spans="1:8" x14ac:dyDescent="0.25">
      <c r="A870" s="144">
        <v>868</v>
      </c>
      <c r="B870" s="145">
        <v>42717</v>
      </c>
      <c r="C870" s="144">
        <v>-226.69</v>
      </c>
      <c r="D870" s="144">
        <v>0</v>
      </c>
      <c r="E870" s="144">
        <v>58750</v>
      </c>
      <c r="F870" s="144">
        <v>3</v>
      </c>
      <c r="G870" s="144">
        <v>-680.07</v>
      </c>
      <c r="H870" s="146">
        <v>559450.66</v>
      </c>
    </row>
    <row r="871" spans="1:8" x14ac:dyDescent="0.25">
      <c r="A871" s="144">
        <v>869</v>
      </c>
      <c r="B871" s="145">
        <v>42718</v>
      </c>
      <c r="C871" s="144">
        <v>621.29</v>
      </c>
      <c r="D871" s="144">
        <v>0</v>
      </c>
      <c r="E871" s="144">
        <v>58750</v>
      </c>
      <c r="F871" s="144">
        <v>3</v>
      </c>
      <c r="G871" s="146">
        <v>1863.87</v>
      </c>
      <c r="H871" s="146">
        <v>561314.53</v>
      </c>
    </row>
    <row r="872" spans="1:8" x14ac:dyDescent="0.25">
      <c r="A872" s="144">
        <v>870</v>
      </c>
      <c r="B872" s="145">
        <v>42719</v>
      </c>
      <c r="C872" s="144">
        <v>28.35</v>
      </c>
      <c r="D872" s="144">
        <v>0</v>
      </c>
      <c r="E872" s="144">
        <v>58750</v>
      </c>
      <c r="F872" s="144">
        <v>3</v>
      </c>
      <c r="G872" s="144">
        <v>85.05</v>
      </c>
      <c r="H872" s="146">
        <v>561399.57999999996</v>
      </c>
    </row>
    <row r="873" spans="1:8" x14ac:dyDescent="0.25">
      <c r="A873" s="144">
        <v>871</v>
      </c>
      <c r="B873" s="145">
        <v>42720</v>
      </c>
      <c r="C873" s="144">
        <v>-515.45000000000005</v>
      </c>
      <c r="D873" s="144">
        <v>0</v>
      </c>
      <c r="E873" s="144">
        <v>58750</v>
      </c>
      <c r="F873" s="144">
        <v>3</v>
      </c>
      <c r="G873" s="146">
        <v>-1546.35</v>
      </c>
      <c r="H873" s="146">
        <v>559853.23</v>
      </c>
    </row>
    <row r="874" spans="1:8" x14ac:dyDescent="0.25">
      <c r="A874" s="144">
        <v>872</v>
      </c>
      <c r="B874" s="145">
        <v>42723</v>
      </c>
      <c r="C874" s="146">
        <v>3173.69</v>
      </c>
      <c r="D874" s="144">
        <v>0</v>
      </c>
      <c r="E874" s="144">
        <v>58750</v>
      </c>
      <c r="F874" s="144">
        <v>3</v>
      </c>
      <c r="G874" s="146">
        <v>9521.07</v>
      </c>
      <c r="H874" s="146">
        <v>569374.30000000005</v>
      </c>
    </row>
    <row r="875" spans="1:8" x14ac:dyDescent="0.25">
      <c r="A875" s="144">
        <v>873</v>
      </c>
      <c r="B875" s="145">
        <v>42725</v>
      </c>
      <c r="C875" s="144">
        <v>-412.97</v>
      </c>
      <c r="D875" s="144">
        <v>0</v>
      </c>
      <c r="E875" s="144">
        <v>58750</v>
      </c>
      <c r="F875" s="144">
        <v>3</v>
      </c>
      <c r="G875" s="146">
        <v>-1238.9100000000001</v>
      </c>
      <c r="H875" s="146">
        <v>568135.39</v>
      </c>
    </row>
    <row r="876" spans="1:8" x14ac:dyDescent="0.25">
      <c r="A876" s="144">
        <v>874</v>
      </c>
      <c r="B876" s="145">
        <v>42727</v>
      </c>
      <c r="C876" s="144">
        <v>685.4</v>
      </c>
      <c r="D876" s="144">
        <v>0</v>
      </c>
      <c r="E876" s="144">
        <v>58750</v>
      </c>
      <c r="F876" s="144">
        <v>3</v>
      </c>
      <c r="G876" s="146">
        <v>2056.1999999999998</v>
      </c>
      <c r="H876" s="146">
        <v>570191.59</v>
      </c>
    </row>
    <row r="877" spans="1:8" x14ac:dyDescent="0.25">
      <c r="A877" s="144">
        <v>875</v>
      </c>
      <c r="B877" s="145">
        <v>42731</v>
      </c>
      <c r="C877" s="144">
        <v>497.33</v>
      </c>
      <c r="D877" s="144">
        <v>0</v>
      </c>
      <c r="E877" s="144">
        <v>58750</v>
      </c>
      <c r="F877" s="144">
        <v>3</v>
      </c>
      <c r="G877" s="146">
        <v>1491.99</v>
      </c>
      <c r="H877" s="146">
        <v>571683.57999999996</v>
      </c>
    </row>
    <row r="878" spans="1:8" x14ac:dyDescent="0.25">
      <c r="A878" s="144">
        <v>876</v>
      </c>
      <c r="B878" s="145">
        <v>42732</v>
      </c>
      <c r="C878" s="144">
        <v>164.05</v>
      </c>
      <c r="D878" s="144">
        <v>0</v>
      </c>
      <c r="E878" s="144">
        <v>58750</v>
      </c>
      <c r="F878" s="144">
        <v>3</v>
      </c>
      <c r="G878" s="144">
        <v>492.15</v>
      </c>
      <c r="H878" s="146">
        <v>572175.73</v>
      </c>
    </row>
    <row r="879" spans="1:8" x14ac:dyDescent="0.25">
      <c r="A879" s="144">
        <v>877</v>
      </c>
      <c r="B879" s="145">
        <v>42733</v>
      </c>
      <c r="C879" s="144">
        <v>370.14</v>
      </c>
      <c r="D879" s="144">
        <v>0</v>
      </c>
      <c r="E879" s="144">
        <v>58750</v>
      </c>
      <c r="F879" s="144">
        <v>3</v>
      </c>
      <c r="G879" s="146">
        <v>1110.42</v>
      </c>
      <c r="H879" s="146">
        <v>573286.15</v>
      </c>
    </row>
    <row r="880" spans="1:8" x14ac:dyDescent="0.25">
      <c r="A880" s="144">
        <v>878</v>
      </c>
      <c r="B880" s="145">
        <v>42734</v>
      </c>
      <c r="C880" s="144">
        <v>262.76</v>
      </c>
      <c r="D880" s="144">
        <v>0</v>
      </c>
      <c r="E880" s="144">
        <v>58750</v>
      </c>
      <c r="F880" s="144">
        <v>3</v>
      </c>
      <c r="G880" s="144">
        <v>788.28</v>
      </c>
      <c r="H880" s="146">
        <v>574074.43000000005</v>
      </c>
    </row>
    <row r="881" spans="1:8" x14ac:dyDescent="0.25">
      <c r="A881" s="144">
        <v>879</v>
      </c>
      <c r="B881" s="145">
        <v>42738</v>
      </c>
      <c r="C881" s="144">
        <v>-415.7</v>
      </c>
      <c r="D881" s="144">
        <v>0</v>
      </c>
      <c r="E881" s="144">
        <v>58750</v>
      </c>
      <c r="F881" s="144">
        <v>3</v>
      </c>
      <c r="G881" s="146">
        <v>-1247.0999999999999</v>
      </c>
      <c r="H881" s="146">
        <v>572827.32999999996</v>
      </c>
    </row>
    <row r="882" spans="1:8" x14ac:dyDescent="0.25">
      <c r="A882" s="144">
        <v>880</v>
      </c>
      <c r="B882" s="145">
        <v>42739</v>
      </c>
      <c r="C882" s="144">
        <v>-526.59</v>
      </c>
      <c r="D882" s="144">
        <v>0</v>
      </c>
      <c r="E882" s="144">
        <v>58750</v>
      </c>
      <c r="F882" s="144">
        <v>3</v>
      </c>
      <c r="G882" s="146">
        <v>-1579.77</v>
      </c>
      <c r="H882" s="146">
        <v>571247.56000000006</v>
      </c>
    </row>
    <row r="883" spans="1:8" x14ac:dyDescent="0.25">
      <c r="A883" s="144">
        <v>881</v>
      </c>
      <c r="B883" s="145">
        <v>42740</v>
      </c>
      <c r="C883" s="144">
        <v>-252.35</v>
      </c>
      <c r="D883" s="144">
        <v>0</v>
      </c>
      <c r="E883" s="144">
        <v>58750</v>
      </c>
      <c r="F883" s="144">
        <v>3</v>
      </c>
      <c r="G883" s="144">
        <v>-757.05</v>
      </c>
      <c r="H883" s="146">
        <v>570490.51</v>
      </c>
    </row>
    <row r="884" spans="1:8" x14ac:dyDescent="0.25">
      <c r="A884" s="144">
        <v>882</v>
      </c>
      <c r="B884" s="145">
        <v>42741</v>
      </c>
      <c r="C884" s="144">
        <v>472.84</v>
      </c>
      <c r="D884" s="144">
        <v>0</v>
      </c>
      <c r="E884" s="144">
        <v>58750</v>
      </c>
      <c r="F884" s="144">
        <v>3</v>
      </c>
      <c r="G884" s="146">
        <v>1418.52</v>
      </c>
      <c r="H884" s="146">
        <v>571909.03</v>
      </c>
    </row>
    <row r="885" spans="1:8" x14ac:dyDescent="0.25">
      <c r="A885" s="144">
        <v>883</v>
      </c>
      <c r="B885" s="145">
        <v>42744</v>
      </c>
      <c r="C885" s="144">
        <v>-195.58</v>
      </c>
      <c r="D885" s="144">
        <v>0</v>
      </c>
      <c r="E885" s="144">
        <v>61000</v>
      </c>
      <c r="F885" s="144">
        <v>3</v>
      </c>
      <c r="G885" s="144">
        <v>-586.74</v>
      </c>
      <c r="H885" s="146">
        <v>571667.26</v>
      </c>
    </row>
    <row r="886" spans="1:8" x14ac:dyDescent="0.25">
      <c r="A886" s="144">
        <v>884</v>
      </c>
      <c r="B886" s="145">
        <v>42745</v>
      </c>
      <c r="C886" s="144">
        <v>-239.78</v>
      </c>
      <c r="D886" s="144">
        <v>0</v>
      </c>
      <c r="E886" s="144">
        <v>61000</v>
      </c>
      <c r="F886" s="144">
        <v>3</v>
      </c>
      <c r="G886" s="144">
        <v>-719.34</v>
      </c>
      <c r="H886" s="146">
        <v>570947.92000000004</v>
      </c>
    </row>
    <row r="887" spans="1:8" x14ac:dyDescent="0.25">
      <c r="A887" s="144">
        <v>885</v>
      </c>
      <c r="B887" s="145">
        <v>42746</v>
      </c>
      <c r="C887" s="144">
        <v>-271.94</v>
      </c>
      <c r="D887" s="144">
        <v>0</v>
      </c>
      <c r="E887" s="144">
        <v>61000</v>
      </c>
      <c r="F887" s="144">
        <v>3</v>
      </c>
      <c r="G887" s="144">
        <v>-815.82</v>
      </c>
      <c r="H887" s="146">
        <v>570132.1</v>
      </c>
    </row>
    <row r="888" spans="1:8" x14ac:dyDescent="0.25">
      <c r="A888" s="144">
        <v>886</v>
      </c>
      <c r="B888" s="145">
        <v>42747</v>
      </c>
      <c r="C888" s="144">
        <v>818.01</v>
      </c>
      <c r="D888" s="144">
        <v>0</v>
      </c>
      <c r="E888" s="144">
        <v>61000</v>
      </c>
      <c r="F888" s="144">
        <v>3</v>
      </c>
      <c r="G888" s="146">
        <v>2454.0300000000002</v>
      </c>
      <c r="H888" s="146">
        <v>572586.13</v>
      </c>
    </row>
    <row r="889" spans="1:8" x14ac:dyDescent="0.25">
      <c r="A889" s="144">
        <v>887</v>
      </c>
      <c r="B889" s="145">
        <v>42748</v>
      </c>
      <c r="C889" s="146">
        <v>-1184.1300000000001</v>
      </c>
      <c r="D889" s="144">
        <v>0</v>
      </c>
      <c r="E889" s="144">
        <v>61000</v>
      </c>
      <c r="F889" s="144">
        <v>3</v>
      </c>
      <c r="G889" s="146">
        <v>-3552.39</v>
      </c>
      <c r="H889" s="146">
        <v>569033.74</v>
      </c>
    </row>
    <row r="890" spans="1:8" x14ac:dyDescent="0.25">
      <c r="A890" s="144">
        <v>888</v>
      </c>
      <c r="B890" s="145">
        <v>42751</v>
      </c>
      <c r="C890" s="144">
        <v>-1.66</v>
      </c>
      <c r="D890" s="144">
        <v>0</v>
      </c>
      <c r="E890" s="144">
        <v>61000</v>
      </c>
      <c r="F890" s="144">
        <v>3</v>
      </c>
      <c r="G890" s="144">
        <v>-4.9800000000000004</v>
      </c>
      <c r="H890" s="146">
        <v>569028.76</v>
      </c>
    </row>
    <row r="891" spans="1:8" x14ac:dyDescent="0.25">
      <c r="A891" s="144">
        <v>889</v>
      </c>
      <c r="B891" s="145">
        <v>42752</v>
      </c>
      <c r="C891" s="144">
        <v>-99.36</v>
      </c>
      <c r="D891" s="144">
        <v>0</v>
      </c>
      <c r="E891" s="144">
        <v>61000</v>
      </c>
      <c r="F891" s="144">
        <v>3</v>
      </c>
      <c r="G891" s="144">
        <v>-298.08</v>
      </c>
      <c r="H891" s="146">
        <v>568730.68000000005</v>
      </c>
    </row>
    <row r="892" spans="1:8" x14ac:dyDescent="0.25">
      <c r="A892" s="144">
        <v>890</v>
      </c>
      <c r="B892" s="145">
        <v>42753</v>
      </c>
      <c r="C892" s="144">
        <v>34.36</v>
      </c>
      <c r="D892" s="144">
        <v>0</v>
      </c>
      <c r="E892" s="144">
        <v>61000</v>
      </c>
      <c r="F892" s="144">
        <v>3</v>
      </c>
      <c r="G892" s="144">
        <v>103.08</v>
      </c>
      <c r="H892" s="146">
        <v>568833.76</v>
      </c>
    </row>
    <row r="893" spans="1:8" x14ac:dyDescent="0.25">
      <c r="A893" s="144">
        <v>891</v>
      </c>
      <c r="B893" s="145">
        <v>42755</v>
      </c>
      <c r="C893" s="146">
        <v>1071</v>
      </c>
      <c r="D893" s="144">
        <v>0</v>
      </c>
      <c r="E893" s="144">
        <v>61000</v>
      </c>
      <c r="F893" s="144">
        <v>3</v>
      </c>
      <c r="G893" s="146">
        <v>3213</v>
      </c>
      <c r="H893" s="146">
        <v>572046.76</v>
      </c>
    </row>
    <row r="894" spans="1:8" x14ac:dyDescent="0.25">
      <c r="A894" s="144">
        <v>892</v>
      </c>
      <c r="B894" s="145">
        <v>42758</v>
      </c>
      <c r="C894" s="144">
        <v>184.08</v>
      </c>
      <c r="D894" s="144">
        <v>0</v>
      </c>
      <c r="E894" s="144">
        <v>61000</v>
      </c>
      <c r="F894" s="144">
        <v>3</v>
      </c>
      <c r="G894" s="144">
        <v>552.24</v>
      </c>
      <c r="H894" s="146">
        <v>572599</v>
      </c>
    </row>
    <row r="895" spans="1:8" x14ac:dyDescent="0.25">
      <c r="A895" s="144">
        <v>893</v>
      </c>
      <c r="B895" s="145">
        <v>42759</v>
      </c>
      <c r="C895" s="144">
        <v>721.05</v>
      </c>
      <c r="D895" s="144">
        <v>0</v>
      </c>
      <c r="E895" s="144">
        <v>61000</v>
      </c>
      <c r="F895" s="144">
        <v>3</v>
      </c>
      <c r="G895" s="146">
        <v>2163.15</v>
      </c>
      <c r="H895" s="146">
        <v>574762.15</v>
      </c>
    </row>
    <row r="896" spans="1:8" x14ac:dyDescent="0.25">
      <c r="A896" s="144">
        <v>894</v>
      </c>
      <c r="B896" s="145">
        <v>42760</v>
      </c>
      <c r="C896" s="144">
        <v>-588.9</v>
      </c>
      <c r="D896" s="144">
        <v>0</v>
      </c>
      <c r="E896" s="144">
        <v>61000</v>
      </c>
      <c r="F896" s="144">
        <v>3</v>
      </c>
      <c r="G896" s="146">
        <v>-1766.7</v>
      </c>
      <c r="H896" s="146">
        <v>572995.44999999995</v>
      </c>
    </row>
    <row r="897" spans="1:8" x14ac:dyDescent="0.25">
      <c r="A897" s="144">
        <v>895</v>
      </c>
      <c r="B897" s="145">
        <v>42761</v>
      </c>
      <c r="C897" s="144">
        <v>731.82</v>
      </c>
      <c r="D897" s="144">
        <v>0</v>
      </c>
      <c r="E897" s="144">
        <v>61000</v>
      </c>
      <c r="F897" s="144">
        <v>3</v>
      </c>
      <c r="G897" s="146">
        <v>2195.46</v>
      </c>
      <c r="H897" s="146">
        <v>575190.91</v>
      </c>
    </row>
    <row r="898" spans="1:8" x14ac:dyDescent="0.25">
      <c r="A898" s="144">
        <v>896</v>
      </c>
      <c r="B898" s="145">
        <v>42762</v>
      </c>
      <c r="C898" s="144">
        <v>207.24</v>
      </c>
      <c r="D898" s="144">
        <v>0</v>
      </c>
      <c r="E898" s="144">
        <v>61000</v>
      </c>
      <c r="F898" s="144">
        <v>3</v>
      </c>
      <c r="G898" s="144">
        <v>621.72</v>
      </c>
      <c r="H898" s="146">
        <v>575812.63</v>
      </c>
    </row>
    <row r="899" spans="1:8" x14ac:dyDescent="0.25">
      <c r="A899" s="144">
        <v>897</v>
      </c>
      <c r="B899" s="145">
        <v>42765</v>
      </c>
      <c r="C899" s="144">
        <v>-63.8</v>
      </c>
      <c r="D899" s="144">
        <v>0</v>
      </c>
      <c r="E899" s="144">
        <v>61000</v>
      </c>
      <c r="F899" s="144">
        <v>3</v>
      </c>
      <c r="G899" s="144">
        <v>-191.4</v>
      </c>
      <c r="H899" s="146">
        <v>575621.23</v>
      </c>
    </row>
    <row r="900" spans="1:8" x14ac:dyDescent="0.25">
      <c r="A900" s="144">
        <v>898</v>
      </c>
      <c r="B900" s="145">
        <v>42766</v>
      </c>
      <c r="C900" s="144">
        <v>-475.64</v>
      </c>
      <c r="D900" s="144">
        <v>0</v>
      </c>
      <c r="E900" s="144">
        <v>61000</v>
      </c>
      <c r="F900" s="144">
        <v>3</v>
      </c>
      <c r="G900" s="146">
        <v>-1426.92</v>
      </c>
      <c r="H900" s="146">
        <v>574194.31000000006</v>
      </c>
    </row>
    <row r="901" spans="1:8" x14ac:dyDescent="0.25">
      <c r="A901" s="144">
        <v>899</v>
      </c>
      <c r="B901" s="145">
        <v>42767</v>
      </c>
      <c r="C901" s="144">
        <v>-753.34</v>
      </c>
      <c r="D901" s="144">
        <v>0</v>
      </c>
      <c r="E901" s="144">
        <v>61000</v>
      </c>
      <c r="F901" s="144">
        <v>3</v>
      </c>
      <c r="G901" s="146">
        <v>-2260.02</v>
      </c>
      <c r="H901" s="146">
        <v>571934.29</v>
      </c>
    </row>
    <row r="902" spans="1:8" x14ac:dyDescent="0.25">
      <c r="A902" s="144">
        <v>900</v>
      </c>
      <c r="B902" s="145">
        <v>42768</v>
      </c>
      <c r="C902" s="144">
        <v>-363.88</v>
      </c>
      <c r="D902" s="144">
        <v>0</v>
      </c>
      <c r="E902" s="144">
        <v>61000</v>
      </c>
      <c r="F902" s="144">
        <v>3</v>
      </c>
      <c r="G902" s="146">
        <v>-1091.6400000000001</v>
      </c>
      <c r="H902" s="146">
        <v>570842.65</v>
      </c>
    </row>
    <row r="903" spans="1:8" x14ac:dyDescent="0.25">
      <c r="A903" s="144">
        <v>901</v>
      </c>
      <c r="B903" s="145">
        <v>42769</v>
      </c>
      <c r="C903" s="144">
        <v>924.52</v>
      </c>
      <c r="D903" s="144">
        <v>0</v>
      </c>
      <c r="E903" s="144">
        <v>61000</v>
      </c>
      <c r="F903" s="144">
        <v>3</v>
      </c>
      <c r="G903" s="146">
        <v>2773.56</v>
      </c>
      <c r="H903" s="146">
        <v>573616.21</v>
      </c>
    </row>
    <row r="904" spans="1:8" x14ac:dyDescent="0.25">
      <c r="A904" s="144">
        <v>902</v>
      </c>
      <c r="B904" s="145">
        <v>42772</v>
      </c>
      <c r="C904" s="146">
        <v>1054.82</v>
      </c>
      <c r="D904" s="144">
        <v>0</v>
      </c>
      <c r="E904" s="144">
        <v>61000</v>
      </c>
      <c r="F904" s="144">
        <v>3</v>
      </c>
      <c r="G904" s="146">
        <v>3164.46</v>
      </c>
      <c r="H904" s="146">
        <v>576780.67000000004</v>
      </c>
    </row>
    <row r="905" spans="1:8" x14ac:dyDescent="0.25">
      <c r="A905" s="144">
        <v>903</v>
      </c>
      <c r="B905" s="145">
        <v>42773</v>
      </c>
      <c r="C905" s="144">
        <v>403.9</v>
      </c>
      <c r="D905" s="144">
        <v>0</v>
      </c>
      <c r="E905" s="144">
        <v>61000</v>
      </c>
      <c r="F905" s="144">
        <v>3</v>
      </c>
      <c r="G905" s="146">
        <v>1211.7</v>
      </c>
      <c r="H905" s="146">
        <v>577992.37</v>
      </c>
    </row>
    <row r="906" spans="1:8" x14ac:dyDescent="0.25">
      <c r="A906" s="144">
        <v>904</v>
      </c>
      <c r="B906" s="145">
        <v>42774</v>
      </c>
      <c r="C906" s="146">
        <v>1291.25</v>
      </c>
      <c r="D906" s="144">
        <v>0</v>
      </c>
      <c r="E906" s="144">
        <v>61000</v>
      </c>
      <c r="F906" s="144">
        <v>3</v>
      </c>
      <c r="G906" s="146">
        <v>3873.75</v>
      </c>
      <c r="H906" s="146">
        <v>581866.12</v>
      </c>
    </row>
    <row r="907" spans="1:8" x14ac:dyDescent="0.25">
      <c r="A907" s="144">
        <v>905</v>
      </c>
      <c r="B907" s="145">
        <v>42775</v>
      </c>
      <c r="C907" s="144">
        <v>961.18</v>
      </c>
      <c r="D907" s="144">
        <v>0</v>
      </c>
      <c r="E907" s="144">
        <v>61000</v>
      </c>
      <c r="F907" s="144">
        <v>3</v>
      </c>
      <c r="G907" s="146">
        <v>2883.54</v>
      </c>
      <c r="H907" s="146">
        <v>584749.66</v>
      </c>
    </row>
    <row r="908" spans="1:8" x14ac:dyDescent="0.25">
      <c r="A908" s="144">
        <v>906</v>
      </c>
      <c r="B908" s="145">
        <v>42776</v>
      </c>
      <c r="C908" s="144">
        <v>-78.55</v>
      </c>
      <c r="D908" s="144">
        <v>0</v>
      </c>
      <c r="E908" s="144">
        <v>61000</v>
      </c>
      <c r="F908" s="144">
        <v>3</v>
      </c>
      <c r="G908" s="144">
        <v>-235.65</v>
      </c>
      <c r="H908" s="146">
        <v>584514.01</v>
      </c>
    </row>
    <row r="909" spans="1:8" x14ac:dyDescent="0.25">
      <c r="A909" s="144">
        <v>907</v>
      </c>
      <c r="B909" s="145">
        <v>42779</v>
      </c>
      <c r="C909" s="144">
        <v>-973.02</v>
      </c>
      <c r="D909" s="144">
        <v>0</v>
      </c>
      <c r="E909" s="144">
        <v>61000</v>
      </c>
      <c r="F909" s="144">
        <v>3</v>
      </c>
      <c r="G909" s="146">
        <v>-2919.06</v>
      </c>
      <c r="H909" s="146">
        <v>581594.94999999995</v>
      </c>
    </row>
    <row r="910" spans="1:8" x14ac:dyDescent="0.25">
      <c r="A910" s="144">
        <v>908</v>
      </c>
      <c r="B910" s="145">
        <v>42780</v>
      </c>
      <c r="C910" s="144">
        <v>369.78</v>
      </c>
      <c r="D910" s="144">
        <v>0</v>
      </c>
      <c r="E910" s="144">
        <v>61000</v>
      </c>
      <c r="F910" s="144">
        <v>3</v>
      </c>
      <c r="G910" s="146">
        <v>1109.3399999999999</v>
      </c>
      <c r="H910" s="146">
        <v>582704.29</v>
      </c>
    </row>
    <row r="911" spans="1:8" x14ac:dyDescent="0.25">
      <c r="A911" s="144">
        <v>909</v>
      </c>
      <c r="B911" s="145">
        <v>42781</v>
      </c>
      <c r="C911" s="144">
        <v>-403.96</v>
      </c>
      <c r="D911" s="144">
        <v>0</v>
      </c>
      <c r="E911" s="144">
        <v>61000</v>
      </c>
      <c r="F911" s="144">
        <v>3</v>
      </c>
      <c r="G911" s="146">
        <v>-1211.8800000000001</v>
      </c>
      <c r="H911" s="146">
        <v>581492.41</v>
      </c>
    </row>
    <row r="912" spans="1:8" x14ac:dyDescent="0.25">
      <c r="A912" s="144">
        <v>910</v>
      </c>
      <c r="B912" s="145">
        <v>42782</v>
      </c>
      <c r="C912" s="144">
        <v>-978.19</v>
      </c>
      <c r="D912" s="144">
        <v>0</v>
      </c>
      <c r="E912" s="144">
        <v>61000</v>
      </c>
      <c r="F912" s="144">
        <v>3</v>
      </c>
      <c r="G912" s="146">
        <v>-2934.57</v>
      </c>
      <c r="H912" s="146">
        <v>578557.84</v>
      </c>
    </row>
    <row r="913" spans="1:8" x14ac:dyDescent="0.25">
      <c r="A913" s="144">
        <v>911</v>
      </c>
      <c r="B913" s="145">
        <v>42783</v>
      </c>
      <c r="C913" s="144">
        <v>955.33</v>
      </c>
      <c r="D913" s="144">
        <v>0</v>
      </c>
      <c r="E913" s="144">
        <v>61000</v>
      </c>
      <c r="F913" s="144">
        <v>3</v>
      </c>
      <c r="G913" s="146">
        <v>2865.99</v>
      </c>
      <c r="H913" s="146">
        <v>581423.82999999996</v>
      </c>
    </row>
    <row r="914" spans="1:8" x14ac:dyDescent="0.25">
      <c r="A914" s="144">
        <v>912</v>
      </c>
      <c r="B914" s="145">
        <v>42786</v>
      </c>
      <c r="C914" s="144">
        <v>-66.180000000000007</v>
      </c>
      <c r="D914" s="144">
        <v>0</v>
      </c>
      <c r="E914" s="144">
        <v>61000</v>
      </c>
      <c r="F914" s="144">
        <v>3</v>
      </c>
      <c r="G914" s="144">
        <v>-198.54</v>
      </c>
      <c r="H914" s="146">
        <v>581225.29</v>
      </c>
    </row>
    <row r="915" spans="1:8" x14ac:dyDescent="0.25">
      <c r="A915" s="144">
        <v>913</v>
      </c>
      <c r="B915" s="145">
        <v>42787</v>
      </c>
      <c r="C915" s="144">
        <v>-299.66000000000003</v>
      </c>
      <c r="D915" s="144">
        <v>0</v>
      </c>
      <c r="E915" s="144">
        <v>61000</v>
      </c>
      <c r="F915" s="144">
        <v>3</v>
      </c>
      <c r="G915" s="144">
        <v>-898.98</v>
      </c>
      <c r="H915" s="146">
        <v>580326.31000000006</v>
      </c>
    </row>
    <row r="916" spans="1:8" x14ac:dyDescent="0.25">
      <c r="A916" s="144">
        <v>914</v>
      </c>
      <c r="B916" s="145">
        <v>42788</v>
      </c>
      <c r="C916" s="144">
        <v>318.89999999999998</v>
      </c>
      <c r="D916" s="144">
        <v>0</v>
      </c>
      <c r="E916" s="144">
        <v>61000</v>
      </c>
      <c r="F916" s="144">
        <v>3</v>
      </c>
      <c r="G916" s="144">
        <v>956.7</v>
      </c>
      <c r="H916" s="146">
        <v>581283.01</v>
      </c>
    </row>
    <row r="917" spans="1:8" x14ac:dyDescent="0.25">
      <c r="A917" s="144">
        <v>915</v>
      </c>
      <c r="B917" s="145">
        <v>42789</v>
      </c>
      <c r="C917" s="144">
        <v>899.15</v>
      </c>
      <c r="D917" s="144">
        <v>0</v>
      </c>
      <c r="E917" s="144">
        <v>61000</v>
      </c>
      <c r="F917" s="144">
        <v>3</v>
      </c>
      <c r="G917" s="146">
        <v>2697.45</v>
      </c>
      <c r="H917" s="146">
        <v>583980.46</v>
      </c>
    </row>
    <row r="918" spans="1:8" x14ac:dyDescent="0.25">
      <c r="A918" s="144">
        <v>916</v>
      </c>
      <c r="B918" s="145">
        <v>42793</v>
      </c>
      <c r="C918" s="146">
        <v>-1134.3</v>
      </c>
      <c r="D918" s="144">
        <v>0</v>
      </c>
      <c r="E918" s="144">
        <v>61000</v>
      </c>
      <c r="F918" s="144">
        <v>3</v>
      </c>
      <c r="G918" s="146">
        <v>-3402.9</v>
      </c>
      <c r="H918" s="146">
        <v>580577.56000000006</v>
      </c>
    </row>
    <row r="919" spans="1:8" x14ac:dyDescent="0.25">
      <c r="A919" s="144">
        <v>917</v>
      </c>
      <c r="B919" s="145">
        <v>42795</v>
      </c>
      <c r="C919" s="144">
        <v>-430.92</v>
      </c>
      <c r="D919" s="144">
        <v>0</v>
      </c>
      <c r="E919" s="144">
        <v>61000</v>
      </c>
      <c r="F919" s="144">
        <v>3</v>
      </c>
      <c r="G919" s="146">
        <v>-1292.76</v>
      </c>
      <c r="H919" s="146">
        <v>579284.80000000005</v>
      </c>
    </row>
    <row r="920" spans="1:8" x14ac:dyDescent="0.25">
      <c r="A920" s="144">
        <v>918</v>
      </c>
      <c r="B920" s="145">
        <v>42796</v>
      </c>
      <c r="C920" s="144">
        <v>-957.55</v>
      </c>
      <c r="D920" s="144">
        <v>0</v>
      </c>
      <c r="E920" s="144">
        <v>61000</v>
      </c>
      <c r="F920" s="144">
        <v>3</v>
      </c>
      <c r="G920" s="146">
        <v>-2872.65</v>
      </c>
      <c r="H920" s="146">
        <v>576412.15</v>
      </c>
    </row>
    <row r="921" spans="1:8" x14ac:dyDescent="0.25">
      <c r="A921" s="144">
        <v>919</v>
      </c>
      <c r="B921" s="145">
        <v>42797</v>
      </c>
      <c r="C921" s="144">
        <v>-62.28</v>
      </c>
      <c r="D921" s="144">
        <v>0</v>
      </c>
      <c r="E921" s="144">
        <v>61000</v>
      </c>
      <c r="F921" s="144">
        <v>3</v>
      </c>
      <c r="G921" s="144">
        <v>-186.84</v>
      </c>
      <c r="H921" s="146">
        <v>576225.31000000006</v>
      </c>
    </row>
    <row r="922" spans="1:8" x14ac:dyDescent="0.25">
      <c r="A922" s="144">
        <v>920</v>
      </c>
      <c r="B922" s="145">
        <v>42800</v>
      </c>
      <c r="C922" s="144">
        <v>16.72</v>
      </c>
      <c r="D922" s="144">
        <v>0</v>
      </c>
      <c r="E922" s="144">
        <v>61000</v>
      </c>
      <c r="F922" s="144">
        <v>3</v>
      </c>
      <c r="G922" s="144">
        <v>50.16</v>
      </c>
      <c r="H922" s="146">
        <v>576275.47</v>
      </c>
    </row>
    <row r="923" spans="1:8" x14ac:dyDescent="0.25">
      <c r="A923" s="144">
        <v>921</v>
      </c>
      <c r="B923" s="145">
        <v>42802</v>
      </c>
      <c r="C923" s="144">
        <v>296.39</v>
      </c>
      <c r="D923" s="144">
        <v>0</v>
      </c>
      <c r="E923" s="144">
        <v>61000</v>
      </c>
      <c r="F923" s="144">
        <v>3</v>
      </c>
      <c r="G923" s="144">
        <v>889.17</v>
      </c>
      <c r="H923" s="146">
        <v>577164.64</v>
      </c>
    </row>
    <row r="924" spans="1:8" x14ac:dyDescent="0.25">
      <c r="A924" s="144">
        <v>922</v>
      </c>
      <c r="B924" s="145">
        <v>42803</v>
      </c>
      <c r="C924" s="144">
        <v>281.47000000000003</v>
      </c>
      <c r="D924" s="144">
        <v>0</v>
      </c>
      <c r="E924" s="144">
        <v>61000</v>
      </c>
      <c r="F924" s="144">
        <v>3</v>
      </c>
      <c r="G924" s="144">
        <v>844.41</v>
      </c>
      <c r="H924" s="146">
        <v>578009.05000000005</v>
      </c>
    </row>
    <row r="925" spans="1:8" x14ac:dyDescent="0.25">
      <c r="A925" s="144">
        <v>923</v>
      </c>
      <c r="B925" s="145">
        <v>42807</v>
      </c>
      <c r="C925" s="144">
        <v>-299.52</v>
      </c>
      <c r="D925" s="144">
        <v>0</v>
      </c>
      <c r="E925" s="144">
        <v>61000</v>
      </c>
      <c r="F925" s="144">
        <v>3</v>
      </c>
      <c r="G925" s="144">
        <v>-898.56</v>
      </c>
      <c r="H925" s="146">
        <v>577110.49</v>
      </c>
    </row>
    <row r="926" spans="1:8" x14ac:dyDescent="0.25">
      <c r="A926" s="144">
        <v>924</v>
      </c>
      <c r="B926" s="145">
        <v>42808</v>
      </c>
      <c r="C926" s="144">
        <v>-163.37</v>
      </c>
      <c r="D926" s="144">
        <v>0</v>
      </c>
      <c r="E926" s="144">
        <v>61000</v>
      </c>
      <c r="F926" s="144">
        <v>3</v>
      </c>
      <c r="G926" s="144">
        <v>-490.11</v>
      </c>
      <c r="H926" s="146">
        <v>576620.38</v>
      </c>
    </row>
    <row r="927" spans="1:8" x14ac:dyDescent="0.25">
      <c r="A927" s="144">
        <v>925</v>
      </c>
      <c r="B927" s="145">
        <v>42809</v>
      </c>
      <c r="C927" s="144">
        <v>313.13</v>
      </c>
      <c r="D927" s="144">
        <v>0</v>
      </c>
      <c r="E927" s="144">
        <v>61000</v>
      </c>
      <c r="F927" s="144">
        <v>3</v>
      </c>
      <c r="G927" s="144">
        <v>939.39</v>
      </c>
      <c r="H927" s="146">
        <v>577559.77</v>
      </c>
    </row>
    <row r="928" spans="1:8" x14ac:dyDescent="0.25">
      <c r="A928" s="144">
        <v>926</v>
      </c>
      <c r="B928" s="145">
        <v>42810</v>
      </c>
      <c r="C928" s="144">
        <v>580.91999999999996</v>
      </c>
      <c r="D928" s="144">
        <v>0</v>
      </c>
      <c r="E928" s="144">
        <v>61000</v>
      </c>
      <c r="F928" s="144">
        <v>3</v>
      </c>
      <c r="G928" s="146">
        <v>1742.76</v>
      </c>
      <c r="H928" s="146">
        <v>579302.53</v>
      </c>
    </row>
    <row r="929" spans="1:8" x14ac:dyDescent="0.25">
      <c r="A929" s="144">
        <v>927</v>
      </c>
      <c r="B929" s="145">
        <v>42814</v>
      </c>
      <c r="C929" s="144">
        <v>-408.51</v>
      </c>
      <c r="D929" s="144">
        <v>0</v>
      </c>
      <c r="E929" s="144">
        <v>61000</v>
      </c>
      <c r="F929" s="144">
        <v>3</v>
      </c>
      <c r="G929" s="146">
        <v>-1225.53</v>
      </c>
      <c r="H929" s="146">
        <v>578077</v>
      </c>
    </row>
    <row r="930" spans="1:8" x14ac:dyDescent="0.25">
      <c r="A930" s="144">
        <v>928</v>
      </c>
      <c r="B930" s="145">
        <v>42815</v>
      </c>
      <c r="C930" s="144">
        <v>-605.85</v>
      </c>
      <c r="D930" s="144">
        <v>0</v>
      </c>
      <c r="E930" s="144">
        <v>61000</v>
      </c>
      <c r="F930" s="144">
        <v>3</v>
      </c>
      <c r="G930" s="146">
        <v>-1817.55</v>
      </c>
      <c r="H930" s="146">
        <v>576259.44999999995</v>
      </c>
    </row>
    <row r="931" spans="1:8" x14ac:dyDescent="0.25">
      <c r="A931" s="144">
        <v>929</v>
      </c>
      <c r="B931" s="145">
        <v>42816</v>
      </c>
      <c r="C931" s="144">
        <v>474.85</v>
      </c>
      <c r="D931" s="144">
        <v>0</v>
      </c>
      <c r="E931" s="144">
        <v>61000</v>
      </c>
      <c r="F931" s="144">
        <v>3</v>
      </c>
      <c r="G931" s="146">
        <v>1424.55</v>
      </c>
      <c r="H931" s="146">
        <v>577684</v>
      </c>
    </row>
    <row r="932" spans="1:8" x14ac:dyDescent="0.25">
      <c r="A932" s="144">
        <v>930</v>
      </c>
      <c r="B932" s="145">
        <v>42817</v>
      </c>
      <c r="C932" s="144">
        <v>-598.39</v>
      </c>
      <c r="D932" s="144">
        <v>0</v>
      </c>
      <c r="E932" s="144">
        <v>61000</v>
      </c>
      <c r="F932" s="144">
        <v>3</v>
      </c>
      <c r="G932" s="146">
        <v>-1795.17</v>
      </c>
      <c r="H932" s="146">
        <v>575888.82999999996</v>
      </c>
    </row>
    <row r="933" spans="1:8" x14ac:dyDescent="0.25">
      <c r="A933" s="144">
        <v>931</v>
      </c>
      <c r="B933" s="145">
        <v>42818</v>
      </c>
      <c r="C933" s="144">
        <v>350.61</v>
      </c>
      <c r="D933" s="144">
        <v>0</v>
      </c>
      <c r="E933" s="144">
        <v>61000</v>
      </c>
      <c r="F933" s="144">
        <v>3</v>
      </c>
      <c r="G933" s="146">
        <v>1051.83</v>
      </c>
      <c r="H933" s="146">
        <v>576940.66</v>
      </c>
    </row>
    <row r="934" spans="1:8" x14ac:dyDescent="0.25">
      <c r="A934" s="144">
        <v>932</v>
      </c>
      <c r="B934" s="145">
        <v>42821</v>
      </c>
      <c r="C934" s="144">
        <v>-790.51</v>
      </c>
      <c r="D934" s="144">
        <v>0</v>
      </c>
      <c r="E934" s="144">
        <v>61000</v>
      </c>
      <c r="F934" s="144">
        <v>3</v>
      </c>
      <c r="G934" s="146">
        <v>-2371.5300000000002</v>
      </c>
      <c r="H934" s="146">
        <v>574569.13</v>
      </c>
    </row>
    <row r="935" spans="1:8" x14ac:dyDescent="0.25">
      <c r="A935" s="144">
        <v>933</v>
      </c>
      <c r="B935" s="145">
        <v>42822</v>
      </c>
      <c r="C935" s="144">
        <v>-779.29</v>
      </c>
      <c r="D935" s="144">
        <v>0</v>
      </c>
      <c r="E935" s="144">
        <v>61000</v>
      </c>
      <c r="F935" s="144">
        <v>3</v>
      </c>
      <c r="G935" s="146">
        <v>-2337.87</v>
      </c>
      <c r="H935" s="146">
        <v>572231.26</v>
      </c>
    </row>
    <row r="936" spans="1:8" x14ac:dyDescent="0.25">
      <c r="A936" s="144">
        <v>934</v>
      </c>
      <c r="B936" s="145">
        <v>42823</v>
      </c>
      <c r="C936" s="146">
        <v>2226.92</v>
      </c>
      <c r="D936" s="144">
        <v>0</v>
      </c>
      <c r="E936" s="144">
        <v>61000</v>
      </c>
      <c r="F936" s="144">
        <v>3</v>
      </c>
      <c r="G936" s="146">
        <v>6680.76</v>
      </c>
      <c r="H936" s="146">
        <v>578912.02</v>
      </c>
    </row>
    <row r="937" spans="1:8" x14ac:dyDescent="0.25">
      <c r="A937" s="144">
        <v>935</v>
      </c>
      <c r="B937" s="145">
        <v>42824</v>
      </c>
      <c r="C937" s="144">
        <v>-25.08</v>
      </c>
      <c r="D937" s="144">
        <v>0</v>
      </c>
      <c r="E937" s="144">
        <v>61000</v>
      </c>
      <c r="F937" s="144">
        <v>3</v>
      </c>
      <c r="G937" s="144">
        <v>-75.239999999999995</v>
      </c>
      <c r="H937" s="146">
        <v>578836.78</v>
      </c>
    </row>
    <row r="938" spans="1:8" x14ac:dyDescent="0.25">
      <c r="A938" s="144">
        <v>936</v>
      </c>
      <c r="B938" s="145">
        <v>42825</v>
      </c>
      <c r="C938" s="144">
        <v>-129.56</v>
      </c>
      <c r="D938" s="144">
        <v>0</v>
      </c>
      <c r="E938" s="144">
        <v>61000</v>
      </c>
      <c r="F938" s="144">
        <v>3</v>
      </c>
      <c r="G938" s="144">
        <v>-388.68</v>
      </c>
      <c r="H938" s="146">
        <v>578448.1</v>
      </c>
    </row>
    <row r="939" spans="1:8" x14ac:dyDescent="0.25">
      <c r="A939" s="144">
        <v>937</v>
      </c>
      <c r="B939" s="145">
        <v>42828</v>
      </c>
      <c r="C939" s="144">
        <v>936.15</v>
      </c>
      <c r="D939" s="144">
        <v>0</v>
      </c>
      <c r="E939" s="144">
        <v>61000</v>
      </c>
      <c r="F939" s="144">
        <v>3</v>
      </c>
      <c r="G939" s="146">
        <v>2808.45</v>
      </c>
      <c r="H939" s="146">
        <v>581256.55000000005</v>
      </c>
    </row>
    <row r="940" spans="1:8" x14ac:dyDescent="0.25">
      <c r="A940" s="144">
        <v>938</v>
      </c>
      <c r="B940" s="145">
        <v>42829</v>
      </c>
      <c r="C940" s="144">
        <v>-25.08</v>
      </c>
      <c r="D940" s="144">
        <v>0</v>
      </c>
      <c r="E940" s="144">
        <v>61000</v>
      </c>
      <c r="F940" s="144">
        <v>3</v>
      </c>
      <c r="G940" s="144">
        <v>-75.239999999999995</v>
      </c>
      <c r="H940" s="146">
        <v>581181.31000000006</v>
      </c>
    </row>
    <row r="941" spans="1:8" x14ac:dyDescent="0.25">
      <c r="A941" s="144">
        <v>939</v>
      </c>
      <c r="B941" s="145">
        <v>42830</v>
      </c>
      <c r="C941" s="144">
        <v>-220.1</v>
      </c>
      <c r="D941" s="144">
        <v>0</v>
      </c>
      <c r="E941" s="144">
        <v>61000</v>
      </c>
      <c r="F941" s="144">
        <v>3</v>
      </c>
      <c r="G941" s="144">
        <v>-660.3</v>
      </c>
      <c r="H941" s="146">
        <v>580521.01</v>
      </c>
    </row>
    <row r="942" spans="1:8" x14ac:dyDescent="0.25">
      <c r="A942" s="144">
        <v>940</v>
      </c>
      <c r="B942" s="145">
        <v>42831</v>
      </c>
      <c r="C942" s="144">
        <v>393.99</v>
      </c>
      <c r="D942" s="144">
        <v>0</v>
      </c>
      <c r="E942" s="144">
        <v>61000</v>
      </c>
      <c r="F942" s="144">
        <v>3</v>
      </c>
      <c r="G942" s="146">
        <v>1181.97</v>
      </c>
      <c r="H942" s="146">
        <v>581702.98</v>
      </c>
    </row>
    <row r="943" spans="1:8" x14ac:dyDescent="0.25">
      <c r="A943" s="144">
        <v>941</v>
      </c>
      <c r="B943" s="145">
        <v>42832</v>
      </c>
      <c r="C943" s="144">
        <v>839.42</v>
      </c>
      <c r="D943" s="144">
        <v>0</v>
      </c>
      <c r="E943" s="144">
        <v>61000</v>
      </c>
      <c r="F943" s="144">
        <v>3</v>
      </c>
      <c r="G943" s="146">
        <v>2518.2600000000002</v>
      </c>
      <c r="H943" s="146">
        <v>584221.24</v>
      </c>
    </row>
    <row r="944" spans="1:8" x14ac:dyDescent="0.25">
      <c r="A944" s="144">
        <v>942</v>
      </c>
      <c r="B944" s="145">
        <v>42835</v>
      </c>
      <c r="C944" s="144">
        <v>-116.91</v>
      </c>
      <c r="D944" s="144">
        <v>0</v>
      </c>
      <c r="E944" s="144">
        <v>61000</v>
      </c>
      <c r="F944" s="144">
        <v>3</v>
      </c>
      <c r="G944" s="144">
        <v>-350.73</v>
      </c>
      <c r="H944" s="146">
        <v>583870.51</v>
      </c>
    </row>
    <row r="945" spans="1:8" x14ac:dyDescent="0.25">
      <c r="A945" s="144">
        <v>943</v>
      </c>
      <c r="B945" s="145">
        <v>42836</v>
      </c>
      <c r="C945" s="144">
        <v>-651.23</v>
      </c>
      <c r="D945" s="144">
        <v>0</v>
      </c>
      <c r="E945" s="144">
        <v>61000</v>
      </c>
      <c r="F945" s="144">
        <v>3</v>
      </c>
      <c r="G945" s="146">
        <v>-1953.69</v>
      </c>
      <c r="H945" s="146">
        <v>581916.81999999995</v>
      </c>
    </row>
    <row r="946" spans="1:8" x14ac:dyDescent="0.25">
      <c r="A946" s="144">
        <v>944</v>
      </c>
      <c r="B946" s="145">
        <v>42837</v>
      </c>
      <c r="C946" s="144">
        <v>347.07</v>
      </c>
      <c r="D946" s="144">
        <v>0</v>
      </c>
      <c r="E946" s="144">
        <v>61000</v>
      </c>
      <c r="F946" s="144">
        <v>3</v>
      </c>
      <c r="G946" s="146">
        <v>1041.21</v>
      </c>
      <c r="H946" s="146">
        <v>582958.03</v>
      </c>
    </row>
    <row r="947" spans="1:8" x14ac:dyDescent="0.25">
      <c r="A947" s="144">
        <v>945</v>
      </c>
      <c r="B947" s="145">
        <v>42838</v>
      </c>
      <c r="C947" s="144">
        <v>449.23</v>
      </c>
      <c r="D947" s="144">
        <v>0</v>
      </c>
      <c r="E947" s="144">
        <v>61000</v>
      </c>
      <c r="F947" s="144">
        <v>3</v>
      </c>
      <c r="G947" s="146">
        <v>1347.69</v>
      </c>
      <c r="H947" s="146">
        <v>584305.72</v>
      </c>
    </row>
    <row r="948" spans="1:8" x14ac:dyDescent="0.25">
      <c r="A948" s="144">
        <v>946</v>
      </c>
      <c r="B948" s="145">
        <v>42842</v>
      </c>
      <c r="C948" s="146">
        <v>-1009.08</v>
      </c>
      <c r="D948" s="144">
        <v>0</v>
      </c>
      <c r="E948" s="144">
        <v>61000</v>
      </c>
      <c r="F948" s="144">
        <v>3</v>
      </c>
      <c r="G948" s="146">
        <v>-3027.24</v>
      </c>
      <c r="H948" s="146">
        <v>581278.48</v>
      </c>
    </row>
    <row r="949" spans="1:8" x14ac:dyDescent="0.25">
      <c r="A949" s="144">
        <v>947</v>
      </c>
      <c r="B949" s="145">
        <v>42843</v>
      </c>
      <c r="C949" s="144">
        <v>-192.52</v>
      </c>
      <c r="D949" s="144">
        <v>0</v>
      </c>
      <c r="E949" s="144">
        <v>61000</v>
      </c>
      <c r="F949" s="144">
        <v>3</v>
      </c>
      <c r="G949" s="144">
        <v>-577.55999999999995</v>
      </c>
      <c r="H949" s="146">
        <v>580700.92000000004</v>
      </c>
    </row>
    <row r="950" spans="1:8" x14ac:dyDescent="0.25">
      <c r="A950" s="144">
        <v>948</v>
      </c>
      <c r="B950" s="145">
        <v>42845</v>
      </c>
      <c r="C950" s="144">
        <v>193.05</v>
      </c>
      <c r="D950" s="144">
        <v>0</v>
      </c>
      <c r="E950" s="144">
        <v>61000</v>
      </c>
      <c r="F950" s="144">
        <v>3</v>
      </c>
      <c r="G950" s="144">
        <v>579.15</v>
      </c>
      <c r="H950" s="146">
        <v>581280.06999999995</v>
      </c>
    </row>
    <row r="951" spans="1:8" x14ac:dyDescent="0.25">
      <c r="A951" s="144">
        <v>949</v>
      </c>
      <c r="B951" s="145">
        <v>42846</v>
      </c>
      <c r="C951" s="144">
        <v>140.97</v>
      </c>
      <c r="D951" s="144">
        <v>0</v>
      </c>
      <c r="E951" s="144">
        <v>61000</v>
      </c>
      <c r="F951" s="144">
        <v>3</v>
      </c>
      <c r="G951" s="144">
        <v>422.91</v>
      </c>
      <c r="H951" s="146">
        <v>581702.98</v>
      </c>
    </row>
    <row r="952" spans="1:8" x14ac:dyDescent="0.25">
      <c r="A952" s="144">
        <v>950</v>
      </c>
      <c r="B952" s="145">
        <v>42849</v>
      </c>
      <c r="C952" s="144">
        <v>-474.95</v>
      </c>
      <c r="D952" s="144">
        <v>0</v>
      </c>
      <c r="E952" s="144">
        <v>61000</v>
      </c>
      <c r="F952" s="144">
        <v>3</v>
      </c>
      <c r="G952" s="146">
        <v>-1424.85</v>
      </c>
      <c r="H952" s="146">
        <v>580278.13</v>
      </c>
    </row>
    <row r="953" spans="1:8" x14ac:dyDescent="0.25">
      <c r="A953" s="144">
        <v>951</v>
      </c>
      <c r="B953" s="145">
        <v>42850</v>
      </c>
      <c r="C953" s="144">
        <v>-820.74</v>
      </c>
      <c r="D953" s="144">
        <v>0</v>
      </c>
      <c r="E953" s="144">
        <v>61000</v>
      </c>
      <c r="F953" s="144">
        <v>3</v>
      </c>
      <c r="G953" s="146">
        <v>-2462.2199999999998</v>
      </c>
      <c r="H953" s="146">
        <v>577815.91</v>
      </c>
    </row>
    <row r="954" spans="1:8" x14ac:dyDescent="0.25">
      <c r="A954" s="144">
        <v>952</v>
      </c>
      <c r="B954" s="145">
        <v>42851</v>
      </c>
      <c r="C954" s="144">
        <v>-490.01</v>
      </c>
      <c r="D954" s="144">
        <v>0</v>
      </c>
      <c r="E954" s="144">
        <v>61000</v>
      </c>
      <c r="F954" s="144">
        <v>3</v>
      </c>
      <c r="G954" s="146">
        <v>-1470.03</v>
      </c>
      <c r="H954" s="146">
        <v>576345.88</v>
      </c>
    </row>
    <row r="955" spans="1:8" x14ac:dyDescent="0.25">
      <c r="A955" s="144">
        <v>953</v>
      </c>
      <c r="B955" s="145">
        <v>42852</v>
      </c>
      <c r="C955" s="144">
        <v>-169.49</v>
      </c>
      <c r="D955" s="144">
        <v>0</v>
      </c>
      <c r="E955" s="144">
        <v>61000</v>
      </c>
      <c r="F955" s="144">
        <v>3</v>
      </c>
      <c r="G955" s="144">
        <v>-508.47</v>
      </c>
      <c r="H955" s="146">
        <v>575837.41</v>
      </c>
    </row>
    <row r="956" spans="1:8" x14ac:dyDescent="0.25">
      <c r="A956" s="144">
        <v>954</v>
      </c>
      <c r="B956" s="145">
        <v>42853</v>
      </c>
      <c r="C956" s="144">
        <v>-191.16</v>
      </c>
      <c r="D956" s="144">
        <v>0</v>
      </c>
      <c r="E956" s="144">
        <v>61000</v>
      </c>
      <c r="F956" s="144">
        <v>3</v>
      </c>
      <c r="G956" s="144">
        <v>-573.48</v>
      </c>
      <c r="H956" s="146">
        <v>575263.93000000005</v>
      </c>
    </row>
    <row r="957" spans="1:8" x14ac:dyDescent="0.25">
      <c r="A957" s="144">
        <v>955</v>
      </c>
      <c r="B957" s="145">
        <v>42856</v>
      </c>
      <c r="C957" s="144">
        <v>-754.31</v>
      </c>
      <c r="D957" s="144">
        <v>0</v>
      </c>
      <c r="E957" s="144">
        <v>61000</v>
      </c>
      <c r="F957" s="144">
        <v>3</v>
      </c>
      <c r="G957" s="146">
        <v>-2262.9299999999998</v>
      </c>
      <c r="H957" s="146">
        <v>573001</v>
      </c>
    </row>
    <row r="958" spans="1:8" x14ac:dyDescent="0.25">
      <c r="A958" s="144">
        <v>956</v>
      </c>
      <c r="B958" s="145">
        <v>42857</v>
      </c>
      <c r="C958" s="144">
        <v>-409.24</v>
      </c>
      <c r="D958" s="144">
        <v>0</v>
      </c>
      <c r="E958" s="144">
        <v>61000</v>
      </c>
      <c r="F958" s="144">
        <v>3</v>
      </c>
      <c r="G958" s="146">
        <v>-1227.72</v>
      </c>
      <c r="H958" s="146">
        <v>571773.28</v>
      </c>
    </row>
    <row r="959" spans="1:8" x14ac:dyDescent="0.25">
      <c r="A959" s="144">
        <v>957</v>
      </c>
      <c r="B959" s="145">
        <v>42858</v>
      </c>
      <c r="C959" s="144">
        <v>-679.23</v>
      </c>
      <c r="D959" s="144">
        <v>0</v>
      </c>
      <c r="E959" s="144">
        <v>61000</v>
      </c>
      <c r="F959" s="144">
        <v>3</v>
      </c>
      <c r="G959" s="146">
        <v>-2037.69</v>
      </c>
      <c r="H959" s="146">
        <v>569735.59</v>
      </c>
    </row>
    <row r="960" spans="1:8" x14ac:dyDescent="0.25">
      <c r="A960" s="144">
        <v>958</v>
      </c>
      <c r="B960" s="145">
        <v>42859</v>
      </c>
      <c r="C960" s="144">
        <v>172.34</v>
      </c>
      <c r="D960" s="144">
        <v>0</v>
      </c>
      <c r="E960" s="144">
        <v>61000</v>
      </c>
      <c r="F960" s="144">
        <v>3</v>
      </c>
      <c r="G960" s="144">
        <v>517.02</v>
      </c>
      <c r="H960" s="146">
        <v>570252.61</v>
      </c>
    </row>
    <row r="961" spans="1:8" x14ac:dyDescent="0.25">
      <c r="A961" s="144">
        <v>959</v>
      </c>
      <c r="B961" s="145">
        <v>42863</v>
      </c>
      <c r="C961" s="144">
        <v>-231.45</v>
      </c>
      <c r="D961" s="144">
        <v>0</v>
      </c>
      <c r="E961" s="144">
        <v>61000</v>
      </c>
      <c r="F961" s="144">
        <v>3</v>
      </c>
      <c r="G961" s="144">
        <v>-694.35</v>
      </c>
      <c r="H961" s="146">
        <v>569558.26</v>
      </c>
    </row>
    <row r="962" spans="1:8" x14ac:dyDescent="0.25">
      <c r="A962" s="144">
        <v>960</v>
      </c>
      <c r="B962" s="145">
        <v>42864</v>
      </c>
      <c r="C962" s="144">
        <v>-574.97</v>
      </c>
      <c r="D962" s="144">
        <v>0</v>
      </c>
      <c r="E962" s="144">
        <v>61000</v>
      </c>
      <c r="F962" s="144">
        <v>3</v>
      </c>
      <c r="G962" s="146">
        <v>-1724.91</v>
      </c>
      <c r="H962" s="146">
        <v>567833.35</v>
      </c>
    </row>
    <row r="963" spans="1:8" x14ac:dyDescent="0.25">
      <c r="A963" s="144">
        <v>961</v>
      </c>
      <c r="B963" s="145">
        <v>42865</v>
      </c>
      <c r="C963" s="144">
        <v>-64.61</v>
      </c>
      <c r="D963" s="144">
        <v>0</v>
      </c>
      <c r="E963" s="144">
        <v>61000</v>
      </c>
      <c r="F963" s="144">
        <v>3</v>
      </c>
      <c r="G963" s="144">
        <v>-193.83</v>
      </c>
      <c r="H963" s="146">
        <v>567639.52</v>
      </c>
    </row>
    <row r="964" spans="1:8" x14ac:dyDescent="0.25">
      <c r="A964" s="144">
        <v>962</v>
      </c>
      <c r="B964" s="145">
        <v>42866</v>
      </c>
      <c r="C964" s="144">
        <v>-265.48</v>
      </c>
      <c r="D964" s="144">
        <v>0</v>
      </c>
      <c r="E964" s="144">
        <v>61000</v>
      </c>
      <c r="F964" s="144">
        <v>3</v>
      </c>
      <c r="G964" s="144">
        <v>-796.44</v>
      </c>
      <c r="H964" s="146">
        <v>566843.07999999996</v>
      </c>
    </row>
    <row r="965" spans="1:8" x14ac:dyDescent="0.25">
      <c r="A965" s="144">
        <v>963</v>
      </c>
      <c r="B965" s="145">
        <v>42867</v>
      </c>
      <c r="C965" s="144">
        <v>252.12</v>
      </c>
      <c r="D965" s="144">
        <v>0</v>
      </c>
      <c r="E965" s="144">
        <v>61000</v>
      </c>
      <c r="F965" s="144">
        <v>3</v>
      </c>
      <c r="G965" s="144">
        <v>756.36</v>
      </c>
      <c r="H965" s="146">
        <v>567599.43999999994</v>
      </c>
    </row>
    <row r="966" spans="1:8" x14ac:dyDescent="0.25">
      <c r="A966" s="144">
        <v>964</v>
      </c>
      <c r="B966" s="145">
        <v>42870</v>
      </c>
      <c r="C966" s="144">
        <v>-728.45</v>
      </c>
      <c r="D966" s="144">
        <v>0</v>
      </c>
      <c r="E966" s="144">
        <v>61000</v>
      </c>
      <c r="F966" s="144">
        <v>3</v>
      </c>
      <c r="G966" s="146">
        <v>-2185.35</v>
      </c>
      <c r="H966" s="146">
        <v>565414.09</v>
      </c>
    </row>
    <row r="967" spans="1:8" x14ac:dyDescent="0.25">
      <c r="A967" s="144">
        <v>965</v>
      </c>
      <c r="B967" s="145">
        <v>42871</v>
      </c>
      <c r="C967" s="144">
        <v>-419.87</v>
      </c>
      <c r="D967" s="144">
        <v>0</v>
      </c>
      <c r="E967" s="144">
        <v>61000</v>
      </c>
      <c r="F967" s="144">
        <v>3</v>
      </c>
      <c r="G967" s="146">
        <v>-1259.6099999999999</v>
      </c>
      <c r="H967" s="146">
        <v>564154.48</v>
      </c>
    </row>
    <row r="968" spans="1:8" x14ac:dyDescent="0.25">
      <c r="A968" s="144">
        <v>966</v>
      </c>
      <c r="B968" s="145">
        <v>42872</v>
      </c>
      <c r="C968" s="144">
        <v>285.60000000000002</v>
      </c>
      <c r="D968" s="144">
        <v>0</v>
      </c>
      <c r="E968" s="144">
        <v>61000</v>
      </c>
      <c r="F968" s="144">
        <v>3</v>
      </c>
      <c r="G968" s="144">
        <v>856.8</v>
      </c>
      <c r="H968" s="146">
        <v>565011.28</v>
      </c>
    </row>
    <row r="969" spans="1:8" x14ac:dyDescent="0.25">
      <c r="A969" s="144">
        <v>967</v>
      </c>
      <c r="B969" s="145">
        <v>42873</v>
      </c>
      <c r="C969" s="144">
        <v>725</v>
      </c>
      <c r="D969" s="144">
        <v>0</v>
      </c>
      <c r="E969" s="144">
        <v>61000</v>
      </c>
      <c r="F969" s="144">
        <v>3</v>
      </c>
      <c r="G969" s="146">
        <v>2175</v>
      </c>
      <c r="H969" s="146">
        <v>567186.28</v>
      </c>
    </row>
    <row r="970" spans="1:8" x14ac:dyDescent="0.25">
      <c r="A970" s="144">
        <v>968</v>
      </c>
      <c r="B970" s="145">
        <v>42874</v>
      </c>
      <c r="C970" s="144">
        <v>-594.86</v>
      </c>
      <c r="D970" s="144">
        <v>0</v>
      </c>
      <c r="E970" s="144">
        <v>61000</v>
      </c>
      <c r="F970" s="144">
        <v>3</v>
      </c>
      <c r="G970" s="146">
        <v>-1784.58</v>
      </c>
      <c r="H970" s="146">
        <v>565401.69999999995</v>
      </c>
    </row>
    <row r="971" spans="1:8" x14ac:dyDescent="0.25">
      <c r="A971" s="144">
        <v>969</v>
      </c>
      <c r="B971" s="145">
        <v>42877</v>
      </c>
      <c r="C971" s="144">
        <v>-201.37</v>
      </c>
      <c r="D971" s="144">
        <v>0</v>
      </c>
      <c r="E971" s="144">
        <v>61000</v>
      </c>
      <c r="F971" s="144">
        <v>3</v>
      </c>
      <c r="G971" s="144">
        <v>-604.11</v>
      </c>
      <c r="H971" s="146">
        <v>564797.59</v>
      </c>
    </row>
    <row r="972" spans="1:8" x14ac:dyDescent="0.25">
      <c r="A972" s="144">
        <v>970</v>
      </c>
      <c r="B972" s="145">
        <v>42878</v>
      </c>
      <c r="C972" s="144">
        <v>-238.92</v>
      </c>
      <c r="D972" s="144">
        <v>0</v>
      </c>
      <c r="E972" s="144">
        <v>61000</v>
      </c>
      <c r="F972" s="144">
        <v>3</v>
      </c>
      <c r="G972" s="144">
        <v>-716.76</v>
      </c>
      <c r="H972" s="146">
        <v>564080.82999999996</v>
      </c>
    </row>
    <row r="973" spans="1:8" x14ac:dyDescent="0.25">
      <c r="A973" s="144">
        <v>971</v>
      </c>
      <c r="B973" s="145">
        <v>42879</v>
      </c>
      <c r="C973" s="146">
        <v>-1037.8599999999999</v>
      </c>
      <c r="D973" s="144">
        <v>0</v>
      </c>
      <c r="E973" s="144">
        <v>61000</v>
      </c>
      <c r="F973" s="144">
        <v>3</v>
      </c>
      <c r="G973" s="146">
        <v>-3113.58</v>
      </c>
      <c r="H973" s="146">
        <v>560967.25</v>
      </c>
    </row>
    <row r="974" spans="1:8" x14ac:dyDescent="0.25">
      <c r="A974" s="144">
        <v>972</v>
      </c>
      <c r="B974" s="145">
        <v>42880</v>
      </c>
      <c r="C974" s="144">
        <v>-555.76</v>
      </c>
      <c r="D974" s="144">
        <v>0</v>
      </c>
      <c r="E974" s="144">
        <v>61000</v>
      </c>
      <c r="F974" s="144">
        <v>3</v>
      </c>
      <c r="G974" s="146">
        <v>-1667.28</v>
      </c>
      <c r="H974" s="146">
        <v>559299.97</v>
      </c>
    </row>
    <row r="975" spans="1:8" x14ac:dyDescent="0.25">
      <c r="A975" s="144">
        <v>973</v>
      </c>
      <c r="B975" s="145">
        <v>42881</v>
      </c>
      <c r="C975" s="146">
        <v>1285.06</v>
      </c>
      <c r="D975" s="144">
        <v>0</v>
      </c>
      <c r="E975" s="144">
        <v>61000</v>
      </c>
      <c r="F975" s="144">
        <v>3</v>
      </c>
      <c r="G975" s="146">
        <v>3855.18</v>
      </c>
      <c r="H975" s="146">
        <v>563155.15</v>
      </c>
    </row>
    <row r="976" spans="1:8" x14ac:dyDescent="0.25">
      <c r="A976" s="144">
        <v>974</v>
      </c>
      <c r="B976" s="145">
        <v>42884</v>
      </c>
      <c r="C976" s="144">
        <v>667.27</v>
      </c>
      <c r="D976" s="144">
        <v>0</v>
      </c>
      <c r="E976" s="144">
        <v>61000</v>
      </c>
      <c r="F976" s="144">
        <v>3</v>
      </c>
      <c r="G976" s="146">
        <v>2001.81</v>
      </c>
      <c r="H976" s="146">
        <v>565156.96</v>
      </c>
    </row>
    <row r="977" spans="1:8" x14ac:dyDescent="0.25">
      <c r="A977" s="144">
        <v>975</v>
      </c>
      <c r="B977" s="145">
        <v>42885</v>
      </c>
      <c r="C977" s="144">
        <v>-101.08</v>
      </c>
      <c r="D977" s="144">
        <v>0</v>
      </c>
      <c r="E977" s="144">
        <v>61000</v>
      </c>
      <c r="F977" s="144">
        <v>3</v>
      </c>
      <c r="G977" s="144">
        <v>-303.24</v>
      </c>
      <c r="H977" s="146">
        <v>564853.72</v>
      </c>
    </row>
    <row r="978" spans="1:8" x14ac:dyDescent="0.25">
      <c r="A978" s="144">
        <v>976</v>
      </c>
      <c r="B978" s="145">
        <v>42886</v>
      </c>
      <c r="C978" s="144">
        <v>389.02</v>
      </c>
      <c r="D978" s="144">
        <v>0</v>
      </c>
      <c r="E978" s="144">
        <v>61000</v>
      </c>
      <c r="F978" s="144">
        <v>3</v>
      </c>
      <c r="G978" s="146">
        <v>1167.06</v>
      </c>
      <c r="H978" s="146">
        <v>566020.78</v>
      </c>
    </row>
    <row r="979" spans="1:8" x14ac:dyDescent="0.25">
      <c r="A979" s="144">
        <v>977</v>
      </c>
      <c r="B979" s="145">
        <v>42887</v>
      </c>
      <c r="C979" s="146">
        <v>2352.36</v>
      </c>
      <c r="D979" s="144">
        <v>0</v>
      </c>
      <c r="E979" s="144">
        <v>61000</v>
      </c>
      <c r="F979" s="144">
        <v>3</v>
      </c>
      <c r="G979" s="146">
        <v>7057.08</v>
      </c>
      <c r="H979" s="146">
        <v>573077.86</v>
      </c>
    </row>
    <row r="980" spans="1:8" x14ac:dyDescent="0.25">
      <c r="A980" s="144">
        <v>978</v>
      </c>
      <c r="B980" s="145">
        <v>42888</v>
      </c>
      <c r="C980" s="144">
        <v>618.83000000000004</v>
      </c>
      <c r="D980" s="144">
        <v>0</v>
      </c>
      <c r="E980" s="144">
        <v>61000</v>
      </c>
      <c r="F980" s="144">
        <v>3</v>
      </c>
      <c r="G980" s="146">
        <v>1856.49</v>
      </c>
      <c r="H980" s="146">
        <v>574934.35</v>
      </c>
    </row>
    <row r="981" spans="1:8" x14ac:dyDescent="0.25">
      <c r="A981" s="144">
        <v>979</v>
      </c>
      <c r="B981" s="145">
        <v>42892</v>
      </c>
      <c r="C981" s="144">
        <v>142.83000000000001</v>
      </c>
      <c r="D981" s="144">
        <v>0</v>
      </c>
      <c r="E981" s="144">
        <v>61000</v>
      </c>
      <c r="F981" s="144">
        <v>3</v>
      </c>
      <c r="G981" s="144">
        <v>428.49</v>
      </c>
      <c r="H981" s="146">
        <v>575362.84</v>
      </c>
    </row>
    <row r="982" spans="1:8" x14ac:dyDescent="0.25">
      <c r="A982" s="144">
        <v>980</v>
      </c>
      <c r="B982" s="145">
        <v>42893</v>
      </c>
      <c r="C982" s="144">
        <v>-204.62</v>
      </c>
      <c r="D982" s="144">
        <v>0</v>
      </c>
      <c r="E982" s="144">
        <v>61000</v>
      </c>
      <c r="F982" s="144">
        <v>3</v>
      </c>
      <c r="G982" s="144">
        <v>-613.86</v>
      </c>
      <c r="H982" s="146">
        <v>574748.98</v>
      </c>
    </row>
    <row r="983" spans="1:8" x14ac:dyDescent="0.25">
      <c r="A983" s="144">
        <v>981</v>
      </c>
      <c r="B983" s="145">
        <v>42894</v>
      </c>
      <c r="C983" s="146">
        <v>1810.74</v>
      </c>
      <c r="D983" s="144">
        <v>0</v>
      </c>
      <c r="E983" s="144">
        <v>61000</v>
      </c>
      <c r="F983" s="144">
        <v>3</v>
      </c>
      <c r="G983" s="146">
        <v>5432.22</v>
      </c>
      <c r="H983" s="146">
        <v>580181.19999999995</v>
      </c>
    </row>
    <row r="984" spans="1:8" x14ac:dyDescent="0.25">
      <c r="A984" s="144">
        <v>982</v>
      </c>
      <c r="B984" s="145">
        <v>42899</v>
      </c>
      <c r="C984" s="144">
        <v>89.07</v>
      </c>
      <c r="D984" s="144">
        <v>0</v>
      </c>
      <c r="E984" s="144">
        <v>61000</v>
      </c>
      <c r="F984" s="144">
        <v>3</v>
      </c>
      <c r="G984" s="144">
        <v>267.20999999999998</v>
      </c>
      <c r="H984" s="146">
        <v>580448.41</v>
      </c>
    </row>
    <row r="985" spans="1:8" x14ac:dyDescent="0.25">
      <c r="A985" s="144">
        <v>983</v>
      </c>
      <c r="B985" s="145">
        <v>42900</v>
      </c>
      <c r="C985" s="144">
        <v>-10.44</v>
      </c>
      <c r="D985" s="144">
        <v>0</v>
      </c>
      <c r="E985" s="144">
        <v>61000</v>
      </c>
      <c r="F985" s="144">
        <v>3</v>
      </c>
      <c r="G985" s="144">
        <v>-31.32</v>
      </c>
      <c r="H985" s="146">
        <v>580417.09</v>
      </c>
    </row>
    <row r="986" spans="1:8" x14ac:dyDescent="0.25">
      <c r="A986" s="144">
        <v>984</v>
      </c>
      <c r="B986" s="145">
        <v>42901</v>
      </c>
      <c r="C986" s="144">
        <v>6.8</v>
      </c>
      <c r="D986" s="144">
        <v>0</v>
      </c>
      <c r="E986" s="144">
        <v>61000</v>
      </c>
      <c r="F986" s="144">
        <v>3</v>
      </c>
      <c r="G986" s="144">
        <v>20.399999999999999</v>
      </c>
      <c r="H986" s="146">
        <v>580437.49</v>
      </c>
    </row>
    <row r="987" spans="1:8" x14ac:dyDescent="0.25">
      <c r="A987" s="144">
        <v>985</v>
      </c>
      <c r="B987" s="145">
        <v>42902</v>
      </c>
      <c r="C987" s="144">
        <v>667.07</v>
      </c>
      <c r="D987" s="144">
        <v>0</v>
      </c>
      <c r="E987" s="144">
        <v>61000</v>
      </c>
      <c r="F987" s="144">
        <v>3</v>
      </c>
      <c r="G987" s="146">
        <v>2001.21</v>
      </c>
      <c r="H987" s="146">
        <v>582438.69999999995</v>
      </c>
    </row>
    <row r="988" spans="1:8" x14ac:dyDescent="0.25">
      <c r="A988" s="144">
        <v>986</v>
      </c>
      <c r="B988" s="145">
        <v>42906</v>
      </c>
      <c r="C988" s="144">
        <v>18.850000000000001</v>
      </c>
      <c r="D988" s="144">
        <v>0</v>
      </c>
      <c r="E988" s="144">
        <v>61000</v>
      </c>
      <c r="F988" s="144">
        <v>3</v>
      </c>
      <c r="G988" s="144">
        <v>56.55</v>
      </c>
      <c r="H988" s="146">
        <v>582495.25</v>
      </c>
    </row>
    <row r="989" spans="1:8" x14ac:dyDescent="0.25">
      <c r="A989" s="144">
        <v>987</v>
      </c>
      <c r="B989" s="145">
        <v>42907</v>
      </c>
      <c r="C989" s="144">
        <v>578.15</v>
      </c>
      <c r="D989" s="144">
        <v>0</v>
      </c>
      <c r="E989" s="144">
        <v>61000</v>
      </c>
      <c r="F989" s="144">
        <v>3</v>
      </c>
      <c r="G989" s="146">
        <v>1734.45</v>
      </c>
      <c r="H989" s="146">
        <v>584229.69999999995</v>
      </c>
    </row>
    <row r="990" spans="1:8" x14ac:dyDescent="0.25">
      <c r="A990" s="144">
        <v>988</v>
      </c>
      <c r="B990" s="145">
        <v>42908</v>
      </c>
      <c r="C990" s="144">
        <v>238.14</v>
      </c>
      <c r="D990" s="144">
        <v>0</v>
      </c>
      <c r="E990" s="144">
        <v>61000</v>
      </c>
      <c r="F990" s="144">
        <v>3</v>
      </c>
      <c r="G990" s="144">
        <v>714.42</v>
      </c>
      <c r="H990" s="146">
        <v>584944.12</v>
      </c>
    </row>
    <row r="991" spans="1:8" x14ac:dyDescent="0.25">
      <c r="A991" s="144">
        <v>989</v>
      </c>
      <c r="B991" s="145">
        <v>42909</v>
      </c>
      <c r="C991" s="144">
        <v>-46.16</v>
      </c>
      <c r="D991" s="144">
        <v>0</v>
      </c>
      <c r="E991" s="144">
        <v>61000</v>
      </c>
      <c r="F991" s="144">
        <v>3</v>
      </c>
      <c r="G991" s="144">
        <v>-138.47999999999999</v>
      </c>
      <c r="H991" s="146">
        <v>584805.64</v>
      </c>
    </row>
    <row r="992" spans="1:8" x14ac:dyDescent="0.25">
      <c r="A992" s="144">
        <v>990</v>
      </c>
      <c r="B992" s="145">
        <v>42912</v>
      </c>
      <c r="C992" s="144">
        <v>-614.54999999999995</v>
      </c>
      <c r="D992" s="144">
        <v>0</v>
      </c>
      <c r="E992" s="144">
        <v>61000</v>
      </c>
      <c r="F992" s="144">
        <v>3</v>
      </c>
      <c r="G992" s="146">
        <v>-1843.65</v>
      </c>
      <c r="H992" s="146">
        <v>582961.99</v>
      </c>
    </row>
    <row r="993" spans="1:8" x14ac:dyDescent="0.25">
      <c r="A993" s="144">
        <v>991</v>
      </c>
      <c r="B993" s="145">
        <v>42913</v>
      </c>
      <c r="C993" s="146">
        <v>4823.66</v>
      </c>
      <c r="D993" s="144">
        <v>0</v>
      </c>
      <c r="E993" s="144">
        <v>61000</v>
      </c>
      <c r="F993" s="144">
        <v>3</v>
      </c>
      <c r="G993" s="146">
        <v>14470.98</v>
      </c>
      <c r="H993" s="146">
        <v>597432.97</v>
      </c>
    </row>
    <row r="994" spans="1:8" x14ac:dyDescent="0.25">
      <c r="A994" s="144">
        <v>992</v>
      </c>
      <c r="B994" s="145">
        <v>42914</v>
      </c>
      <c r="C994" s="144">
        <v>-383.93</v>
      </c>
      <c r="D994" s="144">
        <v>0</v>
      </c>
      <c r="E994" s="144">
        <v>61000</v>
      </c>
      <c r="F994" s="144">
        <v>3</v>
      </c>
      <c r="G994" s="146">
        <v>-1151.79</v>
      </c>
      <c r="H994" s="146">
        <v>596281.18000000005</v>
      </c>
    </row>
    <row r="995" spans="1:8" x14ac:dyDescent="0.25">
      <c r="A995" s="144">
        <v>993</v>
      </c>
      <c r="B995" s="145">
        <v>42916</v>
      </c>
      <c r="C995" s="144">
        <v>637.1</v>
      </c>
      <c r="D995" s="144">
        <v>0</v>
      </c>
      <c r="E995" s="144">
        <v>61000</v>
      </c>
      <c r="F995" s="144">
        <v>3</v>
      </c>
      <c r="G995" s="146">
        <v>1911.3</v>
      </c>
      <c r="H995" s="146">
        <v>598192.48</v>
      </c>
    </row>
    <row r="996" spans="1:8" x14ac:dyDescent="0.25">
      <c r="A996" s="144">
        <v>994</v>
      </c>
      <c r="B996" s="145">
        <v>42919</v>
      </c>
      <c r="C996" s="144">
        <v>103.38</v>
      </c>
      <c r="D996" s="144">
        <v>0</v>
      </c>
      <c r="E996" s="144">
        <v>61000</v>
      </c>
      <c r="F996" s="144">
        <v>3</v>
      </c>
      <c r="G996" s="144">
        <v>310.14</v>
      </c>
      <c r="H996" s="146">
        <v>598502.62</v>
      </c>
    </row>
    <row r="997" spans="1:8" x14ac:dyDescent="0.25">
      <c r="A997" s="144">
        <v>995</v>
      </c>
      <c r="B997" s="145">
        <v>42920</v>
      </c>
      <c r="C997" s="144">
        <v>673.41</v>
      </c>
      <c r="D997" s="144">
        <v>0</v>
      </c>
      <c r="E997" s="144">
        <v>61000</v>
      </c>
      <c r="F997" s="144">
        <v>3</v>
      </c>
      <c r="G997" s="146">
        <v>2020.23</v>
      </c>
      <c r="H997" s="146">
        <v>600522.85</v>
      </c>
    </row>
    <row r="998" spans="1:8" x14ac:dyDescent="0.25">
      <c r="A998" s="144">
        <v>996</v>
      </c>
      <c r="B998" s="145">
        <v>42921</v>
      </c>
      <c r="C998" s="144">
        <v>-542.69000000000005</v>
      </c>
      <c r="D998" s="144">
        <v>0</v>
      </c>
      <c r="E998" s="144">
        <v>61000</v>
      </c>
      <c r="F998" s="144">
        <v>3</v>
      </c>
      <c r="G998" s="146">
        <v>-1628.07</v>
      </c>
      <c r="H998" s="146">
        <v>598894.78</v>
      </c>
    </row>
    <row r="999" spans="1:8" x14ac:dyDescent="0.25">
      <c r="A999" s="144">
        <v>997</v>
      </c>
      <c r="B999" s="145">
        <v>42922</v>
      </c>
      <c r="C999" s="144">
        <v>-140.68</v>
      </c>
      <c r="D999" s="144">
        <v>0</v>
      </c>
      <c r="E999" s="144">
        <v>61000</v>
      </c>
      <c r="F999" s="144">
        <v>3</v>
      </c>
      <c r="G999" s="144">
        <v>-422.04</v>
      </c>
      <c r="H999" s="146">
        <v>598472.74</v>
      </c>
    </row>
    <row r="1000" spans="1:8" x14ac:dyDescent="0.25">
      <c r="A1000" s="144">
        <v>998</v>
      </c>
      <c r="B1000" s="145">
        <v>42923</v>
      </c>
      <c r="C1000" s="144">
        <v>-228.68</v>
      </c>
      <c r="D1000" s="144">
        <v>0</v>
      </c>
      <c r="E1000" s="144">
        <v>61000</v>
      </c>
      <c r="F1000" s="144">
        <v>3</v>
      </c>
      <c r="G1000" s="144">
        <v>-686.04</v>
      </c>
      <c r="H1000" s="146">
        <v>597786.69999999995</v>
      </c>
    </row>
    <row r="1001" spans="1:8" x14ac:dyDescent="0.25">
      <c r="A1001" s="144">
        <v>999</v>
      </c>
      <c r="B1001" s="145">
        <v>42926</v>
      </c>
      <c r="C1001" s="144">
        <v>-106.65</v>
      </c>
      <c r="D1001" s="144">
        <v>0</v>
      </c>
      <c r="E1001" s="144">
        <v>61000</v>
      </c>
      <c r="F1001" s="144">
        <v>3</v>
      </c>
      <c r="G1001" s="144">
        <v>-319.95</v>
      </c>
      <c r="H1001" s="146">
        <v>597466.75</v>
      </c>
    </row>
    <row r="1002" spans="1:8" x14ac:dyDescent="0.25">
      <c r="A1002" s="144">
        <v>1000</v>
      </c>
      <c r="B1002" s="145">
        <v>42927</v>
      </c>
      <c r="C1002" s="144">
        <v>101.91</v>
      </c>
      <c r="D1002" s="144">
        <v>0</v>
      </c>
      <c r="E1002" s="144">
        <v>61000</v>
      </c>
      <c r="F1002" s="144">
        <v>3</v>
      </c>
      <c r="G1002" s="144">
        <v>305.73</v>
      </c>
      <c r="H1002" s="146">
        <v>597772.48</v>
      </c>
    </row>
    <row r="1003" spans="1:8" x14ac:dyDescent="0.25">
      <c r="A1003" s="144">
        <v>1001</v>
      </c>
      <c r="B1003" s="145">
        <v>42928</v>
      </c>
      <c r="C1003" s="144">
        <v>-43.33</v>
      </c>
      <c r="D1003" s="144">
        <v>0</v>
      </c>
      <c r="E1003" s="144">
        <v>61000</v>
      </c>
      <c r="F1003" s="144">
        <v>3</v>
      </c>
      <c r="G1003" s="144">
        <v>-129.99</v>
      </c>
      <c r="H1003" s="146">
        <v>597642.49</v>
      </c>
    </row>
    <row r="1004" spans="1:8" x14ac:dyDescent="0.25">
      <c r="A1004" s="144">
        <v>1002</v>
      </c>
      <c r="B1004" s="145">
        <v>42929</v>
      </c>
      <c r="C1004" s="144">
        <v>-350.47</v>
      </c>
      <c r="D1004" s="144">
        <v>0</v>
      </c>
      <c r="E1004" s="144">
        <v>61000</v>
      </c>
      <c r="F1004" s="144">
        <v>3</v>
      </c>
      <c r="G1004" s="146">
        <v>-1051.4100000000001</v>
      </c>
      <c r="H1004" s="146">
        <v>596591.07999999996</v>
      </c>
    </row>
    <row r="1005" spans="1:8" x14ac:dyDescent="0.25">
      <c r="A1005" s="144">
        <v>1003</v>
      </c>
      <c r="B1005" s="145">
        <v>42930</v>
      </c>
      <c r="C1005" s="144">
        <v>-213.71</v>
      </c>
      <c r="D1005" s="144">
        <v>0</v>
      </c>
      <c r="E1005" s="144">
        <v>61000</v>
      </c>
      <c r="F1005" s="144">
        <v>3</v>
      </c>
      <c r="G1005" s="144">
        <v>-641.13</v>
      </c>
      <c r="H1005" s="146">
        <v>595949.94999999995</v>
      </c>
    </row>
    <row r="1006" spans="1:8" x14ac:dyDescent="0.25">
      <c r="A1006" s="144">
        <v>1004</v>
      </c>
      <c r="B1006" s="145">
        <v>42933</v>
      </c>
      <c r="C1006" s="144">
        <v>119.9</v>
      </c>
      <c r="D1006" s="144">
        <v>0</v>
      </c>
      <c r="E1006" s="144">
        <v>61000</v>
      </c>
      <c r="F1006" s="144">
        <v>3</v>
      </c>
      <c r="G1006" s="144">
        <v>359.7</v>
      </c>
      <c r="H1006" s="146">
        <v>596309.65</v>
      </c>
    </row>
    <row r="1007" spans="1:8" x14ac:dyDescent="0.25">
      <c r="A1007" s="144">
        <v>1005</v>
      </c>
      <c r="B1007" s="145">
        <v>42934</v>
      </c>
      <c r="C1007" s="144">
        <v>386.16</v>
      </c>
      <c r="D1007" s="144">
        <v>0</v>
      </c>
      <c r="E1007" s="144">
        <v>61000</v>
      </c>
      <c r="F1007" s="144">
        <v>3</v>
      </c>
      <c r="G1007" s="146">
        <v>1158.48</v>
      </c>
      <c r="H1007" s="146">
        <v>597468.13</v>
      </c>
    </row>
    <row r="1008" spans="1:8" x14ac:dyDescent="0.25">
      <c r="A1008" s="144">
        <v>1006</v>
      </c>
      <c r="B1008" s="145">
        <v>42935</v>
      </c>
      <c r="C1008" s="144">
        <v>654.53</v>
      </c>
      <c r="D1008" s="144">
        <v>0</v>
      </c>
      <c r="E1008" s="144">
        <v>61000</v>
      </c>
      <c r="F1008" s="144">
        <v>3</v>
      </c>
      <c r="G1008" s="146">
        <v>1963.59</v>
      </c>
      <c r="H1008" s="146">
        <v>599431.72</v>
      </c>
    </row>
    <row r="1009" spans="1:8" x14ac:dyDescent="0.25">
      <c r="A1009" s="144">
        <v>1007</v>
      </c>
      <c r="B1009" s="145">
        <v>42936</v>
      </c>
      <c r="C1009" s="144">
        <v>-869.09</v>
      </c>
      <c r="D1009" s="144">
        <v>0</v>
      </c>
      <c r="E1009" s="144">
        <v>61000</v>
      </c>
      <c r="F1009" s="144">
        <v>3</v>
      </c>
      <c r="G1009" s="146">
        <v>-2607.27</v>
      </c>
      <c r="H1009" s="146">
        <v>596824.44999999995</v>
      </c>
    </row>
    <row r="1010" spans="1:8" x14ac:dyDescent="0.25">
      <c r="A1010" s="144">
        <v>1008</v>
      </c>
      <c r="B1010" s="145">
        <v>42937</v>
      </c>
      <c r="C1010" s="144">
        <v>10.55</v>
      </c>
      <c r="D1010" s="144">
        <v>0</v>
      </c>
      <c r="E1010" s="144">
        <v>61000</v>
      </c>
      <c r="F1010" s="144">
        <v>3</v>
      </c>
      <c r="G1010" s="144">
        <v>31.65</v>
      </c>
      <c r="H1010" s="146">
        <v>596856.1</v>
      </c>
    </row>
    <row r="1011" spans="1:8" x14ac:dyDescent="0.25">
      <c r="A1011" s="144">
        <v>1009</v>
      </c>
      <c r="B1011" s="145">
        <v>42940</v>
      </c>
      <c r="C1011" s="144">
        <v>-617.02</v>
      </c>
      <c r="D1011" s="144">
        <v>0</v>
      </c>
      <c r="E1011" s="144">
        <v>61000</v>
      </c>
      <c r="F1011" s="144">
        <v>3</v>
      </c>
      <c r="G1011" s="146">
        <v>-1851.06</v>
      </c>
      <c r="H1011" s="146">
        <v>595005.04</v>
      </c>
    </row>
    <row r="1012" spans="1:8" x14ac:dyDescent="0.25">
      <c r="A1012" s="144">
        <v>1010</v>
      </c>
      <c r="B1012" s="145">
        <v>42941</v>
      </c>
      <c r="C1012" s="144">
        <v>512.05999999999995</v>
      </c>
      <c r="D1012" s="144">
        <v>0</v>
      </c>
      <c r="E1012" s="144">
        <v>61000</v>
      </c>
      <c r="F1012" s="144">
        <v>3</v>
      </c>
      <c r="G1012" s="146">
        <v>1536.18</v>
      </c>
      <c r="H1012" s="146">
        <v>596541.22</v>
      </c>
    </row>
    <row r="1013" spans="1:8" x14ac:dyDescent="0.25">
      <c r="A1013" s="144">
        <v>1011</v>
      </c>
      <c r="B1013" s="145">
        <v>42944</v>
      </c>
      <c r="C1013" s="144">
        <v>-473.74</v>
      </c>
      <c r="D1013" s="144">
        <v>0</v>
      </c>
      <c r="E1013" s="144">
        <v>61000</v>
      </c>
      <c r="F1013" s="144">
        <v>3</v>
      </c>
      <c r="G1013" s="146">
        <v>-1421.22</v>
      </c>
      <c r="H1013" s="146">
        <v>595120</v>
      </c>
    </row>
    <row r="1014" spans="1:8" x14ac:dyDescent="0.25">
      <c r="A1014" s="144">
        <v>1012</v>
      </c>
      <c r="B1014" s="145">
        <v>42947</v>
      </c>
      <c r="C1014" s="144">
        <v>-49.41</v>
      </c>
      <c r="D1014" s="144">
        <v>0</v>
      </c>
      <c r="E1014" s="144">
        <v>61000</v>
      </c>
      <c r="F1014" s="144">
        <v>3</v>
      </c>
      <c r="G1014" s="144">
        <v>-148.22999999999999</v>
      </c>
      <c r="H1014" s="146">
        <v>594971.77</v>
      </c>
    </row>
    <row r="1015" spans="1:8" x14ac:dyDescent="0.25">
      <c r="A1015" s="144">
        <v>1013</v>
      </c>
      <c r="B1015" s="145">
        <v>42948</v>
      </c>
      <c r="C1015" s="146">
        <v>3708.99</v>
      </c>
      <c r="D1015" s="144">
        <v>0</v>
      </c>
      <c r="E1015" s="144">
        <v>61000</v>
      </c>
      <c r="F1015" s="144">
        <v>3</v>
      </c>
      <c r="G1015" s="146">
        <v>11126.97</v>
      </c>
      <c r="H1015" s="146">
        <v>606098.74</v>
      </c>
    </row>
    <row r="1016" spans="1:8" x14ac:dyDescent="0.25">
      <c r="A1016" s="144">
        <v>1014</v>
      </c>
      <c r="B1016" s="145">
        <v>42949</v>
      </c>
      <c r="C1016" s="144">
        <v>262.89999999999998</v>
      </c>
      <c r="D1016" s="144">
        <v>0</v>
      </c>
      <c r="E1016" s="144">
        <v>61000</v>
      </c>
      <c r="F1016" s="144">
        <v>3</v>
      </c>
      <c r="G1016" s="144">
        <v>788.7</v>
      </c>
      <c r="H1016" s="146">
        <v>606887.43999999994</v>
      </c>
    </row>
    <row r="1017" spans="1:8" x14ac:dyDescent="0.25">
      <c r="A1017" s="144">
        <v>1015</v>
      </c>
      <c r="B1017" s="145">
        <v>42950</v>
      </c>
      <c r="C1017" s="144">
        <v>37.61</v>
      </c>
      <c r="D1017" s="144">
        <v>0</v>
      </c>
      <c r="E1017" s="144">
        <v>61000</v>
      </c>
      <c r="F1017" s="144">
        <v>3</v>
      </c>
      <c r="G1017" s="144">
        <v>112.83</v>
      </c>
      <c r="H1017" s="146">
        <v>607000.27</v>
      </c>
    </row>
    <row r="1018" spans="1:8" x14ac:dyDescent="0.25">
      <c r="A1018" s="144">
        <v>1016</v>
      </c>
      <c r="B1018" s="145">
        <v>42951</v>
      </c>
      <c r="C1018" s="144">
        <v>252.4</v>
      </c>
      <c r="D1018" s="144">
        <v>0</v>
      </c>
      <c r="E1018" s="144">
        <v>61000</v>
      </c>
      <c r="F1018" s="144">
        <v>3</v>
      </c>
      <c r="G1018" s="144">
        <v>757.2</v>
      </c>
      <c r="H1018" s="146">
        <v>607757.47</v>
      </c>
    </row>
    <row r="1019" spans="1:8" x14ac:dyDescent="0.25">
      <c r="A1019" s="144">
        <v>1017</v>
      </c>
      <c r="B1019" s="145">
        <v>42954</v>
      </c>
      <c r="C1019" s="144">
        <v>635.38</v>
      </c>
      <c r="D1019" s="144">
        <v>0</v>
      </c>
      <c r="E1019" s="144">
        <v>61000</v>
      </c>
      <c r="F1019" s="144">
        <v>3</v>
      </c>
      <c r="G1019" s="146">
        <v>1906.14</v>
      </c>
      <c r="H1019" s="146">
        <v>609663.61</v>
      </c>
    </row>
    <row r="1020" spans="1:8" x14ac:dyDescent="0.25">
      <c r="A1020" s="144">
        <v>1018</v>
      </c>
      <c r="B1020" s="145">
        <v>42955</v>
      </c>
      <c r="C1020" s="144">
        <v>-275.83</v>
      </c>
      <c r="D1020" s="144">
        <v>0</v>
      </c>
      <c r="E1020" s="144">
        <v>61000</v>
      </c>
      <c r="F1020" s="144">
        <v>3</v>
      </c>
      <c r="G1020" s="144">
        <v>-827.49</v>
      </c>
      <c r="H1020" s="146">
        <v>608836.12</v>
      </c>
    </row>
    <row r="1021" spans="1:8" x14ac:dyDescent="0.25">
      <c r="A1021" s="144">
        <v>1019</v>
      </c>
      <c r="B1021" s="145">
        <v>42956</v>
      </c>
      <c r="C1021" s="144">
        <v>19.2</v>
      </c>
      <c r="D1021" s="144">
        <v>0</v>
      </c>
      <c r="E1021" s="144">
        <v>61000</v>
      </c>
      <c r="F1021" s="144">
        <v>3</v>
      </c>
      <c r="G1021" s="144">
        <v>57.6</v>
      </c>
      <c r="H1021" s="146">
        <v>608893.72</v>
      </c>
    </row>
    <row r="1022" spans="1:8" x14ac:dyDescent="0.25">
      <c r="A1022" s="144">
        <v>1020</v>
      </c>
      <c r="B1022" s="145">
        <v>42957</v>
      </c>
      <c r="C1022" s="146">
        <v>-1561.99</v>
      </c>
      <c r="D1022" s="144">
        <v>0</v>
      </c>
      <c r="E1022" s="144">
        <v>61000</v>
      </c>
      <c r="F1022" s="144">
        <v>3</v>
      </c>
      <c r="G1022" s="146">
        <v>-4685.97</v>
      </c>
      <c r="H1022" s="146">
        <v>604207.75</v>
      </c>
    </row>
    <row r="1023" spans="1:8" x14ac:dyDescent="0.25">
      <c r="A1023" s="144">
        <v>1021</v>
      </c>
      <c r="B1023" s="145">
        <v>42958</v>
      </c>
      <c r="C1023" s="144">
        <v>582.49</v>
      </c>
      <c r="D1023" s="144">
        <v>0</v>
      </c>
      <c r="E1023" s="144">
        <v>61000</v>
      </c>
      <c r="F1023" s="144">
        <v>3</v>
      </c>
      <c r="G1023" s="146">
        <v>1747.47</v>
      </c>
      <c r="H1023" s="146">
        <v>605955.22</v>
      </c>
    </row>
    <row r="1024" spans="1:8" x14ac:dyDescent="0.25">
      <c r="A1024" s="144">
        <v>1022</v>
      </c>
      <c r="B1024" s="145">
        <v>42961</v>
      </c>
      <c r="C1024" s="144">
        <v>-469.29</v>
      </c>
      <c r="D1024" s="144">
        <v>0</v>
      </c>
      <c r="E1024" s="144">
        <v>61000</v>
      </c>
      <c r="F1024" s="144">
        <v>3</v>
      </c>
      <c r="G1024" s="146">
        <v>-1407.87</v>
      </c>
      <c r="H1024" s="146">
        <v>604547.35</v>
      </c>
    </row>
    <row r="1025" spans="1:8" x14ac:dyDescent="0.25">
      <c r="A1025" s="144">
        <v>1023</v>
      </c>
      <c r="B1025" s="145">
        <v>42962</v>
      </c>
      <c r="C1025" s="144">
        <v>-304.26</v>
      </c>
      <c r="D1025" s="144">
        <v>0</v>
      </c>
      <c r="E1025" s="144">
        <v>61000</v>
      </c>
      <c r="F1025" s="144">
        <v>3</v>
      </c>
      <c r="G1025" s="144">
        <v>-912.78</v>
      </c>
      <c r="H1025" s="146">
        <v>603634.56999999995</v>
      </c>
    </row>
    <row r="1026" spans="1:8" x14ac:dyDescent="0.25">
      <c r="A1026" s="144">
        <v>1024</v>
      </c>
      <c r="B1026" s="145">
        <v>42963</v>
      </c>
      <c r="C1026" s="144">
        <v>239.76</v>
      </c>
      <c r="D1026" s="144">
        <v>0</v>
      </c>
      <c r="E1026" s="144">
        <v>61000</v>
      </c>
      <c r="F1026" s="144">
        <v>3</v>
      </c>
      <c r="G1026" s="144">
        <v>719.28</v>
      </c>
      <c r="H1026" s="146">
        <v>604353.85</v>
      </c>
    </row>
    <row r="1027" spans="1:8" x14ac:dyDescent="0.25">
      <c r="A1027" s="144">
        <v>1025</v>
      </c>
      <c r="B1027" s="145">
        <v>42964</v>
      </c>
      <c r="C1027" s="144">
        <v>235.85</v>
      </c>
      <c r="D1027" s="144">
        <v>0</v>
      </c>
      <c r="E1027" s="144">
        <v>61000</v>
      </c>
      <c r="F1027" s="144">
        <v>3</v>
      </c>
      <c r="G1027" s="144">
        <v>707.55</v>
      </c>
      <c r="H1027" s="146">
        <v>605061.4</v>
      </c>
    </row>
    <row r="1028" spans="1:8" x14ac:dyDescent="0.25">
      <c r="A1028" s="144">
        <v>1026</v>
      </c>
      <c r="B1028" s="145">
        <v>42965</v>
      </c>
      <c r="C1028" s="144">
        <v>679.37</v>
      </c>
      <c r="D1028" s="144">
        <v>0</v>
      </c>
      <c r="E1028" s="144">
        <v>61000</v>
      </c>
      <c r="F1028" s="144">
        <v>3</v>
      </c>
      <c r="G1028" s="146">
        <v>2038.11</v>
      </c>
      <c r="H1028" s="146">
        <v>607099.51</v>
      </c>
    </row>
    <row r="1029" spans="1:8" x14ac:dyDescent="0.25">
      <c r="A1029" s="144">
        <v>1027</v>
      </c>
      <c r="B1029" s="145">
        <v>42968</v>
      </c>
      <c r="C1029" s="144">
        <v>300.19</v>
      </c>
      <c r="D1029" s="144">
        <v>0</v>
      </c>
      <c r="E1029" s="144">
        <v>61000</v>
      </c>
      <c r="F1029" s="144">
        <v>3</v>
      </c>
      <c r="G1029" s="144">
        <v>900.57</v>
      </c>
      <c r="H1029" s="146">
        <v>608000.07999999996</v>
      </c>
    </row>
    <row r="1030" spans="1:8" x14ac:dyDescent="0.25">
      <c r="A1030" s="144">
        <v>1028</v>
      </c>
      <c r="B1030" s="145">
        <v>42969</v>
      </c>
      <c r="C1030" s="144">
        <v>-374.67</v>
      </c>
      <c r="D1030" s="144">
        <v>0</v>
      </c>
      <c r="E1030" s="144">
        <v>61000</v>
      </c>
      <c r="F1030" s="144">
        <v>3</v>
      </c>
      <c r="G1030" s="146">
        <v>-1124.01</v>
      </c>
      <c r="H1030" s="146">
        <v>606876.06999999995</v>
      </c>
    </row>
    <row r="1031" spans="1:8" x14ac:dyDescent="0.25">
      <c r="A1031" s="144">
        <v>1029</v>
      </c>
      <c r="B1031" s="145">
        <v>42971</v>
      </c>
      <c r="C1031" s="144">
        <v>201.34</v>
      </c>
      <c r="D1031" s="144">
        <v>0</v>
      </c>
      <c r="E1031" s="144">
        <v>61000</v>
      </c>
      <c r="F1031" s="144">
        <v>3</v>
      </c>
      <c r="G1031" s="144">
        <v>604.02</v>
      </c>
      <c r="H1031" s="146">
        <v>607480.09</v>
      </c>
    </row>
    <row r="1032" spans="1:8" x14ac:dyDescent="0.25">
      <c r="A1032" s="144">
        <v>1030</v>
      </c>
      <c r="B1032" s="145">
        <v>42975</v>
      </c>
      <c r="C1032" s="144">
        <v>367.05</v>
      </c>
      <c r="D1032" s="144">
        <v>0</v>
      </c>
      <c r="E1032" s="144">
        <v>61000</v>
      </c>
      <c r="F1032" s="144">
        <v>3</v>
      </c>
      <c r="G1032" s="146">
        <v>1101.1500000000001</v>
      </c>
      <c r="H1032" s="146">
        <v>608581.24</v>
      </c>
    </row>
    <row r="1033" spans="1:8" x14ac:dyDescent="0.25">
      <c r="A1033" s="144">
        <v>1031</v>
      </c>
      <c r="B1033" s="145">
        <v>42976</v>
      </c>
      <c r="C1033" s="144">
        <v>639.02</v>
      </c>
      <c r="D1033" s="144">
        <v>0</v>
      </c>
      <c r="E1033" s="144">
        <v>61000</v>
      </c>
      <c r="F1033" s="144">
        <v>3</v>
      </c>
      <c r="G1033" s="146">
        <v>1917.06</v>
      </c>
      <c r="H1033" s="146">
        <v>610498.30000000005</v>
      </c>
    </row>
    <row r="1034" spans="1:8" x14ac:dyDescent="0.25">
      <c r="A1034" s="144">
        <v>1032</v>
      </c>
      <c r="B1034" s="145">
        <v>42978</v>
      </c>
      <c r="C1034" s="144">
        <v>94.55</v>
      </c>
      <c r="D1034" s="144">
        <v>0</v>
      </c>
      <c r="E1034" s="144">
        <v>61000</v>
      </c>
      <c r="F1034" s="144">
        <v>3</v>
      </c>
      <c r="G1034" s="144">
        <v>283.64999999999998</v>
      </c>
      <c r="H1034" s="146">
        <v>610781.94999999995</v>
      </c>
    </row>
    <row r="1035" spans="1:8" x14ac:dyDescent="0.25">
      <c r="A1035" s="144">
        <v>1033</v>
      </c>
      <c r="B1035" s="145">
        <v>42979</v>
      </c>
      <c r="C1035" s="144">
        <v>-656.44</v>
      </c>
      <c r="D1035" s="144">
        <v>0</v>
      </c>
      <c r="E1035" s="144">
        <v>61000</v>
      </c>
      <c r="F1035" s="144">
        <v>3</v>
      </c>
      <c r="G1035" s="146">
        <v>-1969.32</v>
      </c>
      <c r="H1035" s="146">
        <v>608812.63</v>
      </c>
    </row>
    <row r="1036" spans="1:8" x14ac:dyDescent="0.25">
      <c r="A1036" s="144">
        <v>1034</v>
      </c>
      <c r="B1036" s="145">
        <v>42983</v>
      </c>
      <c r="C1036" s="146">
        <v>2302.11</v>
      </c>
      <c r="D1036" s="144">
        <v>0</v>
      </c>
      <c r="E1036" s="144">
        <v>61000</v>
      </c>
      <c r="F1036" s="144">
        <v>3</v>
      </c>
      <c r="G1036" s="146">
        <v>6906.33</v>
      </c>
      <c r="H1036" s="146">
        <v>615718.96</v>
      </c>
    </row>
    <row r="1037" spans="1:8" x14ac:dyDescent="0.25">
      <c r="A1037" s="144">
        <v>1035</v>
      </c>
      <c r="B1037" s="145">
        <v>42984</v>
      </c>
      <c r="C1037" s="144">
        <v>261.85000000000002</v>
      </c>
      <c r="D1037" s="144">
        <v>0</v>
      </c>
      <c r="E1037" s="144">
        <v>61000</v>
      </c>
      <c r="F1037" s="144">
        <v>3</v>
      </c>
      <c r="G1037" s="144">
        <v>785.55</v>
      </c>
      <c r="H1037" s="146">
        <v>616504.51</v>
      </c>
    </row>
    <row r="1038" spans="1:8" x14ac:dyDescent="0.25">
      <c r="A1038" s="144">
        <v>1036</v>
      </c>
      <c r="B1038" s="145">
        <v>42985</v>
      </c>
      <c r="C1038" s="144">
        <v>-214.24</v>
      </c>
      <c r="D1038" s="144">
        <v>0</v>
      </c>
      <c r="E1038" s="144">
        <v>61000</v>
      </c>
      <c r="F1038" s="144">
        <v>3</v>
      </c>
      <c r="G1038" s="144">
        <v>-642.72</v>
      </c>
      <c r="H1038" s="146">
        <v>615861.79</v>
      </c>
    </row>
    <row r="1039" spans="1:8" x14ac:dyDescent="0.25">
      <c r="A1039" s="144">
        <v>1037</v>
      </c>
      <c r="B1039" s="145">
        <v>42986</v>
      </c>
      <c r="C1039" s="144">
        <v>-90.13</v>
      </c>
      <c r="D1039" s="144">
        <v>0</v>
      </c>
      <c r="E1039" s="144">
        <v>61000</v>
      </c>
      <c r="F1039" s="144">
        <v>3</v>
      </c>
      <c r="G1039" s="144">
        <v>-270.39</v>
      </c>
      <c r="H1039" s="146">
        <v>615591.4</v>
      </c>
    </row>
    <row r="1040" spans="1:8" x14ac:dyDescent="0.25">
      <c r="A1040" s="144">
        <v>1038</v>
      </c>
      <c r="B1040" s="145">
        <v>42989</v>
      </c>
      <c r="C1040" s="144">
        <v>-304.87</v>
      </c>
      <c r="D1040" s="144">
        <v>0</v>
      </c>
      <c r="E1040" s="144">
        <v>61000</v>
      </c>
      <c r="F1040" s="144">
        <v>3</v>
      </c>
      <c r="G1040" s="144">
        <v>-914.61</v>
      </c>
      <c r="H1040" s="146">
        <v>614676.79</v>
      </c>
    </row>
    <row r="1041" spans="1:8" x14ac:dyDescent="0.25">
      <c r="A1041" s="144">
        <v>1039</v>
      </c>
      <c r="B1041" s="145">
        <v>42990</v>
      </c>
      <c r="C1041" s="146">
        <v>1171.6400000000001</v>
      </c>
      <c r="D1041" s="144">
        <v>0</v>
      </c>
      <c r="E1041" s="144">
        <v>61000</v>
      </c>
      <c r="F1041" s="144">
        <v>3</v>
      </c>
      <c r="G1041" s="146">
        <v>3514.92</v>
      </c>
      <c r="H1041" s="146">
        <v>618191.71</v>
      </c>
    </row>
    <row r="1042" spans="1:8" x14ac:dyDescent="0.25">
      <c r="A1042" s="144">
        <v>1040</v>
      </c>
      <c r="B1042" s="145">
        <v>42991</v>
      </c>
      <c r="C1042" s="144">
        <v>10.43</v>
      </c>
      <c r="D1042" s="144">
        <v>0</v>
      </c>
      <c r="E1042" s="144">
        <v>61000</v>
      </c>
      <c r="F1042" s="144">
        <v>3</v>
      </c>
      <c r="G1042" s="144">
        <v>31.29</v>
      </c>
      <c r="H1042" s="146">
        <v>618223</v>
      </c>
    </row>
    <row r="1043" spans="1:8" x14ac:dyDescent="0.25">
      <c r="A1043" s="144">
        <v>1041</v>
      </c>
      <c r="B1043" s="145">
        <v>42993</v>
      </c>
      <c r="C1043" s="144">
        <v>434.64</v>
      </c>
      <c r="D1043" s="144">
        <v>0</v>
      </c>
      <c r="E1043" s="144">
        <v>61000</v>
      </c>
      <c r="F1043" s="144">
        <v>3</v>
      </c>
      <c r="G1043" s="146">
        <v>1303.92</v>
      </c>
      <c r="H1043" s="146">
        <v>619526.92000000004</v>
      </c>
    </row>
    <row r="1044" spans="1:8" x14ac:dyDescent="0.25">
      <c r="A1044" s="144">
        <v>1042</v>
      </c>
      <c r="B1044" s="145">
        <v>42996</v>
      </c>
      <c r="C1044" s="144">
        <v>-242.47</v>
      </c>
      <c r="D1044" s="144">
        <v>0</v>
      </c>
      <c r="E1044" s="144">
        <v>61000</v>
      </c>
      <c r="F1044" s="144">
        <v>3</v>
      </c>
      <c r="G1044" s="144">
        <v>-727.41</v>
      </c>
      <c r="H1044" s="146">
        <v>618799.51</v>
      </c>
    </row>
    <row r="1045" spans="1:8" x14ac:dyDescent="0.25">
      <c r="A1045" s="144">
        <v>1043</v>
      </c>
      <c r="B1045" s="145">
        <v>42997</v>
      </c>
      <c r="C1045" s="144">
        <v>66.010000000000005</v>
      </c>
      <c r="D1045" s="144">
        <v>0</v>
      </c>
      <c r="E1045" s="144">
        <v>61000</v>
      </c>
      <c r="F1045" s="144">
        <v>3</v>
      </c>
      <c r="G1045" s="144">
        <v>198.03</v>
      </c>
      <c r="H1045" s="146">
        <v>618997.54</v>
      </c>
    </row>
    <row r="1046" spans="1:8" x14ac:dyDescent="0.25">
      <c r="A1046" s="144">
        <v>1044</v>
      </c>
      <c r="B1046" s="145">
        <v>42998</v>
      </c>
      <c r="C1046" s="144">
        <v>56.63</v>
      </c>
      <c r="D1046" s="144">
        <v>0</v>
      </c>
      <c r="E1046" s="144">
        <v>61000</v>
      </c>
      <c r="F1046" s="144">
        <v>3</v>
      </c>
      <c r="G1046" s="144">
        <v>169.89</v>
      </c>
      <c r="H1046" s="146">
        <v>619167.43000000005</v>
      </c>
    </row>
    <row r="1047" spans="1:8" x14ac:dyDescent="0.25">
      <c r="A1047" s="144">
        <v>1045</v>
      </c>
      <c r="B1047" s="145">
        <v>43000</v>
      </c>
      <c r="C1047" s="144">
        <v>-284.61</v>
      </c>
      <c r="D1047" s="144">
        <v>0</v>
      </c>
      <c r="E1047" s="144">
        <v>61000</v>
      </c>
      <c r="F1047" s="144">
        <v>3</v>
      </c>
      <c r="G1047" s="144">
        <v>-853.83</v>
      </c>
      <c r="H1047" s="146">
        <v>618313.6</v>
      </c>
    </row>
    <row r="1048" spans="1:8" x14ac:dyDescent="0.25">
      <c r="A1048" s="144">
        <v>1046</v>
      </c>
      <c r="B1048" s="145">
        <v>43003</v>
      </c>
      <c r="C1048" s="146">
        <v>1099.1099999999999</v>
      </c>
      <c r="D1048" s="144">
        <v>0</v>
      </c>
      <c r="E1048" s="144">
        <v>61000</v>
      </c>
      <c r="F1048" s="144">
        <v>3</v>
      </c>
      <c r="G1048" s="146">
        <v>3297.33</v>
      </c>
      <c r="H1048" s="146">
        <v>621610.93000000005</v>
      </c>
    </row>
    <row r="1049" spans="1:8" x14ac:dyDescent="0.25">
      <c r="A1049" s="144">
        <v>1047</v>
      </c>
      <c r="B1049" s="145">
        <v>43004</v>
      </c>
      <c r="C1049" s="144">
        <v>422.8</v>
      </c>
      <c r="D1049" s="144">
        <v>0</v>
      </c>
      <c r="E1049" s="144">
        <v>61000</v>
      </c>
      <c r="F1049" s="144">
        <v>3</v>
      </c>
      <c r="G1049" s="146">
        <v>1268.4000000000001</v>
      </c>
      <c r="H1049" s="146">
        <v>622879.32999999996</v>
      </c>
    </row>
    <row r="1050" spans="1:8" x14ac:dyDescent="0.25">
      <c r="A1050" s="144">
        <v>1048</v>
      </c>
      <c r="B1050" s="145">
        <v>43005</v>
      </c>
      <c r="C1050" s="144">
        <v>-599.04</v>
      </c>
      <c r="D1050" s="144">
        <v>0</v>
      </c>
      <c r="E1050" s="144">
        <v>61000</v>
      </c>
      <c r="F1050" s="144">
        <v>3</v>
      </c>
      <c r="G1050" s="146">
        <v>-1797.12</v>
      </c>
      <c r="H1050" s="146">
        <v>621082.21</v>
      </c>
    </row>
    <row r="1051" spans="1:8" x14ac:dyDescent="0.25">
      <c r="A1051" s="144">
        <v>1049</v>
      </c>
      <c r="B1051" s="145">
        <v>43007</v>
      </c>
      <c r="C1051" s="144">
        <v>-513.74</v>
      </c>
      <c r="D1051" s="144">
        <v>0</v>
      </c>
      <c r="E1051" s="144">
        <v>61000</v>
      </c>
      <c r="F1051" s="144">
        <v>3</v>
      </c>
      <c r="G1051" s="146">
        <v>-1541.22</v>
      </c>
      <c r="H1051" s="146">
        <v>619540.99</v>
      </c>
    </row>
    <row r="1052" spans="1:8" x14ac:dyDescent="0.25">
      <c r="A1052" s="144">
        <v>1050</v>
      </c>
      <c r="B1052" s="145">
        <v>43010</v>
      </c>
      <c r="C1052" s="144">
        <v>170.88</v>
      </c>
      <c r="D1052" s="144">
        <v>0</v>
      </c>
      <c r="E1052" s="144">
        <v>61000</v>
      </c>
      <c r="F1052" s="144">
        <v>3</v>
      </c>
      <c r="G1052" s="144">
        <v>512.64</v>
      </c>
      <c r="H1052" s="146">
        <v>620053.63</v>
      </c>
    </row>
    <row r="1053" spans="1:8" x14ac:dyDescent="0.25">
      <c r="A1053" s="144">
        <v>1051</v>
      </c>
      <c r="B1053" s="145">
        <v>43011</v>
      </c>
      <c r="C1053" s="144">
        <v>3.92</v>
      </c>
      <c r="D1053" s="144">
        <v>0</v>
      </c>
      <c r="E1053" s="144">
        <v>61000</v>
      </c>
      <c r="F1053" s="144">
        <v>3</v>
      </c>
      <c r="G1053" s="144">
        <v>11.76</v>
      </c>
      <c r="H1053" s="146">
        <v>620065.39</v>
      </c>
    </row>
    <row r="1054" spans="1:8" x14ac:dyDescent="0.25">
      <c r="A1054" s="144">
        <v>1052</v>
      </c>
      <c r="B1054" s="145">
        <v>43012</v>
      </c>
      <c r="C1054" s="144">
        <v>-547.65</v>
      </c>
      <c r="D1054" s="144">
        <v>0</v>
      </c>
      <c r="E1054" s="144">
        <v>61000</v>
      </c>
      <c r="F1054" s="144">
        <v>3</v>
      </c>
      <c r="G1054" s="146">
        <v>-1642.95</v>
      </c>
      <c r="H1054" s="146">
        <v>618422.43999999994</v>
      </c>
    </row>
    <row r="1055" spans="1:8" x14ac:dyDescent="0.25">
      <c r="A1055" s="144">
        <v>1053</v>
      </c>
      <c r="B1055" s="145">
        <v>43013</v>
      </c>
      <c r="C1055" s="144">
        <v>452.42</v>
      </c>
      <c r="D1055" s="144">
        <v>0</v>
      </c>
      <c r="E1055" s="144">
        <v>61000</v>
      </c>
      <c r="F1055" s="144">
        <v>3</v>
      </c>
      <c r="G1055" s="146">
        <v>1357.26</v>
      </c>
      <c r="H1055" s="146">
        <v>619779.69999999995</v>
      </c>
    </row>
    <row r="1056" spans="1:8" x14ac:dyDescent="0.25">
      <c r="A1056" s="144">
        <v>1054</v>
      </c>
      <c r="B1056" s="145">
        <v>43014</v>
      </c>
      <c r="C1056" s="144">
        <v>-783.04</v>
      </c>
      <c r="D1056" s="144">
        <v>0</v>
      </c>
      <c r="E1056" s="144">
        <v>61000</v>
      </c>
      <c r="F1056" s="144">
        <v>3</v>
      </c>
      <c r="G1056" s="146">
        <v>-2349.12</v>
      </c>
      <c r="H1056" s="146">
        <v>617430.57999999996</v>
      </c>
    </row>
    <row r="1057" spans="1:8" x14ac:dyDescent="0.25">
      <c r="A1057" s="144">
        <v>1055</v>
      </c>
      <c r="B1057" s="145">
        <v>43017</v>
      </c>
      <c r="C1057" s="144">
        <v>130.86000000000001</v>
      </c>
      <c r="D1057" s="144">
        <v>0</v>
      </c>
      <c r="E1057" s="144">
        <v>61000</v>
      </c>
      <c r="F1057" s="144">
        <v>3</v>
      </c>
      <c r="G1057" s="144">
        <v>392.58</v>
      </c>
      <c r="H1057" s="146">
        <v>617823.16</v>
      </c>
    </row>
    <row r="1058" spans="1:8" x14ac:dyDescent="0.25">
      <c r="A1058" s="144">
        <v>1056</v>
      </c>
      <c r="B1058" s="145">
        <v>43018</v>
      </c>
      <c r="C1058" s="144">
        <v>-756.74</v>
      </c>
      <c r="D1058" s="144">
        <v>0</v>
      </c>
      <c r="E1058" s="144">
        <v>61000</v>
      </c>
      <c r="F1058" s="144">
        <v>3</v>
      </c>
      <c r="G1058" s="146">
        <v>-2270.2199999999998</v>
      </c>
      <c r="H1058" s="146">
        <v>615552.93999999994</v>
      </c>
    </row>
    <row r="1059" spans="1:8" x14ac:dyDescent="0.25">
      <c r="A1059" s="144">
        <v>1057</v>
      </c>
      <c r="B1059" s="145">
        <v>43019</v>
      </c>
      <c r="C1059" s="144">
        <v>-781.79</v>
      </c>
      <c r="D1059" s="144">
        <v>0</v>
      </c>
      <c r="E1059" s="144">
        <v>61000</v>
      </c>
      <c r="F1059" s="144">
        <v>3</v>
      </c>
      <c r="G1059" s="146">
        <v>-2345.37</v>
      </c>
      <c r="H1059" s="146">
        <v>613207.56999999995</v>
      </c>
    </row>
    <row r="1060" spans="1:8" x14ac:dyDescent="0.25">
      <c r="A1060" s="144">
        <v>1058</v>
      </c>
      <c r="B1060" s="145">
        <v>43020</v>
      </c>
      <c r="C1060" s="144">
        <v>-270.18</v>
      </c>
      <c r="D1060" s="144">
        <v>0</v>
      </c>
      <c r="E1060" s="144">
        <v>61000</v>
      </c>
      <c r="F1060" s="144">
        <v>3</v>
      </c>
      <c r="G1060" s="144">
        <v>-810.54</v>
      </c>
      <c r="H1060" s="146">
        <v>612397.03</v>
      </c>
    </row>
    <row r="1061" spans="1:8" x14ac:dyDescent="0.25">
      <c r="A1061" s="144">
        <v>1059</v>
      </c>
      <c r="B1061" s="145">
        <v>43021</v>
      </c>
      <c r="C1061" s="144">
        <v>682.03</v>
      </c>
      <c r="D1061" s="144">
        <v>0</v>
      </c>
      <c r="E1061" s="144">
        <v>61000</v>
      </c>
      <c r="F1061" s="144">
        <v>3</v>
      </c>
      <c r="G1061" s="146">
        <v>2046.09</v>
      </c>
      <c r="H1061" s="146">
        <v>614443.12</v>
      </c>
    </row>
    <row r="1062" spans="1:8" x14ac:dyDescent="0.25">
      <c r="A1062" s="144">
        <v>1060</v>
      </c>
      <c r="B1062" s="145">
        <v>43024</v>
      </c>
      <c r="C1062" s="144">
        <v>789.88</v>
      </c>
      <c r="D1062" s="144">
        <v>0</v>
      </c>
      <c r="E1062" s="144">
        <v>61000</v>
      </c>
      <c r="F1062" s="144">
        <v>3</v>
      </c>
      <c r="G1062" s="146">
        <v>2369.64</v>
      </c>
      <c r="H1062" s="146">
        <v>616812.76</v>
      </c>
    </row>
    <row r="1063" spans="1:8" x14ac:dyDescent="0.25">
      <c r="A1063" s="144">
        <v>1061</v>
      </c>
      <c r="B1063" s="145">
        <v>43025</v>
      </c>
      <c r="C1063" s="144">
        <v>183.89</v>
      </c>
      <c r="D1063" s="144">
        <v>0</v>
      </c>
      <c r="E1063" s="144">
        <v>61000</v>
      </c>
      <c r="F1063" s="144">
        <v>3</v>
      </c>
      <c r="G1063" s="144">
        <v>551.66999999999996</v>
      </c>
      <c r="H1063" s="146">
        <v>617364.43000000005</v>
      </c>
    </row>
    <row r="1064" spans="1:8" x14ac:dyDescent="0.25">
      <c r="A1064" s="144">
        <v>1062</v>
      </c>
      <c r="B1064" s="145">
        <v>43026</v>
      </c>
      <c r="C1064" s="144">
        <v>122.26</v>
      </c>
      <c r="D1064" s="144">
        <v>0</v>
      </c>
      <c r="E1064" s="144">
        <v>61000</v>
      </c>
      <c r="F1064" s="144">
        <v>3</v>
      </c>
      <c r="G1064" s="144">
        <v>366.78</v>
      </c>
      <c r="H1064" s="146">
        <v>617731.21</v>
      </c>
    </row>
    <row r="1065" spans="1:8" x14ac:dyDescent="0.25">
      <c r="A1065" s="144">
        <v>1063</v>
      </c>
      <c r="B1065" s="145">
        <v>43027</v>
      </c>
      <c r="C1065" s="144">
        <v>-594.86</v>
      </c>
      <c r="D1065" s="144">
        <v>0</v>
      </c>
      <c r="E1065" s="144">
        <v>61000</v>
      </c>
      <c r="F1065" s="144">
        <v>3</v>
      </c>
      <c r="G1065" s="146">
        <v>-1784.58</v>
      </c>
      <c r="H1065" s="146">
        <v>615946.63</v>
      </c>
    </row>
    <row r="1066" spans="1:8" x14ac:dyDescent="0.25">
      <c r="A1066" s="144">
        <v>1064</v>
      </c>
      <c r="B1066" s="145">
        <v>43028</v>
      </c>
      <c r="C1066" s="144">
        <v>388.14</v>
      </c>
      <c r="D1066" s="144">
        <v>0</v>
      </c>
      <c r="E1066" s="144">
        <v>61000</v>
      </c>
      <c r="F1066" s="144">
        <v>3</v>
      </c>
      <c r="G1066" s="146">
        <v>1164.42</v>
      </c>
      <c r="H1066" s="146">
        <v>617111.05000000005</v>
      </c>
    </row>
    <row r="1067" spans="1:8" x14ac:dyDescent="0.25">
      <c r="A1067" s="144">
        <v>1065</v>
      </c>
      <c r="B1067" s="145">
        <v>43031</v>
      </c>
      <c r="C1067" s="144">
        <v>422.45</v>
      </c>
      <c r="D1067" s="144">
        <v>0</v>
      </c>
      <c r="E1067" s="144">
        <v>61000</v>
      </c>
      <c r="F1067" s="144">
        <v>3</v>
      </c>
      <c r="G1067" s="146">
        <v>1267.3499999999999</v>
      </c>
      <c r="H1067" s="146">
        <v>618378.4</v>
      </c>
    </row>
    <row r="1068" spans="1:8" x14ac:dyDescent="0.25">
      <c r="A1068" s="144">
        <v>1066</v>
      </c>
      <c r="B1068" s="145">
        <v>43033</v>
      </c>
      <c r="C1068" s="144">
        <v>24.12</v>
      </c>
      <c r="D1068" s="144">
        <v>0</v>
      </c>
      <c r="E1068" s="144">
        <v>61000</v>
      </c>
      <c r="F1068" s="144">
        <v>3</v>
      </c>
      <c r="G1068" s="144">
        <v>72.36</v>
      </c>
      <c r="H1068" s="146">
        <v>618450.76</v>
      </c>
    </row>
    <row r="1069" spans="1:8" x14ac:dyDescent="0.25">
      <c r="A1069" s="144">
        <v>1067</v>
      </c>
      <c r="B1069" s="145">
        <v>43034</v>
      </c>
      <c r="C1069" s="146">
        <v>1932.47</v>
      </c>
      <c r="D1069" s="144">
        <v>0</v>
      </c>
      <c r="E1069" s="144">
        <v>61000</v>
      </c>
      <c r="F1069" s="144">
        <v>3</v>
      </c>
      <c r="G1069" s="146">
        <v>5797.41</v>
      </c>
      <c r="H1069" s="146">
        <v>624248.17000000004</v>
      </c>
    </row>
    <row r="1070" spans="1:8" x14ac:dyDescent="0.25">
      <c r="A1070" s="144">
        <v>1068</v>
      </c>
      <c r="B1070" s="145">
        <v>43035</v>
      </c>
      <c r="C1070" s="144">
        <v>-659.06</v>
      </c>
      <c r="D1070" s="144">
        <v>0</v>
      </c>
      <c r="E1070" s="144">
        <v>61000</v>
      </c>
      <c r="F1070" s="144">
        <v>3</v>
      </c>
      <c r="G1070" s="146">
        <v>-1977.18</v>
      </c>
      <c r="H1070" s="146">
        <v>622270.99</v>
      </c>
    </row>
    <row r="1071" spans="1:8" x14ac:dyDescent="0.25">
      <c r="A1071" s="144">
        <v>1069</v>
      </c>
      <c r="B1071" s="145">
        <v>43038</v>
      </c>
      <c r="C1071" s="144">
        <v>281.52</v>
      </c>
      <c r="D1071" s="144">
        <v>0</v>
      </c>
      <c r="E1071" s="144">
        <v>61000</v>
      </c>
      <c r="F1071" s="144">
        <v>3</v>
      </c>
      <c r="G1071" s="144">
        <v>844.56</v>
      </c>
      <c r="H1071" s="146">
        <v>623115.55000000005</v>
      </c>
    </row>
    <row r="1072" spans="1:8" x14ac:dyDescent="0.25">
      <c r="A1072" s="144">
        <v>1070</v>
      </c>
      <c r="B1072" s="145">
        <v>43039</v>
      </c>
      <c r="C1072" s="144">
        <v>-173.43</v>
      </c>
      <c r="D1072" s="144">
        <v>0</v>
      </c>
      <c r="E1072" s="144">
        <v>61000</v>
      </c>
      <c r="F1072" s="144">
        <v>3</v>
      </c>
      <c r="G1072" s="144">
        <v>-520.29</v>
      </c>
      <c r="H1072" s="146">
        <v>622595.26</v>
      </c>
    </row>
    <row r="1073" spans="1:8" x14ac:dyDescent="0.25">
      <c r="A1073" s="144">
        <v>1071</v>
      </c>
      <c r="B1073" s="145">
        <v>43040</v>
      </c>
      <c r="C1073" s="144">
        <v>306.06</v>
      </c>
      <c r="D1073" s="144">
        <v>0</v>
      </c>
      <c r="E1073" s="144">
        <v>61000</v>
      </c>
      <c r="F1073" s="144">
        <v>3</v>
      </c>
      <c r="G1073" s="144">
        <v>918.18</v>
      </c>
      <c r="H1073" s="146">
        <v>623513.43999999994</v>
      </c>
    </row>
    <row r="1074" spans="1:8" x14ac:dyDescent="0.25">
      <c r="A1074" s="144">
        <v>1072</v>
      </c>
      <c r="B1074" s="145">
        <v>43041</v>
      </c>
      <c r="C1074" s="144">
        <v>57.16</v>
      </c>
      <c r="D1074" s="144">
        <v>0</v>
      </c>
      <c r="E1074" s="144">
        <v>61000</v>
      </c>
      <c r="F1074" s="144">
        <v>3</v>
      </c>
      <c r="G1074" s="144">
        <v>171.48</v>
      </c>
      <c r="H1074" s="146">
        <v>623684.92000000004</v>
      </c>
    </row>
    <row r="1075" spans="1:8" x14ac:dyDescent="0.25">
      <c r="A1075" s="144">
        <v>1073</v>
      </c>
      <c r="B1075" s="145">
        <v>43042</v>
      </c>
      <c r="C1075" s="144">
        <v>-560.33000000000004</v>
      </c>
      <c r="D1075" s="144">
        <v>0</v>
      </c>
      <c r="E1075" s="144">
        <v>61000</v>
      </c>
      <c r="F1075" s="144">
        <v>3</v>
      </c>
      <c r="G1075" s="146">
        <v>-1680.99</v>
      </c>
      <c r="H1075" s="146">
        <v>622003.93000000005</v>
      </c>
    </row>
    <row r="1076" spans="1:8" x14ac:dyDescent="0.25">
      <c r="A1076" s="144">
        <v>1074</v>
      </c>
      <c r="B1076" s="145">
        <v>43045</v>
      </c>
      <c r="C1076" s="144">
        <v>-4.18</v>
      </c>
      <c r="D1076" s="144">
        <v>0</v>
      </c>
      <c r="E1076" s="144">
        <v>61000</v>
      </c>
      <c r="F1076" s="144">
        <v>3</v>
      </c>
      <c r="G1076" s="144">
        <v>-12.54</v>
      </c>
      <c r="H1076" s="146">
        <v>621991.39</v>
      </c>
    </row>
    <row r="1077" spans="1:8" x14ac:dyDescent="0.25">
      <c r="A1077" s="144">
        <v>1075</v>
      </c>
      <c r="B1077" s="145">
        <v>43046</v>
      </c>
      <c r="C1077" s="144">
        <v>476.43</v>
      </c>
      <c r="D1077" s="144">
        <v>0</v>
      </c>
      <c r="E1077" s="144">
        <v>61000</v>
      </c>
      <c r="F1077" s="144">
        <v>3</v>
      </c>
      <c r="G1077" s="146">
        <v>1429.29</v>
      </c>
      <c r="H1077" s="146">
        <v>623420.68000000005</v>
      </c>
    </row>
    <row r="1078" spans="1:8" x14ac:dyDescent="0.25">
      <c r="A1078" s="144">
        <v>1076</v>
      </c>
      <c r="B1078" s="145">
        <v>43053</v>
      </c>
      <c r="C1078" s="144">
        <v>35.630000000000003</v>
      </c>
      <c r="D1078" s="144">
        <v>0</v>
      </c>
      <c r="E1078" s="144">
        <v>61000</v>
      </c>
      <c r="F1078" s="144">
        <v>3</v>
      </c>
      <c r="G1078" s="144">
        <v>106.89</v>
      </c>
      <c r="H1078" s="146">
        <v>623527.56999999995</v>
      </c>
    </row>
    <row r="1079" spans="1:8" x14ac:dyDescent="0.25">
      <c r="A1079" s="144">
        <v>1077</v>
      </c>
      <c r="B1079" s="145">
        <v>43054</v>
      </c>
      <c r="C1079" s="144">
        <v>-39.83</v>
      </c>
      <c r="D1079" s="144">
        <v>0</v>
      </c>
      <c r="E1079" s="144">
        <v>61000</v>
      </c>
      <c r="F1079" s="144">
        <v>3</v>
      </c>
      <c r="G1079" s="144">
        <v>-119.49</v>
      </c>
      <c r="H1079" s="146">
        <v>623408.07999999996</v>
      </c>
    </row>
    <row r="1080" spans="1:8" x14ac:dyDescent="0.25">
      <c r="A1080" s="144">
        <v>1078</v>
      </c>
      <c r="B1080" s="145">
        <v>43055</v>
      </c>
      <c r="C1080" s="146">
        <v>-1675.14</v>
      </c>
      <c r="D1080" s="144">
        <v>0</v>
      </c>
      <c r="E1080" s="144">
        <v>61000</v>
      </c>
      <c r="F1080" s="144">
        <v>3</v>
      </c>
      <c r="G1080" s="146">
        <v>-5025.42</v>
      </c>
      <c r="H1080" s="146">
        <v>618382.66</v>
      </c>
    </row>
    <row r="1081" spans="1:8" x14ac:dyDescent="0.25">
      <c r="A1081" s="144">
        <v>1079</v>
      </c>
      <c r="B1081" s="145">
        <v>43056</v>
      </c>
      <c r="C1081" s="144">
        <v>558.99</v>
      </c>
      <c r="D1081" s="144">
        <v>0</v>
      </c>
      <c r="E1081" s="144">
        <v>61000</v>
      </c>
      <c r="F1081" s="144">
        <v>3</v>
      </c>
      <c r="G1081" s="146">
        <v>1676.97</v>
      </c>
      <c r="H1081" s="146">
        <v>620059.63</v>
      </c>
    </row>
    <row r="1082" spans="1:8" x14ac:dyDescent="0.25">
      <c r="A1082" s="144">
        <v>1080</v>
      </c>
      <c r="B1082" s="145">
        <v>43059</v>
      </c>
      <c r="C1082" s="144">
        <v>172.34</v>
      </c>
      <c r="D1082" s="144">
        <v>0</v>
      </c>
      <c r="E1082" s="144">
        <v>61000</v>
      </c>
      <c r="F1082" s="144">
        <v>3</v>
      </c>
      <c r="G1082" s="144">
        <v>517.02</v>
      </c>
      <c r="H1082" s="146">
        <v>620576.65</v>
      </c>
    </row>
    <row r="1083" spans="1:8" x14ac:dyDescent="0.25">
      <c r="A1083" s="144">
        <v>1081</v>
      </c>
      <c r="B1083" s="145">
        <v>43061</v>
      </c>
      <c r="C1083" s="144">
        <v>-632.69000000000005</v>
      </c>
      <c r="D1083" s="144">
        <v>0</v>
      </c>
      <c r="E1083" s="144">
        <v>61000</v>
      </c>
      <c r="F1083" s="144">
        <v>3</v>
      </c>
      <c r="G1083" s="146">
        <v>-1898.07</v>
      </c>
      <c r="H1083" s="146">
        <v>618678.57999999996</v>
      </c>
    </row>
    <row r="1084" spans="1:8" x14ac:dyDescent="0.25">
      <c r="A1084" s="144">
        <v>1082</v>
      </c>
      <c r="B1084" s="145">
        <v>43062</v>
      </c>
      <c r="C1084" s="144">
        <v>127.95</v>
      </c>
      <c r="D1084" s="144">
        <v>0</v>
      </c>
      <c r="E1084" s="144">
        <v>61000</v>
      </c>
      <c r="F1084" s="144">
        <v>3</v>
      </c>
      <c r="G1084" s="144">
        <v>383.85</v>
      </c>
      <c r="H1084" s="146">
        <v>619062.43000000005</v>
      </c>
    </row>
    <row r="1085" spans="1:8" x14ac:dyDescent="0.25">
      <c r="A1085" s="144">
        <v>1083</v>
      </c>
      <c r="B1085" s="145">
        <v>43063</v>
      </c>
      <c r="C1085" s="144">
        <v>-431.74</v>
      </c>
      <c r="D1085" s="144">
        <v>0</v>
      </c>
      <c r="E1085" s="144">
        <v>61000</v>
      </c>
      <c r="F1085" s="144">
        <v>3</v>
      </c>
      <c r="G1085" s="146">
        <v>-1295.22</v>
      </c>
      <c r="H1085" s="146">
        <v>617767.21</v>
      </c>
    </row>
    <row r="1086" spans="1:8" x14ac:dyDescent="0.25">
      <c r="A1086" s="144">
        <v>1084</v>
      </c>
      <c r="B1086" s="145">
        <v>43066</v>
      </c>
      <c r="C1086" s="144">
        <v>745.11</v>
      </c>
      <c r="D1086" s="144">
        <v>0</v>
      </c>
      <c r="E1086" s="144">
        <v>61000</v>
      </c>
      <c r="F1086" s="144">
        <v>3</v>
      </c>
      <c r="G1086" s="146">
        <v>2235.33</v>
      </c>
      <c r="H1086" s="146">
        <v>620002.54</v>
      </c>
    </row>
    <row r="1087" spans="1:8" x14ac:dyDescent="0.25">
      <c r="A1087" s="144">
        <v>1085</v>
      </c>
      <c r="B1087" s="145">
        <v>43067</v>
      </c>
      <c r="C1087" s="144">
        <v>-359.42</v>
      </c>
      <c r="D1087" s="144">
        <v>0</v>
      </c>
      <c r="E1087" s="144">
        <v>61000</v>
      </c>
      <c r="F1087" s="144">
        <v>3</v>
      </c>
      <c r="G1087" s="146">
        <v>-1078.26</v>
      </c>
      <c r="H1087" s="146">
        <v>618924.28</v>
      </c>
    </row>
    <row r="1088" spans="1:8" x14ac:dyDescent="0.25">
      <c r="A1088" s="144">
        <v>1086</v>
      </c>
      <c r="B1088" s="145">
        <v>43068</v>
      </c>
      <c r="C1088" s="146">
        <v>1152.28</v>
      </c>
      <c r="D1088" s="144">
        <v>0</v>
      </c>
      <c r="E1088" s="144">
        <v>61000</v>
      </c>
      <c r="F1088" s="144">
        <v>3</v>
      </c>
      <c r="G1088" s="146">
        <v>3456.84</v>
      </c>
      <c r="H1088" s="146">
        <v>622381.12</v>
      </c>
    </row>
    <row r="1089" spans="1:8" x14ac:dyDescent="0.25">
      <c r="A1089" s="144">
        <v>1087</v>
      </c>
      <c r="B1089" s="145">
        <v>43069</v>
      </c>
      <c r="C1089" s="146">
        <v>-2365.84</v>
      </c>
      <c r="D1089" s="144">
        <v>0</v>
      </c>
      <c r="E1089" s="144">
        <v>61000</v>
      </c>
      <c r="F1089" s="144">
        <v>3</v>
      </c>
      <c r="G1089" s="146">
        <v>-7097.52</v>
      </c>
      <c r="H1089" s="146">
        <v>615283.6</v>
      </c>
    </row>
    <row r="1090" spans="1:8" x14ac:dyDescent="0.25">
      <c r="A1090" s="144">
        <v>1088</v>
      </c>
      <c r="B1090" s="145">
        <v>43070</v>
      </c>
      <c r="C1090" s="146">
        <v>2168.8000000000002</v>
      </c>
      <c r="D1090" s="144">
        <v>0</v>
      </c>
      <c r="E1090" s="144">
        <v>61000</v>
      </c>
      <c r="F1090" s="144">
        <v>3</v>
      </c>
      <c r="G1090" s="146">
        <v>6506.4</v>
      </c>
      <c r="H1090" s="146">
        <v>621790</v>
      </c>
    </row>
    <row r="1091" spans="1:8" x14ac:dyDescent="0.25">
      <c r="A1091" s="144">
        <v>1089</v>
      </c>
      <c r="B1091" s="145">
        <v>43073</v>
      </c>
      <c r="C1091" s="144">
        <v>281.66000000000003</v>
      </c>
      <c r="D1091" s="144">
        <v>0</v>
      </c>
      <c r="E1091" s="144">
        <v>61000</v>
      </c>
      <c r="F1091" s="144">
        <v>3</v>
      </c>
      <c r="G1091" s="144">
        <v>844.98</v>
      </c>
      <c r="H1091" s="146">
        <v>622634.98</v>
      </c>
    </row>
    <row r="1092" spans="1:8" x14ac:dyDescent="0.25">
      <c r="A1092" s="144">
        <v>1090</v>
      </c>
      <c r="B1092" s="145">
        <v>43074</v>
      </c>
      <c r="C1092" s="144">
        <v>484.99</v>
      </c>
      <c r="D1092" s="144">
        <v>0</v>
      </c>
      <c r="E1092" s="144">
        <v>61000</v>
      </c>
      <c r="F1092" s="144">
        <v>3</v>
      </c>
      <c r="G1092" s="146">
        <v>1454.97</v>
      </c>
      <c r="H1092" s="146">
        <v>624089.94999999995</v>
      </c>
    </row>
    <row r="1093" spans="1:8" x14ac:dyDescent="0.25">
      <c r="A1093" s="144">
        <v>1091</v>
      </c>
      <c r="B1093" s="145">
        <v>43075</v>
      </c>
      <c r="C1093" s="144">
        <v>106.57</v>
      </c>
      <c r="D1093" s="144">
        <v>0</v>
      </c>
      <c r="E1093" s="144">
        <v>61000</v>
      </c>
      <c r="F1093" s="144">
        <v>3</v>
      </c>
      <c r="G1093" s="144">
        <v>319.70999999999998</v>
      </c>
      <c r="H1093" s="146">
        <v>624409.66</v>
      </c>
    </row>
    <row r="1094" spans="1:8" x14ac:dyDescent="0.25">
      <c r="A1094" s="144">
        <v>1092</v>
      </c>
      <c r="B1094" s="145">
        <v>43077</v>
      </c>
      <c r="C1094" s="144">
        <v>-190.19</v>
      </c>
      <c r="D1094" s="144">
        <v>0</v>
      </c>
      <c r="E1094" s="144">
        <v>61000</v>
      </c>
      <c r="F1094" s="144">
        <v>3</v>
      </c>
      <c r="G1094" s="144">
        <v>-570.57000000000005</v>
      </c>
      <c r="H1094" s="146">
        <v>623839.09</v>
      </c>
    </row>
    <row r="1095" spans="1:8" x14ac:dyDescent="0.25">
      <c r="A1095" s="144">
        <v>1093</v>
      </c>
      <c r="B1095" s="145">
        <v>43080</v>
      </c>
      <c r="C1095" s="144">
        <v>93.63</v>
      </c>
      <c r="D1095" s="144">
        <v>0</v>
      </c>
      <c r="E1095" s="144">
        <v>61000</v>
      </c>
      <c r="F1095" s="144">
        <v>3</v>
      </c>
      <c r="G1095" s="144">
        <v>280.89</v>
      </c>
      <c r="H1095" s="146">
        <v>624119.98</v>
      </c>
    </row>
    <row r="1096" spans="1:8" x14ac:dyDescent="0.25">
      <c r="A1096" s="144">
        <v>1094</v>
      </c>
      <c r="B1096" s="145">
        <v>43082</v>
      </c>
      <c r="C1096" s="144">
        <v>-686.97</v>
      </c>
      <c r="D1096" s="144">
        <v>0</v>
      </c>
      <c r="E1096" s="144">
        <v>61000</v>
      </c>
      <c r="F1096" s="144">
        <v>3</v>
      </c>
      <c r="G1096" s="146">
        <v>-2060.91</v>
      </c>
      <c r="H1096" s="146">
        <v>622059.06999999995</v>
      </c>
    </row>
    <row r="1097" spans="1:8" x14ac:dyDescent="0.25">
      <c r="A1097" s="144">
        <v>1095</v>
      </c>
      <c r="B1097" s="145">
        <v>43083</v>
      </c>
      <c r="C1097" s="144">
        <v>246.58</v>
      </c>
      <c r="D1097" s="144">
        <v>0</v>
      </c>
      <c r="E1097" s="144">
        <v>61000</v>
      </c>
      <c r="F1097" s="144">
        <v>3</v>
      </c>
      <c r="G1097" s="144">
        <v>739.74</v>
      </c>
      <c r="H1097" s="146">
        <v>622798.81000000006</v>
      </c>
    </row>
    <row r="1098" spans="1:8" x14ac:dyDescent="0.25">
      <c r="A1098" s="144">
        <v>1096</v>
      </c>
      <c r="B1098" s="145">
        <v>43087</v>
      </c>
      <c r="C1098" s="144">
        <v>-967.5</v>
      </c>
      <c r="D1098" s="144">
        <v>0</v>
      </c>
      <c r="E1098" s="144">
        <v>61000</v>
      </c>
      <c r="F1098" s="144">
        <v>3</v>
      </c>
      <c r="G1098" s="146">
        <v>-2902.5</v>
      </c>
      <c r="H1098" s="146">
        <v>619896.31000000006</v>
      </c>
    </row>
    <row r="1099" spans="1:8" x14ac:dyDescent="0.25">
      <c r="A1099" s="144">
        <v>1097</v>
      </c>
      <c r="B1099" s="145">
        <v>43088</v>
      </c>
      <c r="C1099" s="146">
        <v>2508.0300000000002</v>
      </c>
      <c r="D1099" s="144">
        <v>0</v>
      </c>
      <c r="E1099" s="144">
        <v>61000</v>
      </c>
      <c r="F1099" s="144">
        <v>3</v>
      </c>
      <c r="G1099" s="146">
        <v>7524.09</v>
      </c>
      <c r="H1099" s="146">
        <v>627420.4</v>
      </c>
    </row>
    <row r="1100" spans="1:8" x14ac:dyDescent="0.25">
      <c r="A1100" s="144">
        <v>1098</v>
      </c>
      <c r="B1100" s="145">
        <v>43090</v>
      </c>
      <c r="C1100" s="144">
        <v>-560.70000000000005</v>
      </c>
      <c r="D1100" s="144">
        <v>0</v>
      </c>
      <c r="E1100" s="144">
        <v>61000</v>
      </c>
      <c r="F1100" s="144">
        <v>3</v>
      </c>
      <c r="G1100" s="146">
        <v>-1682.1</v>
      </c>
      <c r="H1100" s="146">
        <v>625738.30000000005</v>
      </c>
    </row>
    <row r="1101" spans="1:8" x14ac:dyDescent="0.25">
      <c r="A1101" s="144">
        <v>1099</v>
      </c>
      <c r="B1101" s="145">
        <v>43091</v>
      </c>
      <c r="C1101" s="144">
        <v>101.91</v>
      </c>
      <c r="D1101" s="144">
        <v>0</v>
      </c>
      <c r="E1101" s="144">
        <v>61000</v>
      </c>
      <c r="F1101" s="144">
        <v>3</v>
      </c>
      <c r="G1101" s="144">
        <v>305.73</v>
      </c>
      <c r="H1101" s="146">
        <v>626044.03</v>
      </c>
    </row>
    <row r="1102" spans="1:8" x14ac:dyDescent="0.25">
      <c r="A1102" s="144">
        <v>1100</v>
      </c>
      <c r="B1102" s="145">
        <v>43095</v>
      </c>
      <c r="C1102" s="144">
        <v>98.62</v>
      </c>
      <c r="D1102" s="144">
        <v>0</v>
      </c>
      <c r="E1102" s="144">
        <v>61000</v>
      </c>
      <c r="F1102" s="144">
        <v>3</v>
      </c>
      <c r="G1102" s="144">
        <v>295.86</v>
      </c>
      <c r="H1102" s="146">
        <v>626339.89</v>
      </c>
    </row>
    <row r="1103" spans="1:8" x14ac:dyDescent="0.25">
      <c r="A1103" s="144">
        <v>1101</v>
      </c>
      <c r="B1103" s="145">
        <v>43096</v>
      </c>
      <c r="C1103" s="144">
        <v>142.83000000000001</v>
      </c>
      <c r="D1103" s="144">
        <v>0</v>
      </c>
      <c r="E1103" s="144">
        <v>61000</v>
      </c>
      <c r="F1103" s="144">
        <v>3</v>
      </c>
      <c r="G1103" s="144">
        <v>428.49</v>
      </c>
      <c r="H1103" s="146">
        <v>626768.38</v>
      </c>
    </row>
    <row r="1104" spans="1:8" x14ac:dyDescent="0.25">
      <c r="A1104" s="144">
        <v>1102</v>
      </c>
      <c r="B1104" s="145">
        <v>43097</v>
      </c>
      <c r="C1104" s="144">
        <v>156.43</v>
      </c>
      <c r="D1104" s="144">
        <v>0</v>
      </c>
      <c r="E1104" s="144">
        <v>61000</v>
      </c>
      <c r="F1104" s="144">
        <v>3</v>
      </c>
      <c r="G1104" s="144">
        <v>469.29</v>
      </c>
      <c r="H1104" s="146">
        <v>627237.67000000004</v>
      </c>
    </row>
    <row r="1105" spans="1:8" x14ac:dyDescent="0.25">
      <c r="A1105" s="144">
        <v>1103</v>
      </c>
      <c r="B1105" s="145">
        <v>43098</v>
      </c>
      <c r="C1105" s="144">
        <v>146.22999999999999</v>
      </c>
      <c r="D1105" s="144">
        <v>0</v>
      </c>
      <c r="E1105" s="144">
        <v>61000</v>
      </c>
      <c r="F1105" s="144">
        <v>3</v>
      </c>
      <c r="G1105" s="144">
        <v>438.69</v>
      </c>
      <c r="H1105" s="146">
        <v>627676.36</v>
      </c>
    </row>
    <row r="1106" spans="1:8" x14ac:dyDescent="0.25">
      <c r="A1106" s="144">
        <v>1104</v>
      </c>
      <c r="B1106" s="145">
        <v>43102</v>
      </c>
      <c r="C1106" s="144">
        <v>-816.15</v>
      </c>
      <c r="D1106" s="144">
        <v>0</v>
      </c>
      <c r="E1106" s="144">
        <v>61000</v>
      </c>
      <c r="F1106" s="144">
        <v>3</v>
      </c>
      <c r="G1106" s="146">
        <v>-2448.4499999999998</v>
      </c>
      <c r="H1106" s="146">
        <v>625227.91</v>
      </c>
    </row>
    <row r="1107" spans="1:8" x14ac:dyDescent="0.25">
      <c r="A1107" s="144">
        <v>1105</v>
      </c>
      <c r="B1107" s="145">
        <v>43103</v>
      </c>
      <c r="C1107" s="144">
        <v>20.399999999999999</v>
      </c>
      <c r="D1107" s="144">
        <v>0</v>
      </c>
      <c r="E1107" s="144">
        <v>61000</v>
      </c>
      <c r="F1107" s="144">
        <v>3</v>
      </c>
      <c r="G1107" s="144">
        <v>61.2</v>
      </c>
      <c r="H1107" s="146">
        <v>625289.11</v>
      </c>
    </row>
    <row r="1108" spans="1:8" x14ac:dyDescent="0.25">
      <c r="A1108" s="144">
        <v>1106</v>
      </c>
      <c r="B1108" s="145">
        <v>43104</v>
      </c>
      <c r="C1108" s="144">
        <v>-944.37</v>
      </c>
      <c r="D1108" s="144">
        <v>0</v>
      </c>
      <c r="E1108" s="144">
        <v>61000</v>
      </c>
      <c r="F1108" s="144">
        <v>3</v>
      </c>
      <c r="G1108" s="146">
        <v>-2833.11</v>
      </c>
      <c r="H1108" s="146">
        <v>622456</v>
      </c>
    </row>
    <row r="1109" spans="1:8" x14ac:dyDescent="0.25">
      <c r="A1109" s="144">
        <v>1107</v>
      </c>
      <c r="B1109" s="145">
        <v>43105</v>
      </c>
      <c r="C1109" s="146">
        <v>-1471.95</v>
      </c>
      <c r="D1109" s="144">
        <v>0</v>
      </c>
      <c r="E1109" s="144">
        <v>61000</v>
      </c>
      <c r="F1109" s="144">
        <v>3</v>
      </c>
      <c r="G1109" s="146">
        <v>-4415.8500000000004</v>
      </c>
      <c r="H1109" s="146">
        <v>618040.15</v>
      </c>
    </row>
    <row r="1110" spans="1:8" x14ac:dyDescent="0.25">
      <c r="A1110" s="144">
        <v>1108</v>
      </c>
      <c r="B1110" s="145">
        <v>43108</v>
      </c>
      <c r="C1110" s="144">
        <v>37</v>
      </c>
      <c r="D1110" s="144">
        <v>0</v>
      </c>
      <c r="E1110" s="144">
        <v>61000</v>
      </c>
      <c r="F1110" s="144">
        <v>3</v>
      </c>
      <c r="G1110" s="144">
        <v>111</v>
      </c>
      <c r="H1110" s="146">
        <v>619468</v>
      </c>
    </row>
    <row r="1111" spans="1:8" x14ac:dyDescent="0.25">
      <c r="A1111" s="144">
        <v>1109</v>
      </c>
      <c r="B1111" s="145">
        <v>43109</v>
      </c>
      <c r="C1111" s="144">
        <v>232.17</v>
      </c>
      <c r="D1111" s="144">
        <v>0</v>
      </c>
      <c r="E1111" s="144">
        <v>61000</v>
      </c>
      <c r="F1111" s="144">
        <v>3</v>
      </c>
      <c r="G1111" s="144">
        <v>696.51</v>
      </c>
      <c r="H1111" s="146">
        <v>620164.51</v>
      </c>
    </row>
    <row r="1112" spans="1:8" x14ac:dyDescent="0.25">
      <c r="A1112" s="144">
        <v>1110</v>
      </c>
      <c r="B1112" s="145">
        <v>43110</v>
      </c>
      <c r="C1112" s="144">
        <v>-589.91999999999996</v>
      </c>
      <c r="D1112" s="144">
        <v>0</v>
      </c>
      <c r="E1112" s="144">
        <v>61000</v>
      </c>
      <c r="F1112" s="144">
        <v>3</v>
      </c>
      <c r="G1112" s="146">
        <v>-1769.76</v>
      </c>
      <c r="H1112" s="146">
        <v>618394.75</v>
      </c>
    </row>
    <row r="1113" spans="1:8" x14ac:dyDescent="0.25">
      <c r="A1113" s="144">
        <v>1111</v>
      </c>
      <c r="B1113" s="145">
        <v>43111</v>
      </c>
      <c r="C1113" s="144">
        <v>-130.88999999999999</v>
      </c>
      <c r="D1113" s="144">
        <v>0</v>
      </c>
      <c r="E1113" s="144">
        <v>61000</v>
      </c>
      <c r="F1113" s="144">
        <v>3</v>
      </c>
      <c r="G1113" s="144">
        <v>-392.67</v>
      </c>
      <c r="H1113" s="146">
        <v>618002.07999999996</v>
      </c>
    </row>
    <row r="1114" spans="1:8" x14ac:dyDescent="0.25">
      <c r="A1114" s="144">
        <v>1112</v>
      </c>
      <c r="B1114" s="145">
        <v>43112</v>
      </c>
      <c r="C1114" s="144">
        <v>328.25</v>
      </c>
      <c r="D1114" s="144">
        <v>0</v>
      </c>
      <c r="E1114" s="144">
        <v>61000</v>
      </c>
      <c r="F1114" s="144">
        <v>3</v>
      </c>
      <c r="G1114" s="144">
        <v>984.75</v>
      </c>
      <c r="H1114" s="146">
        <v>618986.82999999996</v>
      </c>
    </row>
    <row r="1115" spans="1:8" x14ac:dyDescent="0.25">
      <c r="A1115" s="144">
        <v>1113</v>
      </c>
      <c r="B1115" s="145">
        <v>43115</v>
      </c>
      <c r="C1115" s="144">
        <v>-138.66999999999999</v>
      </c>
      <c r="D1115" s="144">
        <v>0</v>
      </c>
      <c r="E1115" s="144">
        <v>61000</v>
      </c>
      <c r="F1115" s="144">
        <v>3</v>
      </c>
      <c r="G1115" s="144">
        <v>-416.01</v>
      </c>
      <c r="H1115" s="146">
        <v>618570.81999999995</v>
      </c>
    </row>
    <row r="1116" spans="1:8" x14ac:dyDescent="0.25">
      <c r="A1116" s="144">
        <v>1114</v>
      </c>
      <c r="B1116" s="145">
        <v>43116</v>
      </c>
      <c r="C1116" s="144">
        <v>649.05999999999995</v>
      </c>
      <c r="D1116" s="144">
        <v>0</v>
      </c>
      <c r="E1116" s="144">
        <v>61000</v>
      </c>
      <c r="F1116" s="144">
        <v>3</v>
      </c>
      <c r="G1116" s="146">
        <v>1947.18</v>
      </c>
      <c r="H1116" s="146">
        <v>620518</v>
      </c>
    </row>
    <row r="1117" spans="1:8" x14ac:dyDescent="0.25">
      <c r="A1117" s="144">
        <v>1115</v>
      </c>
      <c r="B1117" s="145">
        <v>43117</v>
      </c>
      <c r="C1117" s="144">
        <v>408.47</v>
      </c>
      <c r="D1117" s="144">
        <v>0</v>
      </c>
      <c r="E1117" s="144">
        <v>61000</v>
      </c>
      <c r="F1117" s="144">
        <v>3</v>
      </c>
      <c r="G1117" s="146">
        <v>1225.4100000000001</v>
      </c>
      <c r="H1117" s="146">
        <v>621743.41</v>
      </c>
    </row>
    <row r="1118" spans="1:8" x14ac:dyDescent="0.25">
      <c r="A1118" s="144">
        <v>1116</v>
      </c>
      <c r="B1118" s="145">
        <v>43119</v>
      </c>
      <c r="C1118" s="144">
        <v>-299.39999999999998</v>
      </c>
      <c r="D1118" s="144">
        <v>0</v>
      </c>
      <c r="E1118" s="144">
        <v>61000</v>
      </c>
      <c r="F1118" s="144">
        <v>3</v>
      </c>
      <c r="G1118" s="144">
        <v>-898.2</v>
      </c>
      <c r="H1118" s="146">
        <v>620845.21</v>
      </c>
    </row>
    <row r="1119" spans="1:8" x14ac:dyDescent="0.25">
      <c r="A1119" s="144">
        <v>1117</v>
      </c>
      <c r="B1119" s="145">
        <v>43122</v>
      </c>
      <c r="C1119" s="144">
        <v>-57.06</v>
      </c>
      <c r="D1119" s="144">
        <v>0</v>
      </c>
      <c r="E1119" s="144">
        <v>61000</v>
      </c>
      <c r="F1119" s="144">
        <v>3</v>
      </c>
      <c r="G1119" s="144">
        <v>-171.18</v>
      </c>
      <c r="H1119" s="146">
        <v>620674.03</v>
      </c>
    </row>
    <row r="1120" spans="1:8" x14ac:dyDescent="0.25">
      <c r="A1120" s="144">
        <v>1118</v>
      </c>
      <c r="B1120" s="145">
        <v>43123</v>
      </c>
      <c r="C1120" s="144">
        <v>166.05</v>
      </c>
      <c r="D1120" s="144">
        <v>0</v>
      </c>
      <c r="E1120" s="144">
        <v>61000</v>
      </c>
      <c r="F1120" s="144">
        <v>3</v>
      </c>
      <c r="G1120" s="144">
        <v>498.15</v>
      </c>
      <c r="H1120" s="146">
        <v>621172.18000000005</v>
      </c>
    </row>
    <row r="1121" spans="1:8" x14ac:dyDescent="0.25">
      <c r="A1121" s="144">
        <v>1119</v>
      </c>
      <c r="B1121" s="145">
        <v>43124</v>
      </c>
      <c r="C1121" s="146">
        <v>1172.68</v>
      </c>
      <c r="D1121" s="144">
        <v>0</v>
      </c>
      <c r="E1121" s="144">
        <v>61000</v>
      </c>
      <c r="F1121" s="144">
        <v>3</v>
      </c>
      <c r="G1121" s="146">
        <v>3518.04</v>
      </c>
      <c r="H1121" s="146">
        <v>624690.22</v>
      </c>
    </row>
    <row r="1122" spans="1:8" x14ac:dyDescent="0.25">
      <c r="A1122" s="144">
        <v>1120</v>
      </c>
      <c r="B1122" s="145">
        <v>43125</v>
      </c>
      <c r="C1122" s="144">
        <v>-36.200000000000003</v>
      </c>
      <c r="D1122" s="144">
        <v>0</v>
      </c>
      <c r="E1122" s="144">
        <v>61000</v>
      </c>
      <c r="F1122" s="144">
        <v>3</v>
      </c>
      <c r="G1122" s="144">
        <v>-108.6</v>
      </c>
      <c r="H1122" s="146">
        <v>624581.62</v>
      </c>
    </row>
    <row r="1123" spans="1:8" x14ac:dyDescent="0.25">
      <c r="A1123" s="144">
        <v>1121</v>
      </c>
      <c r="B1123" s="145">
        <v>43131</v>
      </c>
      <c r="C1123" s="144">
        <v>356.33</v>
      </c>
      <c r="D1123" s="144">
        <v>0</v>
      </c>
      <c r="E1123" s="144">
        <v>61000</v>
      </c>
      <c r="F1123" s="144">
        <v>3</v>
      </c>
      <c r="G1123" s="146">
        <v>1068.99</v>
      </c>
      <c r="H1123" s="146">
        <v>625650.61</v>
      </c>
    </row>
    <row r="1124" spans="1:8" x14ac:dyDescent="0.25">
      <c r="A1124" s="144">
        <v>1122</v>
      </c>
      <c r="B1124" s="145">
        <v>43133</v>
      </c>
      <c r="C1124" s="146">
        <v>-1164.6500000000001</v>
      </c>
      <c r="D1124" s="144">
        <v>0</v>
      </c>
      <c r="E1124" s="144">
        <v>61000</v>
      </c>
      <c r="F1124" s="144">
        <v>3</v>
      </c>
      <c r="G1124" s="146">
        <v>-3493.95</v>
      </c>
      <c r="H1124" s="146">
        <v>622156.66</v>
      </c>
    </row>
    <row r="1125" spans="1:8" x14ac:dyDescent="0.25">
      <c r="A1125" s="144">
        <v>1123</v>
      </c>
      <c r="B1125" s="145">
        <v>43136</v>
      </c>
      <c r="C1125" s="144">
        <v>615.52</v>
      </c>
      <c r="D1125" s="144">
        <v>0</v>
      </c>
      <c r="E1125" s="144">
        <v>61000</v>
      </c>
      <c r="F1125" s="144">
        <v>3</v>
      </c>
      <c r="G1125" s="146">
        <v>1846.56</v>
      </c>
      <c r="H1125" s="146">
        <v>624003.22</v>
      </c>
    </row>
    <row r="1126" spans="1:8" x14ac:dyDescent="0.25">
      <c r="A1126" s="144">
        <v>1124</v>
      </c>
      <c r="B1126" s="145">
        <v>43137</v>
      </c>
      <c r="C1126" s="146">
        <v>1966.85</v>
      </c>
      <c r="D1126" s="144">
        <v>0</v>
      </c>
      <c r="E1126" s="144">
        <v>61000</v>
      </c>
      <c r="F1126" s="144">
        <v>3</v>
      </c>
      <c r="G1126" s="146">
        <v>5900.55</v>
      </c>
      <c r="H1126" s="146">
        <v>629903.77</v>
      </c>
    </row>
    <row r="1127" spans="1:8" x14ac:dyDescent="0.25">
      <c r="A1127" s="144">
        <v>1125</v>
      </c>
      <c r="B1127" s="145">
        <v>43138</v>
      </c>
      <c r="C1127" s="144">
        <v>502.47</v>
      </c>
      <c r="D1127" s="144">
        <v>0</v>
      </c>
      <c r="E1127" s="144">
        <v>61000</v>
      </c>
      <c r="F1127" s="144">
        <v>3</v>
      </c>
      <c r="G1127" s="146">
        <v>1507.41</v>
      </c>
      <c r="H1127" s="146">
        <v>631411.18000000005</v>
      </c>
    </row>
    <row r="1128" spans="1:8" x14ac:dyDescent="0.25">
      <c r="A1128" s="144">
        <v>1126</v>
      </c>
      <c r="B1128" s="145">
        <v>43139</v>
      </c>
      <c r="C1128" s="144">
        <v>-589.91999999999996</v>
      </c>
      <c r="D1128" s="144">
        <v>0</v>
      </c>
      <c r="E1128" s="144">
        <v>61000</v>
      </c>
      <c r="F1128" s="144">
        <v>3</v>
      </c>
      <c r="G1128" s="146">
        <v>-1769.76</v>
      </c>
      <c r="H1128" s="146">
        <v>629641.42000000004</v>
      </c>
    </row>
    <row r="1129" spans="1:8" x14ac:dyDescent="0.25">
      <c r="A1129" s="144">
        <v>1127</v>
      </c>
      <c r="B1129" s="145">
        <v>43140</v>
      </c>
      <c r="C1129" s="146">
        <v>1968.88</v>
      </c>
      <c r="D1129" s="144">
        <v>0</v>
      </c>
      <c r="E1129" s="144">
        <v>61000</v>
      </c>
      <c r="F1129" s="144">
        <v>3</v>
      </c>
      <c r="G1129" s="146">
        <v>5906.64</v>
      </c>
      <c r="H1129" s="146">
        <v>635548.06000000006</v>
      </c>
    </row>
    <row r="1130" spans="1:8" x14ac:dyDescent="0.25">
      <c r="A1130" s="144">
        <v>1128</v>
      </c>
      <c r="B1130" s="145">
        <v>43144</v>
      </c>
      <c r="C1130" s="144">
        <v>369.86</v>
      </c>
      <c r="D1130" s="144">
        <v>0</v>
      </c>
      <c r="E1130" s="144">
        <v>61000</v>
      </c>
      <c r="F1130" s="144">
        <v>3</v>
      </c>
      <c r="G1130" s="146">
        <v>1109.58</v>
      </c>
      <c r="H1130" s="146">
        <v>636657.64</v>
      </c>
    </row>
    <row r="1131" spans="1:8" x14ac:dyDescent="0.25">
      <c r="A1131" s="144">
        <v>1129</v>
      </c>
      <c r="B1131" s="145">
        <v>43145</v>
      </c>
      <c r="C1131" s="144">
        <v>834.75</v>
      </c>
      <c r="D1131" s="144">
        <v>0</v>
      </c>
      <c r="E1131" s="144">
        <v>61000</v>
      </c>
      <c r="F1131" s="144">
        <v>3</v>
      </c>
      <c r="G1131" s="146">
        <v>2504.25</v>
      </c>
      <c r="H1131" s="146">
        <v>639161.89</v>
      </c>
    </row>
    <row r="1132" spans="1:8" x14ac:dyDescent="0.25">
      <c r="A1132" s="144">
        <v>1130</v>
      </c>
      <c r="B1132" s="145">
        <v>43147</v>
      </c>
      <c r="C1132" s="144">
        <v>512.4</v>
      </c>
      <c r="D1132" s="144">
        <v>0</v>
      </c>
      <c r="E1132" s="144">
        <v>61000</v>
      </c>
      <c r="F1132" s="144">
        <v>3</v>
      </c>
      <c r="G1132" s="146">
        <v>1537.2</v>
      </c>
      <c r="H1132" s="146">
        <v>640699.09</v>
      </c>
    </row>
    <row r="1133" spans="1:8" x14ac:dyDescent="0.25">
      <c r="A1133" s="144">
        <v>1131</v>
      </c>
      <c r="B1133" s="145">
        <v>43150</v>
      </c>
      <c r="C1133" s="144">
        <v>58.51</v>
      </c>
      <c r="D1133" s="144">
        <v>0</v>
      </c>
      <c r="E1133" s="144">
        <v>61000</v>
      </c>
      <c r="F1133" s="144">
        <v>3</v>
      </c>
      <c r="G1133" s="144">
        <v>175.53</v>
      </c>
      <c r="H1133" s="146">
        <v>640874.62</v>
      </c>
    </row>
    <row r="1134" spans="1:8" x14ac:dyDescent="0.25">
      <c r="A1134" s="144">
        <v>1132</v>
      </c>
      <c r="B1134" s="145">
        <v>43151</v>
      </c>
      <c r="C1134" s="144">
        <v>-369.75</v>
      </c>
      <c r="D1134" s="144">
        <v>0</v>
      </c>
      <c r="E1134" s="144">
        <v>61000</v>
      </c>
      <c r="F1134" s="144">
        <v>3</v>
      </c>
      <c r="G1134" s="146">
        <v>-1109.25</v>
      </c>
      <c r="H1134" s="146">
        <v>639765.37</v>
      </c>
    </row>
    <row r="1135" spans="1:8" x14ac:dyDescent="0.25">
      <c r="A1135" s="144">
        <v>1133</v>
      </c>
      <c r="B1135" s="145">
        <v>43152</v>
      </c>
      <c r="C1135" s="144">
        <v>-672.86</v>
      </c>
      <c r="D1135" s="144">
        <v>0</v>
      </c>
      <c r="E1135" s="144">
        <v>61000</v>
      </c>
      <c r="F1135" s="144">
        <v>3</v>
      </c>
      <c r="G1135" s="146">
        <v>-2018.58</v>
      </c>
      <c r="H1135" s="146">
        <v>637746.79</v>
      </c>
    </row>
    <row r="1136" spans="1:8" x14ac:dyDescent="0.25">
      <c r="A1136" s="144">
        <v>1134</v>
      </c>
      <c r="B1136" s="145">
        <v>43153</v>
      </c>
      <c r="C1136" s="144">
        <v>-312.51</v>
      </c>
      <c r="D1136" s="144">
        <v>0</v>
      </c>
      <c r="E1136" s="144">
        <v>61000</v>
      </c>
      <c r="F1136" s="144">
        <v>3</v>
      </c>
      <c r="G1136" s="144">
        <v>-937.53</v>
      </c>
      <c r="H1136" s="146">
        <v>636809.26</v>
      </c>
    </row>
    <row r="1137" spans="1:8" x14ac:dyDescent="0.25">
      <c r="A1137" s="144">
        <v>1135</v>
      </c>
      <c r="B1137" s="145">
        <v>43154</v>
      </c>
      <c r="C1137" s="144">
        <v>831.67</v>
      </c>
      <c r="D1137" s="144">
        <v>0</v>
      </c>
      <c r="E1137" s="144">
        <v>61000</v>
      </c>
      <c r="F1137" s="144">
        <v>3</v>
      </c>
      <c r="G1137" s="146">
        <v>2495.0100000000002</v>
      </c>
      <c r="H1137" s="146">
        <v>639304.27</v>
      </c>
    </row>
    <row r="1138" spans="1:8" x14ac:dyDescent="0.25">
      <c r="A1138" s="144">
        <v>1136</v>
      </c>
      <c r="B1138" s="145">
        <v>43158</v>
      </c>
      <c r="C1138" s="144">
        <v>-594.86</v>
      </c>
      <c r="D1138" s="144">
        <v>0</v>
      </c>
      <c r="E1138" s="144">
        <v>61000</v>
      </c>
      <c r="F1138" s="144">
        <v>3</v>
      </c>
      <c r="G1138" s="146">
        <v>-1784.58</v>
      </c>
      <c r="H1138" s="146">
        <v>637519.68999999994</v>
      </c>
    </row>
    <row r="1139" spans="1:8" x14ac:dyDescent="0.25">
      <c r="A1139" s="144">
        <v>1137</v>
      </c>
      <c r="B1139" s="145">
        <v>43159</v>
      </c>
      <c r="C1139" s="144">
        <v>353.54</v>
      </c>
      <c r="D1139" s="144">
        <v>0</v>
      </c>
      <c r="E1139" s="144">
        <v>61000</v>
      </c>
      <c r="F1139" s="144">
        <v>3</v>
      </c>
      <c r="G1139" s="146">
        <v>1060.6199999999999</v>
      </c>
      <c r="H1139" s="146">
        <v>638580.31000000006</v>
      </c>
    </row>
    <row r="1140" spans="1:8" x14ac:dyDescent="0.25">
      <c r="A1140" s="144">
        <v>1138</v>
      </c>
      <c r="B1140" s="145">
        <v>43160</v>
      </c>
      <c r="C1140" s="146">
        <v>1261.23</v>
      </c>
      <c r="D1140" s="144">
        <v>0</v>
      </c>
      <c r="E1140" s="144">
        <v>61000</v>
      </c>
      <c r="F1140" s="144">
        <v>3</v>
      </c>
      <c r="G1140" s="146">
        <v>3783.69</v>
      </c>
      <c r="H1140" s="146">
        <v>642364</v>
      </c>
    </row>
    <row r="1141" spans="1:8" x14ac:dyDescent="0.25">
      <c r="A1141" s="144">
        <v>1139</v>
      </c>
      <c r="B1141" s="145">
        <v>43161</v>
      </c>
      <c r="C1141" s="146">
        <v>-1976.12</v>
      </c>
      <c r="D1141" s="144">
        <v>0</v>
      </c>
      <c r="E1141" s="144">
        <v>61000</v>
      </c>
      <c r="F1141" s="144">
        <v>3</v>
      </c>
      <c r="G1141" s="146">
        <v>-5928.36</v>
      </c>
      <c r="H1141" s="146">
        <v>636435.64</v>
      </c>
    </row>
    <row r="1142" spans="1:8" x14ac:dyDescent="0.25">
      <c r="A1142" s="144">
        <v>1140</v>
      </c>
      <c r="B1142" s="145">
        <v>43164</v>
      </c>
      <c r="C1142" s="146">
        <v>1147.81</v>
      </c>
      <c r="D1142" s="144">
        <v>0</v>
      </c>
      <c r="E1142" s="144">
        <v>61000</v>
      </c>
      <c r="F1142" s="144">
        <v>3</v>
      </c>
      <c r="G1142" s="146">
        <v>3443.43</v>
      </c>
      <c r="H1142" s="146">
        <v>639879.06999999995</v>
      </c>
    </row>
    <row r="1143" spans="1:8" x14ac:dyDescent="0.25">
      <c r="A1143" s="144">
        <v>1141</v>
      </c>
      <c r="B1143" s="145">
        <v>43166</v>
      </c>
      <c r="C1143" s="144">
        <v>284.19</v>
      </c>
      <c r="D1143" s="144">
        <v>0</v>
      </c>
      <c r="E1143" s="144">
        <v>61000</v>
      </c>
      <c r="F1143" s="144">
        <v>3</v>
      </c>
      <c r="G1143" s="144">
        <v>852.57</v>
      </c>
      <c r="H1143" s="146">
        <v>640731.64</v>
      </c>
    </row>
    <row r="1144" spans="1:8" x14ac:dyDescent="0.25">
      <c r="A1144" s="144">
        <v>1142</v>
      </c>
      <c r="B1144" s="145">
        <v>43171</v>
      </c>
      <c r="C1144" s="144">
        <v>-129.22</v>
      </c>
      <c r="D1144" s="144">
        <v>0</v>
      </c>
      <c r="E1144" s="144">
        <v>61000</v>
      </c>
      <c r="F1144" s="144">
        <v>3</v>
      </c>
      <c r="G1144" s="144">
        <v>-387.66</v>
      </c>
      <c r="H1144" s="146">
        <v>640343.98</v>
      </c>
    </row>
    <row r="1145" spans="1:8" x14ac:dyDescent="0.25">
      <c r="A1145" s="144">
        <v>1143</v>
      </c>
      <c r="B1145" s="145">
        <v>43172</v>
      </c>
      <c r="C1145" s="146">
        <v>1156.8</v>
      </c>
      <c r="D1145" s="144">
        <v>0</v>
      </c>
      <c r="E1145" s="144">
        <v>61000</v>
      </c>
      <c r="F1145" s="144">
        <v>3</v>
      </c>
      <c r="G1145" s="146">
        <v>3470.4</v>
      </c>
      <c r="H1145" s="146">
        <v>643814.38</v>
      </c>
    </row>
    <row r="1146" spans="1:8" x14ac:dyDescent="0.25">
      <c r="A1146" s="144">
        <v>1144</v>
      </c>
      <c r="B1146" s="145">
        <v>43173</v>
      </c>
      <c r="C1146" s="144">
        <v>613.66</v>
      </c>
      <c r="D1146" s="144">
        <v>0</v>
      </c>
      <c r="E1146" s="144">
        <v>61000</v>
      </c>
      <c r="F1146" s="144">
        <v>3</v>
      </c>
      <c r="G1146" s="146">
        <v>1840.98</v>
      </c>
      <c r="H1146" s="146">
        <v>645655.36</v>
      </c>
    </row>
    <row r="1147" spans="1:8" x14ac:dyDescent="0.25">
      <c r="A1147" s="144">
        <v>1145</v>
      </c>
      <c r="B1147" s="145">
        <v>43174</v>
      </c>
      <c r="C1147" s="144">
        <v>889.25</v>
      </c>
      <c r="D1147" s="144">
        <v>0</v>
      </c>
      <c r="E1147" s="144">
        <v>61000</v>
      </c>
      <c r="F1147" s="144">
        <v>3</v>
      </c>
      <c r="G1147" s="146">
        <v>2667.75</v>
      </c>
      <c r="H1147" s="146">
        <v>648323.11</v>
      </c>
    </row>
    <row r="1148" spans="1:8" x14ac:dyDescent="0.25">
      <c r="A1148" s="144">
        <v>1146</v>
      </c>
      <c r="B1148" s="145">
        <v>43178</v>
      </c>
      <c r="C1148" s="144">
        <v>198.25</v>
      </c>
      <c r="D1148" s="144">
        <v>0</v>
      </c>
      <c r="E1148" s="144">
        <v>61000</v>
      </c>
      <c r="F1148" s="144">
        <v>3</v>
      </c>
      <c r="G1148" s="144">
        <v>594.75</v>
      </c>
      <c r="H1148" s="146">
        <v>648917.86</v>
      </c>
    </row>
    <row r="1149" spans="1:8" x14ac:dyDescent="0.25">
      <c r="A1149" s="144">
        <v>1147</v>
      </c>
      <c r="B1149" s="145">
        <v>43179</v>
      </c>
      <c r="C1149" s="144">
        <v>774.24</v>
      </c>
      <c r="D1149" s="144">
        <v>0</v>
      </c>
      <c r="E1149" s="144">
        <v>61000</v>
      </c>
      <c r="F1149" s="144">
        <v>3</v>
      </c>
      <c r="G1149" s="146">
        <v>2322.7199999999998</v>
      </c>
      <c r="H1149" s="146">
        <v>651240.57999999996</v>
      </c>
    </row>
    <row r="1150" spans="1:8" x14ac:dyDescent="0.25">
      <c r="A1150" s="144">
        <v>1148</v>
      </c>
      <c r="B1150" s="145">
        <v>43180</v>
      </c>
      <c r="C1150" s="144">
        <v>170.05</v>
      </c>
      <c r="D1150" s="144">
        <v>0</v>
      </c>
      <c r="E1150" s="144">
        <v>61000</v>
      </c>
      <c r="F1150" s="144">
        <v>3</v>
      </c>
      <c r="G1150" s="144">
        <v>510.15</v>
      </c>
      <c r="H1150" s="146">
        <v>651750.73</v>
      </c>
    </row>
    <row r="1151" spans="1:8" x14ac:dyDescent="0.25">
      <c r="A1151" s="144">
        <v>1149</v>
      </c>
      <c r="B1151" s="145">
        <v>43181</v>
      </c>
      <c r="C1151" s="144">
        <v>-9.32</v>
      </c>
      <c r="D1151" s="144">
        <v>0</v>
      </c>
      <c r="E1151" s="144">
        <v>61000</v>
      </c>
      <c r="F1151" s="144">
        <v>3</v>
      </c>
      <c r="G1151" s="144">
        <v>-27.96</v>
      </c>
      <c r="H1151" s="146">
        <v>651722.77</v>
      </c>
    </row>
    <row r="1152" spans="1:8" x14ac:dyDescent="0.25">
      <c r="A1152" s="144">
        <v>1150</v>
      </c>
      <c r="B1152" s="145">
        <v>43182</v>
      </c>
      <c r="C1152" s="146">
        <v>1369.96</v>
      </c>
      <c r="D1152" s="144">
        <v>0</v>
      </c>
      <c r="E1152" s="144">
        <v>61000</v>
      </c>
      <c r="F1152" s="144">
        <v>3</v>
      </c>
      <c r="G1152" s="146">
        <v>4109.88</v>
      </c>
      <c r="H1152" s="146">
        <v>655832.65</v>
      </c>
    </row>
    <row r="1153" spans="1:8" x14ac:dyDescent="0.25">
      <c r="A1153" s="144">
        <v>1151</v>
      </c>
      <c r="B1153" s="145">
        <v>43185</v>
      </c>
      <c r="C1153" s="146">
        <v>2480.6799999999998</v>
      </c>
      <c r="D1153" s="144">
        <v>0</v>
      </c>
      <c r="E1153" s="144">
        <v>61000</v>
      </c>
      <c r="F1153" s="144">
        <v>3</v>
      </c>
      <c r="G1153" s="146">
        <v>7442.04</v>
      </c>
      <c r="H1153" s="146">
        <v>663274.68999999994</v>
      </c>
    </row>
    <row r="1154" spans="1:8" x14ac:dyDescent="0.25">
      <c r="A1154" s="144">
        <v>1152</v>
      </c>
      <c r="B1154" s="145">
        <v>43186</v>
      </c>
      <c r="C1154" s="146">
        <v>2761.31</v>
      </c>
      <c r="D1154" s="144">
        <v>0</v>
      </c>
      <c r="E1154" s="144">
        <v>61000</v>
      </c>
      <c r="F1154" s="144">
        <v>3</v>
      </c>
      <c r="G1154" s="146">
        <v>8283.93</v>
      </c>
      <c r="H1154" s="146">
        <v>671558.62</v>
      </c>
    </row>
    <row r="1155" spans="1:8" x14ac:dyDescent="0.25">
      <c r="A1155" s="144">
        <v>1153</v>
      </c>
      <c r="B1155" s="145">
        <v>43187</v>
      </c>
      <c r="C1155" s="146">
        <v>2156.35</v>
      </c>
      <c r="D1155" s="144">
        <v>0</v>
      </c>
      <c r="E1155" s="144">
        <v>61000</v>
      </c>
      <c r="F1155" s="144">
        <v>3</v>
      </c>
      <c r="G1155" s="146">
        <v>6469.05</v>
      </c>
      <c r="H1155" s="146">
        <v>678027.67</v>
      </c>
    </row>
    <row r="1156" spans="1:8" x14ac:dyDescent="0.25">
      <c r="A1156" s="144">
        <v>1154</v>
      </c>
      <c r="B1156" s="145">
        <v>43188</v>
      </c>
      <c r="C1156" s="144">
        <v>430.93</v>
      </c>
      <c r="D1156" s="144">
        <v>0</v>
      </c>
      <c r="E1156" s="144">
        <v>61000</v>
      </c>
      <c r="F1156" s="144">
        <v>3</v>
      </c>
      <c r="G1156" s="146">
        <v>1292.79</v>
      </c>
      <c r="H1156" s="146">
        <v>679320.46</v>
      </c>
    </row>
    <row r="1157" spans="1:8" x14ac:dyDescent="0.25">
      <c r="A1157" s="144">
        <v>1155</v>
      </c>
      <c r="B1157" s="145">
        <v>43193</v>
      </c>
      <c r="C1157" s="146">
        <v>1288.3900000000001</v>
      </c>
      <c r="D1157" s="144">
        <v>0</v>
      </c>
      <c r="E1157" s="144">
        <v>61000</v>
      </c>
      <c r="F1157" s="144">
        <v>3</v>
      </c>
      <c r="G1157" s="146">
        <v>3865.17</v>
      </c>
      <c r="H1157" s="146">
        <v>683185.63</v>
      </c>
    </row>
    <row r="1158" spans="1:8" x14ac:dyDescent="0.25">
      <c r="A1158" s="144">
        <v>1156</v>
      </c>
      <c r="B1158" s="145">
        <v>43194</v>
      </c>
      <c r="C1158" s="146">
        <v>6295.88</v>
      </c>
      <c r="D1158" s="144">
        <v>0</v>
      </c>
      <c r="E1158" s="144">
        <v>61000</v>
      </c>
      <c r="F1158" s="144">
        <v>3</v>
      </c>
      <c r="G1158" s="146">
        <v>18887.64</v>
      </c>
      <c r="H1158" s="146">
        <v>702073.27</v>
      </c>
    </row>
    <row r="1159" spans="1:8" x14ac:dyDescent="0.25">
      <c r="A1159" s="144">
        <v>1157</v>
      </c>
      <c r="B1159" s="145">
        <v>43195</v>
      </c>
      <c r="C1159" s="144">
        <v>-766.57</v>
      </c>
      <c r="D1159" s="144">
        <v>0</v>
      </c>
      <c r="E1159" s="144">
        <v>61000</v>
      </c>
      <c r="F1159" s="144">
        <v>3</v>
      </c>
      <c r="G1159" s="146">
        <v>-2299.71</v>
      </c>
      <c r="H1159" s="146">
        <v>699773.56</v>
      </c>
    </row>
    <row r="1160" spans="1:8" x14ac:dyDescent="0.25">
      <c r="A1160" s="144">
        <v>1158</v>
      </c>
      <c r="B1160" s="145">
        <v>43196</v>
      </c>
      <c r="C1160" s="144">
        <v>503.5</v>
      </c>
      <c r="D1160" s="144">
        <v>0</v>
      </c>
      <c r="E1160" s="144">
        <v>61000</v>
      </c>
      <c r="F1160" s="144">
        <v>3</v>
      </c>
      <c r="G1160" s="146">
        <v>1510.5</v>
      </c>
      <c r="H1160" s="146">
        <v>701284.06</v>
      </c>
    </row>
    <row r="1161" spans="1:8" x14ac:dyDescent="0.25">
      <c r="A1161" s="144">
        <v>1159</v>
      </c>
      <c r="B1161" s="145">
        <v>43199</v>
      </c>
      <c r="C1161" s="144">
        <v>-458.36</v>
      </c>
      <c r="D1161" s="144">
        <v>0</v>
      </c>
      <c r="E1161" s="144">
        <v>61000</v>
      </c>
      <c r="F1161" s="144">
        <v>3</v>
      </c>
      <c r="G1161" s="146">
        <v>-1375.08</v>
      </c>
      <c r="H1161" s="146">
        <v>699908.98</v>
      </c>
    </row>
    <row r="1162" spans="1:8" x14ac:dyDescent="0.25">
      <c r="A1162" s="144">
        <v>1160</v>
      </c>
      <c r="B1162" s="145">
        <v>43200</v>
      </c>
      <c r="C1162" s="146">
        <v>3403.63</v>
      </c>
      <c r="D1162" s="144">
        <v>0</v>
      </c>
      <c r="E1162" s="144">
        <v>61000</v>
      </c>
      <c r="F1162" s="144">
        <v>3</v>
      </c>
      <c r="G1162" s="146">
        <v>10210.89</v>
      </c>
      <c r="H1162" s="146">
        <v>710119.87</v>
      </c>
    </row>
    <row r="1163" spans="1:8" x14ac:dyDescent="0.25">
      <c r="A1163" s="144">
        <v>1161</v>
      </c>
      <c r="B1163" s="145">
        <v>43201</v>
      </c>
      <c r="C1163" s="144">
        <v>1.47</v>
      </c>
      <c r="D1163" s="144">
        <v>0</v>
      </c>
      <c r="E1163" s="144">
        <v>61000</v>
      </c>
      <c r="F1163" s="144">
        <v>3</v>
      </c>
      <c r="G1163" s="144">
        <v>4.41</v>
      </c>
      <c r="H1163" s="146">
        <v>710124.28</v>
      </c>
    </row>
    <row r="1164" spans="1:8" x14ac:dyDescent="0.25">
      <c r="A1164" s="144">
        <v>1162</v>
      </c>
      <c r="B1164" s="145">
        <v>43202</v>
      </c>
      <c r="C1164" s="144">
        <v>-572.83000000000004</v>
      </c>
      <c r="D1164" s="144">
        <v>0</v>
      </c>
      <c r="E1164" s="144">
        <v>61000</v>
      </c>
      <c r="F1164" s="144">
        <v>3</v>
      </c>
      <c r="G1164" s="146">
        <v>-1718.49</v>
      </c>
      <c r="H1164" s="146">
        <v>708405.79</v>
      </c>
    </row>
    <row r="1165" spans="1:8" x14ac:dyDescent="0.25">
      <c r="A1165" s="144">
        <v>1163</v>
      </c>
      <c r="B1165" s="145">
        <v>43203</v>
      </c>
      <c r="C1165" s="144">
        <v>-8.1199999999999992</v>
      </c>
      <c r="D1165" s="144">
        <v>0</v>
      </c>
      <c r="E1165" s="144">
        <v>61000</v>
      </c>
      <c r="F1165" s="144">
        <v>3</v>
      </c>
      <c r="G1165" s="144">
        <v>-24.36</v>
      </c>
      <c r="H1165" s="146">
        <v>708381.43</v>
      </c>
    </row>
    <row r="1166" spans="1:8" x14ac:dyDescent="0.25">
      <c r="A1166" s="144">
        <v>1164</v>
      </c>
      <c r="B1166" s="145">
        <v>43206</v>
      </c>
      <c r="C1166" s="144">
        <v>345.49</v>
      </c>
      <c r="D1166" s="144">
        <v>0</v>
      </c>
      <c r="E1166" s="144">
        <v>61000</v>
      </c>
      <c r="F1166" s="144">
        <v>3</v>
      </c>
      <c r="G1166" s="146">
        <v>1036.47</v>
      </c>
      <c r="H1166" s="146">
        <v>709417.9</v>
      </c>
    </row>
    <row r="1167" spans="1:8" x14ac:dyDescent="0.25">
      <c r="A1167" s="144">
        <v>1165</v>
      </c>
      <c r="B1167" s="145">
        <v>43207</v>
      </c>
      <c r="C1167" s="144">
        <v>518.23</v>
      </c>
      <c r="D1167" s="144">
        <v>0</v>
      </c>
      <c r="E1167" s="144">
        <v>61000</v>
      </c>
      <c r="F1167" s="144">
        <v>3</v>
      </c>
      <c r="G1167" s="146">
        <v>1554.69</v>
      </c>
      <c r="H1167" s="146">
        <v>710972.59</v>
      </c>
    </row>
    <row r="1168" spans="1:8" x14ac:dyDescent="0.25">
      <c r="A1168" s="144">
        <v>1166</v>
      </c>
      <c r="B1168" s="145">
        <v>43208</v>
      </c>
      <c r="C1168" s="144">
        <v>-380.31</v>
      </c>
      <c r="D1168" s="144">
        <v>0</v>
      </c>
      <c r="E1168" s="144">
        <v>61000</v>
      </c>
      <c r="F1168" s="144">
        <v>3</v>
      </c>
      <c r="G1168" s="146">
        <v>-1140.93</v>
      </c>
      <c r="H1168" s="146">
        <v>709831.66</v>
      </c>
    </row>
    <row r="1169" spans="1:8" x14ac:dyDescent="0.25">
      <c r="A1169" s="144">
        <v>1167</v>
      </c>
      <c r="B1169" s="145">
        <v>43213</v>
      </c>
      <c r="C1169" s="144">
        <v>-205.12</v>
      </c>
      <c r="D1169" s="144">
        <v>0</v>
      </c>
      <c r="E1169" s="144">
        <v>61000</v>
      </c>
      <c r="F1169" s="144">
        <v>3</v>
      </c>
      <c r="G1169" s="144">
        <v>-615.36</v>
      </c>
      <c r="H1169" s="146">
        <v>709216.3</v>
      </c>
    </row>
    <row r="1170" spans="1:8" x14ac:dyDescent="0.25">
      <c r="A1170" s="144">
        <v>1168</v>
      </c>
      <c r="B1170" s="145">
        <v>43214</v>
      </c>
      <c r="C1170" s="144">
        <v>-119.42</v>
      </c>
      <c r="D1170" s="144">
        <v>0</v>
      </c>
      <c r="E1170" s="144">
        <v>61000</v>
      </c>
      <c r="F1170" s="144">
        <v>3</v>
      </c>
      <c r="G1170" s="144">
        <v>-358.26</v>
      </c>
      <c r="H1170" s="146">
        <v>708858.04</v>
      </c>
    </row>
    <row r="1171" spans="1:8" x14ac:dyDescent="0.25">
      <c r="A1171" s="144">
        <v>1169</v>
      </c>
      <c r="B1171" s="145">
        <v>43215</v>
      </c>
      <c r="C1171" s="146">
        <v>-1048.73</v>
      </c>
      <c r="D1171" s="144">
        <v>0</v>
      </c>
      <c r="E1171" s="144">
        <v>61000</v>
      </c>
      <c r="F1171" s="144">
        <v>3</v>
      </c>
      <c r="G1171" s="146">
        <v>-3146.19</v>
      </c>
      <c r="H1171" s="146">
        <v>705711.85</v>
      </c>
    </row>
    <row r="1172" spans="1:8" x14ac:dyDescent="0.25">
      <c r="A1172" s="144">
        <v>1170</v>
      </c>
      <c r="B1172" s="145">
        <v>43216</v>
      </c>
      <c r="C1172" s="144">
        <v>-616.9</v>
      </c>
      <c r="D1172" s="144">
        <v>0</v>
      </c>
      <c r="E1172" s="144">
        <v>61000</v>
      </c>
      <c r="F1172" s="144">
        <v>3</v>
      </c>
      <c r="G1172" s="146">
        <v>-1850.7</v>
      </c>
      <c r="H1172" s="146">
        <v>703861.15</v>
      </c>
    </row>
    <row r="1173" spans="1:8" x14ac:dyDescent="0.25">
      <c r="A1173" s="144">
        <v>1171</v>
      </c>
      <c r="B1173" s="145">
        <v>43217</v>
      </c>
      <c r="C1173" s="144">
        <v>16.72</v>
      </c>
      <c r="D1173" s="144">
        <v>0</v>
      </c>
      <c r="E1173" s="144">
        <v>61000</v>
      </c>
      <c r="F1173" s="144">
        <v>3</v>
      </c>
      <c r="G1173" s="144">
        <v>50.16</v>
      </c>
      <c r="H1173" s="146">
        <v>703911.31</v>
      </c>
    </row>
    <row r="1174" spans="1:8" x14ac:dyDescent="0.25">
      <c r="A1174" s="144">
        <v>1172</v>
      </c>
      <c r="B1174" s="145">
        <v>43220</v>
      </c>
      <c r="C1174" s="144">
        <v>119.08</v>
      </c>
      <c r="D1174" s="144">
        <v>0</v>
      </c>
      <c r="E1174" s="144">
        <v>61000</v>
      </c>
      <c r="F1174" s="144">
        <v>3</v>
      </c>
      <c r="G1174" s="144">
        <v>357.24</v>
      </c>
      <c r="H1174" s="146">
        <v>704268.55</v>
      </c>
    </row>
    <row r="1175" spans="1:8" x14ac:dyDescent="0.25">
      <c r="A1175" s="144">
        <v>1173</v>
      </c>
      <c r="B1175" s="145">
        <v>43221</v>
      </c>
      <c r="C1175" s="144">
        <v>-28.83</v>
      </c>
      <c r="D1175" s="144">
        <v>0</v>
      </c>
      <c r="E1175" s="144">
        <v>61000</v>
      </c>
      <c r="F1175" s="144">
        <v>3</v>
      </c>
      <c r="G1175" s="144">
        <v>-86.49</v>
      </c>
      <c r="H1175" s="146">
        <v>704182.06</v>
      </c>
    </row>
    <row r="1176" spans="1:8" x14ac:dyDescent="0.25">
      <c r="A1176" s="144">
        <v>1174</v>
      </c>
      <c r="B1176" s="145">
        <v>43222</v>
      </c>
      <c r="C1176" s="144">
        <v>-645.76</v>
      </c>
      <c r="D1176" s="144">
        <v>0</v>
      </c>
      <c r="E1176" s="144">
        <v>61000</v>
      </c>
      <c r="F1176" s="144">
        <v>3</v>
      </c>
      <c r="G1176" s="146">
        <v>-1937.28</v>
      </c>
      <c r="H1176" s="146">
        <v>702244.78</v>
      </c>
    </row>
    <row r="1177" spans="1:8" x14ac:dyDescent="0.25">
      <c r="A1177" s="144">
        <v>1175</v>
      </c>
      <c r="B1177" s="145">
        <v>43223</v>
      </c>
      <c r="C1177" s="146">
        <v>1921.05</v>
      </c>
      <c r="D1177" s="144">
        <v>0</v>
      </c>
      <c r="E1177" s="144">
        <v>61000</v>
      </c>
      <c r="F1177" s="144">
        <v>3</v>
      </c>
      <c r="G1177" s="146">
        <v>5763.15</v>
      </c>
      <c r="H1177" s="146">
        <v>708007.93</v>
      </c>
    </row>
    <row r="1178" spans="1:8" x14ac:dyDescent="0.25">
      <c r="A1178" s="144">
        <v>1176</v>
      </c>
      <c r="B1178" s="145">
        <v>43224</v>
      </c>
      <c r="C1178" s="144">
        <v>-594.86</v>
      </c>
      <c r="D1178" s="144">
        <v>0</v>
      </c>
      <c r="E1178" s="144">
        <v>61000</v>
      </c>
      <c r="F1178" s="144">
        <v>3</v>
      </c>
      <c r="G1178" s="146">
        <v>-1784.58</v>
      </c>
      <c r="H1178" s="146">
        <v>706223.35</v>
      </c>
    </row>
    <row r="1179" spans="1:8" x14ac:dyDescent="0.25">
      <c r="A1179" s="144">
        <v>1177</v>
      </c>
      <c r="B1179" s="145">
        <v>43227</v>
      </c>
      <c r="C1179" s="144">
        <v>-46.31</v>
      </c>
      <c r="D1179" s="144">
        <v>0</v>
      </c>
      <c r="E1179" s="144">
        <v>61000</v>
      </c>
      <c r="F1179" s="144">
        <v>3</v>
      </c>
      <c r="G1179" s="144">
        <v>-138.93</v>
      </c>
      <c r="H1179" s="146">
        <v>706084.42</v>
      </c>
    </row>
    <row r="1180" spans="1:8" x14ac:dyDescent="0.25">
      <c r="A1180" s="144">
        <v>1178</v>
      </c>
      <c r="B1180" s="145">
        <v>43228</v>
      </c>
      <c r="C1180" s="144">
        <v>180.62</v>
      </c>
      <c r="D1180" s="144">
        <v>0</v>
      </c>
      <c r="E1180" s="144">
        <v>61000</v>
      </c>
      <c r="F1180" s="144">
        <v>3</v>
      </c>
      <c r="G1180" s="144">
        <v>541.86</v>
      </c>
      <c r="H1180" s="146">
        <v>706626.28</v>
      </c>
    </row>
    <row r="1181" spans="1:8" x14ac:dyDescent="0.25">
      <c r="A1181" s="144">
        <v>1179</v>
      </c>
      <c r="B1181" s="145">
        <v>43229</v>
      </c>
      <c r="C1181" s="144">
        <v>-507.23</v>
      </c>
      <c r="D1181" s="144">
        <v>0</v>
      </c>
      <c r="E1181" s="144">
        <v>61000</v>
      </c>
      <c r="F1181" s="144">
        <v>3</v>
      </c>
      <c r="G1181" s="146">
        <v>-1521.69</v>
      </c>
      <c r="H1181" s="146">
        <v>705104.59</v>
      </c>
    </row>
    <row r="1182" spans="1:8" x14ac:dyDescent="0.25">
      <c r="A1182" s="144">
        <v>1180</v>
      </c>
      <c r="B1182" s="145">
        <v>43230</v>
      </c>
      <c r="C1182" s="146">
        <v>-1104.53</v>
      </c>
      <c r="D1182" s="144">
        <v>0</v>
      </c>
      <c r="E1182" s="144">
        <v>61000</v>
      </c>
      <c r="F1182" s="144">
        <v>3</v>
      </c>
      <c r="G1182" s="146">
        <v>-3313.59</v>
      </c>
      <c r="H1182" s="146">
        <v>701791</v>
      </c>
    </row>
    <row r="1183" spans="1:8" x14ac:dyDescent="0.25">
      <c r="A1183" s="144">
        <v>1181</v>
      </c>
      <c r="B1183" s="145">
        <v>43231</v>
      </c>
      <c r="C1183" s="144">
        <v>-521.71</v>
      </c>
      <c r="D1183" s="144">
        <v>0</v>
      </c>
      <c r="E1183" s="144">
        <v>61000</v>
      </c>
      <c r="F1183" s="144">
        <v>3</v>
      </c>
      <c r="G1183" s="146">
        <v>-1565.13</v>
      </c>
      <c r="H1183" s="146">
        <v>700225.87</v>
      </c>
    </row>
    <row r="1184" spans="1:8" x14ac:dyDescent="0.25">
      <c r="A1184" s="144">
        <v>1182</v>
      </c>
      <c r="B1184" s="145">
        <v>43234</v>
      </c>
      <c r="C1184" s="144">
        <v>610.64</v>
      </c>
      <c r="D1184" s="144">
        <v>0</v>
      </c>
      <c r="E1184" s="144">
        <v>61000</v>
      </c>
      <c r="F1184" s="144">
        <v>3</v>
      </c>
      <c r="G1184" s="146">
        <v>1831.92</v>
      </c>
      <c r="H1184" s="146">
        <v>702057.79</v>
      </c>
    </row>
    <row r="1185" spans="1:8" x14ac:dyDescent="0.25">
      <c r="A1185" s="144">
        <v>1183</v>
      </c>
      <c r="B1185" s="145">
        <v>43235</v>
      </c>
      <c r="C1185" s="144">
        <v>-946.17</v>
      </c>
      <c r="D1185" s="144">
        <v>0</v>
      </c>
      <c r="E1185" s="144">
        <v>61000</v>
      </c>
      <c r="F1185" s="144">
        <v>3</v>
      </c>
      <c r="G1185" s="146">
        <v>-2838.51</v>
      </c>
      <c r="H1185" s="146">
        <v>699219.28</v>
      </c>
    </row>
    <row r="1186" spans="1:8" x14ac:dyDescent="0.25">
      <c r="A1186" s="144">
        <v>1184</v>
      </c>
      <c r="B1186" s="145">
        <v>43236</v>
      </c>
      <c r="C1186" s="144">
        <v>937.13</v>
      </c>
      <c r="D1186" s="144">
        <v>0</v>
      </c>
      <c r="E1186" s="144">
        <v>61000</v>
      </c>
      <c r="F1186" s="144">
        <v>3</v>
      </c>
      <c r="G1186" s="146">
        <v>2811.39</v>
      </c>
      <c r="H1186" s="146">
        <v>702030.67</v>
      </c>
    </row>
    <row r="1187" spans="1:8" x14ac:dyDescent="0.25">
      <c r="A1187" s="144">
        <v>1185</v>
      </c>
      <c r="B1187" s="145">
        <v>43238</v>
      </c>
      <c r="C1187" s="146">
        <v>1565.76</v>
      </c>
      <c r="D1187" s="144">
        <v>0</v>
      </c>
      <c r="E1187" s="144">
        <v>61000</v>
      </c>
      <c r="F1187" s="144">
        <v>3</v>
      </c>
      <c r="G1187" s="146">
        <v>4697.28</v>
      </c>
      <c r="H1187" s="146">
        <v>706727.95</v>
      </c>
    </row>
    <row r="1188" spans="1:8" x14ac:dyDescent="0.25">
      <c r="A1188" s="144">
        <v>1186</v>
      </c>
      <c r="B1188" s="145">
        <v>43241</v>
      </c>
      <c r="C1188" s="146">
        <v>1279.57</v>
      </c>
      <c r="D1188" s="144">
        <v>0</v>
      </c>
      <c r="E1188" s="144">
        <v>61000</v>
      </c>
      <c r="F1188" s="144">
        <v>3</v>
      </c>
      <c r="G1188" s="146">
        <v>3838.71</v>
      </c>
      <c r="H1188" s="146">
        <v>710566.66</v>
      </c>
    </row>
    <row r="1189" spans="1:8" x14ac:dyDescent="0.25">
      <c r="A1189" s="144">
        <v>1187</v>
      </c>
      <c r="B1189" s="145">
        <v>43242</v>
      </c>
      <c r="C1189" s="144">
        <v>403.9</v>
      </c>
      <c r="D1189" s="144">
        <v>0</v>
      </c>
      <c r="E1189" s="144">
        <v>61000</v>
      </c>
      <c r="F1189" s="144">
        <v>3</v>
      </c>
      <c r="G1189" s="146">
        <v>1211.7</v>
      </c>
      <c r="H1189" s="146">
        <v>711778.36</v>
      </c>
    </row>
    <row r="1190" spans="1:8" x14ac:dyDescent="0.25">
      <c r="A1190" s="144">
        <v>1188</v>
      </c>
      <c r="B1190" s="145">
        <v>43243</v>
      </c>
      <c r="C1190" s="144">
        <v>-192.25</v>
      </c>
      <c r="D1190" s="144">
        <v>0</v>
      </c>
      <c r="E1190" s="144">
        <v>61000</v>
      </c>
      <c r="F1190" s="144">
        <v>3</v>
      </c>
      <c r="G1190" s="144">
        <v>-576.75</v>
      </c>
      <c r="H1190" s="146">
        <v>711201.61</v>
      </c>
    </row>
    <row r="1191" spans="1:8" x14ac:dyDescent="0.25">
      <c r="A1191" s="144">
        <v>1189</v>
      </c>
      <c r="B1191" s="145">
        <v>43244</v>
      </c>
      <c r="C1191" s="144">
        <v>778.74</v>
      </c>
      <c r="D1191" s="144">
        <v>0</v>
      </c>
      <c r="E1191" s="144">
        <v>61000</v>
      </c>
      <c r="F1191" s="144">
        <v>3</v>
      </c>
      <c r="G1191" s="146">
        <v>2336.2199999999998</v>
      </c>
      <c r="H1191" s="146">
        <v>713537.83</v>
      </c>
    </row>
    <row r="1192" spans="1:8" x14ac:dyDescent="0.25">
      <c r="A1192" s="144">
        <v>1190</v>
      </c>
      <c r="B1192" s="145">
        <v>43248</v>
      </c>
      <c r="C1192" s="144">
        <v>-254.14</v>
      </c>
      <c r="D1192" s="144">
        <v>0</v>
      </c>
      <c r="E1192" s="144">
        <v>61000</v>
      </c>
      <c r="F1192" s="144">
        <v>3</v>
      </c>
      <c r="G1192" s="144">
        <v>-762.42</v>
      </c>
      <c r="H1192" s="146">
        <v>712775.41</v>
      </c>
    </row>
    <row r="1193" spans="1:8" x14ac:dyDescent="0.25">
      <c r="A1193" s="144">
        <v>1191</v>
      </c>
      <c r="B1193" s="145">
        <v>43249</v>
      </c>
      <c r="C1193" s="146">
        <v>-1002.94</v>
      </c>
      <c r="D1193" s="144">
        <v>0</v>
      </c>
      <c r="E1193" s="144">
        <v>61000</v>
      </c>
      <c r="F1193" s="144">
        <v>3</v>
      </c>
      <c r="G1193" s="146">
        <v>-3008.82</v>
      </c>
      <c r="H1193" s="146">
        <v>709766.59</v>
      </c>
    </row>
    <row r="1194" spans="1:8" x14ac:dyDescent="0.25">
      <c r="A1194" s="144">
        <v>1192</v>
      </c>
      <c r="B1194" s="145">
        <v>43250</v>
      </c>
      <c r="C1194" s="144">
        <v>325.91000000000003</v>
      </c>
      <c r="D1194" s="144">
        <v>0</v>
      </c>
      <c r="E1194" s="144">
        <v>61000</v>
      </c>
      <c r="F1194" s="144">
        <v>3</v>
      </c>
      <c r="G1194" s="144">
        <v>977.73</v>
      </c>
      <c r="H1194" s="146">
        <v>710744.32</v>
      </c>
    </row>
    <row r="1195" spans="1:8" x14ac:dyDescent="0.25">
      <c r="A1195" s="144">
        <v>1193</v>
      </c>
      <c r="B1195" s="145">
        <v>43251</v>
      </c>
      <c r="C1195" s="144">
        <v>291.52</v>
      </c>
      <c r="D1195" s="144">
        <v>0</v>
      </c>
      <c r="E1195" s="144">
        <v>61000</v>
      </c>
      <c r="F1195" s="144">
        <v>3</v>
      </c>
      <c r="G1195" s="144">
        <v>874.56</v>
      </c>
      <c r="H1195" s="146">
        <v>711618.88</v>
      </c>
    </row>
    <row r="1196" spans="1:8" x14ac:dyDescent="0.25">
      <c r="A1196" s="144">
        <v>1194</v>
      </c>
      <c r="B1196" s="145">
        <v>43255</v>
      </c>
      <c r="C1196" s="144">
        <v>-594.86</v>
      </c>
      <c r="D1196" s="144">
        <v>0</v>
      </c>
      <c r="E1196" s="144">
        <v>61000</v>
      </c>
      <c r="F1196" s="144">
        <v>3</v>
      </c>
      <c r="G1196" s="146">
        <v>-1784.58</v>
      </c>
      <c r="H1196" s="146">
        <v>709834.3</v>
      </c>
    </row>
    <row r="1197" spans="1:8" x14ac:dyDescent="0.25">
      <c r="A1197" s="144">
        <v>1195</v>
      </c>
      <c r="B1197" s="145">
        <v>43256</v>
      </c>
      <c r="C1197" s="144">
        <v>311.22000000000003</v>
      </c>
      <c r="D1197" s="144">
        <v>0</v>
      </c>
      <c r="E1197" s="144">
        <v>61000</v>
      </c>
      <c r="F1197" s="144">
        <v>3</v>
      </c>
      <c r="G1197" s="144">
        <v>933.66</v>
      </c>
      <c r="H1197" s="146">
        <v>710767.96</v>
      </c>
    </row>
    <row r="1198" spans="1:8" x14ac:dyDescent="0.25">
      <c r="A1198" s="144">
        <v>1196</v>
      </c>
      <c r="B1198" s="145">
        <v>43257</v>
      </c>
      <c r="C1198" s="146">
        <v>1705.74</v>
      </c>
      <c r="D1198" s="144">
        <v>0</v>
      </c>
      <c r="E1198" s="144">
        <v>61000</v>
      </c>
      <c r="F1198" s="144">
        <v>3</v>
      </c>
      <c r="G1198" s="146">
        <v>5117.22</v>
      </c>
      <c r="H1198" s="146">
        <v>715885.18</v>
      </c>
    </row>
    <row r="1199" spans="1:8" x14ac:dyDescent="0.25">
      <c r="A1199" s="144">
        <v>1197</v>
      </c>
      <c r="B1199" s="145">
        <v>43258</v>
      </c>
      <c r="C1199" s="146">
        <v>1181.19</v>
      </c>
      <c r="D1199" s="144">
        <v>0</v>
      </c>
      <c r="E1199" s="144">
        <v>61000</v>
      </c>
      <c r="F1199" s="144">
        <v>3</v>
      </c>
      <c r="G1199" s="146">
        <v>3543.57</v>
      </c>
      <c r="H1199" s="146">
        <v>719428.75</v>
      </c>
    </row>
    <row r="1200" spans="1:8" x14ac:dyDescent="0.25">
      <c r="A1200" s="144">
        <v>1198</v>
      </c>
      <c r="B1200" s="145">
        <v>43259</v>
      </c>
      <c r="C1200" s="144">
        <v>-787.1</v>
      </c>
      <c r="D1200" s="144">
        <v>0</v>
      </c>
      <c r="E1200" s="144">
        <v>61000</v>
      </c>
      <c r="F1200" s="144">
        <v>3</v>
      </c>
      <c r="G1200" s="146">
        <v>-2361.3000000000002</v>
      </c>
      <c r="H1200" s="146">
        <v>717067.45</v>
      </c>
    </row>
    <row r="1201" spans="1:8" x14ac:dyDescent="0.25">
      <c r="A1201" s="144">
        <v>1199</v>
      </c>
      <c r="B1201" s="145">
        <v>43262</v>
      </c>
      <c r="C1201" s="144">
        <v>246.58</v>
      </c>
      <c r="D1201" s="144">
        <v>0</v>
      </c>
      <c r="E1201" s="144">
        <v>61000</v>
      </c>
      <c r="F1201" s="144">
        <v>3</v>
      </c>
      <c r="G1201" s="144">
        <v>739.74</v>
      </c>
      <c r="H1201" s="146">
        <v>717807.19</v>
      </c>
    </row>
    <row r="1202" spans="1:8" x14ac:dyDescent="0.25">
      <c r="A1202" s="144">
        <v>1200</v>
      </c>
      <c r="B1202" s="145">
        <v>43263</v>
      </c>
      <c r="C1202" s="144">
        <v>-622.66</v>
      </c>
      <c r="D1202" s="144">
        <v>0</v>
      </c>
      <c r="E1202" s="144">
        <v>61000</v>
      </c>
      <c r="F1202" s="144">
        <v>3</v>
      </c>
      <c r="G1202" s="146">
        <v>-1867.98</v>
      </c>
      <c r="H1202" s="146">
        <v>715939.21</v>
      </c>
    </row>
    <row r="1203" spans="1:8" x14ac:dyDescent="0.25">
      <c r="A1203" s="144">
        <v>1201</v>
      </c>
      <c r="B1203" s="145">
        <v>43264</v>
      </c>
      <c r="C1203" s="146">
        <v>-1421.64</v>
      </c>
      <c r="D1203" s="144">
        <v>0</v>
      </c>
      <c r="E1203" s="144">
        <v>61000</v>
      </c>
      <c r="F1203" s="144">
        <v>3</v>
      </c>
      <c r="G1203" s="146">
        <v>-4264.92</v>
      </c>
      <c r="H1203" s="146">
        <v>711674.29</v>
      </c>
    </row>
    <row r="1204" spans="1:8" x14ac:dyDescent="0.25">
      <c r="A1204" s="144">
        <v>1202</v>
      </c>
      <c r="B1204" s="145">
        <v>43265</v>
      </c>
      <c r="C1204" s="146">
        <v>2386.5700000000002</v>
      </c>
      <c r="D1204" s="144">
        <v>0</v>
      </c>
      <c r="E1204" s="144">
        <v>61000</v>
      </c>
      <c r="F1204" s="144">
        <v>3</v>
      </c>
      <c r="G1204" s="146">
        <v>7159.71</v>
      </c>
      <c r="H1204" s="146">
        <v>718834</v>
      </c>
    </row>
    <row r="1205" spans="1:8" x14ac:dyDescent="0.25">
      <c r="A1205" s="144">
        <v>1203</v>
      </c>
      <c r="B1205" s="145">
        <v>43270</v>
      </c>
      <c r="C1205" s="144">
        <v>435.28</v>
      </c>
      <c r="D1205" s="144">
        <v>0</v>
      </c>
      <c r="E1205" s="144">
        <v>61000</v>
      </c>
      <c r="F1205" s="144">
        <v>3</v>
      </c>
      <c r="G1205" s="146">
        <v>1305.8399999999999</v>
      </c>
      <c r="H1205" s="146">
        <v>720139.84</v>
      </c>
    </row>
    <row r="1206" spans="1:8" x14ac:dyDescent="0.25">
      <c r="A1206" s="144">
        <v>1204</v>
      </c>
      <c r="B1206" s="145">
        <v>43271</v>
      </c>
      <c r="C1206" s="144">
        <v>-6.8</v>
      </c>
      <c r="D1206" s="144">
        <v>0</v>
      </c>
      <c r="E1206" s="144">
        <v>61000</v>
      </c>
      <c r="F1206" s="144">
        <v>3</v>
      </c>
      <c r="G1206" s="144">
        <v>-20.399999999999999</v>
      </c>
      <c r="H1206" s="146">
        <v>720119.44</v>
      </c>
    </row>
    <row r="1207" spans="1:8" x14ac:dyDescent="0.25">
      <c r="A1207" s="144">
        <v>1205</v>
      </c>
      <c r="B1207" s="145">
        <v>43273</v>
      </c>
      <c r="C1207" s="144">
        <v>487.19</v>
      </c>
      <c r="D1207" s="144">
        <v>0</v>
      </c>
      <c r="E1207" s="144">
        <v>61000</v>
      </c>
      <c r="F1207" s="144">
        <v>3</v>
      </c>
      <c r="G1207" s="146">
        <v>1461.57</v>
      </c>
      <c r="H1207" s="146">
        <v>721581.01</v>
      </c>
    </row>
    <row r="1208" spans="1:8" x14ac:dyDescent="0.25">
      <c r="A1208" s="144">
        <v>1206</v>
      </c>
      <c r="B1208" s="145">
        <v>43276</v>
      </c>
      <c r="C1208" s="144">
        <v>-589.91999999999996</v>
      </c>
      <c r="D1208" s="144">
        <v>0</v>
      </c>
      <c r="E1208" s="144">
        <v>61000</v>
      </c>
      <c r="F1208" s="144">
        <v>3</v>
      </c>
      <c r="G1208" s="146">
        <v>-1769.76</v>
      </c>
      <c r="H1208" s="146">
        <v>719811.25</v>
      </c>
    </row>
    <row r="1209" spans="1:8" x14ac:dyDescent="0.25">
      <c r="A1209" s="144">
        <v>1207</v>
      </c>
      <c r="B1209" s="145">
        <v>43277</v>
      </c>
      <c r="C1209" s="144">
        <v>577.51</v>
      </c>
      <c r="D1209" s="144">
        <v>0</v>
      </c>
      <c r="E1209" s="144">
        <v>61000</v>
      </c>
      <c r="F1209" s="144">
        <v>3</v>
      </c>
      <c r="G1209" s="146">
        <v>1732.53</v>
      </c>
      <c r="H1209" s="146">
        <v>721543.78</v>
      </c>
    </row>
    <row r="1210" spans="1:8" x14ac:dyDescent="0.25">
      <c r="A1210" s="144">
        <v>1208</v>
      </c>
      <c r="B1210" s="145">
        <v>43278</v>
      </c>
      <c r="C1210" s="144">
        <v>-104.23</v>
      </c>
      <c r="D1210" s="144">
        <v>0</v>
      </c>
      <c r="E1210" s="144">
        <v>61000</v>
      </c>
      <c r="F1210" s="144">
        <v>3</v>
      </c>
      <c r="G1210" s="144">
        <v>-312.69</v>
      </c>
      <c r="H1210" s="146">
        <v>721231.09</v>
      </c>
    </row>
    <row r="1211" spans="1:8" x14ac:dyDescent="0.25">
      <c r="A1211" s="144">
        <v>1209</v>
      </c>
      <c r="B1211" s="145">
        <v>43279</v>
      </c>
      <c r="C1211" s="144">
        <v>453.35</v>
      </c>
      <c r="D1211" s="144">
        <v>0</v>
      </c>
      <c r="E1211" s="144">
        <v>61000</v>
      </c>
      <c r="F1211" s="144">
        <v>3</v>
      </c>
      <c r="G1211" s="146">
        <v>1360.05</v>
      </c>
      <c r="H1211" s="146">
        <v>722591.14</v>
      </c>
    </row>
    <row r="1212" spans="1:8" x14ac:dyDescent="0.25">
      <c r="A1212" s="144">
        <v>1210</v>
      </c>
      <c r="B1212" s="145">
        <v>43280</v>
      </c>
      <c r="C1212" s="144">
        <v>764.25</v>
      </c>
      <c r="D1212" s="144">
        <v>0</v>
      </c>
      <c r="E1212" s="144">
        <v>61000</v>
      </c>
      <c r="F1212" s="144">
        <v>3</v>
      </c>
      <c r="G1212" s="146">
        <v>2292.75</v>
      </c>
      <c r="H1212" s="146">
        <v>724883.89</v>
      </c>
    </row>
    <row r="1213" spans="1:8" x14ac:dyDescent="0.25">
      <c r="A1213" s="144">
        <v>1211</v>
      </c>
      <c r="B1213" s="145">
        <v>43283</v>
      </c>
      <c r="C1213" s="144">
        <v>-7.56</v>
      </c>
      <c r="D1213" s="144">
        <v>0</v>
      </c>
      <c r="E1213" s="144">
        <v>61000</v>
      </c>
      <c r="F1213" s="144">
        <v>3</v>
      </c>
      <c r="G1213" s="144">
        <v>-22.68</v>
      </c>
      <c r="H1213" s="146">
        <v>724861.21</v>
      </c>
    </row>
    <row r="1214" spans="1:8" x14ac:dyDescent="0.25">
      <c r="A1214" s="144">
        <v>1212</v>
      </c>
      <c r="B1214" s="145">
        <v>43284</v>
      </c>
      <c r="C1214" s="144">
        <v>586.98</v>
      </c>
      <c r="D1214" s="144">
        <v>0</v>
      </c>
      <c r="E1214" s="144">
        <v>61000</v>
      </c>
      <c r="F1214" s="144">
        <v>3</v>
      </c>
      <c r="G1214" s="146">
        <v>1760.94</v>
      </c>
      <c r="H1214" s="146">
        <v>726622.15</v>
      </c>
    </row>
    <row r="1215" spans="1:8" x14ac:dyDescent="0.25">
      <c r="A1215" s="144">
        <v>1213</v>
      </c>
      <c r="B1215" s="145">
        <v>43286</v>
      </c>
      <c r="C1215" s="144">
        <v>232.43</v>
      </c>
      <c r="D1215" s="144">
        <v>0</v>
      </c>
      <c r="E1215" s="144">
        <v>61000</v>
      </c>
      <c r="F1215" s="144">
        <v>3</v>
      </c>
      <c r="G1215" s="144">
        <v>697.29</v>
      </c>
      <c r="H1215" s="146">
        <v>727319.44</v>
      </c>
    </row>
    <row r="1216" spans="1:8" x14ac:dyDescent="0.25">
      <c r="A1216" s="144">
        <v>1214</v>
      </c>
      <c r="B1216" s="145">
        <v>43287</v>
      </c>
      <c r="C1216" s="144">
        <v>-220.61</v>
      </c>
      <c r="D1216" s="144">
        <v>0</v>
      </c>
      <c r="E1216" s="144">
        <v>61000</v>
      </c>
      <c r="F1216" s="144">
        <v>3</v>
      </c>
      <c r="G1216" s="144">
        <v>-661.83</v>
      </c>
      <c r="H1216" s="146">
        <v>726657.61</v>
      </c>
    </row>
    <row r="1217" spans="1:8" x14ac:dyDescent="0.25">
      <c r="A1217" s="144">
        <v>1215</v>
      </c>
      <c r="B1217" s="145">
        <v>43290</v>
      </c>
      <c r="C1217" s="146">
        <v>-1103.73</v>
      </c>
      <c r="D1217" s="144">
        <v>0</v>
      </c>
      <c r="E1217" s="144">
        <v>61000</v>
      </c>
      <c r="F1217" s="144">
        <v>3</v>
      </c>
      <c r="G1217" s="146">
        <v>-3311.19</v>
      </c>
      <c r="H1217" s="146">
        <v>723346.42</v>
      </c>
    </row>
    <row r="1218" spans="1:8" x14ac:dyDescent="0.25">
      <c r="A1218" s="144">
        <v>1216</v>
      </c>
      <c r="B1218" s="145">
        <v>43291</v>
      </c>
      <c r="C1218" s="144">
        <v>36.4</v>
      </c>
      <c r="D1218" s="144">
        <v>0</v>
      </c>
      <c r="E1218" s="144">
        <v>61000</v>
      </c>
      <c r="F1218" s="144">
        <v>3</v>
      </c>
      <c r="G1218" s="144">
        <v>109.2</v>
      </c>
      <c r="H1218" s="146">
        <v>723455.62</v>
      </c>
    </row>
    <row r="1219" spans="1:8" x14ac:dyDescent="0.25">
      <c r="A1219" s="144">
        <v>1217</v>
      </c>
      <c r="B1219" s="145">
        <v>43292</v>
      </c>
      <c r="C1219" s="144">
        <v>-82.73</v>
      </c>
      <c r="D1219" s="144">
        <v>0</v>
      </c>
      <c r="E1219" s="144">
        <v>61000</v>
      </c>
      <c r="F1219" s="144">
        <v>3</v>
      </c>
      <c r="G1219" s="144">
        <v>-248.19</v>
      </c>
      <c r="H1219" s="146">
        <v>723207.43</v>
      </c>
    </row>
    <row r="1220" spans="1:8" x14ac:dyDescent="0.25">
      <c r="A1220" s="144">
        <v>1218</v>
      </c>
      <c r="B1220" s="145">
        <v>43293</v>
      </c>
      <c r="C1220" s="144">
        <v>39.5</v>
      </c>
      <c r="D1220" s="144">
        <v>0</v>
      </c>
      <c r="E1220" s="144">
        <v>61000</v>
      </c>
      <c r="F1220" s="144">
        <v>3</v>
      </c>
      <c r="G1220" s="144">
        <v>118.5</v>
      </c>
      <c r="H1220" s="146">
        <v>723325.93</v>
      </c>
    </row>
    <row r="1221" spans="1:8" x14ac:dyDescent="0.25">
      <c r="A1221" s="144">
        <v>1219</v>
      </c>
      <c r="B1221" s="145">
        <v>43294</v>
      </c>
      <c r="C1221" s="144">
        <v>256.05</v>
      </c>
      <c r="D1221" s="144">
        <v>0</v>
      </c>
      <c r="E1221" s="144">
        <v>61000</v>
      </c>
      <c r="F1221" s="144">
        <v>3</v>
      </c>
      <c r="G1221" s="144">
        <v>768.15</v>
      </c>
      <c r="H1221" s="146">
        <v>724094.08</v>
      </c>
    </row>
    <row r="1222" spans="1:8" x14ac:dyDescent="0.25">
      <c r="A1222" s="144">
        <v>1220</v>
      </c>
      <c r="B1222" s="145">
        <v>43297</v>
      </c>
      <c r="C1222" s="144">
        <v>241.45</v>
      </c>
      <c r="D1222" s="144">
        <v>0</v>
      </c>
      <c r="E1222" s="144">
        <v>61000</v>
      </c>
      <c r="F1222" s="144">
        <v>3</v>
      </c>
      <c r="G1222" s="144">
        <v>724.35</v>
      </c>
      <c r="H1222" s="146">
        <v>724818.43</v>
      </c>
    </row>
    <row r="1223" spans="1:8" x14ac:dyDescent="0.25">
      <c r="A1223" s="144">
        <v>1221</v>
      </c>
      <c r="B1223" s="145">
        <v>43298</v>
      </c>
      <c r="C1223" s="144">
        <v>296.93</v>
      </c>
      <c r="D1223" s="144">
        <v>0</v>
      </c>
      <c r="E1223" s="144">
        <v>61000</v>
      </c>
      <c r="F1223" s="144">
        <v>3</v>
      </c>
      <c r="G1223" s="144">
        <v>890.79</v>
      </c>
      <c r="H1223" s="146">
        <v>725709.22</v>
      </c>
    </row>
    <row r="1224" spans="1:8" x14ac:dyDescent="0.25">
      <c r="A1224" s="144">
        <v>1222</v>
      </c>
      <c r="B1224" s="145">
        <v>43300</v>
      </c>
      <c r="C1224" s="146">
        <v>1148.2</v>
      </c>
      <c r="D1224" s="144">
        <v>0</v>
      </c>
      <c r="E1224" s="144">
        <v>61000</v>
      </c>
      <c r="F1224" s="144">
        <v>3</v>
      </c>
      <c r="G1224" s="146">
        <v>3444.6</v>
      </c>
      <c r="H1224" s="146">
        <v>729153.82</v>
      </c>
    </row>
    <row r="1225" spans="1:8" x14ac:dyDescent="0.25">
      <c r="A1225" s="144">
        <v>1223</v>
      </c>
      <c r="B1225" s="145">
        <v>43301</v>
      </c>
      <c r="C1225" s="144">
        <v>-4.18</v>
      </c>
      <c r="D1225" s="144">
        <v>0</v>
      </c>
      <c r="E1225" s="144">
        <v>61000</v>
      </c>
      <c r="F1225" s="144">
        <v>3</v>
      </c>
      <c r="G1225" s="144">
        <v>-12.54</v>
      </c>
      <c r="H1225" s="146">
        <v>729141.28</v>
      </c>
    </row>
    <row r="1226" spans="1:8" x14ac:dyDescent="0.25">
      <c r="A1226" s="144">
        <v>1224</v>
      </c>
      <c r="B1226" s="145">
        <v>43304</v>
      </c>
      <c r="C1226" s="146">
        <v>-1062.29</v>
      </c>
      <c r="D1226" s="144">
        <v>0</v>
      </c>
      <c r="E1226" s="144">
        <v>61000</v>
      </c>
      <c r="F1226" s="144">
        <v>3</v>
      </c>
      <c r="G1226" s="146">
        <v>-3186.87</v>
      </c>
      <c r="H1226" s="146">
        <v>725954.41</v>
      </c>
    </row>
    <row r="1227" spans="1:8" x14ac:dyDescent="0.25">
      <c r="A1227" s="144">
        <v>1225</v>
      </c>
      <c r="B1227" s="145">
        <v>43306</v>
      </c>
      <c r="C1227" s="144">
        <v>94.32</v>
      </c>
      <c r="D1227" s="144">
        <v>0</v>
      </c>
      <c r="E1227" s="144">
        <v>61000</v>
      </c>
      <c r="F1227" s="144">
        <v>3</v>
      </c>
      <c r="G1227" s="144">
        <v>282.95999999999998</v>
      </c>
      <c r="H1227" s="146">
        <v>726237.37</v>
      </c>
    </row>
    <row r="1228" spans="1:8" x14ac:dyDescent="0.25">
      <c r="A1228" s="144">
        <v>1226</v>
      </c>
      <c r="B1228" s="145">
        <v>43307</v>
      </c>
      <c r="C1228" s="144">
        <v>-150.80000000000001</v>
      </c>
      <c r="D1228" s="144">
        <v>0</v>
      </c>
      <c r="E1228" s="144">
        <v>61000</v>
      </c>
      <c r="F1228" s="144">
        <v>3</v>
      </c>
      <c r="G1228" s="144">
        <v>-452.4</v>
      </c>
      <c r="H1228" s="146">
        <v>725784.97</v>
      </c>
    </row>
    <row r="1229" spans="1:8" x14ac:dyDescent="0.25">
      <c r="A1229" s="144">
        <v>1227</v>
      </c>
      <c r="B1229" s="145">
        <v>43308</v>
      </c>
      <c r="C1229" s="144">
        <v>568.97</v>
      </c>
      <c r="D1229" s="144">
        <v>0</v>
      </c>
      <c r="E1229" s="144">
        <v>61000</v>
      </c>
      <c r="F1229" s="144">
        <v>3</v>
      </c>
      <c r="G1229" s="146">
        <v>1706.91</v>
      </c>
      <c r="H1229" s="146">
        <v>727491.88</v>
      </c>
    </row>
    <row r="1230" spans="1:8" x14ac:dyDescent="0.25">
      <c r="A1230" s="144">
        <v>1228</v>
      </c>
      <c r="B1230" s="145">
        <v>43311</v>
      </c>
      <c r="C1230" s="144">
        <v>-109.35</v>
      </c>
      <c r="D1230" s="144">
        <v>0</v>
      </c>
      <c r="E1230" s="144">
        <v>61000</v>
      </c>
      <c r="F1230" s="144">
        <v>3</v>
      </c>
      <c r="G1230" s="144">
        <v>-328.05</v>
      </c>
      <c r="H1230" s="146">
        <v>727163.83</v>
      </c>
    </row>
    <row r="1231" spans="1:8" x14ac:dyDescent="0.25">
      <c r="A1231" s="144">
        <v>1229</v>
      </c>
      <c r="B1231" s="145">
        <v>43312</v>
      </c>
      <c r="C1231" s="144">
        <v>-295.29000000000002</v>
      </c>
      <c r="D1231" s="144">
        <v>0</v>
      </c>
      <c r="E1231" s="144">
        <v>61000</v>
      </c>
      <c r="F1231" s="144">
        <v>3</v>
      </c>
      <c r="G1231" s="144">
        <v>-885.87</v>
      </c>
      <c r="H1231" s="146">
        <v>726277.96</v>
      </c>
    </row>
    <row r="1232" spans="1:8" x14ac:dyDescent="0.25">
      <c r="A1232" s="144">
        <v>1230</v>
      </c>
      <c r="B1232" s="145">
        <v>43313</v>
      </c>
      <c r="C1232" s="144">
        <v>360.88</v>
      </c>
      <c r="D1232" s="144">
        <v>0</v>
      </c>
      <c r="E1232" s="144">
        <v>61000</v>
      </c>
      <c r="F1232" s="144">
        <v>3</v>
      </c>
      <c r="G1232" s="146">
        <v>1082.6400000000001</v>
      </c>
      <c r="H1232" s="146">
        <v>727360.6</v>
      </c>
    </row>
    <row r="1233" spans="1:8" x14ac:dyDescent="0.25">
      <c r="A1233" s="144">
        <v>1231</v>
      </c>
      <c r="B1233" s="145">
        <v>43314</v>
      </c>
      <c r="C1233" s="144">
        <v>-265.48</v>
      </c>
      <c r="D1233" s="144">
        <v>0</v>
      </c>
      <c r="E1233" s="144">
        <v>61000</v>
      </c>
      <c r="F1233" s="144">
        <v>3</v>
      </c>
      <c r="G1233" s="144">
        <v>-796.44</v>
      </c>
      <c r="H1233" s="146">
        <v>726564.16</v>
      </c>
    </row>
    <row r="1234" spans="1:8" x14ac:dyDescent="0.25">
      <c r="A1234" s="144">
        <v>1232</v>
      </c>
      <c r="B1234" s="145">
        <v>43315</v>
      </c>
      <c r="C1234" s="144">
        <v>-473.66</v>
      </c>
      <c r="D1234" s="144">
        <v>0</v>
      </c>
      <c r="E1234" s="144">
        <v>61000</v>
      </c>
      <c r="F1234" s="144">
        <v>3</v>
      </c>
      <c r="G1234" s="146">
        <v>-1420.98</v>
      </c>
      <c r="H1234" s="146">
        <v>725143.18</v>
      </c>
    </row>
    <row r="1235" spans="1:8" x14ac:dyDescent="0.25">
      <c r="A1235" s="144">
        <v>1233</v>
      </c>
      <c r="B1235" s="145">
        <v>43318</v>
      </c>
      <c r="C1235" s="144">
        <v>222.94</v>
      </c>
      <c r="D1235" s="144">
        <v>0</v>
      </c>
      <c r="E1235" s="144">
        <v>61000</v>
      </c>
      <c r="F1235" s="144">
        <v>3</v>
      </c>
      <c r="G1235" s="144">
        <v>668.82</v>
      </c>
      <c r="H1235" s="146">
        <v>725812</v>
      </c>
    </row>
    <row r="1236" spans="1:8" x14ac:dyDescent="0.25">
      <c r="A1236" s="144">
        <v>1234</v>
      </c>
      <c r="B1236" s="145">
        <v>43319</v>
      </c>
      <c r="C1236" s="144">
        <v>-665.12</v>
      </c>
      <c r="D1236" s="144">
        <v>0</v>
      </c>
      <c r="E1236" s="144">
        <v>61000</v>
      </c>
      <c r="F1236" s="144">
        <v>3</v>
      </c>
      <c r="G1236" s="146">
        <v>-1995.36</v>
      </c>
      <c r="H1236" s="146">
        <v>723816.64</v>
      </c>
    </row>
    <row r="1237" spans="1:8" x14ac:dyDescent="0.25">
      <c r="A1237" s="144">
        <v>1235</v>
      </c>
      <c r="B1237" s="145">
        <v>43320</v>
      </c>
      <c r="C1237" s="144">
        <v>331.53</v>
      </c>
      <c r="D1237" s="144">
        <v>0</v>
      </c>
      <c r="E1237" s="144">
        <v>61000</v>
      </c>
      <c r="F1237" s="144">
        <v>3</v>
      </c>
      <c r="G1237" s="144">
        <v>994.59</v>
      </c>
      <c r="H1237" s="146">
        <v>724811.23</v>
      </c>
    </row>
    <row r="1238" spans="1:8" x14ac:dyDescent="0.25">
      <c r="A1238" s="144">
        <v>1236</v>
      </c>
      <c r="B1238" s="145">
        <v>43321</v>
      </c>
      <c r="C1238" s="144">
        <v>380.06</v>
      </c>
      <c r="D1238" s="144">
        <v>0</v>
      </c>
      <c r="E1238" s="144">
        <v>61000</v>
      </c>
      <c r="F1238" s="144">
        <v>3</v>
      </c>
      <c r="G1238" s="146">
        <v>1140.18</v>
      </c>
      <c r="H1238" s="146">
        <v>725951.41</v>
      </c>
    </row>
    <row r="1239" spans="1:8" x14ac:dyDescent="0.25">
      <c r="A1239" s="144">
        <v>1237</v>
      </c>
      <c r="B1239" s="145">
        <v>43322</v>
      </c>
      <c r="C1239" s="144">
        <v>-622.46</v>
      </c>
      <c r="D1239" s="144">
        <v>0</v>
      </c>
      <c r="E1239" s="144">
        <v>61000</v>
      </c>
      <c r="F1239" s="144">
        <v>3</v>
      </c>
      <c r="G1239" s="146">
        <v>-1867.38</v>
      </c>
      <c r="H1239" s="146">
        <v>724084.03</v>
      </c>
    </row>
    <row r="1240" spans="1:8" x14ac:dyDescent="0.25">
      <c r="A1240" s="144">
        <v>1238</v>
      </c>
      <c r="B1240" s="145">
        <v>43325</v>
      </c>
      <c r="C1240" s="144">
        <v>711.37</v>
      </c>
      <c r="D1240" s="144">
        <v>0</v>
      </c>
      <c r="E1240" s="144">
        <v>61000</v>
      </c>
      <c r="F1240" s="144">
        <v>3</v>
      </c>
      <c r="G1240" s="146">
        <v>2134.11</v>
      </c>
      <c r="H1240" s="146">
        <v>726218.14</v>
      </c>
    </row>
    <row r="1241" spans="1:8" x14ac:dyDescent="0.25">
      <c r="A1241" s="144">
        <v>1239</v>
      </c>
      <c r="B1241" s="145">
        <v>43326</v>
      </c>
      <c r="C1241" s="144">
        <v>491.33</v>
      </c>
      <c r="D1241" s="144">
        <v>0</v>
      </c>
      <c r="E1241" s="144">
        <v>61000</v>
      </c>
      <c r="F1241" s="144">
        <v>3</v>
      </c>
      <c r="G1241" s="146">
        <v>1473.99</v>
      </c>
      <c r="H1241" s="146">
        <v>727692.13</v>
      </c>
    </row>
    <row r="1242" spans="1:8" x14ac:dyDescent="0.25">
      <c r="A1242" s="144">
        <v>1240</v>
      </c>
      <c r="B1242" s="145">
        <v>43328</v>
      </c>
      <c r="C1242" s="144">
        <v>-579.41999999999996</v>
      </c>
      <c r="D1242" s="144">
        <v>0</v>
      </c>
      <c r="E1242" s="144">
        <v>61000</v>
      </c>
      <c r="F1242" s="144">
        <v>3</v>
      </c>
      <c r="G1242" s="146">
        <v>-1738.26</v>
      </c>
      <c r="H1242" s="146">
        <v>725953.87</v>
      </c>
    </row>
    <row r="1243" spans="1:8" x14ac:dyDescent="0.25">
      <c r="A1243" s="144">
        <v>1241</v>
      </c>
      <c r="B1243" s="145">
        <v>43329</v>
      </c>
      <c r="C1243" s="144">
        <v>168.19</v>
      </c>
      <c r="D1243" s="144">
        <v>0</v>
      </c>
      <c r="E1243" s="144">
        <v>61000</v>
      </c>
      <c r="F1243" s="144">
        <v>3</v>
      </c>
      <c r="G1243" s="144">
        <v>504.57</v>
      </c>
      <c r="H1243" s="146">
        <v>726458.44</v>
      </c>
    </row>
    <row r="1244" spans="1:8" x14ac:dyDescent="0.25">
      <c r="A1244" s="144">
        <v>1242</v>
      </c>
      <c r="B1244" s="145">
        <v>43334</v>
      </c>
      <c r="C1244" s="144">
        <v>-275.83</v>
      </c>
      <c r="D1244" s="144">
        <v>0</v>
      </c>
      <c r="E1244" s="144">
        <v>61000</v>
      </c>
      <c r="F1244" s="144">
        <v>3</v>
      </c>
      <c r="G1244" s="144">
        <v>-827.49</v>
      </c>
      <c r="H1244" s="146">
        <v>725630.95</v>
      </c>
    </row>
    <row r="1245" spans="1:8" x14ac:dyDescent="0.25">
      <c r="A1245" s="144">
        <v>1243</v>
      </c>
      <c r="B1245" s="145">
        <v>43336</v>
      </c>
      <c r="C1245" s="144">
        <v>-338.52</v>
      </c>
      <c r="D1245" s="144">
        <v>0</v>
      </c>
      <c r="E1245" s="144">
        <v>61000</v>
      </c>
      <c r="F1245" s="144">
        <v>3</v>
      </c>
      <c r="G1245" s="146">
        <v>-1015.56</v>
      </c>
      <c r="H1245" s="146">
        <v>724615.39</v>
      </c>
    </row>
    <row r="1246" spans="1:8" x14ac:dyDescent="0.25">
      <c r="A1246" s="144">
        <v>1244</v>
      </c>
      <c r="B1246" s="145">
        <v>43339</v>
      </c>
      <c r="C1246" s="146">
        <v>1380.95</v>
      </c>
      <c r="D1246" s="144">
        <v>0</v>
      </c>
      <c r="E1246" s="144">
        <v>61000</v>
      </c>
      <c r="F1246" s="144">
        <v>3</v>
      </c>
      <c r="G1246" s="146">
        <v>4142.8500000000004</v>
      </c>
      <c r="H1246" s="146">
        <v>728758.24</v>
      </c>
    </row>
    <row r="1247" spans="1:8" x14ac:dyDescent="0.25">
      <c r="A1247" s="144">
        <v>1245</v>
      </c>
      <c r="B1247" s="145">
        <v>43340</v>
      </c>
      <c r="C1247" s="144">
        <v>138.62</v>
      </c>
      <c r="D1247" s="144">
        <v>0</v>
      </c>
      <c r="E1247" s="144">
        <v>61000</v>
      </c>
      <c r="F1247" s="144">
        <v>3</v>
      </c>
      <c r="G1247" s="144">
        <v>415.86</v>
      </c>
      <c r="H1247" s="146">
        <v>729174.1</v>
      </c>
    </row>
    <row r="1248" spans="1:8" x14ac:dyDescent="0.25">
      <c r="A1248" s="144">
        <v>1246</v>
      </c>
      <c r="B1248" s="145">
        <v>43341</v>
      </c>
      <c r="C1248" s="144">
        <v>-476.31</v>
      </c>
      <c r="D1248" s="144">
        <v>0</v>
      </c>
      <c r="E1248" s="144">
        <v>61000</v>
      </c>
      <c r="F1248" s="144">
        <v>3</v>
      </c>
      <c r="G1248" s="146">
        <v>-1428.93</v>
      </c>
      <c r="H1248" s="146">
        <v>727745.17</v>
      </c>
    </row>
    <row r="1249" spans="1:8" x14ac:dyDescent="0.25">
      <c r="A1249" s="144">
        <v>1247</v>
      </c>
      <c r="B1249" s="145">
        <v>43342</v>
      </c>
      <c r="C1249" s="144">
        <v>181.47</v>
      </c>
      <c r="D1249" s="144">
        <v>0</v>
      </c>
      <c r="E1249" s="144">
        <v>61000</v>
      </c>
      <c r="F1249" s="144">
        <v>3</v>
      </c>
      <c r="G1249" s="144">
        <v>544.41</v>
      </c>
      <c r="H1249" s="146">
        <v>728289.58</v>
      </c>
    </row>
    <row r="1250" spans="1:8" x14ac:dyDescent="0.25">
      <c r="A1250" s="144">
        <v>1248</v>
      </c>
      <c r="B1250" s="145">
        <v>43343</v>
      </c>
      <c r="C1250" s="144">
        <v>424.15</v>
      </c>
      <c r="D1250" s="144">
        <v>0</v>
      </c>
      <c r="E1250" s="144">
        <v>61000</v>
      </c>
      <c r="F1250" s="144">
        <v>3</v>
      </c>
      <c r="G1250" s="146">
        <v>1272.45</v>
      </c>
      <c r="H1250" s="146">
        <v>729562.03</v>
      </c>
    </row>
    <row r="1251" spans="1:8" x14ac:dyDescent="0.25">
      <c r="A1251" s="144">
        <v>1249</v>
      </c>
      <c r="B1251" s="145">
        <v>43346</v>
      </c>
      <c r="C1251" s="144">
        <v>-727.5</v>
      </c>
      <c r="D1251" s="144">
        <v>0</v>
      </c>
      <c r="E1251" s="144">
        <v>61000</v>
      </c>
      <c r="F1251" s="144">
        <v>3</v>
      </c>
      <c r="G1251" s="146">
        <v>-2182.5</v>
      </c>
      <c r="H1251" s="146">
        <v>727379.53</v>
      </c>
    </row>
    <row r="1252" spans="1:8" x14ac:dyDescent="0.25">
      <c r="A1252" s="144">
        <v>1250</v>
      </c>
      <c r="B1252" s="145">
        <v>43347</v>
      </c>
      <c r="C1252" s="144">
        <v>-578.14</v>
      </c>
      <c r="D1252" s="144">
        <v>0</v>
      </c>
      <c r="E1252" s="144">
        <v>61000</v>
      </c>
      <c r="F1252" s="144">
        <v>3</v>
      </c>
      <c r="G1252" s="146">
        <v>-1734.42</v>
      </c>
      <c r="H1252" s="146">
        <v>725645.11</v>
      </c>
    </row>
    <row r="1253" spans="1:8" x14ac:dyDescent="0.25">
      <c r="A1253" s="144">
        <v>1251</v>
      </c>
      <c r="B1253" s="145">
        <v>43348</v>
      </c>
      <c r="C1253" s="146">
        <v>-1245.8499999999999</v>
      </c>
      <c r="D1253" s="144">
        <v>0</v>
      </c>
      <c r="E1253" s="144">
        <v>61000</v>
      </c>
      <c r="F1253" s="144">
        <v>3</v>
      </c>
      <c r="G1253" s="146">
        <v>-3737.55</v>
      </c>
      <c r="H1253" s="146">
        <v>721907.56</v>
      </c>
    </row>
    <row r="1254" spans="1:8" x14ac:dyDescent="0.25">
      <c r="A1254" s="144">
        <v>1252</v>
      </c>
      <c r="B1254" s="145">
        <v>43349</v>
      </c>
      <c r="C1254" s="146">
        <v>1690.21</v>
      </c>
      <c r="D1254" s="144">
        <v>0</v>
      </c>
      <c r="E1254" s="144">
        <v>61000</v>
      </c>
      <c r="F1254" s="144">
        <v>3</v>
      </c>
      <c r="G1254" s="146">
        <v>5070.63</v>
      </c>
      <c r="H1254" s="146">
        <v>726978.19</v>
      </c>
    </row>
    <row r="1255" spans="1:8" x14ac:dyDescent="0.25">
      <c r="A1255" s="144">
        <v>1253</v>
      </c>
      <c r="B1255" s="145">
        <v>43350</v>
      </c>
      <c r="C1255" s="144">
        <v>582.47</v>
      </c>
      <c r="D1255" s="144">
        <v>0</v>
      </c>
      <c r="E1255" s="144">
        <v>61000</v>
      </c>
      <c r="F1255" s="144">
        <v>3</v>
      </c>
      <c r="G1255" s="146">
        <v>1747.41</v>
      </c>
      <c r="H1255" s="146">
        <v>728725.6</v>
      </c>
    </row>
    <row r="1256" spans="1:8" x14ac:dyDescent="0.25">
      <c r="A1256" s="144">
        <v>1254</v>
      </c>
      <c r="B1256" s="145">
        <v>43353</v>
      </c>
      <c r="C1256" s="144">
        <v>628.21</v>
      </c>
      <c r="D1256" s="144">
        <v>0</v>
      </c>
      <c r="E1256" s="144">
        <v>61000</v>
      </c>
      <c r="F1256" s="144">
        <v>3</v>
      </c>
      <c r="G1256" s="146">
        <v>1884.63</v>
      </c>
      <c r="H1256" s="146">
        <v>730610.23</v>
      </c>
    </row>
    <row r="1257" spans="1:8" x14ac:dyDescent="0.25">
      <c r="A1257" s="144">
        <v>1255</v>
      </c>
      <c r="B1257" s="145">
        <v>43354</v>
      </c>
      <c r="C1257" s="144">
        <v>-74.63</v>
      </c>
      <c r="D1257" s="144">
        <v>0</v>
      </c>
      <c r="E1257" s="144">
        <v>61000</v>
      </c>
      <c r="F1257" s="144">
        <v>3</v>
      </c>
      <c r="G1257" s="144">
        <v>-223.89</v>
      </c>
      <c r="H1257" s="146">
        <v>730386.34</v>
      </c>
    </row>
    <row r="1258" spans="1:8" x14ac:dyDescent="0.25">
      <c r="A1258" s="144">
        <v>1256</v>
      </c>
      <c r="B1258" s="145">
        <v>43360</v>
      </c>
      <c r="C1258" s="144">
        <v>-88.65</v>
      </c>
      <c r="D1258" s="144">
        <v>0</v>
      </c>
      <c r="E1258" s="144">
        <v>61000</v>
      </c>
      <c r="F1258" s="144">
        <v>3</v>
      </c>
      <c r="G1258" s="144">
        <v>-265.95</v>
      </c>
      <c r="H1258" s="146">
        <v>730120.39</v>
      </c>
    </row>
    <row r="1259" spans="1:8" x14ac:dyDescent="0.25">
      <c r="A1259" s="144">
        <v>1257</v>
      </c>
      <c r="B1259" s="145">
        <v>43361</v>
      </c>
      <c r="C1259" s="144">
        <v>238.04</v>
      </c>
      <c r="D1259" s="144">
        <v>0</v>
      </c>
      <c r="E1259" s="144">
        <v>61000</v>
      </c>
      <c r="F1259" s="144">
        <v>3</v>
      </c>
      <c r="G1259" s="144">
        <v>714.12</v>
      </c>
      <c r="H1259" s="146">
        <v>730834.51</v>
      </c>
    </row>
    <row r="1260" spans="1:8" x14ac:dyDescent="0.25">
      <c r="A1260" s="144">
        <v>1258</v>
      </c>
      <c r="B1260" s="145">
        <v>43362</v>
      </c>
      <c r="C1260" s="144">
        <v>43.91</v>
      </c>
      <c r="D1260" s="144">
        <v>0</v>
      </c>
      <c r="E1260" s="144">
        <v>61000</v>
      </c>
      <c r="F1260" s="144">
        <v>3</v>
      </c>
      <c r="G1260" s="144">
        <v>131.72999999999999</v>
      </c>
      <c r="H1260" s="146">
        <v>730966.24</v>
      </c>
    </row>
    <row r="1261" spans="1:8" x14ac:dyDescent="0.25">
      <c r="A1261" s="144">
        <v>1259</v>
      </c>
      <c r="B1261" s="145">
        <v>43364</v>
      </c>
      <c r="C1261" s="144">
        <v>394.03</v>
      </c>
      <c r="D1261" s="144">
        <v>0</v>
      </c>
      <c r="E1261" s="144">
        <v>61000</v>
      </c>
      <c r="F1261" s="144">
        <v>3</v>
      </c>
      <c r="G1261" s="146">
        <v>1182.0899999999999</v>
      </c>
      <c r="H1261" s="146">
        <v>732148.33</v>
      </c>
    </row>
    <row r="1262" spans="1:8" x14ac:dyDescent="0.25">
      <c r="A1262" s="144">
        <v>1260</v>
      </c>
      <c r="B1262" s="145">
        <v>43370</v>
      </c>
      <c r="C1262" s="144">
        <v>835.23</v>
      </c>
      <c r="D1262" s="144">
        <v>0</v>
      </c>
      <c r="E1262" s="144">
        <v>61000</v>
      </c>
      <c r="F1262" s="144">
        <v>3</v>
      </c>
      <c r="G1262" s="146">
        <v>2505.69</v>
      </c>
      <c r="H1262" s="146">
        <v>734654.02</v>
      </c>
    </row>
    <row r="1263" spans="1:8" x14ac:dyDescent="0.25">
      <c r="A1263" s="144">
        <v>1261</v>
      </c>
      <c r="B1263" s="145">
        <v>43371</v>
      </c>
      <c r="C1263" s="144">
        <v>-594.07000000000005</v>
      </c>
      <c r="D1263" s="144">
        <v>0</v>
      </c>
      <c r="E1263" s="144">
        <v>61000</v>
      </c>
      <c r="F1263" s="144">
        <v>3</v>
      </c>
      <c r="G1263" s="146">
        <v>-1782.21</v>
      </c>
      <c r="H1263" s="146">
        <v>732871.81</v>
      </c>
    </row>
    <row r="1264" spans="1:8" x14ac:dyDescent="0.25">
      <c r="A1264" s="144">
        <v>1262</v>
      </c>
      <c r="B1264" s="145">
        <v>43375</v>
      </c>
      <c r="C1264" s="144">
        <v>-589.91999999999996</v>
      </c>
      <c r="D1264" s="144">
        <v>0</v>
      </c>
      <c r="E1264" s="144">
        <v>61000</v>
      </c>
      <c r="F1264" s="144">
        <v>3</v>
      </c>
      <c r="G1264" s="146">
        <v>-1769.76</v>
      </c>
      <c r="H1264" s="146">
        <v>731102.05</v>
      </c>
    </row>
    <row r="1265" spans="1:8" x14ac:dyDescent="0.25">
      <c r="A1265" s="144">
        <v>1263</v>
      </c>
      <c r="B1265" s="145">
        <v>43376</v>
      </c>
      <c r="C1265" s="144">
        <v>164.05</v>
      </c>
      <c r="D1265" s="144">
        <v>0</v>
      </c>
      <c r="E1265" s="144">
        <v>61000</v>
      </c>
      <c r="F1265" s="144">
        <v>3</v>
      </c>
      <c r="G1265" s="144">
        <v>492.15</v>
      </c>
      <c r="H1265" s="146">
        <v>731594.2</v>
      </c>
    </row>
    <row r="1266" spans="1:8" x14ac:dyDescent="0.25">
      <c r="A1266" s="144">
        <v>1264</v>
      </c>
      <c r="B1266" s="145">
        <v>43377</v>
      </c>
      <c r="C1266" s="144">
        <v>-594.07000000000005</v>
      </c>
      <c r="D1266" s="144">
        <v>0</v>
      </c>
      <c r="E1266" s="144">
        <v>61000</v>
      </c>
      <c r="F1266" s="144">
        <v>3</v>
      </c>
      <c r="G1266" s="146">
        <v>-1782.21</v>
      </c>
      <c r="H1266" s="146">
        <v>729811.99</v>
      </c>
    </row>
    <row r="1267" spans="1:8" x14ac:dyDescent="0.25">
      <c r="A1267" s="144">
        <v>1265</v>
      </c>
      <c r="B1267" s="145">
        <v>43378</v>
      </c>
      <c r="C1267" s="146">
        <v>1449.53</v>
      </c>
      <c r="D1267" s="144">
        <v>0</v>
      </c>
      <c r="E1267" s="144">
        <v>61000</v>
      </c>
      <c r="F1267" s="144">
        <v>3</v>
      </c>
      <c r="G1267" s="146">
        <v>4348.59</v>
      </c>
      <c r="H1267" s="146">
        <v>734160.58</v>
      </c>
    </row>
    <row r="1268" spans="1:8" x14ac:dyDescent="0.25">
      <c r="A1268" s="144">
        <v>1266</v>
      </c>
      <c r="B1268" s="145">
        <v>43381</v>
      </c>
      <c r="C1268" s="144">
        <v>281.66000000000003</v>
      </c>
      <c r="D1268" s="144">
        <v>0</v>
      </c>
      <c r="E1268" s="144">
        <v>61000</v>
      </c>
      <c r="F1268" s="144">
        <v>3</v>
      </c>
      <c r="G1268" s="144">
        <v>844.98</v>
      </c>
      <c r="H1268" s="146">
        <v>735005.56</v>
      </c>
    </row>
    <row r="1269" spans="1:8" x14ac:dyDescent="0.25">
      <c r="A1269" s="144">
        <v>1267</v>
      </c>
      <c r="B1269" s="145">
        <v>43382</v>
      </c>
      <c r="C1269" s="144">
        <v>751.18</v>
      </c>
      <c r="D1269" s="144">
        <v>0</v>
      </c>
      <c r="E1269" s="144">
        <v>61000</v>
      </c>
      <c r="F1269" s="144">
        <v>3</v>
      </c>
      <c r="G1269" s="146">
        <v>2253.54</v>
      </c>
      <c r="H1269" s="146">
        <v>737259.1</v>
      </c>
    </row>
    <row r="1270" spans="1:8" x14ac:dyDescent="0.25">
      <c r="A1270" s="144">
        <v>1268</v>
      </c>
      <c r="B1270" s="145">
        <v>43384</v>
      </c>
      <c r="C1270" s="146">
        <v>2009.51</v>
      </c>
      <c r="D1270" s="144">
        <v>0</v>
      </c>
      <c r="E1270" s="144">
        <v>61000</v>
      </c>
      <c r="F1270" s="144">
        <v>3</v>
      </c>
      <c r="G1270" s="146">
        <v>6028.53</v>
      </c>
      <c r="H1270" s="146">
        <v>743287.63</v>
      </c>
    </row>
    <row r="1271" spans="1:8" x14ac:dyDescent="0.25">
      <c r="A1271" s="144">
        <v>1269</v>
      </c>
      <c r="B1271" s="145">
        <v>43385</v>
      </c>
      <c r="C1271" s="146">
        <v>2212.2800000000002</v>
      </c>
      <c r="D1271" s="144">
        <v>0</v>
      </c>
      <c r="E1271" s="144">
        <v>61000</v>
      </c>
      <c r="F1271" s="144">
        <v>3</v>
      </c>
      <c r="G1271" s="146">
        <v>6636.84</v>
      </c>
      <c r="H1271" s="146">
        <v>749924.47</v>
      </c>
    </row>
    <row r="1272" spans="1:8" x14ac:dyDescent="0.25">
      <c r="A1272" s="144">
        <v>1270</v>
      </c>
      <c r="B1272" s="145">
        <v>43388</v>
      </c>
      <c r="C1272" s="144">
        <v>204.78</v>
      </c>
      <c r="D1272" s="144">
        <v>0</v>
      </c>
      <c r="E1272" s="144">
        <v>61000</v>
      </c>
      <c r="F1272" s="144">
        <v>3</v>
      </c>
      <c r="G1272" s="144">
        <v>614.34</v>
      </c>
      <c r="H1272" s="146">
        <v>750538.81</v>
      </c>
    </row>
    <row r="1273" spans="1:8" x14ac:dyDescent="0.25">
      <c r="A1273" s="144">
        <v>1271</v>
      </c>
      <c r="B1273" s="145">
        <v>43389</v>
      </c>
      <c r="C1273" s="146">
        <v>3171.76</v>
      </c>
      <c r="D1273" s="144">
        <v>0</v>
      </c>
      <c r="E1273" s="144">
        <v>61000</v>
      </c>
      <c r="F1273" s="144">
        <v>3</v>
      </c>
      <c r="G1273" s="146">
        <v>9515.2800000000007</v>
      </c>
      <c r="H1273" s="146">
        <v>760054.09</v>
      </c>
    </row>
    <row r="1274" spans="1:8" x14ac:dyDescent="0.25">
      <c r="A1274" s="144">
        <v>1272</v>
      </c>
      <c r="B1274" s="145">
        <v>43390</v>
      </c>
      <c r="C1274" s="144">
        <v>-176.49</v>
      </c>
      <c r="D1274" s="144">
        <v>0</v>
      </c>
      <c r="E1274" s="144">
        <v>61000</v>
      </c>
      <c r="F1274" s="144">
        <v>3</v>
      </c>
      <c r="G1274" s="144">
        <v>-529.47</v>
      </c>
      <c r="H1274" s="146">
        <v>759524.62</v>
      </c>
    </row>
    <row r="1275" spans="1:8" x14ac:dyDescent="0.25">
      <c r="A1275" s="144">
        <v>1273</v>
      </c>
      <c r="B1275" s="145">
        <v>43391</v>
      </c>
      <c r="C1275" s="146">
        <v>4956.37</v>
      </c>
      <c r="D1275" s="144">
        <v>0</v>
      </c>
      <c r="E1275" s="144">
        <v>61000</v>
      </c>
      <c r="F1275" s="144">
        <v>3</v>
      </c>
      <c r="G1275" s="146">
        <v>14869.11</v>
      </c>
      <c r="H1275" s="146">
        <v>774393.73</v>
      </c>
    </row>
    <row r="1276" spans="1:8" x14ac:dyDescent="0.25">
      <c r="A1276" s="144">
        <v>1274</v>
      </c>
      <c r="B1276" s="145">
        <v>43392</v>
      </c>
      <c r="C1276" s="144">
        <v>207.76</v>
      </c>
      <c r="D1276" s="144">
        <v>0</v>
      </c>
      <c r="E1276" s="144">
        <v>61000</v>
      </c>
      <c r="F1276" s="144">
        <v>3</v>
      </c>
      <c r="G1276" s="144">
        <v>623.28</v>
      </c>
      <c r="H1276" s="146">
        <v>775017.01</v>
      </c>
    </row>
    <row r="1277" spans="1:8" x14ac:dyDescent="0.25">
      <c r="A1277" s="144">
        <v>1275</v>
      </c>
      <c r="B1277" s="145">
        <v>43395</v>
      </c>
      <c r="C1277" s="146">
        <v>3203.43</v>
      </c>
      <c r="D1277" s="144">
        <v>0</v>
      </c>
      <c r="E1277" s="144">
        <v>61000</v>
      </c>
      <c r="F1277" s="144">
        <v>3</v>
      </c>
      <c r="G1277" s="146">
        <v>9610.2900000000009</v>
      </c>
      <c r="H1277" s="146">
        <v>784627.3</v>
      </c>
    </row>
    <row r="1278" spans="1:8" x14ac:dyDescent="0.25">
      <c r="A1278" s="144">
        <v>1276</v>
      </c>
      <c r="B1278" s="145">
        <v>43396</v>
      </c>
      <c r="C1278" s="146">
        <v>-2208.9899999999998</v>
      </c>
      <c r="D1278" s="144">
        <v>0</v>
      </c>
      <c r="E1278" s="144">
        <v>61000</v>
      </c>
      <c r="F1278" s="144">
        <v>3</v>
      </c>
      <c r="G1278" s="146">
        <v>-6626.97</v>
      </c>
      <c r="H1278" s="146">
        <v>778000.33</v>
      </c>
    </row>
    <row r="1279" spans="1:8" x14ac:dyDescent="0.25">
      <c r="A1279" s="144">
        <v>1277</v>
      </c>
      <c r="B1279" s="145">
        <v>43397</v>
      </c>
      <c r="C1279" s="144">
        <v>182.35</v>
      </c>
      <c r="D1279" s="144">
        <v>0</v>
      </c>
      <c r="E1279" s="144">
        <v>61000</v>
      </c>
      <c r="F1279" s="144">
        <v>3</v>
      </c>
      <c r="G1279" s="144">
        <v>547.04999999999995</v>
      </c>
      <c r="H1279" s="146">
        <v>778547.38</v>
      </c>
    </row>
    <row r="1280" spans="1:8" x14ac:dyDescent="0.25">
      <c r="A1280" s="144">
        <v>1278</v>
      </c>
      <c r="B1280" s="145">
        <v>43398</v>
      </c>
      <c r="C1280" s="144">
        <v>336.47</v>
      </c>
      <c r="D1280" s="144">
        <v>0</v>
      </c>
      <c r="E1280" s="144">
        <v>61000</v>
      </c>
      <c r="F1280" s="144">
        <v>3</v>
      </c>
      <c r="G1280" s="146">
        <v>1009.41</v>
      </c>
      <c r="H1280" s="146">
        <v>779556.79</v>
      </c>
    </row>
    <row r="1281" spans="1:8" x14ac:dyDescent="0.25">
      <c r="A1281" s="144">
        <v>1279</v>
      </c>
      <c r="B1281" s="145">
        <v>43399</v>
      </c>
      <c r="C1281" s="146">
        <v>-3228.31</v>
      </c>
      <c r="D1281" s="144">
        <v>0</v>
      </c>
      <c r="E1281" s="144">
        <v>61000</v>
      </c>
      <c r="F1281" s="144">
        <v>3</v>
      </c>
      <c r="G1281" s="146">
        <v>-9684.93</v>
      </c>
      <c r="H1281" s="146">
        <v>769871.86</v>
      </c>
    </row>
    <row r="1282" spans="1:8" x14ac:dyDescent="0.25">
      <c r="A1282" s="144">
        <v>1280</v>
      </c>
      <c r="B1282" s="145">
        <v>43402</v>
      </c>
      <c r="C1282" s="144">
        <v>-492.39</v>
      </c>
      <c r="D1282" s="144">
        <v>0</v>
      </c>
      <c r="E1282" s="144">
        <v>61000</v>
      </c>
      <c r="F1282" s="144">
        <v>3</v>
      </c>
      <c r="G1282" s="146">
        <v>-1477.17</v>
      </c>
      <c r="H1282" s="146">
        <v>768394.69</v>
      </c>
    </row>
    <row r="1283" spans="1:8" x14ac:dyDescent="0.25">
      <c r="A1283" s="144">
        <v>1281</v>
      </c>
      <c r="B1283" s="145">
        <v>43403</v>
      </c>
      <c r="C1283" s="144">
        <v>512.07000000000005</v>
      </c>
      <c r="D1283" s="144">
        <v>0</v>
      </c>
      <c r="E1283" s="144">
        <v>61000</v>
      </c>
      <c r="F1283" s="144">
        <v>3</v>
      </c>
      <c r="G1283" s="146">
        <v>1536.21</v>
      </c>
      <c r="H1283" s="146">
        <v>769930.9</v>
      </c>
    </row>
    <row r="1284" spans="1:8" x14ac:dyDescent="0.25">
      <c r="A1284" s="144">
        <v>1282</v>
      </c>
      <c r="B1284" s="145">
        <v>43404</v>
      </c>
      <c r="C1284" s="144">
        <v>100.3</v>
      </c>
      <c r="D1284" s="144">
        <v>0</v>
      </c>
      <c r="E1284" s="144">
        <v>61000</v>
      </c>
      <c r="F1284" s="144">
        <v>3</v>
      </c>
      <c r="G1284" s="144">
        <v>300.89999999999998</v>
      </c>
      <c r="H1284" s="146">
        <v>770231.8</v>
      </c>
    </row>
    <row r="1285" spans="1:8" x14ac:dyDescent="0.25">
      <c r="A1285" s="144">
        <v>1283</v>
      </c>
      <c r="B1285" s="145">
        <v>43405</v>
      </c>
      <c r="C1285" s="146">
        <v>2260.7800000000002</v>
      </c>
      <c r="D1285" s="144">
        <v>0</v>
      </c>
      <c r="E1285" s="144">
        <v>61000</v>
      </c>
      <c r="F1285" s="144">
        <v>3</v>
      </c>
      <c r="G1285" s="146">
        <v>6782.34</v>
      </c>
      <c r="H1285" s="146">
        <v>777014.14</v>
      </c>
    </row>
    <row r="1286" spans="1:8" x14ac:dyDescent="0.25">
      <c r="A1286" s="144">
        <v>1284</v>
      </c>
      <c r="B1286" s="145">
        <v>43406</v>
      </c>
      <c r="C1286" s="146">
        <v>1307.72</v>
      </c>
      <c r="D1286" s="144">
        <v>0</v>
      </c>
      <c r="E1286" s="144">
        <v>61000</v>
      </c>
      <c r="F1286" s="144">
        <v>3</v>
      </c>
      <c r="G1286" s="146">
        <v>3923.16</v>
      </c>
      <c r="H1286" s="146">
        <v>780937.3</v>
      </c>
    </row>
    <row r="1287" spans="1:8" x14ac:dyDescent="0.25">
      <c r="A1287" s="144">
        <v>1285</v>
      </c>
      <c r="B1287" s="145">
        <v>43409</v>
      </c>
      <c r="C1287" s="144">
        <v>-359.42</v>
      </c>
      <c r="D1287" s="144">
        <v>0</v>
      </c>
      <c r="E1287" s="144">
        <v>61000</v>
      </c>
      <c r="F1287" s="144">
        <v>3</v>
      </c>
      <c r="G1287" s="146">
        <v>-1078.26</v>
      </c>
      <c r="H1287" s="146">
        <v>779859.04</v>
      </c>
    </row>
    <row r="1288" spans="1:8" x14ac:dyDescent="0.25">
      <c r="A1288" s="144">
        <v>1286</v>
      </c>
      <c r="B1288" s="145">
        <v>43410</v>
      </c>
      <c r="C1288" s="144">
        <v>-615.82000000000005</v>
      </c>
      <c r="D1288" s="144">
        <v>0</v>
      </c>
      <c r="E1288" s="144">
        <v>61000</v>
      </c>
      <c r="F1288" s="144">
        <v>3</v>
      </c>
      <c r="G1288" s="146">
        <v>-1847.46</v>
      </c>
      <c r="H1288" s="146">
        <v>778011.58</v>
      </c>
    </row>
    <row r="1289" spans="1:8" x14ac:dyDescent="0.25">
      <c r="A1289" s="144">
        <v>1287</v>
      </c>
      <c r="B1289" s="145">
        <v>43411</v>
      </c>
      <c r="C1289" s="144">
        <v>646.16999999999996</v>
      </c>
      <c r="D1289" s="144">
        <v>0</v>
      </c>
      <c r="E1289" s="144">
        <v>61000</v>
      </c>
      <c r="F1289" s="144">
        <v>3</v>
      </c>
      <c r="G1289" s="146">
        <v>1938.51</v>
      </c>
      <c r="H1289" s="146">
        <v>779950.09</v>
      </c>
    </row>
    <row r="1290" spans="1:8" x14ac:dyDescent="0.25">
      <c r="A1290" s="144">
        <v>1288</v>
      </c>
      <c r="B1290" s="145">
        <v>43412</v>
      </c>
      <c r="C1290" s="144">
        <v>113.04</v>
      </c>
      <c r="D1290" s="144">
        <v>0</v>
      </c>
      <c r="E1290" s="144">
        <v>61000</v>
      </c>
      <c r="F1290" s="144">
        <v>3</v>
      </c>
      <c r="G1290" s="144">
        <v>339.12</v>
      </c>
      <c r="H1290" s="146">
        <v>780289.21</v>
      </c>
    </row>
    <row r="1291" spans="1:8" x14ac:dyDescent="0.25">
      <c r="A1291" s="144">
        <v>1289</v>
      </c>
      <c r="B1291" s="145">
        <v>43413</v>
      </c>
      <c r="C1291" s="144">
        <v>-691.45</v>
      </c>
      <c r="D1291" s="144">
        <v>0</v>
      </c>
      <c r="E1291" s="144">
        <v>61000</v>
      </c>
      <c r="F1291" s="144">
        <v>3</v>
      </c>
      <c r="G1291" s="146">
        <v>-2074.35</v>
      </c>
      <c r="H1291" s="146">
        <v>778214.86</v>
      </c>
    </row>
    <row r="1292" spans="1:8" x14ac:dyDescent="0.25">
      <c r="A1292" s="144">
        <v>1290</v>
      </c>
      <c r="B1292" s="145">
        <v>43416</v>
      </c>
      <c r="C1292" s="144">
        <v>235.85</v>
      </c>
      <c r="D1292" s="144">
        <v>0</v>
      </c>
      <c r="E1292" s="144">
        <v>61000</v>
      </c>
      <c r="F1292" s="144">
        <v>3</v>
      </c>
      <c r="G1292" s="144">
        <v>707.55</v>
      </c>
      <c r="H1292" s="146">
        <v>778922.41</v>
      </c>
    </row>
    <row r="1293" spans="1:8" x14ac:dyDescent="0.25">
      <c r="A1293" s="144">
        <v>1291</v>
      </c>
      <c r="B1293" s="145">
        <v>43417</v>
      </c>
      <c r="C1293" s="144">
        <v>889.31</v>
      </c>
      <c r="D1293" s="144">
        <v>0</v>
      </c>
      <c r="E1293" s="144">
        <v>61000</v>
      </c>
      <c r="F1293" s="144">
        <v>3</v>
      </c>
      <c r="G1293" s="146">
        <v>2667.93</v>
      </c>
      <c r="H1293" s="146">
        <v>781590.34</v>
      </c>
    </row>
    <row r="1294" spans="1:8" x14ac:dyDescent="0.25">
      <c r="A1294" s="144">
        <v>1292</v>
      </c>
      <c r="B1294" s="145">
        <v>43418</v>
      </c>
      <c r="C1294" s="144">
        <v>900.47</v>
      </c>
      <c r="D1294" s="144">
        <v>0</v>
      </c>
      <c r="E1294" s="144">
        <v>61000</v>
      </c>
      <c r="F1294" s="144">
        <v>3</v>
      </c>
      <c r="G1294" s="146">
        <v>2701.41</v>
      </c>
      <c r="H1294" s="146">
        <v>784291.75</v>
      </c>
    </row>
    <row r="1295" spans="1:8" x14ac:dyDescent="0.25">
      <c r="A1295" s="144">
        <v>1293</v>
      </c>
      <c r="B1295" s="145">
        <v>43419</v>
      </c>
      <c r="C1295" s="146">
        <v>1820.76</v>
      </c>
      <c r="D1295" s="144">
        <v>0</v>
      </c>
      <c r="E1295" s="144">
        <v>61000</v>
      </c>
      <c r="F1295" s="144">
        <v>3</v>
      </c>
      <c r="G1295" s="146">
        <v>5462.28</v>
      </c>
      <c r="H1295" s="146">
        <v>789754.03</v>
      </c>
    </row>
    <row r="1296" spans="1:8" x14ac:dyDescent="0.25">
      <c r="A1296" s="144">
        <v>1294</v>
      </c>
      <c r="B1296" s="145">
        <v>43420</v>
      </c>
      <c r="C1296" s="144">
        <v>-87.76</v>
      </c>
      <c r="D1296" s="144">
        <v>0</v>
      </c>
      <c r="E1296" s="144">
        <v>61000</v>
      </c>
      <c r="F1296" s="144">
        <v>3</v>
      </c>
      <c r="G1296" s="144">
        <v>-263.27999999999997</v>
      </c>
      <c r="H1296" s="146">
        <v>789490.75</v>
      </c>
    </row>
    <row r="1297" spans="1:8" x14ac:dyDescent="0.25">
      <c r="A1297" s="144">
        <v>1295</v>
      </c>
      <c r="B1297" s="145">
        <v>43423</v>
      </c>
      <c r="C1297" s="146">
        <v>1254.81</v>
      </c>
      <c r="D1297" s="144">
        <v>0</v>
      </c>
      <c r="E1297" s="144">
        <v>61000</v>
      </c>
      <c r="F1297" s="144">
        <v>3</v>
      </c>
      <c r="G1297" s="146">
        <v>3764.43</v>
      </c>
      <c r="H1297" s="146">
        <v>793255.18</v>
      </c>
    </row>
    <row r="1298" spans="1:8" x14ac:dyDescent="0.25">
      <c r="A1298" s="144">
        <v>1296</v>
      </c>
      <c r="B1298" s="145">
        <v>43424</v>
      </c>
      <c r="C1298" s="146">
        <v>-3366.27</v>
      </c>
      <c r="D1298" s="144">
        <v>0</v>
      </c>
      <c r="E1298" s="144">
        <v>61000</v>
      </c>
      <c r="F1298" s="144">
        <v>3</v>
      </c>
      <c r="G1298" s="146">
        <v>-10098.81</v>
      </c>
      <c r="H1298" s="146">
        <v>783156.37</v>
      </c>
    </row>
    <row r="1299" spans="1:8" x14ac:dyDescent="0.25">
      <c r="A1299" s="144">
        <v>1297</v>
      </c>
      <c r="B1299" s="145">
        <v>43425</v>
      </c>
      <c r="C1299" s="144">
        <v>-323.43</v>
      </c>
      <c r="D1299" s="144">
        <v>0</v>
      </c>
      <c r="E1299" s="144">
        <v>61000</v>
      </c>
      <c r="F1299" s="144">
        <v>3</v>
      </c>
      <c r="G1299" s="144">
        <v>-970.29</v>
      </c>
      <c r="H1299" s="146">
        <v>782186.08</v>
      </c>
    </row>
    <row r="1300" spans="1:8" x14ac:dyDescent="0.25">
      <c r="A1300" s="144">
        <v>1298</v>
      </c>
      <c r="B1300" s="145">
        <v>43426</v>
      </c>
      <c r="C1300" s="144">
        <v>-798.78</v>
      </c>
      <c r="D1300" s="144">
        <v>0</v>
      </c>
      <c r="E1300" s="144">
        <v>61000</v>
      </c>
      <c r="F1300" s="144">
        <v>3</v>
      </c>
      <c r="G1300" s="146">
        <v>-2396.34</v>
      </c>
      <c r="H1300" s="146">
        <v>779789.74</v>
      </c>
    </row>
    <row r="1301" spans="1:8" x14ac:dyDescent="0.25">
      <c r="A1301" s="144">
        <v>1299</v>
      </c>
      <c r="B1301" s="145">
        <v>43427</v>
      </c>
      <c r="C1301" s="146">
        <v>1949.05</v>
      </c>
      <c r="D1301" s="144">
        <v>0</v>
      </c>
      <c r="E1301" s="144">
        <v>61000</v>
      </c>
      <c r="F1301" s="144">
        <v>3</v>
      </c>
      <c r="G1301" s="146">
        <v>5847.15</v>
      </c>
      <c r="H1301" s="146">
        <v>785636.89</v>
      </c>
    </row>
    <row r="1302" spans="1:8" x14ac:dyDescent="0.25">
      <c r="A1302" s="144">
        <v>1300</v>
      </c>
      <c r="B1302" s="145">
        <v>43431</v>
      </c>
      <c r="C1302" s="144">
        <v>-364.92</v>
      </c>
      <c r="D1302" s="144">
        <v>0</v>
      </c>
      <c r="E1302" s="144">
        <v>61000</v>
      </c>
      <c r="F1302" s="144">
        <v>3</v>
      </c>
      <c r="G1302" s="146">
        <v>-1094.76</v>
      </c>
      <c r="H1302" s="146">
        <v>784542.13</v>
      </c>
    </row>
    <row r="1303" spans="1:8" x14ac:dyDescent="0.25">
      <c r="A1303" s="144">
        <v>1301</v>
      </c>
      <c r="B1303" s="145">
        <v>43432</v>
      </c>
      <c r="C1303" s="144">
        <v>-858.35</v>
      </c>
      <c r="D1303" s="144">
        <v>0</v>
      </c>
      <c r="E1303" s="144">
        <v>61000</v>
      </c>
      <c r="F1303" s="144">
        <v>3</v>
      </c>
      <c r="G1303" s="146">
        <v>-2575.0500000000002</v>
      </c>
      <c r="H1303" s="146">
        <v>781967.08</v>
      </c>
    </row>
    <row r="1304" spans="1:8" x14ac:dyDescent="0.25">
      <c r="A1304" s="144">
        <v>1302</v>
      </c>
      <c r="B1304" s="145">
        <v>43433</v>
      </c>
      <c r="C1304" s="144">
        <v>-34.9</v>
      </c>
      <c r="D1304" s="144">
        <v>0</v>
      </c>
      <c r="E1304" s="144">
        <v>61000</v>
      </c>
      <c r="F1304" s="144">
        <v>3</v>
      </c>
      <c r="G1304" s="144">
        <v>-104.7</v>
      </c>
      <c r="H1304" s="146">
        <v>781862.38</v>
      </c>
    </row>
    <row r="1305" spans="1:8" x14ac:dyDescent="0.25">
      <c r="A1305" s="144">
        <v>1303</v>
      </c>
      <c r="B1305" s="145">
        <v>43434</v>
      </c>
      <c r="C1305" s="146">
        <v>1423.69</v>
      </c>
      <c r="D1305" s="144">
        <v>0</v>
      </c>
      <c r="E1305" s="144">
        <v>61000</v>
      </c>
      <c r="F1305" s="144">
        <v>3</v>
      </c>
      <c r="G1305" s="146">
        <v>4271.07</v>
      </c>
      <c r="H1305" s="146">
        <v>786133.45</v>
      </c>
    </row>
    <row r="1306" spans="1:8" x14ac:dyDescent="0.25">
      <c r="A1306" s="144">
        <v>1304</v>
      </c>
      <c r="B1306" s="145">
        <v>43437</v>
      </c>
      <c r="C1306" s="146">
        <v>4663.3999999999996</v>
      </c>
      <c r="D1306" s="144">
        <v>0</v>
      </c>
      <c r="E1306" s="144">
        <v>61000</v>
      </c>
      <c r="F1306" s="144">
        <v>3</v>
      </c>
      <c r="G1306" s="146">
        <v>13990.2</v>
      </c>
      <c r="H1306" s="146">
        <v>800123.65</v>
      </c>
    </row>
    <row r="1307" spans="1:8" x14ac:dyDescent="0.25">
      <c r="A1307" s="144">
        <v>1305</v>
      </c>
      <c r="B1307" s="145">
        <v>43439</v>
      </c>
      <c r="C1307" s="144">
        <v>-749.54</v>
      </c>
      <c r="D1307" s="144">
        <v>0</v>
      </c>
      <c r="E1307" s="144">
        <v>61000</v>
      </c>
      <c r="F1307" s="144">
        <v>3</v>
      </c>
      <c r="G1307" s="146">
        <v>-2248.62</v>
      </c>
      <c r="H1307" s="146">
        <v>797875.03</v>
      </c>
    </row>
    <row r="1308" spans="1:8" x14ac:dyDescent="0.25">
      <c r="A1308" s="144">
        <v>1306</v>
      </c>
      <c r="B1308" s="145">
        <v>43440</v>
      </c>
      <c r="C1308" s="146">
        <v>-1205.99</v>
      </c>
      <c r="D1308" s="144">
        <v>0</v>
      </c>
      <c r="E1308" s="144">
        <v>61000</v>
      </c>
      <c r="F1308" s="144">
        <v>3</v>
      </c>
      <c r="G1308" s="146">
        <v>-3617.97</v>
      </c>
      <c r="H1308" s="146">
        <v>794257.06</v>
      </c>
    </row>
    <row r="1309" spans="1:8" x14ac:dyDescent="0.25">
      <c r="A1309" s="144">
        <v>1307</v>
      </c>
      <c r="B1309" s="145">
        <v>43445</v>
      </c>
      <c r="C1309" s="146">
        <v>-1195.81</v>
      </c>
      <c r="D1309" s="144">
        <v>0</v>
      </c>
      <c r="E1309" s="144">
        <v>61000</v>
      </c>
      <c r="F1309" s="144">
        <v>3</v>
      </c>
      <c r="G1309" s="146">
        <v>-3587.43</v>
      </c>
      <c r="H1309" s="146">
        <v>790669.63</v>
      </c>
    </row>
    <row r="1310" spans="1:8" x14ac:dyDescent="0.25">
      <c r="A1310" s="144">
        <v>1308</v>
      </c>
      <c r="B1310" s="145">
        <v>43446</v>
      </c>
      <c r="C1310" s="146">
        <v>1395.23</v>
      </c>
      <c r="D1310" s="144">
        <v>0</v>
      </c>
      <c r="E1310" s="144">
        <v>61000</v>
      </c>
      <c r="F1310" s="144">
        <v>3</v>
      </c>
      <c r="G1310" s="146">
        <v>4185.6899999999996</v>
      </c>
      <c r="H1310" s="146">
        <v>794855.32</v>
      </c>
    </row>
    <row r="1311" spans="1:8" x14ac:dyDescent="0.25">
      <c r="A1311" s="144">
        <v>1309</v>
      </c>
      <c r="B1311" s="145">
        <v>43447</v>
      </c>
      <c r="C1311" s="146">
        <v>1459.34</v>
      </c>
      <c r="D1311" s="144">
        <v>0</v>
      </c>
      <c r="E1311" s="144">
        <v>61000</v>
      </c>
      <c r="F1311" s="144">
        <v>3</v>
      </c>
      <c r="G1311" s="146">
        <v>4378.0200000000004</v>
      </c>
      <c r="H1311" s="146">
        <v>799233.34</v>
      </c>
    </row>
    <row r="1312" spans="1:8" x14ac:dyDescent="0.25">
      <c r="A1312" s="144">
        <v>1310</v>
      </c>
      <c r="B1312" s="145">
        <v>43448</v>
      </c>
      <c r="C1312" s="144">
        <v>-82.73</v>
      </c>
      <c r="D1312" s="144">
        <v>0</v>
      </c>
      <c r="E1312" s="144">
        <v>61000</v>
      </c>
      <c r="F1312" s="144">
        <v>3</v>
      </c>
      <c r="G1312" s="144">
        <v>-248.19</v>
      </c>
      <c r="H1312" s="146">
        <v>798985.15</v>
      </c>
    </row>
    <row r="1313" spans="1:8" x14ac:dyDescent="0.25">
      <c r="A1313" s="144">
        <v>1311</v>
      </c>
      <c r="B1313" s="145">
        <v>43451</v>
      </c>
      <c r="C1313" s="144">
        <v>118.48</v>
      </c>
      <c r="D1313" s="144">
        <v>0</v>
      </c>
      <c r="E1313" s="144">
        <v>61000</v>
      </c>
      <c r="F1313" s="144">
        <v>3</v>
      </c>
      <c r="G1313" s="144">
        <v>355.44</v>
      </c>
      <c r="H1313" s="146">
        <v>799340.59</v>
      </c>
    </row>
    <row r="1314" spans="1:8" x14ac:dyDescent="0.25">
      <c r="A1314" s="144">
        <v>1312</v>
      </c>
      <c r="B1314" s="145">
        <v>43452</v>
      </c>
      <c r="C1314" s="144">
        <v>-375.94</v>
      </c>
      <c r="D1314" s="144">
        <v>0</v>
      </c>
      <c r="E1314" s="144">
        <v>61000</v>
      </c>
      <c r="F1314" s="144">
        <v>3</v>
      </c>
      <c r="G1314" s="146">
        <v>-1127.82</v>
      </c>
      <c r="H1314" s="146">
        <v>798212.77</v>
      </c>
    </row>
    <row r="1315" spans="1:8" x14ac:dyDescent="0.25">
      <c r="A1315" s="144">
        <v>1313</v>
      </c>
      <c r="B1315" s="145">
        <v>43453</v>
      </c>
      <c r="C1315" s="146">
        <v>-1313.26</v>
      </c>
      <c r="D1315" s="144">
        <v>0</v>
      </c>
      <c r="E1315" s="144">
        <v>61000</v>
      </c>
      <c r="F1315" s="144">
        <v>3</v>
      </c>
      <c r="G1315" s="146">
        <v>-3939.78</v>
      </c>
      <c r="H1315" s="146">
        <v>794272.99</v>
      </c>
    </row>
    <row r="1316" spans="1:8" x14ac:dyDescent="0.25">
      <c r="A1316" s="144">
        <v>1314</v>
      </c>
      <c r="B1316" s="145">
        <v>43454</v>
      </c>
      <c r="C1316" s="146">
        <v>1332.95</v>
      </c>
      <c r="D1316" s="144">
        <v>0</v>
      </c>
      <c r="E1316" s="144">
        <v>61000</v>
      </c>
      <c r="F1316" s="144">
        <v>3</v>
      </c>
      <c r="G1316" s="146">
        <v>3998.85</v>
      </c>
      <c r="H1316" s="146">
        <v>798271.84</v>
      </c>
    </row>
    <row r="1317" spans="1:8" x14ac:dyDescent="0.25">
      <c r="A1317" s="144">
        <v>1315</v>
      </c>
      <c r="B1317" s="145">
        <v>43455</v>
      </c>
      <c r="C1317" s="144">
        <v>-170.27</v>
      </c>
      <c r="D1317" s="144">
        <v>0</v>
      </c>
      <c r="E1317" s="144">
        <v>61000</v>
      </c>
      <c r="F1317" s="144">
        <v>3</v>
      </c>
      <c r="G1317" s="144">
        <v>-510.81</v>
      </c>
      <c r="H1317" s="146">
        <v>797761.03</v>
      </c>
    </row>
    <row r="1318" spans="1:8" x14ac:dyDescent="0.25">
      <c r="A1318" s="144">
        <v>1316</v>
      </c>
      <c r="B1318" s="145">
        <v>43458</v>
      </c>
      <c r="C1318" s="144">
        <v>934.42</v>
      </c>
      <c r="D1318" s="144">
        <v>0</v>
      </c>
      <c r="E1318" s="144">
        <v>61000</v>
      </c>
      <c r="F1318" s="144">
        <v>3</v>
      </c>
      <c r="G1318" s="146">
        <v>2803.26</v>
      </c>
      <c r="H1318" s="146">
        <v>800564.29</v>
      </c>
    </row>
    <row r="1319" spans="1:8" x14ac:dyDescent="0.25">
      <c r="A1319" s="144">
        <v>1317</v>
      </c>
      <c r="B1319" s="145">
        <v>43460</v>
      </c>
      <c r="C1319" s="144">
        <v>557.70000000000005</v>
      </c>
      <c r="D1319" s="144">
        <v>0</v>
      </c>
      <c r="E1319" s="144">
        <v>61000</v>
      </c>
      <c r="F1319" s="144">
        <v>3</v>
      </c>
      <c r="G1319" s="146">
        <v>1673.1</v>
      </c>
      <c r="H1319" s="146">
        <v>802237.39</v>
      </c>
    </row>
    <row r="1320" spans="1:8" x14ac:dyDescent="0.25">
      <c r="A1320" s="144">
        <v>1318</v>
      </c>
      <c r="B1320" s="145">
        <v>43461</v>
      </c>
      <c r="C1320" s="146">
        <v>1117.72</v>
      </c>
      <c r="D1320" s="144">
        <v>0</v>
      </c>
      <c r="E1320" s="144">
        <v>61000</v>
      </c>
      <c r="F1320" s="144">
        <v>3</v>
      </c>
      <c r="G1320" s="146">
        <v>3353.16</v>
      </c>
      <c r="H1320" s="146">
        <v>805590.55</v>
      </c>
    </row>
    <row r="1321" spans="1:8" x14ac:dyDescent="0.25">
      <c r="A1321" s="144">
        <v>1319</v>
      </c>
      <c r="B1321" s="145">
        <v>43462</v>
      </c>
      <c r="C1321" s="144">
        <v>-181.21</v>
      </c>
      <c r="D1321" s="144">
        <v>0</v>
      </c>
      <c r="E1321" s="144">
        <v>61000</v>
      </c>
      <c r="F1321" s="144">
        <v>4</v>
      </c>
      <c r="G1321" s="144">
        <v>-724.84</v>
      </c>
      <c r="H1321" s="146">
        <v>804865.71</v>
      </c>
    </row>
    <row r="1322" spans="1:8" x14ac:dyDescent="0.25">
      <c r="A1322" s="144">
        <v>1320</v>
      </c>
      <c r="B1322" s="145">
        <v>43465</v>
      </c>
      <c r="C1322" s="144">
        <v>52.19</v>
      </c>
      <c r="D1322" s="144">
        <v>0</v>
      </c>
      <c r="E1322" s="144">
        <v>61000</v>
      </c>
      <c r="F1322" s="144">
        <v>4</v>
      </c>
      <c r="G1322" s="144">
        <v>208.76</v>
      </c>
      <c r="H1322" s="146">
        <v>805074.47</v>
      </c>
    </row>
    <row r="1323" spans="1:8" x14ac:dyDescent="0.25">
      <c r="B1323" s="145"/>
      <c r="C1323" s="146"/>
      <c r="G1323" s="146"/>
      <c r="H1323" s="146"/>
    </row>
    <row r="1324" spans="1:8" x14ac:dyDescent="0.25">
      <c r="B1324" s="145"/>
      <c r="G1324" s="146"/>
      <c r="H1324" s="146"/>
    </row>
    <row r="1325" spans="1:8" x14ac:dyDescent="0.25">
      <c r="B1325" s="145"/>
      <c r="C1325" s="146"/>
      <c r="G1325" s="146"/>
      <c r="H1325" s="146"/>
    </row>
    <row r="1326" spans="1:8" x14ac:dyDescent="0.25">
      <c r="B1326" s="145"/>
      <c r="H1326" s="146"/>
    </row>
    <row r="1327" spans="1:8" x14ac:dyDescent="0.25">
      <c r="B1327" s="145"/>
      <c r="G1327" s="146"/>
      <c r="H1327" s="146"/>
    </row>
    <row r="1328" spans="1:8" x14ac:dyDescent="0.25">
      <c r="B1328" s="145"/>
      <c r="G1328" s="146"/>
      <c r="H1328" s="146"/>
    </row>
    <row r="1329" spans="2:8" x14ac:dyDescent="0.25">
      <c r="B1329" s="145"/>
      <c r="H1329" s="146"/>
    </row>
    <row r="1330" spans="2:8" x14ac:dyDescent="0.25">
      <c r="B1330" s="145"/>
      <c r="G1330" s="146"/>
      <c r="H1330" s="146"/>
    </row>
    <row r="1331" spans="2:8" x14ac:dyDescent="0.25">
      <c r="B1331" s="145"/>
      <c r="G1331" s="146"/>
      <c r="H1331" s="146"/>
    </row>
    <row r="1332" spans="2:8" x14ac:dyDescent="0.25">
      <c r="B1332" s="145"/>
      <c r="G1332" s="146"/>
      <c r="H1332" s="146"/>
    </row>
    <row r="1333" spans="2:8" x14ac:dyDescent="0.25">
      <c r="B1333" s="145"/>
      <c r="C1333" s="146"/>
      <c r="G1333" s="146"/>
      <c r="H1333" s="146"/>
    </row>
    <row r="1334" spans="2:8" x14ac:dyDescent="0.25">
      <c r="B1334" s="145"/>
      <c r="G1334" s="146"/>
      <c r="H1334" s="14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L1904"/>
  <sheetViews>
    <sheetView workbookViewId="0">
      <selection activeCell="A29" sqref="A29"/>
    </sheetView>
  </sheetViews>
  <sheetFormatPr baseColWidth="10" defaultRowHeight="15" x14ac:dyDescent="0.25"/>
  <cols>
    <col min="1" max="1" width="28.28515625" customWidth="1"/>
    <col min="2" max="2" width="24.42578125" customWidth="1"/>
    <col min="4" max="4" width="14.5703125" customWidth="1"/>
  </cols>
  <sheetData>
    <row r="1" spans="1:10" ht="18.75" x14ac:dyDescent="0.3">
      <c r="A1" s="60" t="s">
        <v>145</v>
      </c>
    </row>
    <row r="2" spans="1:10" x14ac:dyDescent="0.25">
      <c r="B2" t="s">
        <v>77</v>
      </c>
      <c r="J2" t="s">
        <v>78</v>
      </c>
    </row>
    <row r="29" spans="1:12" x14ac:dyDescent="0.25">
      <c r="A29" s="144" t="s">
        <v>7964</v>
      </c>
      <c r="B29" s="144"/>
      <c r="C29" s="144"/>
      <c r="D29" s="144"/>
      <c r="E29" s="144"/>
      <c r="F29" s="144"/>
      <c r="G29" s="144"/>
      <c r="H29" s="144"/>
      <c r="I29" s="144"/>
      <c r="J29" s="144"/>
      <c r="K29" s="144"/>
      <c r="L29" s="144"/>
    </row>
    <row r="30" spans="1:12" x14ac:dyDescent="0.25">
      <c r="A30" s="144"/>
      <c r="B30" s="144"/>
      <c r="C30" s="144"/>
      <c r="D30" s="144"/>
      <c r="E30" s="144"/>
      <c r="F30" s="144"/>
      <c r="G30" s="144"/>
      <c r="H30" s="144"/>
      <c r="I30" s="144"/>
      <c r="J30" s="144"/>
      <c r="K30" s="144"/>
      <c r="L30" s="144"/>
    </row>
    <row r="31" spans="1:12" x14ac:dyDescent="0.25">
      <c r="A31" s="144" t="s">
        <v>47</v>
      </c>
      <c r="B31" s="144"/>
      <c r="C31" s="144"/>
      <c r="D31" s="144"/>
      <c r="E31" s="144"/>
      <c r="F31" s="144"/>
      <c r="G31" s="144"/>
      <c r="H31" s="144"/>
      <c r="I31" s="144"/>
      <c r="J31" s="144"/>
      <c r="K31" s="144"/>
      <c r="L31" s="144"/>
    </row>
    <row r="32" spans="1:12" x14ac:dyDescent="0.25">
      <c r="A32" s="144" t="s">
        <v>3208</v>
      </c>
      <c r="B32" s="144"/>
      <c r="C32" s="144"/>
      <c r="D32" s="144"/>
      <c r="E32" s="144"/>
      <c r="F32" s="144"/>
      <c r="G32" s="144"/>
      <c r="H32" s="144"/>
      <c r="I32" s="144"/>
      <c r="J32" s="144"/>
      <c r="K32" s="144"/>
      <c r="L32" s="144"/>
    </row>
    <row r="33" spans="1:12" x14ac:dyDescent="0.25">
      <c r="A33" s="144" t="s">
        <v>165</v>
      </c>
      <c r="B33" s="144"/>
      <c r="C33" s="144"/>
      <c r="D33" s="144"/>
      <c r="E33" s="144"/>
      <c r="F33" s="144"/>
      <c r="G33" s="144"/>
      <c r="H33" s="144"/>
      <c r="I33" s="144"/>
      <c r="J33" s="144"/>
      <c r="K33" s="144"/>
      <c r="L33" s="144"/>
    </row>
    <row r="34" spans="1:12" x14ac:dyDescent="0.25">
      <c r="A34" s="144" t="s">
        <v>181</v>
      </c>
      <c r="B34" s="144"/>
      <c r="C34" s="144"/>
      <c r="D34" s="144"/>
      <c r="E34" s="144"/>
      <c r="F34" s="144"/>
      <c r="G34" s="144"/>
      <c r="H34" s="144"/>
      <c r="I34" s="144"/>
      <c r="J34" s="144"/>
      <c r="K34" s="144"/>
      <c r="L34" s="144"/>
    </row>
    <row r="35" spans="1:12" x14ac:dyDescent="0.25">
      <c r="A35" s="144" t="s">
        <v>182</v>
      </c>
      <c r="B35" s="144"/>
      <c r="C35" s="144"/>
      <c r="D35" s="144"/>
      <c r="E35" s="144"/>
      <c r="F35" s="144"/>
      <c r="G35" s="144"/>
      <c r="H35" s="144"/>
      <c r="I35" s="144"/>
      <c r="J35" s="144"/>
      <c r="K35" s="144"/>
      <c r="L35" s="144"/>
    </row>
    <row r="36" spans="1:12" x14ac:dyDescent="0.25">
      <c r="A36" s="144" t="s">
        <v>183</v>
      </c>
      <c r="B36" s="144"/>
      <c r="C36" s="144"/>
      <c r="D36" s="144"/>
      <c r="E36" s="144"/>
      <c r="F36" s="144"/>
      <c r="G36" s="144"/>
      <c r="H36" s="144"/>
      <c r="I36" s="144"/>
      <c r="J36" s="144"/>
      <c r="K36" s="144"/>
      <c r="L36" s="144"/>
    </row>
    <row r="37" spans="1:12" x14ac:dyDescent="0.25">
      <c r="A37" s="144"/>
      <c r="B37" s="144"/>
      <c r="C37" s="144"/>
      <c r="D37" s="144"/>
      <c r="E37" s="144"/>
      <c r="F37" s="144"/>
      <c r="G37" s="144"/>
      <c r="H37" s="144"/>
      <c r="I37" s="144"/>
      <c r="J37" s="144"/>
      <c r="K37" s="144"/>
      <c r="L37" s="144"/>
    </row>
    <row r="38" spans="1:12" x14ac:dyDescent="0.25">
      <c r="A38" s="144" t="s">
        <v>48</v>
      </c>
      <c r="B38" s="144"/>
      <c r="C38" s="144"/>
      <c r="D38" s="144"/>
      <c r="E38" s="144"/>
      <c r="F38" s="144"/>
      <c r="G38" s="144"/>
      <c r="H38" s="144"/>
      <c r="I38" s="144"/>
      <c r="J38" s="144"/>
      <c r="K38" s="144"/>
      <c r="L38" s="144"/>
    </row>
    <row r="39" spans="1:12" x14ac:dyDescent="0.25">
      <c r="A39" s="144" t="s">
        <v>49</v>
      </c>
      <c r="B39" s="144"/>
      <c r="C39" s="144"/>
      <c r="D39" s="144"/>
      <c r="E39" s="144"/>
      <c r="F39" s="144"/>
      <c r="G39" s="144"/>
      <c r="H39" s="144"/>
      <c r="I39" s="144"/>
      <c r="J39" s="144"/>
      <c r="K39" s="144"/>
      <c r="L39" s="144"/>
    </row>
    <row r="40" spans="1:12" x14ac:dyDescent="0.25">
      <c r="A40" s="144" t="s">
        <v>3209</v>
      </c>
      <c r="B40" s="144"/>
      <c r="C40" s="144"/>
      <c r="D40" s="144"/>
      <c r="E40" s="144"/>
      <c r="F40" s="144"/>
      <c r="G40" s="144"/>
      <c r="H40" s="144"/>
      <c r="I40" s="144"/>
      <c r="J40" s="144"/>
      <c r="K40" s="144"/>
      <c r="L40" s="144"/>
    </row>
    <row r="41" spans="1:12" x14ac:dyDescent="0.25">
      <c r="A41" s="144"/>
      <c r="B41" s="144"/>
      <c r="C41" s="144"/>
      <c r="D41" s="144"/>
      <c r="E41" s="144"/>
      <c r="F41" s="144"/>
      <c r="G41" s="144"/>
      <c r="H41" s="144"/>
      <c r="I41" s="144"/>
      <c r="J41" s="144"/>
      <c r="K41" s="144"/>
      <c r="L41" s="144"/>
    </row>
    <row r="42" spans="1:12" x14ac:dyDescent="0.25">
      <c r="A42" s="144" t="s">
        <v>50</v>
      </c>
      <c r="B42" s="144"/>
      <c r="C42" s="144"/>
      <c r="D42" s="144"/>
      <c r="E42" s="144"/>
      <c r="F42" s="144"/>
      <c r="G42" s="144"/>
      <c r="H42" s="144"/>
      <c r="I42" s="144"/>
      <c r="J42" s="144"/>
      <c r="K42" s="144"/>
      <c r="L42" s="144"/>
    </row>
    <row r="43" spans="1:12" x14ac:dyDescent="0.25">
      <c r="A43" s="144" t="s">
        <v>51</v>
      </c>
      <c r="B43" s="144"/>
      <c r="C43" s="144"/>
      <c r="D43" s="144"/>
      <c r="E43" s="144"/>
      <c r="F43" s="144"/>
      <c r="G43" s="144"/>
      <c r="H43" s="144"/>
      <c r="I43" s="144"/>
      <c r="J43" s="144"/>
      <c r="K43" s="144"/>
      <c r="L43" s="144"/>
    </row>
    <row r="44" spans="1:12" x14ac:dyDescent="0.25">
      <c r="A44" s="144" t="s">
        <v>167</v>
      </c>
      <c r="B44" s="144"/>
      <c r="C44" s="144"/>
      <c r="D44" s="144"/>
      <c r="E44" s="144"/>
      <c r="F44" s="144"/>
      <c r="G44" s="144"/>
      <c r="H44" s="144"/>
      <c r="I44" s="144"/>
      <c r="J44" s="144"/>
      <c r="K44" s="144"/>
      <c r="L44" s="144"/>
    </row>
    <row r="45" spans="1:12" x14ac:dyDescent="0.25">
      <c r="A45" s="144" t="s">
        <v>1258</v>
      </c>
      <c r="B45" s="144"/>
      <c r="C45" s="144"/>
      <c r="D45" s="144"/>
      <c r="E45" s="144"/>
      <c r="F45" s="144"/>
      <c r="G45" s="144"/>
      <c r="H45" s="144"/>
      <c r="I45" s="144"/>
      <c r="J45" s="144"/>
      <c r="K45" s="144"/>
      <c r="L45" s="144"/>
    </row>
    <row r="46" spans="1:12" x14ac:dyDescent="0.25">
      <c r="A46" s="144"/>
      <c r="B46" s="144"/>
      <c r="C46" s="144"/>
      <c r="D46" s="144"/>
      <c r="E46" s="144"/>
      <c r="F46" s="144"/>
      <c r="G46" s="144"/>
      <c r="H46" s="144"/>
      <c r="I46" s="144"/>
      <c r="J46" s="144"/>
      <c r="K46" s="144"/>
      <c r="L46" s="144"/>
    </row>
    <row r="47" spans="1:12" x14ac:dyDescent="0.25">
      <c r="A47" s="144" t="s">
        <v>185</v>
      </c>
      <c r="B47" s="144"/>
      <c r="C47" s="144"/>
      <c r="D47" s="144"/>
      <c r="E47" s="144"/>
      <c r="F47" s="144"/>
      <c r="G47" s="144"/>
      <c r="H47" s="144"/>
      <c r="I47" s="144"/>
      <c r="J47" s="144"/>
      <c r="K47" s="144"/>
      <c r="L47" s="144"/>
    </row>
    <row r="48" spans="1:12" x14ac:dyDescent="0.25">
      <c r="A48" s="144" t="s">
        <v>186</v>
      </c>
      <c r="B48" s="144" t="s">
        <v>3210</v>
      </c>
      <c r="C48" s="144" t="s">
        <v>3210</v>
      </c>
      <c r="D48" s="144"/>
      <c r="E48" s="144"/>
      <c r="F48" s="144"/>
      <c r="G48" s="144"/>
      <c r="H48" s="144"/>
      <c r="I48" s="144"/>
      <c r="J48" s="144"/>
      <c r="K48" s="144"/>
      <c r="L48" s="144"/>
    </row>
    <row r="49" spans="1:12" x14ac:dyDescent="0.25">
      <c r="A49" s="144" t="s">
        <v>188</v>
      </c>
      <c r="B49" s="144" t="s">
        <v>3211</v>
      </c>
      <c r="C49" s="144" t="s">
        <v>3211</v>
      </c>
      <c r="D49" s="144"/>
      <c r="E49" s="144"/>
      <c r="F49" s="144"/>
      <c r="G49" s="144"/>
      <c r="H49" s="144"/>
      <c r="I49" s="144"/>
      <c r="J49" s="144"/>
      <c r="K49" s="144"/>
      <c r="L49" s="144"/>
    </row>
    <row r="50" spans="1:12" x14ac:dyDescent="0.25">
      <c r="A50" s="144" t="s">
        <v>190</v>
      </c>
      <c r="B50" s="144" t="s">
        <v>3212</v>
      </c>
      <c r="C50" s="144" t="s">
        <v>3212</v>
      </c>
      <c r="D50" s="144"/>
      <c r="E50" s="144"/>
      <c r="F50" s="144"/>
      <c r="G50" s="144"/>
      <c r="H50" s="144"/>
      <c r="I50" s="144"/>
      <c r="J50" s="144"/>
      <c r="K50" s="144"/>
      <c r="L50" s="144"/>
    </row>
    <row r="51" spans="1:12" x14ac:dyDescent="0.25">
      <c r="A51" s="144" t="s">
        <v>192</v>
      </c>
      <c r="B51" s="144">
        <v>1.873</v>
      </c>
      <c r="C51" s="144">
        <v>1.873</v>
      </c>
      <c r="D51" s="144"/>
      <c r="E51" s="144"/>
      <c r="F51" s="144"/>
      <c r="G51" s="144"/>
      <c r="H51" s="144"/>
      <c r="I51" s="144"/>
      <c r="J51" s="144"/>
      <c r="K51" s="144"/>
      <c r="L51" s="144"/>
    </row>
    <row r="52" spans="1:12" x14ac:dyDescent="0.25">
      <c r="A52" s="144" t="s">
        <v>193</v>
      </c>
      <c r="B52" s="144">
        <v>1.7330000000000001</v>
      </c>
      <c r="C52" s="144">
        <v>1.7330000000000001</v>
      </c>
      <c r="D52" s="144"/>
      <c r="E52" s="144"/>
      <c r="F52" s="144"/>
      <c r="G52" s="144"/>
      <c r="H52" s="144"/>
      <c r="I52" s="144"/>
      <c r="J52" s="144"/>
      <c r="K52" s="144"/>
      <c r="L52" s="144"/>
    </row>
    <row r="53" spans="1:12" x14ac:dyDescent="0.25">
      <c r="A53" s="144" t="s">
        <v>3213</v>
      </c>
      <c r="B53" s="144"/>
      <c r="C53" s="144"/>
      <c r="D53" s="144"/>
      <c r="E53" s="144"/>
      <c r="F53" s="144"/>
      <c r="G53" s="144"/>
      <c r="H53" s="144"/>
      <c r="I53" s="144"/>
      <c r="J53" s="144"/>
      <c r="K53" s="144"/>
      <c r="L53" s="144"/>
    </row>
    <row r="54" spans="1:12" x14ac:dyDescent="0.25">
      <c r="A54" s="144" t="s">
        <v>195</v>
      </c>
      <c r="B54" s="144" t="s">
        <v>3214</v>
      </c>
      <c r="C54" s="144"/>
      <c r="D54" s="144"/>
      <c r="E54" s="144"/>
      <c r="F54" s="144"/>
      <c r="G54" s="144"/>
      <c r="H54" s="144"/>
      <c r="I54" s="144"/>
      <c r="J54" s="144"/>
      <c r="K54" s="144"/>
      <c r="L54" s="144"/>
    </row>
    <row r="55" spans="1:12" x14ac:dyDescent="0.25">
      <c r="A55" s="144" t="s">
        <v>197</v>
      </c>
      <c r="B55" s="144" t="s">
        <v>3215</v>
      </c>
      <c r="C55" s="144"/>
      <c r="D55" s="144"/>
      <c r="E55" s="144"/>
      <c r="F55" s="144"/>
      <c r="G55" s="144"/>
      <c r="H55" s="144"/>
      <c r="I55" s="144"/>
      <c r="J55" s="144"/>
      <c r="K55" s="144"/>
      <c r="L55" s="144"/>
    </row>
    <row r="56" spans="1:12" x14ac:dyDescent="0.25">
      <c r="A56" s="144" t="s">
        <v>199</v>
      </c>
      <c r="B56" s="144" t="s">
        <v>3216</v>
      </c>
      <c r="C56" s="144"/>
      <c r="D56" s="144"/>
      <c r="E56" s="144"/>
      <c r="F56" s="144"/>
      <c r="G56" s="144"/>
      <c r="H56" s="144"/>
      <c r="I56" s="144"/>
      <c r="J56" s="144"/>
      <c r="K56" s="144"/>
      <c r="L56" s="144"/>
    </row>
    <row r="57" spans="1:12" x14ac:dyDescent="0.25">
      <c r="A57" s="144" t="s">
        <v>200</v>
      </c>
      <c r="B57" s="144" t="s">
        <v>201</v>
      </c>
      <c r="C57" s="144"/>
      <c r="D57" s="144"/>
      <c r="E57" s="144"/>
      <c r="F57" s="144"/>
      <c r="G57" s="144"/>
      <c r="H57" s="144"/>
      <c r="I57" s="144"/>
      <c r="J57" s="144"/>
      <c r="K57" s="144"/>
      <c r="L57" s="144"/>
    </row>
    <row r="58" spans="1:12" x14ac:dyDescent="0.25">
      <c r="A58" s="144" t="s">
        <v>202</v>
      </c>
      <c r="B58" s="144" t="s">
        <v>201</v>
      </c>
      <c r="C58" s="144"/>
      <c r="D58" s="144"/>
      <c r="E58" s="144"/>
      <c r="F58" s="144"/>
      <c r="G58" s="144"/>
      <c r="H58" s="144"/>
      <c r="I58" s="144"/>
      <c r="J58" s="144"/>
      <c r="K58" s="144"/>
      <c r="L58" s="144"/>
    </row>
    <row r="59" spans="1:12" x14ac:dyDescent="0.25">
      <c r="A59" s="144" t="s">
        <v>203</v>
      </c>
      <c r="B59" s="144" t="s">
        <v>201</v>
      </c>
      <c r="C59" s="144" t="s">
        <v>201</v>
      </c>
      <c r="D59" s="144"/>
      <c r="E59" s="144"/>
      <c r="F59" s="144"/>
      <c r="G59" s="144"/>
      <c r="H59" s="144"/>
      <c r="I59" s="144"/>
      <c r="J59" s="144"/>
      <c r="K59" s="144"/>
      <c r="L59" s="144"/>
    </row>
    <row r="60" spans="1:12" x14ac:dyDescent="0.25">
      <c r="A60" s="144" t="s">
        <v>204</v>
      </c>
      <c r="B60" s="144" t="s">
        <v>201</v>
      </c>
      <c r="C60" s="144" t="s">
        <v>201</v>
      </c>
      <c r="D60" s="144"/>
      <c r="E60" s="144"/>
      <c r="F60" s="144"/>
      <c r="G60" s="144"/>
      <c r="H60" s="144"/>
      <c r="I60" s="144"/>
      <c r="J60" s="144"/>
      <c r="K60" s="144"/>
      <c r="L60" s="144"/>
    </row>
    <row r="61" spans="1:12" x14ac:dyDescent="0.25">
      <c r="A61" s="144" t="s">
        <v>205</v>
      </c>
      <c r="B61" s="144" t="s">
        <v>3217</v>
      </c>
      <c r="C61" s="144"/>
      <c r="D61" s="144"/>
      <c r="E61" s="144"/>
      <c r="F61" s="144"/>
      <c r="G61" s="144"/>
      <c r="H61" s="144"/>
      <c r="I61" s="144"/>
      <c r="J61" s="144"/>
      <c r="K61" s="144"/>
      <c r="L61" s="144"/>
    </row>
    <row r="62" spans="1:12" x14ac:dyDescent="0.25">
      <c r="A62" s="144" t="s">
        <v>207</v>
      </c>
      <c r="B62" s="57">
        <v>4.3520000000000003</v>
      </c>
      <c r="C62" s="57">
        <v>4.3520000000000003</v>
      </c>
      <c r="D62" s="144"/>
      <c r="E62" s="144"/>
      <c r="F62" s="144"/>
      <c r="G62" s="144"/>
      <c r="H62" s="144"/>
      <c r="I62" s="144"/>
      <c r="J62" s="144"/>
      <c r="K62" s="144"/>
      <c r="L62" s="144"/>
    </row>
    <row r="63" spans="1:12" x14ac:dyDescent="0.25">
      <c r="A63" s="144" t="s">
        <v>3218</v>
      </c>
      <c r="B63" s="144"/>
      <c r="C63" s="144"/>
      <c r="D63" s="144"/>
      <c r="E63" s="144"/>
      <c r="F63" s="144"/>
      <c r="G63" s="144"/>
      <c r="H63" s="144"/>
      <c r="I63" s="144"/>
      <c r="J63" s="144"/>
      <c r="K63" s="144"/>
      <c r="L63" s="144"/>
    </row>
    <row r="64" spans="1:12" x14ac:dyDescent="0.25">
      <c r="A64" s="144" t="s">
        <v>3219</v>
      </c>
      <c r="B64" s="144"/>
      <c r="C64" s="144"/>
      <c r="D64" s="144"/>
      <c r="E64" s="144"/>
      <c r="F64" s="144"/>
      <c r="G64" s="144"/>
      <c r="H64" s="144"/>
      <c r="I64" s="144"/>
      <c r="J64" s="144"/>
      <c r="K64" s="144"/>
      <c r="L64" s="144"/>
    </row>
    <row r="65" spans="1:12" x14ac:dyDescent="0.25">
      <c r="A65" s="144" t="s">
        <v>3220</v>
      </c>
      <c r="B65" s="144"/>
      <c r="C65" s="144"/>
      <c r="D65" s="144"/>
      <c r="E65" s="144"/>
      <c r="F65" s="144"/>
      <c r="G65" s="144"/>
      <c r="H65" s="144"/>
      <c r="I65" s="144"/>
      <c r="J65" s="144"/>
      <c r="K65" s="144"/>
      <c r="L65" s="144"/>
    </row>
    <row r="66" spans="1:12" x14ac:dyDescent="0.25">
      <c r="A66" s="144" t="s">
        <v>211</v>
      </c>
      <c r="B66" s="144"/>
      <c r="C66" s="144"/>
      <c r="D66" s="144"/>
      <c r="E66" s="144"/>
      <c r="F66" s="144"/>
      <c r="G66" s="144"/>
      <c r="H66" s="144"/>
      <c r="I66" s="144"/>
      <c r="J66" s="144"/>
      <c r="K66" s="144"/>
      <c r="L66" s="144"/>
    </row>
    <row r="67" spans="1:12" x14ac:dyDescent="0.25">
      <c r="A67" s="144" t="s">
        <v>212</v>
      </c>
      <c r="B67" s="57">
        <v>0.55230000000000001</v>
      </c>
      <c r="C67" s="57">
        <v>0.55230000000000001</v>
      </c>
      <c r="D67" s="144"/>
      <c r="E67" s="144"/>
      <c r="F67" s="144"/>
      <c r="G67" s="144"/>
      <c r="H67" s="144"/>
      <c r="I67" s="144"/>
      <c r="J67" s="144"/>
      <c r="K67" s="144"/>
      <c r="L67" s="144"/>
    </row>
    <row r="68" spans="1:12" x14ac:dyDescent="0.25">
      <c r="A68" s="144" t="s">
        <v>3221</v>
      </c>
      <c r="B68" s="144"/>
      <c r="C68" s="144"/>
      <c r="D68" s="144"/>
      <c r="E68" s="144"/>
      <c r="F68" s="144"/>
      <c r="G68" s="144"/>
      <c r="H68" s="144"/>
      <c r="I68" s="144"/>
      <c r="J68" s="144"/>
      <c r="K68" s="144"/>
      <c r="L68" s="144"/>
    </row>
    <row r="69" spans="1:12" x14ac:dyDescent="0.25">
      <c r="A69" s="144" t="s">
        <v>214</v>
      </c>
      <c r="B69" s="144"/>
      <c r="C69" s="144"/>
      <c r="D69" s="144"/>
      <c r="E69" s="144"/>
      <c r="F69" s="144"/>
      <c r="G69" s="144"/>
      <c r="H69" s="144"/>
      <c r="I69" s="144"/>
      <c r="J69" s="144"/>
      <c r="K69" s="144"/>
      <c r="L69" s="144"/>
    </row>
    <row r="70" spans="1:12" x14ac:dyDescent="0.25">
      <c r="A70" s="144" t="s">
        <v>2292</v>
      </c>
      <c r="B70" s="144">
        <v>4.2450000000000001</v>
      </c>
      <c r="C70" s="144">
        <v>4.2450000000000001</v>
      </c>
      <c r="D70" s="144"/>
      <c r="E70" s="144"/>
      <c r="F70" s="144"/>
      <c r="G70" s="144"/>
      <c r="H70" s="144"/>
      <c r="I70" s="144"/>
      <c r="J70" s="144"/>
      <c r="K70" s="144"/>
      <c r="L70" s="144"/>
    </row>
    <row r="71" spans="1:12" x14ac:dyDescent="0.25">
      <c r="A71" s="144" t="s">
        <v>3222</v>
      </c>
      <c r="B71" s="144"/>
      <c r="C71" s="144"/>
      <c r="D71" s="144"/>
      <c r="E71" s="144"/>
      <c r="F71" s="144"/>
      <c r="G71" s="144"/>
      <c r="H71" s="144"/>
      <c r="I71" s="144"/>
      <c r="J71" s="144"/>
      <c r="K71" s="144"/>
      <c r="L71" s="144"/>
    </row>
    <row r="72" spans="1:12" x14ac:dyDescent="0.25">
      <c r="A72" s="144" t="s">
        <v>217</v>
      </c>
      <c r="B72" s="144"/>
      <c r="C72" s="144"/>
      <c r="D72" s="144"/>
      <c r="E72" s="144"/>
      <c r="F72" s="144"/>
      <c r="G72" s="144"/>
      <c r="H72" s="144"/>
      <c r="I72" s="144"/>
      <c r="J72" s="144"/>
      <c r="K72" s="144"/>
      <c r="L72" s="144"/>
    </row>
    <row r="73" spans="1:12" x14ac:dyDescent="0.25">
      <c r="A73" s="144" t="s">
        <v>218</v>
      </c>
      <c r="B73" s="144"/>
      <c r="C73" s="144"/>
      <c r="D73" s="144"/>
      <c r="E73" s="144"/>
      <c r="F73" s="144"/>
      <c r="G73" s="144"/>
      <c r="H73" s="144"/>
      <c r="I73" s="144"/>
      <c r="J73" s="144"/>
      <c r="K73" s="144"/>
      <c r="L73" s="144"/>
    </row>
    <row r="74" spans="1:12" x14ac:dyDescent="0.25">
      <c r="A74" s="144" t="s">
        <v>219</v>
      </c>
      <c r="B74" s="144" t="s">
        <v>3223</v>
      </c>
      <c r="C74" s="144" t="s">
        <v>3223</v>
      </c>
      <c r="D74" s="144"/>
      <c r="E74" s="144"/>
      <c r="F74" s="144"/>
      <c r="G74" s="144"/>
      <c r="H74" s="144"/>
      <c r="I74" s="144"/>
      <c r="J74" s="144"/>
      <c r="K74" s="144"/>
      <c r="L74" s="144"/>
    </row>
    <row r="75" spans="1:12" x14ac:dyDescent="0.25">
      <c r="A75" s="144" t="s">
        <v>221</v>
      </c>
      <c r="B75" s="57">
        <v>3.4529999999999998E-2</v>
      </c>
      <c r="C75" s="57">
        <v>3.4529999999999998E-2</v>
      </c>
      <c r="D75" s="144"/>
      <c r="E75" s="144"/>
      <c r="F75" s="144"/>
      <c r="G75" s="144"/>
      <c r="H75" s="144"/>
      <c r="I75" s="144"/>
      <c r="J75" s="144"/>
      <c r="K75" s="144"/>
      <c r="L75" s="144"/>
    </row>
    <row r="76" spans="1:12" x14ac:dyDescent="0.25">
      <c r="A76" s="144" t="s">
        <v>222</v>
      </c>
      <c r="B76" s="57">
        <v>4.3639999999999998E-2</v>
      </c>
      <c r="C76" s="57">
        <v>4.3639999999999998E-2</v>
      </c>
      <c r="D76" s="144"/>
      <c r="E76" s="144"/>
      <c r="F76" s="144"/>
      <c r="G76" s="144"/>
      <c r="H76" s="144"/>
      <c r="I76" s="144"/>
      <c r="J76" s="144"/>
      <c r="K76" s="144"/>
      <c r="L76" s="144"/>
    </row>
    <row r="77" spans="1:12" x14ac:dyDescent="0.25">
      <c r="A77" s="144" t="s">
        <v>223</v>
      </c>
      <c r="B77" s="144" t="s">
        <v>3224</v>
      </c>
      <c r="C77" s="144" t="s">
        <v>3224</v>
      </c>
      <c r="D77" s="144"/>
      <c r="E77" s="144"/>
      <c r="F77" s="144"/>
      <c r="G77" s="144"/>
      <c r="H77" s="144"/>
      <c r="I77" s="144"/>
      <c r="J77" s="144"/>
      <c r="K77" s="144"/>
      <c r="L77" s="144"/>
    </row>
    <row r="78" spans="1:12" x14ac:dyDescent="0.25">
      <c r="A78" s="144" t="s">
        <v>224</v>
      </c>
      <c r="B78" s="144" t="s">
        <v>3225</v>
      </c>
      <c r="C78" s="144" t="s">
        <v>3225</v>
      </c>
      <c r="D78" s="144"/>
      <c r="E78" s="144"/>
      <c r="F78" s="144"/>
      <c r="G78" s="144"/>
      <c r="H78" s="144"/>
      <c r="I78" s="144"/>
      <c r="J78" s="144"/>
      <c r="K78" s="144"/>
      <c r="L78" s="144"/>
    </row>
    <row r="79" spans="1:12" x14ac:dyDescent="0.25">
      <c r="A79" s="144" t="s">
        <v>226</v>
      </c>
      <c r="B79" s="57">
        <v>5.208E-3</v>
      </c>
      <c r="C79" s="57">
        <v>5.208E-3</v>
      </c>
      <c r="D79" s="144"/>
      <c r="E79" s="144"/>
      <c r="F79" s="144"/>
      <c r="G79" s="144"/>
      <c r="H79" s="144"/>
      <c r="I79" s="144"/>
      <c r="J79" s="144"/>
      <c r="K79" s="144"/>
      <c r="L79" s="144"/>
    </row>
    <row r="80" spans="1:12" x14ac:dyDescent="0.25">
      <c r="A80" s="144" t="s">
        <v>227</v>
      </c>
      <c r="B80" s="144">
        <v>0</v>
      </c>
      <c r="C80" s="144">
        <v>0</v>
      </c>
      <c r="D80" s="144"/>
      <c r="E80" s="144"/>
      <c r="F80" s="144"/>
      <c r="G80" s="144"/>
      <c r="H80" s="144"/>
      <c r="I80" s="144"/>
      <c r="J80" s="144"/>
      <c r="K80" s="144"/>
      <c r="L80" s="144"/>
    </row>
    <row r="81" spans="1:12" x14ac:dyDescent="0.25">
      <c r="A81" s="144" t="s">
        <v>228</v>
      </c>
      <c r="B81" s="144"/>
      <c r="C81" s="144"/>
      <c r="D81" s="144"/>
      <c r="E81" s="144"/>
      <c r="F81" s="144"/>
      <c r="G81" s="144"/>
      <c r="H81" s="144"/>
      <c r="I81" s="144"/>
      <c r="J81" s="144"/>
      <c r="K81" s="144"/>
      <c r="L81" s="144"/>
    </row>
    <row r="82" spans="1:12" x14ac:dyDescent="0.25">
      <c r="A82" s="144" t="s">
        <v>3226</v>
      </c>
      <c r="B82" s="144"/>
      <c r="C82" s="144"/>
      <c r="D82" s="144"/>
      <c r="E82" s="144"/>
      <c r="F82" s="144"/>
      <c r="G82" s="144"/>
      <c r="H82" s="144"/>
      <c r="I82" s="144"/>
      <c r="J82" s="144"/>
      <c r="K82" s="144"/>
      <c r="L82" s="144"/>
    </row>
    <row r="83" spans="1:12" x14ac:dyDescent="0.25">
      <c r="A83" s="144" t="s">
        <v>230</v>
      </c>
      <c r="B83" s="144" t="s">
        <v>3227</v>
      </c>
      <c r="C83" s="144" t="s">
        <v>3227</v>
      </c>
      <c r="D83" s="144"/>
      <c r="E83" s="144"/>
      <c r="F83" s="144"/>
      <c r="G83" s="144"/>
      <c r="H83" s="144"/>
      <c r="I83" s="144"/>
      <c r="J83" s="144"/>
      <c r="K83" s="144"/>
      <c r="L83" s="144"/>
    </row>
    <row r="84" spans="1:12" x14ac:dyDescent="0.25">
      <c r="A84" s="144" t="s">
        <v>221</v>
      </c>
      <c r="B84" s="57">
        <v>-1.537E-2</v>
      </c>
      <c r="C84" s="57">
        <v>-1.537E-2</v>
      </c>
      <c r="D84" s="144"/>
      <c r="E84" s="144"/>
      <c r="F84" s="144"/>
      <c r="G84" s="144"/>
      <c r="H84" s="144"/>
      <c r="I84" s="144"/>
      <c r="J84" s="144"/>
      <c r="K84" s="144"/>
      <c r="L84" s="144"/>
    </row>
    <row r="85" spans="1:12" x14ac:dyDescent="0.25">
      <c r="A85" s="144" t="s">
        <v>232</v>
      </c>
      <c r="B85" s="57">
        <v>-2.614E-2</v>
      </c>
      <c r="C85" s="57">
        <v>-2.614E-2</v>
      </c>
      <c r="D85" s="144"/>
      <c r="E85" s="144"/>
      <c r="F85" s="144"/>
      <c r="G85" s="144"/>
      <c r="H85" s="144"/>
      <c r="I85" s="144"/>
      <c r="J85" s="144"/>
      <c r="K85" s="144"/>
      <c r="L85" s="144"/>
    </row>
    <row r="86" spans="1:12" x14ac:dyDescent="0.25">
      <c r="A86" s="144" t="s">
        <v>223</v>
      </c>
      <c r="B86" s="144" t="s">
        <v>3228</v>
      </c>
      <c r="C86" s="144" t="s">
        <v>3228</v>
      </c>
      <c r="D86" s="144"/>
      <c r="E86" s="144"/>
      <c r="F86" s="144"/>
      <c r="G86" s="144"/>
      <c r="H86" s="144"/>
      <c r="I86" s="144"/>
      <c r="J86" s="144"/>
      <c r="K86" s="144"/>
      <c r="L86" s="144"/>
    </row>
    <row r="87" spans="1:12" x14ac:dyDescent="0.25">
      <c r="A87" s="144" t="s">
        <v>233</v>
      </c>
      <c r="B87" s="144" t="s">
        <v>3229</v>
      </c>
      <c r="C87" s="144" t="s">
        <v>3229</v>
      </c>
      <c r="D87" s="144"/>
      <c r="E87" s="144"/>
      <c r="F87" s="144"/>
      <c r="G87" s="144"/>
      <c r="H87" s="144"/>
      <c r="I87" s="144"/>
      <c r="J87" s="144"/>
      <c r="K87" s="144"/>
      <c r="L87" s="144"/>
    </row>
    <row r="88" spans="1:12" x14ac:dyDescent="0.25">
      <c r="A88" s="144" t="s">
        <v>235</v>
      </c>
      <c r="B88" s="57">
        <v>-3.5379999999999999E-3</v>
      </c>
      <c r="C88" s="57">
        <v>-3.5379999999999999E-3</v>
      </c>
      <c r="D88" s="144"/>
      <c r="E88" s="144"/>
      <c r="F88" s="144"/>
      <c r="G88" s="144"/>
      <c r="H88" s="144"/>
      <c r="I88" s="144"/>
      <c r="J88" s="144"/>
      <c r="K88" s="144"/>
      <c r="L88" s="144"/>
    </row>
    <row r="89" spans="1:12" x14ac:dyDescent="0.25">
      <c r="A89" s="144" t="s">
        <v>236</v>
      </c>
      <c r="B89" s="144">
        <v>0</v>
      </c>
      <c r="C89" s="144">
        <v>0</v>
      </c>
      <c r="D89" s="144"/>
      <c r="E89" s="144"/>
      <c r="F89" s="144"/>
      <c r="G89" s="144"/>
      <c r="H89" s="144"/>
      <c r="I89" s="144"/>
      <c r="J89" s="144"/>
      <c r="K89" s="144"/>
      <c r="L89" s="144"/>
    </row>
    <row r="90" spans="1:12" x14ac:dyDescent="0.25">
      <c r="A90" s="144" t="s">
        <v>237</v>
      </c>
      <c r="B90" s="144"/>
      <c r="C90" s="144"/>
      <c r="D90" s="144"/>
      <c r="E90" s="144"/>
      <c r="F90" s="144"/>
      <c r="G90" s="144"/>
      <c r="H90" s="144"/>
      <c r="I90" s="144"/>
      <c r="J90" s="144"/>
      <c r="K90" s="144"/>
      <c r="L90" s="144"/>
    </row>
    <row r="91" spans="1:12" x14ac:dyDescent="0.25">
      <c r="A91" s="144" t="s">
        <v>3230</v>
      </c>
      <c r="B91" s="144"/>
      <c r="C91" s="144"/>
      <c r="D91" s="144"/>
      <c r="E91" s="144"/>
      <c r="F91" s="144"/>
      <c r="G91" s="144"/>
      <c r="H91" s="144"/>
      <c r="I91" s="144"/>
      <c r="J91" s="144"/>
      <c r="K91" s="144"/>
      <c r="L91" s="144"/>
    </row>
    <row r="92" spans="1:12" x14ac:dyDescent="0.25">
      <c r="A92" s="144" t="s">
        <v>239</v>
      </c>
      <c r="B92" s="144" t="s">
        <v>3231</v>
      </c>
      <c r="C92" s="144" t="s">
        <v>3231</v>
      </c>
      <c r="D92" s="144"/>
      <c r="E92" s="144"/>
      <c r="F92" s="144"/>
      <c r="G92" s="144"/>
      <c r="H92" s="144"/>
      <c r="I92" s="144"/>
      <c r="J92" s="144"/>
      <c r="K92" s="144"/>
      <c r="L92" s="144"/>
    </row>
    <row r="93" spans="1:12" x14ac:dyDescent="0.25">
      <c r="A93" s="144" t="s">
        <v>241</v>
      </c>
      <c r="B93" s="57">
        <v>1.292E-3</v>
      </c>
      <c r="C93" s="57">
        <v>1.292E-3</v>
      </c>
      <c r="D93" s="144"/>
      <c r="E93" s="144"/>
      <c r="F93" s="144"/>
      <c r="G93" s="144"/>
      <c r="H93" s="144"/>
      <c r="I93" s="144"/>
      <c r="J93" s="144"/>
      <c r="K93" s="144"/>
      <c r="L93" s="144"/>
    </row>
    <row r="94" spans="1:12" x14ac:dyDescent="0.25">
      <c r="A94" s="144" t="s">
        <v>242</v>
      </c>
      <c r="B94" s="144" t="s">
        <v>3232</v>
      </c>
      <c r="C94" s="144" t="s">
        <v>3232</v>
      </c>
      <c r="D94" s="144"/>
      <c r="E94" s="144"/>
      <c r="F94" s="144"/>
      <c r="G94" s="144"/>
      <c r="H94" s="144"/>
      <c r="I94" s="144"/>
      <c r="J94" s="144"/>
      <c r="K94" s="144"/>
      <c r="L94" s="144"/>
    </row>
    <row r="95" spans="1:12" x14ac:dyDescent="0.25">
      <c r="A95" s="144" t="s">
        <v>244</v>
      </c>
      <c r="B95" s="57">
        <v>6.4349999999999997E-3</v>
      </c>
      <c r="C95" s="57">
        <v>6.4349999999999997E-3</v>
      </c>
      <c r="D95" s="144"/>
      <c r="E95" s="144"/>
      <c r="F95" s="144"/>
      <c r="G95" s="144"/>
      <c r="H95" s="144"/>
      <c r="I95" s="144"/>
      <c r="J95" s="144"/>
      <c r="K95" s="144"/>
      <c r="L95" s="144"/>
    </row>
    <row r="96" spans="1:12" x14ac:dyDescent="0.25">
      <c r="A96" s="144" t="s">
        <v>245</v>
      </c>
      <c r="B96" s="144">
        <v>1.5189999999999999</v>
      </c>
      <c r="C96" s="144">
        <v>1.5189999999999999</v>
      </c>
      <c r="D96" s="144"/>
      <c r="E96" s="144"/>
      <c r="F96" s="144"/>
      <c r="G96" s="144"/>
      <c r="H96" s="144"/>
      <c r="I96" s="144"/>
      <c r="J96" s="144"/>
      <c r="K96" s="144"/>
      <c r="L96" s="144"/>
    </row>
    <row r="97" spans="1:12" x14ac:dyDescent="0.25">
      <c r="A97" s="144" t="s">
        <v>246</v>
      </c>
      <c r="B97" s="144">
        <v>1.472</v>
      </c>
      <c r="C97" s="144">
        <v>1.472</v>
      </c>
      <c r="D97" s="144"/>
      <c r="E97" s="144"/>
      <c r="F97" s="144"/>
      <c r="G97" s="144"/>
      <c r="H97" s="144"/>
      <c r="I97" s="144"/>
      <c r="J97" s="144"/>
      <c r="K97" s="144"/>
      <c r="L97" s="144"/>
    </row>
    <row r="98" spans="1:12" x14ac:dyDescent="0.25">
      <c r="A98" s="144" t="s">
        <v>247</v>
      </c>
      <c r="B98" s="144">
        <v>57.53</v>
      </c>
      <c r="C98" s="144">
        <v>57.53</v>
      </c>
      <c r="D98" s="144"/>
      <c r="E98" s="144"/>
      <c r="F98" s="144"/>
      <c r="G98" s="144"/>
      <c r="H98" s="144"/>
      <c r="I98" s="144"/>
      <c r="J98" s="144"/>
      <c r="K98" s="144"/>
      <c r="L98" s="144"/>
    </row>
    <row r="99" spans="1:12" x14ac:dyDescent="0.25">
      <c r="A99" s="144" t="s">
        <v>248</v>
      </c>
      <c r="B99" s="144">
        <v>25.65</v>
      </c>
      <c r="C99" s="144">
        <v>25.65</v>
      </c>
      <c r="D99" s="144"/>
      <c r="E99" s="144"/>
      <c r="F99" s="144"/>
      <c r="G99" s="144"/>
      <c r="H99" s="144"/>
      <c r="I99" s="144"/>
      <c r="J99" s="144"/>
      <c r="K99" s="144"/>
      <c r="L99" s="144"/>
    </row>
    <row r="100" spans="1:12" x14ac:dyDescent="0.25">
      <c r="A100" s="144" t="s">
        <v>249</v>
      </c>
      <c r="B100" s="144">
        <v>3.347</v>
      </c>
      <c r="C100" s="144">
        <v>3.347</v>
      </c>
      <c r="D100" s="144"/>
      <c r="E100" s="144"/>
      <c r="F100" s="144"/>
      <c r="G100" s="144"/>
      <c r="H100" s="144"/>
      <c r="I100" s="144"/>
      <c r="J100" s="144"/>
      <c r="K100" s="144"/>
      <c r="L100" s="144"/>
    </row>
    <row r="101" spans="1:12" x14ac:dyDescent="0.25">
      <c r="A101" s="144" t="s">
        <v>250</v>
      </c>
      <c r="B101" s="144">
        <v>4.2809999999999997</v>
      </c>
      <c r="C101" s="144">
        <v>4.2809999999999997</v>
      </c>
      <c r="D101" s="144"/>
      <c r="E101" s="144"/>
      <c r="F101" s="144"/>
      <c r="G101" s="144"/>
      <c r="H101" s="144"/>
      <c r="I101" s="144"/>
      <c r="J101" s="144"/>
      <c r="K101" s="144"/>
      <c r="L101" s="144"/>
    </row>
    <row r="102" spans="1:12" x14ac:dyDescent="0.25">
      <c r="A102" s="144" t="s">
        <v>251</v>
      </c>
      <c r="B102" s="144">
        <v>0.20080000000000001</v>
      </c>
      <c r="C102" s="144">
        <v>0.20080000000000001</v>
      </c>
      <c r="D102" s="144"/>
      <c r="E102" s="144"/>
      <c r="F102" s="144"/>
      <c r="G102" s="144"/>
      <c r="H102" s="144"/>
      <c r="I102" s="144"/>
      <c r="J102" s="144"/>
      <c r="K102" s="144"/>
      <c r="L102" s="144"/>
    </row>
    <row r="103" spans="1:12" x14ac:dyDescent="0.25">
      <c r="A103" s="144" t="s">
        <v>252</v>
      </c>
      <c r="B103" s="144">
        <v>0.80710000000000004</v>
      </c>
      <c r="C103" s="144">
        <v>0.80710000000000004</v>
      </c>
      <c r="D103" s="144"/>
      <c r="E103" s="144"/>
      <c r="F103" s="144"/>
      <c r="G103" s="144"/>
      <c r="H103" s="144"/>
      <c r="I103" s="144"/>
      <c r="J103" s="144"/>
      <c r="K103" s="144"/>
      <c r="L103" s="144"/>
    </row>
    <row r="104" spans="1:12" x14ac:dyDescent="0.25">
      <c r="A104" s="144" t="s">
        <v>253</v>
      </c>
      <c r="B104" s="144" t="s">
        <v>201</v>
      </c>
      <c r="C104" s="144" t="s">
        <v>201</v>
      </c>
      <c r="D104" s="144"/>
      <c r="E104" s="144"/>
      <c r="F104" s="144"/>
      <c r="G104" s="144"/>
      <c r="H104" s="144"/>
      <c r="I104" s="144"/>
      <c r="J104" s="144"/>
      <c r="K104" s="144"/>
      <c r="L104" s="144"/>
    </row>
    <row r="105" spans="1:12" x14ac:dyDescent="0.25">
      <c r="A105" s="144" t="s">
        <v>254</v>
      </c>
      <c r="B105" s="57">
        <v>0</v>
      </c>
      <c r="C105" s="57">
        <v>0</v>
      </c>
      <c r="D105" s="144"/>
      <c r="E105" s="144"/>
      <c r="F105" s="144"/>
      <c r="G105" s="144"/>
      <c r="H105" s="144"/>
      <c r="I105" s="144"/>
      <c r="J105" s="144"/>
      <c r="K105" s="144"/>
      <c r="L105" s="144"/>
    </row>
    <row r="106" spans="1:12" x14ac:dyDescent="0.25">
      <c r="A106" s="144" t="s">
        <v>255</v>
      </c>
      <c r="B106" s="57">
        <v>0</v>
      </c>
      <c r="C106" s="57">
        <v>0</v>
      </c>
      <c r="D106" s="144"/>
      <c r="E106" s="144"/>
      <c r="F106" s="144"/>
      <c r="G106" s="144"/>
      <c r="H106" s="144"/>
      <c r="I106" s="144"/>
      <c r="J106" s="144"/>
      <c r="K106" s="144"/>
      <c r="L106" s="144"/>
    </row>
    <row r="107" spans="1:12" x14ac:dyDescent="0.25">
      <c r="A107" s="144" t="s">
        <v>256</v>
      </c>
      <c r="B107" s="144" t="s">
        <v>201</v>
      </c>
      <c r="C107" s="144" t="s">
        <v>201</v>
      </c>
      <c r="D107" s="144"/>
      <c r="E107" s="144"/>
      <c r="F107" s="144"/>
      <c r="G107" s="144"/>
      <c r="H107" s="144"/>
      <c r="I107" s="144"/>
      <c r="J107" s="144"/>
      <c r="K107" s="144"/>
      <c r="L107" s="144"/>
    </row>
    <row r="108" spans="1:12" x14ac:dyDescent="0.25">
      <c r="A108" s="144" t="s">
        <v>257</v>
      </c>
      <c r="B108" s="144"/>
      <c r="C108" s="144"/>
      <c r="D108" s="144"/>
      <c r="E108" s="144"/>
      <c r="F108" s="144"/>
      <c r="G108" s="144"/>
      <c r="H108" s="144"/>
      <c r="I108" s="144"/>
      <c r="J108" s="144"/>
      <c r="K108" s="144"/>
      <c r="L108" s="144"/>
    </row>
    <row r="109" spans="1:12" x14ac:dyDescent="0.25">
      <c r="A109" s="144" t="s">
        <v>258</v>
      </c>
      <c r="B109" s="144">
        <v>0</v>
      </c>
      <c r="C109" s="144">
        <v>0</v>
      </c>
      <c r="D109" s="144"/>
      <c r="E109" s="144"/>
      <c r="F109" s="144"/>
      <c r="G109" s="144"/>
      <c r="H109" s="144"/>
      <c r="I109" s="144"/>
      <c r="J109" s="144"/>
      <c r="K109" s="144"/>
      <c r="L109" s="144"/>
    </row>
    <row r="110" spans="1:12" x14ac:dyDescent="0.25">
      <c r="A110" s="144" t="s">
        <v>259</v>
      </c>
      <c r="B110" s="144">
        <v>0</v>
      </c>
      <c r="C110" s="144">
        <v>0</v>
      </c>
      <c r="D110" s="144"/>
      <c r="E110" s="144"/>
      <c r="F110" s="144"/>
      <c r="G110" s="144"/>
      <c r="H110" s="144"/>
      <c r="I110" s="144"/>
      <c r="J110" s="144"/>
      <c r="K110" s="144"/>
      <c r="L110" s="144"/>
    </row>
    <row r="111" spans="1:12" x14ac:dyDescent="0.25">
      <c r="A111" s="144" t="s">
        <v>260</v>
      </c>
      <c r="B111" s="144">
        <v>0</v>
      </c>
      <c r="C111" s="144">
        <v>0</v>
      </c>
      <c r="D111" s="144"/>
      <c r="E111" s="144"/>
      <c r="F111" s="144"/>
      <c r="G111" s="144"/>
      <c r="H111" s="144"/>
      <c r="I111" s="144"/>
      <c r="J111" s="144"/>
      <c r="K111" s="144"/>
      <c r="L111" s="144"/>
    </row>
    <row r="112" spans="1:12" x14ac:dyDescent="0.25">
      <c r="A112" s="144" t="s">
        <v>261</v>
      </c>
      <c r="B112" s="144">
        <v>0</v>
      </c>
      <c r="C112" s="144">
        <v>0</v>
      </c>
      <c r="D112" s="144"/>
      <c r="E112" s="144"/>
      <c r="F112" s="144"/>
      <c r="G112" s="144"/>
      <c r="H112" s="144"/>
      <c r="I112" s="144"/>
      <c r="J112" s="144"/>
      <c r="K112" s="144"/>
      <c r="L112" s="144"/>
    </row>
    <row r="113" spans="1:12" x14ac:dyDescent="0.25">
      <c r="A113" s="144" t="s">
        <v>262</v>
      </c>
      <c r="B113" s="144" t="s">
        <v>3233</v>
      </c>
      <c r="C113" s="144" t="s">
        <v>3233</v>
      </c>
      <c r="D113" s="144"/>
      <c r="E113" s="144"/>
      <c r="F113" s="144"/>
      <c r="G113" s="144"/>
      <c r="H113" s="144"/>
      <c r="I113" s="144"/>
      <c r="J113" s="144"/>
      <c r="K113" s="144"/>
      <c r="L113" s="144"/>
    </row>
    <row r="114" spans="1:12" x14ac:dyDescent="0.25">
      <c r="A114" s="144" t="s">
        <v>264</v>
      </c>
      <c r="B114" s="57">
        <v>0.37140000000000001</v>
      </c>
      <c r="C114" s="57">
        <v>0.37140000000000001</v>
      </c>
      <c r="D114" s="144"/>
      <c r="E114" s="144"/>
      <c r="F114" s="144"/>
      <c r="G114" s="144"/>
      <c r="H114" s="144"/>
      <c r="I114" s="144"/>
      <c r="J114" s="144"/>
      <c r="K114" s="144"/>
      <c r="L114" s="144"/>
    </row>
    <row r="115" spans="1:12" x14ac:dyDescent="0.25">
      <c r="A115" s="144" t="s">
        <v>265</v>
      </c>
      <c r="B115" s="57">
        <v>0.64929999999999999</v>
      </c>
      <c r="C115" s="57">
        <v>0.64929999999999999</v>
      </c>
      <c r="D115" s="144"/>
      <c r="E115" s="144"/>
      <c r="F115" s="144"/>
      <c r="G115" s="144"/>
      <c r="H115" s="144"/>
      <c r="I115" s="144"/>
      <c r="J115" s="144"/>
      <c r="K115" s="144"/>
      <c r="L115" s="144"/>
    </row>
    <row r="116" spans="1:12" x14ac:dyDescent="0.25">
      <c r="A116" s="144" t="s">
        <v>266</v>
      </c>
      <c r="B116" s="144" t="s">
        <v>263</v>
      </c>
      <c r="C116" s="144" t="s">
        <v>263</v>
      </c>
      <c r="D116" s="144"/>
      <c r="E116" s="144"/>
      <c r="F116" s="144"/>
      <c r="G116" s="144"/>
      <c r="H116" s="144"/>
      <c r="I116" s="144"/>
      <c r="J116" s="144"/>
      <c r="K116" s="144"/>
      <c r="L116" s="144"/>
    </row>
    <row r="117" spans="1:12" x14ac:dyDescent="0.25">
      <c r="A117" s="144" t="s">
        <v>3234</v>
      </c>
      <c r="B117" s="144"/>
      <c r="C117" s="144"/>
      <c r="D117" s="144"/>
      <c r="E117" s="144"/>
      <c r="F117" s="144"/>
      <c r="G117" s="144"/>
      <c r="H117" s="144"/>
      <c r="I117" s="144"/>
      <c r="J117" s="144"/>
      <c r="K117" s="144"/>
      <c r="L117" s="144"/>
    </row>
    <row r="118" spans="1:12" x14ac:dyDescent="0.25">
      <c r="A118" s="144" t="s">
        <v>268</v>
      </c>
      <c r="B118" s="144">
        <v>0</v>
      </c>
      <c r="C118" s="144">
        <v>0</v>
      </c>
      <c r="D118" s="144"/>
      <c r="E118" s="144"/>
      <c r="F118" s="144"/>
      <c r="G118" s="144"/>
      <c r="H118" s="144"/>
      <c r="I118" s="144"/>
      <c r="J118" s="144"/>
      <c r="K118" s="144"/>
      <c r="L118" s="144"/>
    </row>
    <row r="119" spans="1:12" x14ac:dyDescent="0.25">
      <c r="A119" s="144" t="s">
        <v>269</v>
      </c>
      <c r="B119" s="144">
        <v>0</v>
      </c>
      <c r="C119" s="144">
        <v>0</v>
      </c>
      <c r="D119" s="144"/>
      <c r="E119" s="144"/>
      <c r="F119" s="144"/>
      <c r="G119" s="144"/>
      <c r="H119" s="144"/>
      <c r="I119" s="144"/>
      <c r="J119" s="144"/>
      <c r="K119" s="144"/>
      <c r="L119" s="144"/>
    </row>
    <row r="120" spans="1:12" x14ac:dyDescent="0.25">
      <c r="A120" s="144" t="s">
        <v>270</v>
      </c>
      <c r="B120" s="144"/>
      <c r="C120" s="144"/>
      <c r="D120" s="144"/>
      <c r="E120" s="144"/>
      <c r="F120" s="144"/>
      <c r="G120" s="144"/>
      <c r="H120" s="144"/>
      <c r="I120" s="144"/>
      <c r="J120" s="144"/>
      <c r="K120" s="144"/>
      <c r="L120" s="144"/>
    </row>
    <row r="121" spans="1:12" x14ac:dyDescent="0.25">
      <c r="A121" s="144" t="s">
        <v>271</v>
      </c>
      <c r="B121" s="57">
        <v>0</v>
      </c>
      <c r="C121" s="57">
        <v>0</v>
      </c>
      <c r="D121" s="144"/>
      <c r="E121" s="144"/>
      <c r="F121" s="144"/>
      <c r="G121" s="144"/>
      <c r="H121" s="144"/>
      <c r="I121" s="144"/>
      <c r="J121" s="144"/>
      <c r="K121" s="144"/>
      <c r="L121" s="144"/>
    </row>
    <row r="122" spans="1:12" x14ac:dyDescent="0.25">
      <c r="A122" s="144" t="s">
        <v>272</v>
      </c>
      <c r="B122" s="144" t="s">
        <v>3235</v>
      </c>
      <c r="C122" s="144" t="s">
        <v>3235</v>
      </c>
      <c r="D122" s="144"/>
      <c r="E122" s="144"/>
      <c r="F122" s="144"/>
      <c r="G122" s="144"/>
      <c r="H122" s="144"/>
      <c r="I122" s="144"/>
      <c r="J122" s="144"/>
      <c r="K122" s="144"/>
      <c r="L122" s="144"/>
    </row>
    <row r="123" spans="1:12" x14ac:dyDescent="0.25">
      <c r="A123" s="144" t="s">
        <v>274</v>
      </c>
      <c r="B123" s="57">
        <v>0.32379999999999998</v>
      </c>
      <c r="C123" s="57">
        <v>0.32379999999999998</v>
      </c>
      <c r="D123" s="144"/>
      <c r="E123" s="144"/>
      <c r="F123" s="144"/>
      <c r="G123" s="144"/>
      <c r="H123" s="144"/>
      <c r="I123" s="144"/>
      <c r="J123" s="144"/>
      <c r="K123" s="144"/>
      <c r="L123" s="144"/>
    </row>
    <row r="124" spans="1:12" x14ac:dyDescent="0.25">
      <c r="A124" s="144" t="s">
        <v>275</v>
      </c>
      <c r="B124" s="144" t="s">
        <v>3236</v>
      </c>
      <c r="C124" s="144" t="s">
        <v>3236</v>
      </c>
      <c r="D124" s="144"/>
      <c r="E124" s="144"/>
      <c r="F124" s="144"/>
      <c r="G124" s="144"/>
      <c r="H124" s="144"/>
      <c r="I124" s="144"/>
      <c r="J124" s="144"/>
      <c r="K124" s="144"/>
      <c r="L124" s="144"/>
    </row>
    <row r="125" spans="1:12" x14ac:dyDescent="0.25">
      <c r="A125" s="144" t="s">
        <v>277</v>
      </c>
      <c r="B125" s="57">
        <v>2.3650000000000001E-2</v>
      </c>
      <c r="C125" s="57">
        <v>2.3650000000000001E-2</v>
      </c>
      <c r="D125" s="144"/>
      <c r="E125" s="144"/>
      <c r="F125" s="144"/>
      <c r="G125" s="144"/>
      <c r="H125" s="144"/>
      <c r="I125" s="144"/>
      <c r="J125" s="144"/>
      <c r="K125" s="144"/>
      <c r="L125" s="144"/>
    </row>
    <row r="126" spans="1:12" x14ac:dyDescent="0.25">
      <c r="A126" s="144" t="s">
        <v>278</v>
      </c>
      <c r="B126" s="144" t="s">
        <v>3237</v>
      </c>
      <c r="C126" s="144" t="s">
        <v>3237</v>
      </c>
      <c r="D126" s="144"/>
      <c r="E126" s="144"/>
      <c r="F126" s="144"/>
      <c r="G126" s="144"/>
      <c r="H126" s="144"/>
      <c r="I126" s="144"/>
      <c r="J126" s="144"/>
      <c r="K126" s="144"/>
      <c r="L126" s="144"/>
    </row>
    <row r="127" spans="1:12" x14ac:dyDescent="0.25">
      <c r="A127" s="144" t="s">
        <v>280</v>
      </c>
      <c r="B127" s="57">
        <v>5.3740000000000003E-3</v>
      </c>
      <c r="C127" s="57">
        <v>5.3740000000000003E-3</v>
      </c>
      <c r="D127" s="144"/>
      <c r="E127" s="144"/>
      <c r="F127" s="144"/>
      <c r="G127" s="144"/>
      <c r="H127" s="144"/>
      <c r="I127" s="144"/>
      <c r="J127" s="144"/>
      <c r="K127" s="144"/>
      <c r="L127" s="144"/>
    </row>
    <row r="128" spans="1:12" x14ac:dyDescent="0.25">
      <c r="A128" s="144" t="s">
        <v>281</v>
      </c>
      <c r="B128" s="144" t="s">
        <v>3238</v>
      </c>
      <c r="C128" s="144" t="s">
        <v>3238</v>
      </c>
      <c r="D128" s="144"/>
      <c r="E128" s="144"/>
      <c r="F128" s="144"/>
      <c r="G128" s="144"/>
      <c r="H128" s="144"/>
      <c r="I128" s="144"/>
      <c r="J128" s="144"/>
      <c r="K128" s="144"/>
      <c r="L128" s="144"/>
    </row>
    <row r="129" spans="1:12" x14ac:dyDescent="0.25">
      <c r="A129" s="144" t="s">
        <v>283</v>
      </c>
      <c r="B129" s="57">
        <v>7.6840000000000003E-4</v>
      </c>
      <c r="C129" s="57">
        <v>7.6840000000000003E-4</v>
      </c>
      <c r="D129" s="144"/>
      <c r="E129" s="144"/>
      <c r="F129" s="144"/>
      <c r="G129" s="144"/>
      <c r="H129" s="144"/>
      <c r="I129" s="144"/>
      <c r="J129" s="144"/>
      <c r="K129" s="144"/>
      <c r="L129" s="144"/>
    </row>
    <row r="130" spans="1:12" x14ac:dyDescent="0.25">
      <c r="A130" s="144" t="s">
        <v>284</v>
      </c>
      <c r="B130" s="144"/>
      <c r="C130" s="144"/>
      <c r="D130" s="144"/>
      <c r="E130" s="144"/>
      <c r="F130" s="144"/>
      <c r="G130" s="144"/>
      <c r="H130" s="144"/>
      <c r="I130" s="144"/>
      <c r="J130" s="144"/>
      <c r="K130" s="144"/>
      <c r="L130" s="144"/>
    </row>
    <row r="131" spans="1:12" x14ac:dyDescent="0.25">
      <c r="A131" s="144" t="s">
        <v>3239</v>
      </c>
      <c r="B131" s="144"/>
      <c r="C131" s="144"/>
      <c r="D131" s="144"/>
      <c r="E131" s="144"/>
      <c r="F131" s="144"/>
      <c r="G131" s="144"/>
      <c r="H131" s="144"/>
      <c r="I131" s="144"/>
      <c r="J131" s="144"/>
      <c r="K131" s="144"/>
      <c r="L131" s="144"/>
    </row>
    <row r="132" spans="1:12" x14ac:dyDescent="0.25">
      <c r="A132" s="144" t="s">
        <v>286</v>
      </c>
      <c r="B132" s="144" t="s">
        <v>3240</v>
      </c>
      <c r="C132" s="144" t="s">
        <v>3240</v>
      </c>
      <c r="D132" s="144"/>
      <c r="E132" s="144"/>
      <c r="F132" s="144"/>
      <c r="G132" s="144"/>
      <c r="H132" s="144"/>
      <c r="I132" s="144"/>
      <c r="J132" s="144"/>
      <c r="K132" s="144"/>
      <c r="L132" s="144"/>
    </row>
    <row r="133" spans="1:12" x14ac:dyDescent="0.25">
      <c r="A133" s="144" t="s">
        <v>288</v>
      </c>
      <c r="B133" s="57">
        <v>9.103E-3</v>
      </c>
      <c r="C133" s="57">
        <v>9.103E-3</v>
      </c>
      <c r="D133" s="144"/>
      <c r="E133" s="144"/>
      <c r="F133" s="144"/>
      <c r="G133" s="144"/>
      <c r="H133" s="144"/>
      <c r="I133" s="144"/>
      <c r="J133" s="144"/>
      <c r="K133" s="144"/>
      <c r="L133" s="144"/>
    </row>
    <row r="134" spans="1:12" x14ac:dyDescent="0.25">
      <c r="A134" s="144" t="s">
        <v>3241</v>
      </c>
      <c r="B134" s="144"/>
      <c r="C134" s="144"/>
      <c r="D134" s="144"/>
      <c r="E134" s="144"/>
      <c r="F134" s="144"/>
      <c r="G134" s="144"/>
      <c r="H134" s="144"/>
      <c r="I134" s="144"/>
      <c r="J134" s="144"/>
      <c r="K134" s="144"/>
      <c r="L134" s="144"/>
    </row>
    <row r="135" spans="1:12" x14ac:dyDescent="0.25">
      <c r="A135" s="144" t="s">
        <v>290</v>
      </c>
      <c r="B135" s="144">
        <v>7.992</v>
      </c>
      <c r="C135" s="144">
        <v>7.992</v>
      </c>
      <c r="D135" s="144"/>
      <c r="E135" s="144"/>
      <c r="F135" s="144"/>
      <c r="G135" s="144"/>
      <c r="H135" s="144"/>
      <c r="I135" s="144"/>
      <c r="J135" s="144"/>
      <c r="K135" s="144"/>
      <c r="L135" s="144"/>
    </row>
    <row r="136" spans="1:12" x14ac:dyDescent="0.25">
      <c r="A136" s="144" t="s">
        <v>291</v>
      </c>
      <c r="B136" s="144" t="s">
        <v>3242</v>
      </c>
      <c r="C136" s="144" t="s">
        <v>3242</v>
      </c>
      <c r="D136" s="144"/>
      <c r="E136" s="144"/>
      <c r="F136" s="144"/>
      <c r="G136" s="144"/>
      <c r="H136" s="144"/>
      <c r="I136" s="144"/>
      <c r="J136" s="144"/>
      <c r="K136" s="144"/>
      <c r="L136" s="144"/>
    </row>
    <row r="137" spans="1:12" x14ac:dyDescent="0.25">
      <c r="A137" s="144" t="s">
        <v>221</v>
      </c>
      <c r="B137" s="57">
        <v>4.623E-2</v>
      </c>
      <c r="C137" s="57">
        <v>4.623E-2</v>
      </c>
      <c r="D137" s="144"/>
      <c r="E137" s="144"/>
      <c r="F137" s="144"/>
      <c r="G137" s="144"/>
      <c r="H137" s="144"/>
      <c r="I137" s="144"/>
      <c r="J137" s="144"/>
      <c r="K137" s="144"/>
      <c r="L137" s="144"/>
    </row>
    <row r="138" spans="1:12" x14ac:dyDescent="0.25">
      <c r="A138" s="144" t="s">
        <v>1288</v>
      </c>
      <c r="B138" s="144"/>
      <c r="C138" s="144"/>
      <c r="D138" s="144"/>
      <c r="E138" s="144"/>
      <c r="F138" s="144"/>
      <c r="G138" s="144"/>
      <c r="H138" s="144"/>
      <c r="I138" s="144"/>
      <c r="J138" s="144"/>
      <c r="K138" s="144"/>
      <c r="L138" s="144"/>
    </row>
    <row r="139" spans="1:12" x14ac:dyDescent="0.25">
      <c r="A139" s="144" t="s">
        <v>3243</v>
      </c>
      <c r="B139" s="144"/>
      <c r="C139" s="144"/>
      <c r="D139" s="144"/>
      <c r="E139" s="144"/>
      <c r="F139" s="144"/>
      <c r="G139" s="144"/>
      <c r="H139" s="144"/>
      <c r="I139" s="144"/>
      <c r="J139" s="144"/>
      <c r="K139" s="144"/>
      <c r="L139" s="144"/>
    </row>
    <row r="140" spans="1:12" x14ac:dyDescent="0.25">
      <c r="A140" s="144" t="s">
        <v>1290</v>
      </c>
      <c r="B140" s="144"/>
      <c r="C140" s="144"/>
      <c r="D140" s="144"/>
      <c r="E140" s="144"/>
      <c r="F140" s="144"/>
      <c r="G140" s="144"/>
      <c r="H140" s="144"/>
      <c r="I140" s="144"/>
      <c r="J140" s="144"/>
      <c r="K140" s="144"/>
      <c r="L140" s="144"/>
    </row>
    <row r="141" spans="1:12" x14ac:dyDescent="0.25">
      <c r="A141" s="144" t="s">
        <v>1291</v>
      </c>
      <c r="B141" s="144"/>
      <c r="C141" s="144"/>
      <c r="D141" s="144"/>
      <c r="E141" s="144"/>
      <c r="F141" s="144"/>
      <c r="G141" s="144"/>
      <c r="H141" s="144"/>
      <c r="I141" s="144"/>
      <c r="J141" s="144"/>
      <c r="K141" s="144"/>
      <c r="L141" s="144"/>
    </row>
    <row r="142" spans="1:12" x14ac:dyDescent="0.25">
      <c r="A142" s="144" t="s">
        <v>297</v>
      </c>
      <c r="B142" s="57">
        <v>7.5639999999999999E-2</v>
      </c>
      <c r="C142" s="57">
        <v>7.5639999999999999E-2</v>
      </c>
      <c r="D142" s="144"/>
      <c r="E142" s="144"/>
      <c r="F142" s="144"/>
      <c r="G142" s="144"/>
      <c r="H142" s="144"/>
      <c r="I142" s="144"/>
      <c r="J142" s="144"/>
      <c r="K142" s="144"/>
      <c r="L142" s="144"/>
    </row>
    <row r="143" spans="1:12" x14ac:dyDescent="0.25">
      <c r="A143" s="144" t="s">
        <v>298</v>
      </c>
      <c r="B143" s="144" t="s">
        <v>3244</v>
      </c>
      <c r="C143" s="144" t="s">
        <v>3244</v>
      </c>
      <c r="D143" s="144"/>
      <c r="E143" s="144"/>
      <c r="F143" s="144"/>
      <c r="G143" s="144"/>
      <c r="H143" s="144"/>
      <c r="I143" s="144"/>
      <c r="J143" s="144"/>
      <c r="K143" s="144"/>
      <c r="L143" s="144"/>
    </row>
    <row r="144" spans="1:12" x14ac:dyDescent="0.25">
      <c r="A144" s="144" t="s">
        <v>3245</v>
      </c>
      <c r="B144" s="144"/>
      <c r="C144" s="144"/>
      <c r="D144" s="144"/>
      <c r="E144" s="144"/>
      <c r="F144" s="144"/>
      <c r="G144" s="144"/>
      <c r="H144" s="144"/>
      <c r="I144" s="144"/>
      <c r="J144" s="144"/>
      <c r="K144" s="144"/>
      <c r="L144" s="144"/>
    </row>
    <row r="145" spans="1:12" x14ac:dyDescent="0.25">
      <c r="A145" s="144" t="s">
        <v>3246</v>
      </c>
      <c r="B145" s="144"/>
      <c r="C145" s="144"/>
      <c r="D145" s="144"/>
      <c r="E145" s="144"/>
      <c r="F145" s="144"/>
      <c r="G145" s="144"/>
      <c r="H145" s="144"/>
      <c r="I145" s="144"/>
      <c r="J145" s="144"/>
      <c r="K145" s="144"/>
      <c r="L145" s="144"/>
    </row>
    <row r="146" spans="1:12" x14ac:dyDescent="0.25">
      <c r="A146" s="144" t="s">
        <v>3247</v>
      </c>
      <c r="B146" s="144"/>
      <c r="C146" s="144"/>
      <c r="D146" s="144"/>
      <c r="E146" s="144"/>
      <c r="F146" s="144"/>
      <c r="G146" s="144"/>
      <c r="H146" s="144"/>
      <c r="I146" s="144"/>
      <c r="J146" s="144"/>
      <c r="K146" s="144"/>
      <c r="L146" s="144"/>
    </row>
    <row r="147" spans="1:12" x14ac:dyDescent="0.25">
      <c r="A147" s="144" t="s">
        <v>3248</v>
      </c>
      <c r="B147" s="144"/>
      <c r="C147" s="144"/>
      <c r="D147" s="144"/>
      <c r="E147" s="144"/>
      <c r="F147" s="144"/>
      <c r="G147" s="144"/>
      <c r="H147" s="144"/>
      <c r="I147" s="144"/>
      <c r="J147" s="144"/>
      <c r="K147" s="144"/>
      <c r="L147" s="144"/>
    </row>
    <row r="148" spans="1:12" x14ac:dyDescent="0.25">
      <c r="A148" s="144" t="s">
        <v>3249</v>
      </c>
      <c r="B148" s="144"/>
      <c r="C148" s="144"/>
      <c r="D148" s="144"/>
      <c r="E148" s="144"/>
      <c r="F148" s="144"/>
      <c r="G148" s="144"/>
      <c r="H148" s="144"/>
      <c r="I148" s="144"/>
      <c r="J148" s="144"/>
      <c r="K148" s="144"/>
      <c r="L148" s="144"/>
    </row>
    <row r="149" spans="1:12" x14ac:dyDescent="0.25">
      <c r="A149" s="144" t="s">
        <v>3250</v>
      </c>
      <c r="B149" s="144"/>
      <c r="C149" s="144"/>
      <c r="D149" s="144"/>
      <c r="E149" s="144"/>
      <c r="F149" s="144"/>
      <c r="G149" s="144"/>
      <c r="H149" s="144"/>
      <c r="I149" s="144"/>
      <c r="J149" s="144"/>
      <c r="K149" s="144"/>
      <c r="L149" s="144"/>
    </row>
    <row r="150" spans="1:12" x14ac:dyDescent="0.25">
      <c r="A150" s="144" t="s">
        <v>3251</v>
      </c>
      <c r="B150" s="144"/>
      <c r="C150" s="144"/>
      <c r="D150" s="144"/>
      <c r="E150" s="144"/>
      <c r="F150" s="144"/>
      <c r="G150" s="144"/>
      <c r="H150" s="144"/>
      <c r="I150" s="144"/>
      <c r="J150" s="144"/>
      <c r="K150" s="144"/>
      <c r="L150" s="144"/>
    </row>
    <row r="151" spans="1:12" x14ac:dyDescent="0.25">
      <c r="A151" s="144" t="s">
        <v>302</v>
      </c>
      <c r="B151" s="57">
        <v>7.4450000000000002E-2</v>
      </c>
      <c r="C151" s="57">
        <v>7.4450000000000002E-2</v>
      </c>
      <c r="D151" s="144"/>
      <c r="E151" s="144"/>
      <c r="F151" s="144"/>
      <c r="G151" s="144"/>
      <c r="H151" s="144"/>
      <c r="I151" s="144"/>
      <c r="J151" s="144"/>
      <c r="K151" s="144"/>
      <c r="L151" s="144"/>
    </row>
    <row r="152" spans="1:12" x14ac:dyDescent="0.25">
      <c r="A152" s="144"/>
      <c r="B152" s="144"/>
      <c r="C152" s="144"/>
      <c r="D152" s="144"/>
      <c r="E152" s="144"/>
      <c r="F152" s="144"/>
      <c r="G152" s="144"/>
      <c r="H152" s="144"/>
      <c r="I152" s="144"/>
      <c r="J152" s="144"/>
      <c r="K152" s="144"/>
      <c r="L152" s="144"/>
    </row>
    <row r="153" spans="1:12" x14ac:dyDescent="0.25">
      <c r="A153" s="144" t="s">
        <v>55</v>
      </c>
      <c r="B153" s="144"/>
      <c r="C153" s="144"/>
      <c r="D153" s="144"/>
      <c r="E153" s="144"/>
      <c r="F153" s="144"/>
      <c r="G153" s="144"/>
      <c r="H153" s="144"/>
      <c r="I153" s="144"/>
      <c r="J153" s="144"/>
      <c r="K153" s="144"/>
      <c r="L153" s="144"/>
    </row>
    <row r="154" spans="1:12" x14ac:dyDescent="0.25">
      <c r="A154" s="144" t="s">
        <v>56</v>
      </c>
      <c r="B154" s="144" t="s">
        <v>3252</v>
      </c>
      <c r="C154" s="144" t="s">
        <v>168</v>
      </c>
      <c r="D154" s="144" t="s">
        <v>3253</v>
      </c>
      <c r="E154" s="144" t="s">
        <v>3254</v>
      </c>
      <c r="F154" s="144" t="s">
        <v>3255</v>
      </c>
      <c r="G154" s="144" t="s">
        <v>3256</v>
      </c>
      <c r="H154" s="144" t="s">
        <v>57</v>
      </c>
      <c r="I154" s="144" t="s">
        <v>3257</v>
      </c>
      <c r="J154" s="144" t="s">
        <v>58</v>
      </c>
      <c r="K154" s="144" t="s">
        <v>59</v>
      </c>
      <c r="L154" s="144"/>
    </row>
    <row r="155" spans="1:12" x14ac:dyDescent="0.25">
      <c r="A155" s="144">
        <v>2018</v>
      </c>
      <c r="B155" s="144" t="s">
        <v>3258</v>
      </c>
      <c r="C155" s="144" t="s">
        <v>201</v>
      </c>
      <c r="D155" s="144" t="s">
        <v>3217</v>
      </c>
      <c r="E155" s="144">
        <v>35.479999999999997</v>
      </c>
      <c r="F155" s="144" t="s">
        <v>3259</v>
      </c>
      <c r="G155" s="144">
        <v>2.5030000000000001</v>
      </c>
      <c r="H155" s="144" t="s">
        <v>3260</v>
      </c>
      <c r="I155" s="144">
        <v>57.6</v>
      </c>
      <c r="J155" s="144">
        <v>2.0830000000000002</v>
      </c>
      <c r="K155" s="144">
        <v>0.87870000000000004</v>
      </c>
      <c r="L155" s="144"/>
    </row>
    <row r="156" spans="1:12" x14ac:dyDescent="0.25">
      <c r="A156" s="144">
        <v>2017</v>
      </c>
      <c r="B156" s="144" t="s">
        <v>3261</v>
      </c>
      <c r="C156" s="144" t="s">
        <v>201</v>
      </c>
      <c r="D156" s="144" t="s">
        <v>3262</v>
      </c>
      <c r="E156" s="144">
        <v>9.7110000000000003</v>
      </c>
      <c r="F156" s="144" t="s">
        <v>3263</v>
      </c>
      <c r="G156" s="144">
        <v>4.6230000000000002</v>
      </c>
      <c r="H156" s="144" t="s">
        <v>3264</v>
      </c>
      <c r="I156" s="144">
        <v>52</v>
      </c>
      <c r="J156" s="144">
        <v>1.349</v>
      </c>
      <c r="K156" s="144">
        <v>0.37169999999999997</v>
      </c>
      <c r="L156" s="144"/>
    </row>
    <row r="157" spans="1:12" x14ac:dyDescent="0.25">
      <c r="A157" s="144">
        <v>2016</v>
      </c>
      <c r="B157" s="144" t="s">
        <v>3265</v>
      </c>
      <c r="C157" s="144" t="s">
        <v>201</v>
      </c>
      <c r="D157" s="144" t="s">
        <v>3266</v>
      </c>
      <c r="E157" s="144">
        <v>37.26</v>
      </c>
      <c r="F157" s="144" t="s">
        <v>3267</v>
      </c>
      <c r="G157" s="144">
        <v>2.6819999999999999</v>
      </c>
      <c r="H157" s="144" t="s">
        <v>3268</v>
      </c>
      <c r="I157" s="144">
        <v>54.42</v>
      </c>
      <c r="J157" s="144">
        <v>1.9950000000000001</v>
      </c>
      <c r="K157" s="144">
        <v>1.117</v>
      </c>
      <c r="L157" s="144"/>
    </row>
    <row r="158" spans="1:12" x14ac:dyDescent="0.25">
      <c r="A158" s="144">
        <v>2015</v>
      </c>
      <c r="B158" s="144" t="s">
        <v>3269</v>
      </c>
      <c r="C158" s="144" t="s">
        <v>201</v>
      </c>
      <c r="D158" s="144" t="s">
        <v>3270</v>
      </c>
      <c r="E158" s="144">
        <v>70.33</v>
      </c>
      <c r="F158" s="144" t="s">
        <v>3271</v>
      </c>
      <c r="G158" s="144">
        <v>7.5640000000000001</v>
      </c>
      <c r="H158" s="144" t="s">
        <v>3272</v>
      </c>
      <c r="I158" s="144">
        <v>60.99</v>
      </c>
      <c r="J158" s="144">
        <v>2.7959999999999998</v>
      </c>
      <c r="K158" s="144">
        <v>1.0840000000000001</v>
      </c>
      <c r="L158" s="144"/>
    </row>
    <row r="159" spans="1:12" x14ac:dyDescent="0.25">
      <c r="A159" s="144">
        <v>2014</v>
      </c>
      <c r="B159" s="144" t="s">
        <v>3273</v>
      </c>
      <c r="C159" s="144" t="s">
        <v>201</v>
      </c>
      <c r="D159" s="144" t="s">
        <v>3274</v>
      </c>
      <c r="E159" s="144">
        <v>19.260000000000002</v>
      </c>
      <c r="F159" s="144" t="s">
        <v>3275</v>
      </c>
      <c r="G159" s="144">
        <v>5.8280000000000003</v>
      </c>
      <c r="H159" s="144" t="s">
        <v>3276</v>
      </c>
      <c r="I159" s="144">
        <v>55.05</v>
      </c>
      <c r="J159" s="144">
        <v>1.4079999999999999</v>
      </c>
      <c r="K159" s="144">
        <v>0.59789999999999999</v>
      </c>
      <c r="L159" s="144"/>
    </row>
    <row r="160" spans="1:12" x14ac:dyDescent="0.25">
      <c r="A160" s="144">
        <v>2013</v>
      </c>
      <c r="B160" s="144" t="s">
        <v>3277</v>
      </c>
      <c r="C160" s="144" t="s">
        <v>201</v>
      </c>
      <c r="D160" s="144" t="s">
        <v>3278</v>
      </c>
      <c r="E160" s="144">
        <v>29.14</v>
      </c>
      <c r="F160" s="144" t="s">
        <v>3279</v>
      </c>
      <c r="G160" s="144">
        <v>6.0469999999999997</v>
      </c>
      <c r="H160" s="144" t="s">
        <v>3280</v>
      </c>
      <c r="I160" s="144">
        <v>51.18</v>
      </c>
      <c r="J160" s="144">
        <v>1.59</v>
      </c>
      <c r="K160" s="144">
        <v>0.88529999999999998</v>
      </c>
      <c r="L160" s="144"/>
    </row>
    <row r="161" spans="1:12" x14ac:dyDescent="0.25">
      <c r="A161" s="144" t="s">
        <v>308</v>
      </c>
      <c r="B161" s="144" t="s">
        <v>3281</v>
      </c>
      <c r="C161" s="144" t="s">
        <v>201</v>
      </c>
      <c r="D161" s="144" t="s">
        <v>3282</v>
      </c>
      <c r="E161" s="144">
        <v>33.53</v>
      </c>
      <c r="F161" s="144" t="s">
        <v>3283</v>
      </c>
      <c r="G161" s="144">
        <v>4.875</v>
      </c>
      <c r="H161" s="144" t="s">
        <v>1304</v>
      </c>
      <c r="I161" s="144">
        <v>220</v>
      </c>
      <c r="J161" s="144">
        <v>55.21</v>
      </c>
      <c r="K161" s="144">
        <v>1.87</v>
      </c>
      <c r="L161" s="144">
        <v>0.82250000000000001</v>
      </c>
    </row>
    <row r="162" spans="1:12" x14ac:dyDescent="0.25">
      <c r="A162" s="144" t="s">
        <v>312</v>
      </c>
      <c r="B162" s="144" t="s">
        <v>3284</v>
      </c>
      <c r="C162" s="144" t="s">
        <v>201</v>
      </c>
      <c r="D162" s="144" t="s">
        <v>3285</v>
      </c>
      <c r="E162" s="144">
        <v>20.8</v>
      </c>
      <c r="F162" s="144" t="s">
        <v>3286</v>
      </c>
      <c r="G162" s="144">
        <v>2.0009999999999999</v>
      </c>
      <c r="H162" s="144" t="s">
        <v>1304</v>
      </c>
      <c r="I162" s="144">
        <v>5.7270000000000003</v>
      </c>
      <c r="J162" s="144">
        <v>3.64</v>
      </c>
      <c r="K162" s="144">
        <v>0.54430000000000001</v>
      </c>
      <c r="L162" s="144">
        <v>0.28839999999999999</v>
      </c>
    </row>
    <row r="163" spans="1:12" x14ac:dyDescent="0.25">
      <c r="A163" s="144"/>
      <c r="B163" s="144"/>
      <c r="C163" s="144"/>
      <c r="D163" s="144"/>
      <c r="E163" s="144"/>
      <c r="F163" s="144"/>
      <c r="G163" s="144"/>
      <c r="H163" s="144"/>
      <c r="I163" s="144"/>
      <c r="J163" s="144"/>
      <c r="K163" s="144"/>
      <c r="L163" s="144"/>
    </row>
    <row r="164" spans="1:12" x14ac:dyDescent="0.25">
      <c r="A164" s="144" t="s">
        <v>60</v>
      </c>
      <c r="B164" s="144"/>
      <c r="C164" s="144"/>
      <c r="D164" s="144"/>
      <c r="E164" s="144"/>
      <c r="F164" s="144"/>
      <c r="G164" s="144"/>
      <c r="H164" s="144"/>
      <c r="I164" s="144"/>
      <c r="J164" s="144"/>
      <c r="K164" s="144"/>
      <c r="L164" s="144"/>
    </row>
    <row r="165" spans="1:12" x14ac:dyDescent="0.25">
      <c r="A165" s="144" t="s">
        <v>3287</v>
      </c>
      <c r="B165" s="144" t="s">
        <v>3252</v>
      </c>
      <c r="C165" s="144" t="s">
        <v>168</v>
      </c>
      <c r="D165" s="144" t="s">
        <v>3253</v>
      </c>
      <c r="E165" s="144" t="s">
        <v>3254</v>
      </c>
      <c r="F165" s="144" t="s">
        <v>3255</v>
      </c>
      <c r="G165" s="144" t="s">
        <v>3256</v>
      </c>
      <c r="H165" s="144" t="s">
        <v>57</v>
      </c>
      <c r="I165" s="144" t="s">
        <v>3257</v>
      </c>
      <c r="J165" s="144" t="s">
        <v>58</v>
      </c>
      <c r="K165" s="144"/>
      <c r="L165" s="144"/>
    </row>
    <row r="166" spans="1:12" x14ac:dyDescent="0.25">
      <c r="A166" s="144" t="s">
        <v>2334</v>
      </c>
      <c r="B166" s="144" t="s">
        <v>3288</v>
      </c>
      <c r="C166" s="144" t="s">
        <v>201</v>
      </c>
      <c r="D166" s="144" t="s">
        <v>3217</v>
      </c>
      <c r="E166" s="144">
        <v>2.9340000000000002</v>
      </c>
      <c r="F166" s="144" t="s">
        <v>3289</v>
      </c>
      <c r="G166" s="144">
        <v>1.4239999999999999</v>
      </c>
      <c r="H166" s="144" t="s">
        <v>1317</v>
      </c>
      <c r="I166" s="144">
        <v>52.94</v>
      </c>
      <c r="J166" s="144">
        <v>2.2050000000000001</v>
      </c>
      <c r="K166" s="144"/>
      <c r="L166" s="144"/>
    </row>
    <row r="167" spans="1:12" x14ac:dyDescent="0.25">
      <c r="A167" s="144" t="s">
        <v>2337</v>
      </c>
      <c r="B167" s="144" t="s">
        <v>3290</v>
      </c>
      <c r="C167" s="144" t="s">
        <v>201</v>
      </c>
      <c r="D167" s="144" t="s">
        <v>3291</v>
      </c>
      <c r="E167" s="144">
        <v>2.508</v>
      </c>
      <c r="F167" s="144" t="s">
        <v>3292</v>
      </c>
      <c r="G167" s="144">
        <v>2.0489999999999999</v>
      </c>
      <c r="H167" s="144" t="s">
        <v>1322</v>
      </c>
      <c r="I167" s="144">
        <v>52.38</v>
      </c>
      <c r="J167" s="144">
        <v>1.7070000000000001</v>
      </c>
      <c r="K167" s="144"/>
      <c r="L167" s="144"/>
    </row>
    <row r="168" spans="1:12" x14ac:dyDescent="0.25">
      <c r="A168" s="144" t="s">
        <v>2341</v>
      </c>
      <c r="B168" s="144" t="s">
        <v>3293</v>
      </c>
      <c r="C168" s="144" t="s">
        <v>201</v>
      </c>
      <c r="D168" s="144" t="s">
        <v>3294</v>
      </c>
      <c r="E168" s="144">
        <v>6.2619999999999996</v>
      </c>
      <c r="F168" s="144" t="s">
        <v>3259</v>
      </c>
      <c r="G168" s="144">
        <v>2.5030000000000001</v>
      </c>
      <c r="H168" s="144" t="s">
        <v>1322</v>
      </c>
      <c r="I168" s="144">
        <v>71.430000000000007</v>
      </c>
      <c r="J168" s="144">
        <v>2.7080000000000002</v>
      </c>
      <c r="K168" s="144"/>
      <c r="L168" s="144"/>
    </row>
    <row r="169" spans="1:12" x14ac:dyDescent="0.25">
      <c r="A169" s="144" t="s">
        <v>2344</v>
      </c>
      <c r="B169" s="144" t="s">
        <v>3295</v>
      </c>
      <c r="C169" s="144" t="s">
        <v>201</v>
      </c>
      <c r="D169" s="144" t="s">
        <v>3296</v>
      </c>
      <c r="E169" s="144">
        <v>0.55779999999999996</v>
      </c>
      <c r="F169" s="144" t="s">
        <v>3297</v>
      </c>
      <c r="G169" s="144">
        <v>1.29</v>
      </c>
      <c r="H169" s="144" t="s">
        <v>2348</v>
      </c>
      <c r="I169" s="144">
        <v>53.85</v>
      </c>
      <c r="J169" s="144">
        <v>1.333</v>
      </c>
      <c r="K169" s="144"/>
      <c r="L169" s="144"/>
    </row>
    <row r="170" spans="1:12" x14ac:dyDescent="0.25">
      <c r="A170" s="144" t="s">
        <v>2349</v>
      </c>
      <c r="B170" s="144" t="s">
        <v>3298</v>
      </c>
      <c r="C170" s="144" t="s">
        <v>201</v>
      </c>
      <c r="D170" s="144" t="s">
        <v>3299</v>
      </c>
      <c r="E170" s="144">
        <v>0.55659999999999998</v>
      </c>
      <c r="F170" s="144" t="s">
        <v>3300</v>
      </c>
      <c r="G170" s="144">
        <v>0.59950000000000003</v>
      </c>
      <c r="H170" s="144" t="s">
        <v>1336</v>
      </c>
      <c r="I170" s="144">
        <v>57.89</v>
      </c>
      <c r="J170" s="144">
        <v>1.296</v>
      </c>
      <c r="K170" s="144"/>
      <c r="L170" s="144"/>
    </row>
    <row r="171" spans="1:12" x14ac:dyDescent="0.25">
      <c r="A171" s="144" t="s">
        <v>2353</v>
      </c>
      <c r="B171" s="144" t="s">
        <v>3301</v>
      </c>
      <c r="C171" s="144" t="s">
        <v>201</v>
      </c>
      <c r="D171" s="144" t="s">
        <v>3302</v>
      </c>
      <c r="E171" s="144">
        <v>0.23680000000000001</v>
      </c>
      <c r="F171" s="144" t="s">
        <v>3303</v>
      </c>
      <c r="G171" s="144">
        <v>0.6956</v>
      </c>
      <c r="H171" s="144" t="s">
        <v>1336</v>
      </c>
      <c r="I171" s="144">
        <v>52.63</v>
      </c>
      <c r="J171" s="144">
        <v>1.153</v>
      </c>
      <c r="K171" s="144"/>
      <c r="L171" s="144"/>
    </row>
    <row r="172" spans="1:12" x14ac:dyDescent="0.25">
      <c r="A172" s="144" t="s">
        <v>2357</v>
      </c>
      <c r="B172" s="144" t="s">
        <v>3304</v>
      </c>
      <c r="C172" s="144" t="s">
        <v>201</v>
      </c>
      <c r="D172" s="144" t="s">
        <v>3305</v>
      </c>
      <c r="E172" s="144">
        <v>2.3050000000000002</v>
      </c>
      <c r="F172" s="144" t="s">
        <v>3306</v>
      </c>
      <c r="G172" s="144">
        <v>1.33</v>
      </c>
      <c r="H172" s="144" t="s">
        <v>1317</v>
      </c>
      <c r="I172" s="144">
        <v>58.82</v>
      </c>
      <c r="J172" s="144">
        <v>2.0710000000000002</v>
      </c>
      <c r="K172" s="144"/>
      <c r="L172" s="144"/>
    </row>
    <row r="173" spans="1:12" x14ac:dyDescent="0.25">
      <c r="A173" s="144" t="s">
        <v>2361</v>
      </c>
      <c r="B173" s="144" t="s">
        <v>3307</v>
      </c>
      <c r="C173" s="144" t="s">
        <v>201</v>
      </c>
      <c r="D173" s="144" t="s">
        <v>3308</v>
      </c>
      <c r="E173" s="144">
        <v>1.294</v>
      </c>
      <c r="F173" s="144" t="s">
        <v>3309</v>
      </c>
      <c r="G173" s="144">
        <v>1.5369999999999999</v>
      </c>
      <c r="H173" s="144" t="s">
        <v>1322</v>
      </c>
      <c r="I173" s="144">
        <v>47.62</v>
      </c>
      <c r="J173" s="144">
        <v>1.419</v>
      </c>
      <c r="K173" s="144"/>
      <c r="L173" s="144"/>
    </row>
    <row r="174" spans="1:12" x14ac:dyDescent="0.25">
      <c r="A174" s="144" t="s">
        <v>2365</v>
      </c>
      <c r="B174" s="144" t="s">
        <v>3310</v>
      </c>
      <c r="C174" s="144" t="s">
        <v>201</v>
      </c>
      <c r="D174" s="144" t="s">
        <v>3311</v>
      </c>
      <c r="E174" s="144">
        <v>4.5940000000000003</v>
      </c>
      <c r="F174" s="144" t="s">
        <v>3312</v>
      </c>
      <c r="G174" s="144">
        <v>1.2370000000000001</v>
      </c>
      <c r="H174" s="144" t="s">
        <v>1350</v>
      </c>
      <c r="I174" s="144">
        <v>50</v>
      </c>
      <c r="J174" s="144">
        <v>2.9910000000000001</v>
      </c>
      <c r="K174" s="144"/>
      <c r="L174" s="144"/>
    </row>
    <row r="175" spans="1:12" x14ac:dyDescent="0.25">
      <c r="A175" s="144" t="s">
        <v>2369</v>
      </c>
      <c r="B175" s="144" t="s">
        <v>3313</v>
      </c>
      <c r="C175" s="144" t="s">
        <v>201</v>
      </c>
      <c r="D175" s="144" t="s">
        <v>3314</v>
      </c>
      <c r="E175" s="144">
        <v>8.11</v>
      </c>
      <c r="F175" s="144" t="s">
        <v>3315</v>
      </c>
      <c r="G175" s="144">
        <v>1.171</v>
      </c>
      <c r="H175" s="144" t="s">
        <v>1317</v>
      </c>
      <c r="I175" s="144">
        <v>82.35</v>
      </c>
      <c r="J175" s="144">
        <v>7.4219999999999997</v>
      </c>
      <c r="K175" s="144"/>
      <c r="L175" s="144"/>
    </row>
    <row r="176" spans="1:12" x14ac:dyDescent="0.25">
      <c r="A176" s="144" t="s">
        <v>2373</v>
      </c>
      <c r="B176" s="144" t="s">
        <v>3316</v>
      </c>
      <c r="C176" s="144" t="s">
        <v>201</v>
      </c>
      <c r="D176" s="144" t="s">
        <v>3317</v>
      </c>
      <c r="E176" s="144">
        <v>2.4929999999999999</v>
      </c>
      <c r="F176" s="144" t="s">
        <v>3318</v>
      </c>
      <c r="G176" s="144">
        <v>0.80559999999999998</v>
      </c>
      <c r="H176" s="144" t="s">
        <v>1312</v>
      </c>
      <c r="I176" s="144">
        <v>62.5</v>
      </c>
      <c r="J176" s="144">
        <v>2.16</v>
      </c>
      <c r="K176" s="144"/>
      <c r="L176" s="144"/>
    </row>
    <row r="177" spans="1:12" x14ac:dyDescent="0.25">
      <c r="A177" s="144" t="s">
        <v>1308</v>
      </c>
      <c r="B177" s="144" t="s">
        <v>3319</v>
      </c>
      <c r="C177" s="144" t="s">
        <v>201</v>
      </c>
      <c r="D177" s="144" t="s">
        <v>3320</v>
      </c>
      <c r="E177" s="144">
        <v>-0.74029999999999996</v>
      </c>
      <c r="F177" s="144" t="s">
        <v>3321</v>
      </c>
      <c r="G177" s="144">
        <v>2.0310000000000001</v>
      </c>
      <c r="H177" s="144" t="s">
        <v>1350</v>
      </c>
      <c r="I177" s="144">
        <v>50</v>
      </c>
      <c r="J177" s="144">
        <v>0.69769999999999999</v>
      </c>
      <c r="K177" s="144"/>
      <c r="L177" s="144"/>
    </row>
    <row r="178" spans="1:12" x14ac:dyDescent="0.25">
      <c r="A178" s="144" t="s">
        <v>1309</v>
      </c>
      <c r="B178" s="144" t="s">
        <v>3322</v>
      </c>
      <c r="C178" s="144" t="s">
        <v>201</v>
      </c>
      <c r="D178" s="144" t="s">
        <v>3262</v>
      </c>
      <c r="E178" s="144">
        <v>2.0640000000000001</v>
      </c>
      <c r="F178" s="144" t="s">
        <v>3323</v>
      </c>
      <c r="G178" s="144">
        <v>0.85450000000000004</v>
      </c>
      <c r="H178" s="144" t="s">
        <v>1312</v>
      </c>
      <c r="I178" s="144">
        <v>75</v>
      </c>
      <c r="J178" s="144">
        <v>2.4830000000000001</v>
      </c>
      <c r="K178" s="144"/>
      <c r="L178" s="144"/>
    </row>
    <row r="179" spans="1:12" x14ac:dyDescent="0.25">
      <c r="A179" s="144" t="s">
        <v>1313</v>
      </c>
      <c r="B179" s="144" t="s">
        <v>3324</v>
      </c>
      <c r="C179" s="144" t="s">
        <v>201</v>
      </c>
      <c r="D179" s="144" t="s">
        <v>3325</v>
      </c>
      <c r="E179" s="144">
        <v>-1.244</v>
      </c>
      <c r="F179" s="144" t="s">
        <v>3326</v>
      </c>
      <c r="G179" s="144">
        <v>1.4259999999999999</v>
      </c>
      <c r="H179" s="144" t="s">
        <v>1317</v>
      </c>
      <c r="I179" s="144">
        <v>52.94</v>
      </c>
      <c r="J179" s="144">
        <v>0.59840000000000004</v>
      </c>
      <c r="K179" s="144"/>
      <c r="L179" s="144"/>
    </row>
    <row r="180" spans="1:12" x14ac:dyDescent="0.25">
      <c r="A180" s="144" t="s">
        <v>1318</v>
      </c>
      <c r="B180" s="144" t="s">
        <v>3327</v>
      </c>
      <c r="C180" s="144" t="s">
        <v>201</v>
      </c>
      <c r="D180" s="144" t="s">
        <v>3328</v>
      </c>
      <c r="E180" s="144">
        <v>0.45429999999999998</v>
      </c>
      <c r="F180" s="144" t="s">
        <v>3329</v>
      </c>
      <c r="G180" s="144">
        <v>1.3089999999999999</v>
      </c>
      <c r="H180" s="144" t="s">
        <v>1322</v>
      </c>
      <c r="I180" s="144">
        <v>61.9</v>
      </c>
      <c r="J180" s="144">
        <v>1.1890000000000001</v>
      </c>
      <c r="K180" s="144"/>
      <c r="L180" s="144"/>
    </row>
    <row r="181" spans="1:12" x14ac:dyDescent="0.25">
      <c r="A181" s="144" t="s">
        <v>1323</v>
      </c>
      <c r="B181" s="144" t="s">
        <v>3330</v>
      </c>
      <c r="C181" s="144" t="s">
        <v>201</v>
      </c>
      <c r="D181" s="144" t="s">
        <v>3331</v>
      </c>
      <c r="E181" s="144">
        <v>1.5189999999999999</v>
      </c>
      <c r="F181" s="144" t="s">
        <v>3332</v>
      </c>
      <c r="G181" s="144">
        <v>0.56720000000000004</v>
      </c>
      <c r="H181" s="144" t="s">
        <v>1317</v>
      </c>
      <c r="I181" s="144">
        <v>52.94</v>
      </c>
      <c r="J181" s="144">
        <v>2.0049999999999999</v>
      </c>
      <c r="K181" s="144"/>
      <c r="L181" s="144"/>
    </row>
    <row r="182" spans="1:12" x14ac:dyDescent="0.25">
      <c r="A182" s="144" t="s">
        <v>1327</v>
      </c>
      <c r="B182" s="144" t="s">
        <v>3333</v>
      </c>
      <c r="C182" s="144" t="s">
        <v>201</v>
      </c>
      <c r="D182" s="144" t="s">
        <v>3334</v>
      </c>
      <c r="E182" s="144">
        <v>2.82</v>
      </c>
      <c r="F182" s="144" t="s">
        <v>3335</v>
      </c>
      <c r="G182" s="144">
        <v>1.048</v>
      </c>
      <c r="H182" s="144" t="s">
        <v>1331</v>
      </c>
      <c r="I182" s="144">
        <v>75</v>
      </c>
      <c r="J182" s="144">
        <v>2.7650000000000001</v>
      </c>
      <c r="K182" s="144"/>
      <c r="L182" s="144"/>
    </row>
    <row r="183" spans="1:12" x14ac:dyDescent="0.25">
      <c r="A183" s="144" t="s">
        <v>1332</v>
      </c>
      <c r="B183" s="144" t="s">
        <v>3336</v>
      </c>
      <c r="C183" s="144" t="s">
        <v>201</v>
      </c>
      <c r="D183" s="144" t="s">
        <v>3337</v>
      </c>
      <c r="E183" s="144">
        <v>-0.57120000000000004</v>
      </c>
      <c r="F183" s="144" t="s">
        <v>3338</v>
      </c>
      <c r="G183" s="144">
        <v>0.98040000000000005</v>
      </c>
      <c r="H183" s="144" t="s">
        <v>1336</v>
      </c>
      <c r="I183" s="144">
        <v>42.11</v>
      </c>
      <c r="J183" s="144">
        <v>0.70469999999999999</v>
      </c>
      <c r="K183" s="144"/>
      <c r="L183" s="144"/>
    </row>
    <row r="184" spans="1:12" x14ac:dyDescent="0.25">
      <c r="A184" s="144" t="s">
        <v>1337</v>
      </c>
      <c r="B184" s="144" t="s">
        <v>3339</v>
      </c>
      <c r="C184" s="144" t="s">
        <v>201</v>
      </c>
      <c r="D184" s="144" t="s">
        <v>3340</v>
      </c>
      <c r="E184" s="144">
        <v>6.0510000000000002</v>
      </c>
      <c r="F184" s="144" t="s">
        <v>3341</v>
      </c>
      <c r="G184" s="144">
        <v>0.36</v>
      </c>
      <c r="H184" s="144" t="s">
        <v>1317</v>
      </c>
      <c r="I184" s="144">
        <v>70.59</v>
      </c>
      <c r="J184" s="144">
        <v>9.5129999999999999</v>
      </c>
      <c r="K184" s="144"/>
      <c r="L184" s="144"/>
    </row>
    <row r="185" spans="1:12" x14ac:dyDescent="0.25">
      <c r="A185" s="144" t="s">
        <v>1341</v>
      </c>
      <c r="B185" s="144" t="s">
        <v>3342</v>
      </c>
      <c r="C185" s="144" t="s">
        <v>201</v>
      </c>
      <c r="D185" s="144" t="s">
        <v>3343</v>
      </c>
      <c r="E185" s="144">
        <v>-1.7090000000000001</v>
      </c>
      <c r="F185" s="144" t="s">
        <v>3344</v>
      </c>
      <c r="G185" s="144">
        <v>2.9510000000000001</v>
      </c>
      <c r="H185" s="144" t="s">
        <v>1345</v>
      </c>
      <c r="I185" s="144">
        <v>31.82</v>
      </c>
      <c r="J185" s="144">
        <v>0.55069999999999997</v>
      </c>
      <c r="K185" s="144"/>
      <c r="L185" s="144"/>
    </row>
    <row r="186" spans="1:12" x14ac:dyDescent="0.25">
      <c r="A186" s="144" t="s">
        <v>1346</v>
      </c>
      <c r="B186" s="144" t="s">
        <v>3345</v>
      </c>
      <c r="C186" s="144" t="s">
        <v>201</v>
      </c>
      <c r="D186" s="144" t="s">
        <v>3346</v>
      </c>
      <c r="E186" s="144">
        <v>-0.58520000000000005</v>
      </c>
      <c r="F186" s="144" t="s">
        <v>3347</v>
      </c>
      <c r="G186" s="144">
        <v>1.6439999999999999</v>
      </c>
      <c r="H186" s="144" t="s">
        <v>1350</v>
      </c>
      <c r="I186" s="144">
        <v>38.89</v>
      </c>
      <c r="J186" s="144">
        <v>0.75660000000000005</v>
      </c>
      <c r="K186" s="144"/>
      <c r="L186" s="144"/>
    </row>
    <row r="187" spans="1:12" x14ac:dyDescent="0.25">
      <c r="A187" s="144" t="s">
        <v>1351</v>
      </c>
      <c r="B187" s="144" t="s">
        <v>3348</v>
      </c>
      <c r="C187" s="144" t="s">
        <v>201</v>
      </c>
      <c r="D187" s="144" t="s">
        <v>3349</v>
      </c>
      <c r="E187" s="144">
        <v>-0.38979999999999998</v>
      </c>
      <c r="F187" s="144" t="s">
        <v>3350</v>
      </c>
      <c r="G187" s="144">
        <v>1.528</v>
      </c>
      <c r="H187" s="144" t="s">
        <v>1331</v>
      </c>
      <c r="I187" s="144">
        <v>40</v>
      </c>
      <c r="J187" s="144">
        <v>0.86480000000000001</v>
      </c>
      <c r="K187" s="144"/>
      <c r="L187" s="144"/>
    </row>
    <row r="188" spans="1:12" x14ac:dyDescent="0.25">
      <c r="A188" s="144" t="s">
        <v>1355</v>
      </c>
      <c r="B188" s="144" t="s">
        <v>3351</v>
      </c>
      <c r="C188" s="144" t="s">
        <v>201</v>
      </c>
      <c r="D188" s="144" t="s">
        <v>3352</v>
      </c>
      <c r="E188" s="144">
        <v>1.1819999999999999</v>
      </c>
      <c r="F188" s="144" t="s">
        <v>3353</v>
      </c>
      <c r="G188" s="144">
        <v>1.125</v>
      </c>
      <c r="H188" s="144" t="s">
        <v>1350</v>
      </c>
      <c r="I188" s="144">
        <v>50</v>
      </c>
      <c r="J188" s="144">
        <v>1.421</v>
      </c>
      <c r="K188" s="144"/>
      <c r="L188" s="144"/>
    </row>
    <row r="189" spans="1:12" x14ac:dyDescent="0.25">
      <c r="A189" s="144" t="s">
        <v>317</v>
      </c>
      <c r="B189" s="144" t="s">
        <v>3354</v>
      </c>
      <c r="C189" s="144" t="s">
        <v>201</v>
      </c>
      <c r="D189" s="144" t="s">
        <v>3355</v>
      </c>
      <c r="E189" s="144">
        <v>-4.1669999999999999E-2</v>
      </c>
      <c r="F189" s="144" t="s">
        <v>3356</v>
      </c>
      <c r="G189" s="144">
        <v>1.0529999999999999</v>
      </c>
      <c r="H189" s="144" t="s">
        <v>1331</v>
      </c>
      <c r="I189" s="144">
        <v>40</v>
      </c>
      <c r="J189" s="144">
        <v>0.98260000000000003</v>
      </c>
      <c r="K189" s="144"/>
      <c r="L189" s="144"/>
    </row>
    <row r="190" spans="1:12" x14ac:dyDescent="0.25">
      <c r="A190" s="144" t="s">
        <v>318</v>
      </c>
      <c r="B190" s="144" t="s">
        <v>3357</v>
      </c>
      <c r="C190" s="144" t="s">
        <v>201</v>
      </c>
      <c r="D190" s="144" t="s">
        <v>3266</v>
      </c>
      <c r="E190" s="144">
        <v>3.1579999999999999</v>
      </c>
      <c r="F190" s="144" t="s">
        <v>3358</v>
      </c>
      <c r="G190" s="144">
        <v>1.2190000000000001</v>
      </c>
      <c r="H190" s="144" t="s">
        <v>1336</v>
      </c>
      <c r="I190" s="144">
        <v>63.16</v>
      </c>
      <c r="J190" s="144">
        <v>2.7250000000000001</v>
      </c>
      <c r="K190" s="144"/>
      <c r="L190" s="144"/>
    </row>
    <row r="191" spans="1:12" x14ac:dyDescent="0.25">
      <c r="A191" s="144" t="s">
        <v>321</v>
      </c>
      <c r="B191" s="144" t="s">
        <v>3359</v>
      </c>
      <c r="C191" s="144" t="s">
        <v>201</v>
      </c>
      <c r="D191" s="144" t="s">
        <v>3360</v>
      </c>
      <c r="E191" s="144">
        <v>6.1870000000000003</v>
      </c>
      <c r="F191" s="144" t="s">
        <v>3361</v>
      </c>
      <c r="G191" s="144">
        <v>2.2280000000000002</v>
      </c>
      <c r="H191" s="144" t="s">
        <v>1331</v>
      </c>
      <c r="I191" s="144">
        <v>55</v>
      </c>
      <c r="J191" s="144">
        <v>3.125</v>
      </c>
      <c r="K191" s="144"/>
      <c r="L191" s="144"/>
    </row>
    <row r="192" spans="1:12" x14ac:dyDescent="0.25">
      <c r="A192" s="144" t="s">
        <v>325</v>
      </c>
      <c r="B192" s="144" t="s">
        <v>3362</v>
      </c>
      <c r="C192" s="144" t="s">
        <v>201</v>
      </c>
      <c r="D192" s="144" t="s">
        <v>3363</v>
      </c>
      <c r="E192" s="144">
        <v>-1.498</v>
      </c>
      <c r="F192" s="144" t="s">
        <v>3364</v>
      </c>
      <c r="G192" s="144">
        <v>2.5</v>
      </c>
      <c r="H192" s="144" t="s">
        <v>1312</v>
      </c>
      <c r="I192" s="144">
        <v>31.25</v>
      </c>
      <c r="J192" s="144">
        <v>0.4481</v>
      </c>
      <c r="K192" s="144"/>
      <c r="L192" s="144"/>
    </row>
    <row r="193" spans="1:12" x14ac:dyDescent="0.25">
      <c r="A193" s="144" t="s">
        <v>329</v>
      </c>
      <c r="B193" s="144" t="s">
        <v>3365</v>
      </c>
      <c r="C193" s="144" t="s">
        <v>201</v>
      </c>
      <c r="D193" s="144" t="s">
        <v>3366</v>
      </c>
      <c r="E193" s="144">
        <v>1.3080000000000001</v>
      </c>
      <c r="F193" s="144" t="s">
        <v>3367</v>
      </c>
      <c r="G193" s="144">
        <v>1.095</v>
      </c>
      <c r="H193" s="144" t="s">
        <v>1350</v>
      </c>
      <c r="I193" s="144">
        <v>50</v>
      </c>
      <c r="J193" s="144">
        <v>1.4159999999999999</v>
      </c>
      <c r="K193" s="144"/>
      <c r="L193" s="144"/>
    </row>
    <row r="194" spans="1:12" x14ac:dyDescent="0.25">
      <c r="A194" s="144" t="s">
        <v>333</v>
      </c>
      <c r="B194" s="144" t="s">
        <v>3368</v>
      </c>
      <c r="C194" s="144" t="s">
        <v>201</v>
      </c>
      <c r="D194" s="144" t="s">
        <v>3369</v>
      </c>
      <c r="E194" s="144">
        <v>-0.46710000000000002</v>
      </c>
      <c r="F194" s="144" t="s">
        <v>3370</v>
      </c>
      <c r="G194" s="144">
        <v>1.5229999999999999</v>
      </c>
      <c r="H194" s="144" t="s">
        <v>1345</v>
      </c>
      <c r="I194" s="144">
        <v>45.45</v>
      </c>
      <c r="J194" s="144">
        <v>0.84650000000000003</v>
      </c>
      <c r="K194" s="144"/>
      <c r="L194" s="144"/>
    </row>
    <row r="195" spans="1:12" x14ac:dyDescent="0.25">
      <c r="A195" s="144" t="s">
        <v>337</v>
      </c>
      <c r="B195" s="144" t="s">
        <v>3371</v>
      </c>
      <c r="C195" s="144" t="s">
        <v>201</v>
      </c>
      <c r="D195" s="144" t="s">
        <v>3372</v>
      </c>
      <c r="E195" s="144">
        <v>3.9140000000000001</v>
      </c>
      <c r="F195" s="144" t="s">
        <v>3373</v>
      </c>
      <c r="G195" s="144">
        <v>0.89329999999999998</v>
      </c>
      <c r="H195" s="144" t="s">
        <v>1331</v>
      </c>
      <c r="I195" s="144">
        <v>50</v>
      </c>
      <c r="J195" s="144">
        <v>2.8660000000000001</v>
      </c>
      <c r="K195" s="144"/>
      <c r="L195" s="144"/>
    </row>
    <row r="196" spans="1:12" x14ac:dyDescent="0.25">
      <c r="A196" s="144" t="s">
        <v>341</v>
      </c>
      <c r="B196" s="144" t="s">
        <v>3374</v>
      </c>
      <c r="C196" s="144" t="s">
        <v>201</v>
      </c>
      <c r="D196" s="144" t="s">
        <v>3375</v>
      </c>
      <c r="E196" s="144">
        <v>3.0459999999999998</v>
      </c>
      <c r="F196" s="144" t="s">
        <v>3376</v>
      </c>
      <c r="G196" s="144">
        <v>0.62270000000000003</v>
      </c>
      <c r="H196" s="144" t="s">
        <v>1345</v>
      </c>
      <c r="I196" s="144">
        <v>50</v>
      </c>
      <c r="J196" s="144">
        <v>2.9119999999999999</v>
      </c>
      <c r="K196" s="144"/>
      <c r="L196" s="144"/>
    </row>
    <row r="197" spans="1:12" x14ac:dyDescent="0.25">
      <c r="A197" s="144" t="s">
        <v>345</v>
      </c>
      <c r="B197" s="144" t="s">
        <v>3377</v>
      </c>
      <c r="C197" s="144" t="s">
        <v>201</v>
      </c>
      <c r="D197" s="144" t="s">
        <v>3378</v>
      </c>
      <c r="E197" s="144">
        <v>0.52480000000000004</v>
      </c>
      <c r="F197" s="144" t="s">
        <v>3379</v>
      </c>
      <c r="G197" s="144">
        <v>2.073</v>
      </c>
      <c r="H197" s="144" t="s">
        <v>1331</v>
      </c>
      <c r="I197" s="144">
        <v>50</v>
      </c>
      <c r="J197" s="144">
        <v>1.131</v>
      </c>
      <c r="K197" s="144"/>
      <c r="L197" s="144"/>
    </row>
    <row r="198" spans="1:12" x14ac:dyDescent="0.25">
      <c r="A198" s="144" t="s">
        <v>349</v>
      </c>
      <c r="B198" s="144" t="s">
        <v>3380</v>
      </c>
      <c r="C198" s="144" t="s">
        <v>201</v>
      </c>
      <c r="D198" s="144" t="s">
        <v>3381</v>
      </c>
      <c r="E198" s="144">
        <v>2.028</v>
      </c>
      <c r="F198" s="144" t="s">
        <v>3382</v>
      </c>
      <c r="G198" s="144">
        <v>0.96530000000000005</v>
      </c>
      <c r="H198" s="144" t="s">
        <v>1336</v>
      </c>
      <c r="I198" s="144">
        <v>73.680000000000007</v>
      </c>
      <c r="J198" s="144">
        <v>2.1960000000000002</v>
      </c>
      <c r="K198" s="144"/>
      <c r="L198" s="144"/>
    </row>
    <row r="199" spans="1:12" x14ac:dyDescent="0.25">
      <c r="A199" s="144" t="s">
        <v>353</v>
      </c>
      <c r="B199" s="144" t="s">
        <v>3383</v>
      </c>
      <c r="C199" s="144" t="s">
        <v>201</v>
      </c>
      <c r="D199" s="144" t="s">
        <v>3384</v>
      </c>
      <c r="E199" s="144">
        <v>6.1189999999999998</v>
      </c>
      <c r="F199" s="144" t="s">
        <v>3385</v>
      </c>
      <c r="G199" s="144">
        <v>0.66930000000000001</v>
      </c>
      <c r="H199" s="144" t="s">
        <v>1336</v>
      </c>
      <c r="I199" s="144">
        <v>63.16</v>
      </c>
      <c r="J199" s="144">
        <v>4.0590000000000002</v>
      </c>
      <c r="K199" s="144"/>
      <c r="L199" s="144"/>
    </row>
    <row r="200" spans="1:12" x14ac:dyDescent="0.25">
      <c r="A200" s="144" t="s">
        <v>357</v>
      </c>
      <c r="B200" s="144" t="s">
        <v>3386</v>
      </c>
      <c r="C200" s="144" t="s">
        <v>201</v>
      </c>
      <c r="D200" s="144" t="s">
        <v>3387</v>
      </c>
      <c r="E200" s="144">
        <v>4.3849999999999998</v>
      </c>
      <c r="F200" s="144" t="s">
        <v>3388</v>
      </c>
      <c r="G200" s="144">
        <v>0.87160000000000004</v>
      </c>
      <c r="H200" s="144" t="s">
        <v>1312</v>
      </c>
      <c r="I200" s="144">
        <v>56.25</v>
      </c>
      <c r="J200" s="144">
        <v>2.6</v>
      </c>
      <c r="K200" s="144"/>
      <c r="L200" s="144"/>
    </row>
    <row r="201" spans="1:12" x14ac:dyDescent="0.25">
      <c r="A201" s="144" t="s">
        <v>3389</v>
      </c>
      <c r="B201" s="144" t="s">
        <v>3390</v>
      </c>
      <c r="C201" s="144" t="s">
        <v>201</v>
      </c>
      <c r="D201" s="144" t="s">
        <v>3391</v>
      </c>
      <c r="E201" s="144">
        <v>3.7029999999999998</v>
      </c>
      <c r="F201" s="144" t="s">
        <v>3392</v>
      </c>
      <c r="G201" s="144">
        <v>1.8480000000000001</v>
      </c>
      <c r="H201" s="144" t="s">
        <v>3393</v>
      </c>
      <c r="I201" s="144">
        <v>66.67</v>
      </c>
      <c r="J201" s="144">
        <v>1.9139999999999999</v>
      </c>
      <c r="K201" s="144"/>
      <c r="L201" s="144"/>
    </row>
    <row r="202" spans="1:12" x14ac:dyDescent="0.25">
      <c r="A202" s="144" t="s">
        <v>3394</v>
      </c>
      <c r="B202" s="144" t="s">
        <v>3395</v>
      </c>
      <c r="C202" s="144" t="s">
        <v>201</v>
      </c>
      <c r="D202" s="144" t="s">
        <v>3270</v>
      </c>
      <c r="E202" s="144">
        <v>7.3520000000000003</v>
      </c>
      <c r="F202" s="144" t="s">
        <v>3396</v>
      </c>
      <c r="G202" s="144">
        <v>0.29189999999999999</v>
      </c>
      <c r="H202" s="144" t="s">
        <v>1322</v>
      </c>
      <c r="I202" s="144">
        <v>85.71</v>
      </c>
      <c r="J202" s="144">
        <v>14.17</v>
      </c>
      <c r="K202" s="144"/>
      <c r="L202" s="144"/>
    </row>
    <row r="203" spans="1:12" x14ac:dyDescent="0.25">
      <c r="A203" s="144" t="s">
        <v>3397</v>
      </c>
      <c r="B203" s="144" t="s">
        <v>3398</v>
      </c>
      <c r="C203" s="144" t="s">
        <v>201</v>
      </c>
      <c r="D203" s="144" t="s">
        <v>3399</v>
      </c>
      <c r="E203" s="144">
        <v>7.008</v>
      </c>
      <c r="F203" s="144" t="s">
        <v>3400</v>
      </c>
      <c r="G203" s="144">
        <v>0.68359999999999999</v>
      </c>
      <c r="H203" s="144" t="s">
        <v>1317</v>
      </c>
      <c r="I203" s="144">
        <v>64.709999999999994</v>
      </c>
      <c r="J203" s="144">
        <v>5.2279999999999998</v>
      </c>
      <c r="K203" s="144"/>
      <c r="L203" s="144"/>
    </row>
    <row r="204" spans="1:12" x14ac:dyDescent="0.25">
      <c r="A204" s="144" t="s">
        <v>3401</v>
      </c>
      <c r="B204" s="144" t="s">
        <v>3402</v>
      </c>
      <c r="C204" s="144" t="s">
        <v>201</v>
      </c>
      <c r="D204" s="144" t="s">
        <v>3403</v>
      </c>
      <c r="E204" s="144">
        <v>8.3000000000000007</v>
      </c>
      <c r="F204" s="144" t="s">
        <v>3404</v>
      </c>
      <c r="G204" s="144">
        <v>0.55069999999999997</v>
      </c>
      <c r="H204" s="144" t="s">
        <v>1331</v>
      </c>
      <c r="I204" s="144">
        <v>70</v>
      </c>
      <c r="J204" s="144">
        <v>7.0979999999999999</v>
      </c>
      <c r="K204" s="144"/>
      <c r="L204" s="144"/>
    </row>
    <row r="205" spans="1:12" x14ac:dyDescent="0.25">
      <c r="A205" s="144" t="s">
        <v>3405</v>
      </c>
      <c r="B205" s="144" t="s">
        <v>3406</v>
      </c>
      <c r="C205" s="144" t="s">
        <v>201</v>
      </c>
      <c r="D205" s="144" t="s">
        <v>3407</v>
      </c>
      <c r="E205" s="144">
        <v>8.5259999999999998</v>
      </c>
      <c r="F205" s="144" t="s">
        <v>3408</v>
      </c>
      <c r="G205" s="144">
        <v>0.75519999999999998</v>
      </c>
      <c r="H205" s="144" t="s">
        <v>1317</v>
      </c>
      <c r="I205" s="144">
        <v>64.709999999999994</v>
      </c>
      <c r="J205" s="144">
        <v>6.08</v>
      </c>
      <c r="K205" s="144"/>
      <c r="L205" s="144"/>
    </row>
    <row r="206" spans="1:12" x14ac:dyDescent="0.25">
      <c r="A206" s="144" t="s">
        <v>3409</v>
      </c>
      <c r="B206" s="144" t="s">
        <v>3410</v>
      </c>
      <c r="C206" s="144" t="s">
        <v>201</v>
      </c>
      <c r="D206" s="144" t="s">
        <v>3411</v>
      </c>
      <c r="E206" s="144">
        <v>5.52</v>
      </c>
      <c r="F206" s="144" t="s">
        <v>3412</v>
      </c>
      <c r="G206" s="144">
        <v>1.879</v>
      </c>
      <c r="H206" s="144" t="s">
        <v>1312</v>
      </c>
      <c r="I206" s="144">
        <v>75</v>
      </c>
      <c r="J206" s="144">
        <v>3.73</v>
      </c>
      <c r="K206" s="144"/>
      <c r="L206" s="144"/>
    </row>
    <row r="207" spans="1:12" x14ac:dyDescent="0.25">
      <c r="A207" s="144" t="s">
        <v>3413</v>
      </c>
      <c r="B207" s="144" t="s">
        <v>3414</v>
      </c>
      <c r="C207" s="144" t="s">
        <v>201</v>
      </c>
      <c r="D207" s="144" t="s">
        <v>3415</v>
      </c>
      <c r="E207" s="144">
        <v>8.593</v>
      </c>
      <c r="F207" s="144" t="s">
        <v>3416</v>
      </c>
      <c r="G207" s="144">
        <v>1.36</v>
      </c>
      <c r="H207" s="144" t="s">
        <v>1331</v>
      </c>
      <c r="I207" s="144">
        <v>60</v>
      </c>
      <c r="J207" s="144">
        <v>2.887</v>
      </c>
      <c r="K207" s="144"/>
      <c r="L207" s="144"/>
    </row>
    <row r="208" spans="1:12" x14ac:dyDescent="0.25">
      <c r="A208" s="144" t="s">
        <v>3417</v>
      </c>
      <c r="B208" s="144" t="s">
        <v>3418</v>
      </c>
      <c r="C208" s="144" t="s">
        <v>201</v>
      </c>
      <c r="D208" s="144" t="s">
        <v>3419</v>
      </c>
      <c r="E208" s="144">
        <v>7.4169999999999998</v>
      </c>
      <c r="F208" s="144" t="s">
        <v>3420</v>
      </c>
      <c r="G208" s="144">
        <v>0.82099999999999995</v>
      </c>
      <c r="H208" s="144" t="s">
        <v>1331</v>
      </c>
      <c r="I208" s="144">
        <v>60</v>
      </c>
      <c r="J208" s="144">
        <v>3.206</v>
      </c>
      <c r="K208" s="144"/>
      <c r="L208" s="144"/>
    </row>
    <row r="209" spans="1:12" x14ac:dyDescent="0.25">
      <c r="A209" s="144" t="s">
        <v>3421</v>
      </c>
      <c r="B209" s="144" t="s">
        <v>3422</v>
      </c>
      <c r="C209" s="144" t="s">
        <v>201</v>
      </c>
      <c r="D209" s="144" t="s">
        <v>3423</v>
      </c>
      <c r="E209" s="144">
        <v>1.105</v>
      </c>
      <c r="F209" s="144" t="s">
        <v>3424</v>
      </c>
      <c r="G209" s="144">
        <v>1.702</v>
      </c>
      <c r="H209" s="144" t="s">
        <v>1317</v>
      </c>
      <c r="I209" s="144">
        <v>58.82</v>
      </c>
      <c r="J209" s="144">
        <v>1.4870000000000001</v>
      </c>
      <c r="K209" s="144"/>
      <c r="L209" s="144"/>
    </row>
    <row r="210" spans="1:12" x14ac:dyDescent="0.25">
      <c r="A210" s="144" t="s">
        <v>3425</v>
      </c>
      <c r="B210" s="144" t="s">
        <v>3426</v>
      </c>
      <c r="C210" s="144" t="s">
        <v>201</v>
      </c>
      <c r="D210" s="144" t="s">
        <v>3427</v>
      </c>
      <c r="E210" s="144">
        <v>-0.66310000000000002</v>
      </c>
      <c r="F210" s="144" t="s">
        <v>3428</v>
      </c>
      <c r="G210" s="144">
        <v>1.4550000000000001</v>
      </c>
      <c r="H210" s="144" t="s">
        <v>3393</v>
      </c>
      <c r="I210" s="144">
        <v>46.67</v>
      </c>
      <c r="J210" s="144">
        <v>0.7651</v>
      </c>
      <c r="K210" s="144"/>
      <c r="L210" s="144"/>
    </row>
    <row r="211" spans="1:12" x14ac:dyDescent="0.25">
      <c r="A211" s="144" t="s">
        <v>3429</v>
      </c>
      <c r="B211" s="144" t="s">
        <v>3430</v>
      </c>
      <c r="C211" s="144" t="s">
        <v>201</v>
      </c>
      <c r="D211" s="144" t="s">
        <v>3431</v>
      </c>
      <c r="E211" s="144">
        <v>-2.25</v>
      </c>
      <c r="F211" s="144" t="s">
        <v>3432</v>
      </c>
      <c r="G211" s="144">
        <v>5.6520000000000001</v>
      </c>
      <c r="H211" s="144" t="s">
        <v>1345</v>
      </c>
      <c r="I211" s="144">
        <v>31.82</v>
      </c>
      <c r="J211" s="144">
        <v>0.70479999999999998</v>
      </c>
      <c r="K211" s="144"/>
      <c r="L211" s="144"/>
    </row>
    <row r="212" spans="1:12" x14ac:dyDescent="0.25">
      <c r="A212" s="144" t="s">
        <v>3433</v>
      </c>
      <c r="B212" s="144" t="s">
        <v>3434</v>
      </c>
      <c r="C212" s="144" t="s">
        <v>201</v>
      </c>
      <c r="D212" s="144" t="s">
        <v>3435</v>
      </c>
      <c r="E212" s="144">
        <v>-1.909</v>
      </c>
      <c r="F212" s="144" t="s">
        <v>3436</v>
      </c>
      <c r="G212" s="144">
        <v>2.573</v>
      </c>
      <c r="H212" s="144" t="s">
        <v>1336</v>
      </c>
      <c r="I212" s="144">
        <v>42.11</v>
      </c>
      <c r="J212" s="144">
        <v>0.61299999999999999</v>
      </c>
      <c r="K212" s="144"/>
      <c r="L212" s="144"/>
    </row>
    <row r="213" spans="1:12" x14ac:dyDescent="0.25">
      <c r="A213" s="144" t="s">
        <v>3437</v>
      </c>
      <c r="B213" s="144" t="s">
        <v>3438</v>
      </c>
      <c r="C213" s="144" t="s">
        <v>201</v>
      </c>
      <c r="D213" s="144" t="s">
        <v>3439</v>
      </c>
      <c r="E213" s="144">
        <v>6.431</v>
      </c>
      <c r="F213" s="144" t="s">
        <v>3440</v>
      </c>
      <c r="G213" s="144">
        <v>1.51</v>
      </c>
      <c r="H213" s="144" t="s">
        <v>1336</v>
      </c>
      <c r="I213" s="144">
        <v>73.680000000000007</v>
      </c>
      <c r="J213" s="144">
        <v>3.5070000000000001</v>
      </c>
      <c r="K213" s="144"/>
      <c r="L213" s="144"/>
    </row>
    <row r="214" spans="1:12" x14ac:dyDescent="0.25">
      <c r="A214" s="144" t="s">
        <v>3441</v>
      </c>
      <c r="B214" s="144" t="s">
        <v>3442</v>
      </c>
      <c r="C214" s="144" t="s">
        <v>201</v>
      </c>
      <c r="D214" s="144" t="s">
        <v>3274</v>
      </c>
      <c r="E214" s="144">
        <v>4.2910000000000004</v>
      </c>
      <c r="F214" s="144" t="s">
        <v>3443</v>
      </c>
      <c r="G214" s="144">
        <v>1.7010000000000001</v>
      </c>
      <c r="H214" s="144" t="s">
        <v>1350</v>
      </c>
      <c r="I214" s="144">
        <v>66.67</v>
      </c>
      <c r="J214" s="144">
        <v>2.069</v>
      </c>
      <c r="K214" s="144"/>
      <c r="L214" s="144"/>
    </row>
    <row r="215" spans="1:12" x14ac:dyDescent="0.25">
      <c r="A215" s="144" t="s">
        <v>3444</v>
      </c>
      <c r="B215" s="144" t="s">
        <v>3445</v>
      </c>
      <c r="C215" s="144" t="s">
        <v>201</v>
      </c>
      <c r="D215" s="144" t="s">
        <v>3446</v>
      </c>
      <c r="E215" s="144">
        <v>0.19520000000000001</v>
      </c>
      <c r="F215" s="144" t="s">
        <v>3447</v>
      </c>
      <c r="G215" s="144">
        <v>1.964</v>
      </c>
      <c r="H215" s="144" t="s">
        <v>1317</v>
      </c>
      <c r="I215" s="144">
        <v>52.94</v>
      </c>
      <c r="J215" s="144">
        <v>1.0820000000000001</v>
      </c>
      <c r="K215" s="144"/>
      <c r="L215" s="144"/>
    </row>
    <row r="216" spans="1:12" x14ac:dyDescent="0.25">
      <c r="A216" s="144" t="s">
        <v>3448</v>
      </c>
      <c r="B216" s="144" t="s">
        <v>3449</v>
      </c>
      <c r="C216" s="144" t="s">
        <v>201</v>
      </c>
      <c r="D216" s="144" t="s">
        <v>3450</v>
      </c>
      <c r="E216" s="144">
        <v>1.2669999999999999</v>
      </c>
      <c r="F216" s="144" t="s">
        <v>3451</v>
      </c>
      <c r="G216" s="144">
        <v>2.6549999999999998</v>
      </c>
      <c r="H216" s="144" t="s">
        <v>1322</v>
      </c>
      <c r="I216" s="144">
        <v>47.62</v>
      </c>
      <c r="J216" s="144">
        <v>1.2709999999999999</v>
      </c>
      <c r="K216" s="144"/>
      <c r="L216" s="144"/>
    </row>
    <row r="217" spans="1:12" x14ac:dyDescent="0.25">
      <c r="A217" s="144" t="s">
        <v>3452</v>
      </c>
      <c r="B217" s="144" t="s">
        <v>3453</v>
      </c>
      <c r="C217" s="144" t="s">
        <v>201</v>
      </c>
      <c r="D217" s="144" t="s">
        <v>3454</v>
      </c>
      <c r="E217" s="144">
        <v>0.45879999999999999</v>
      </c>
      <c r="F217" s="144" t="s">
        <v>3455</v>
      </c>
      <c r="G217" s="144">
        <v>1.9039999999999999</v>
      </c>
      <c r="H217" s="144" t="s">
        <v>1336</v>
      </c>
      <c r="I217" s="144">
        <v>57.89</v>
      </c>
      <c r="J217" s="144">
        <v>1.1259999999999999</v>
      </c>
      <c r="K217" s="144"/>
      <c r="L217" s="144"/>
    </row>
    <row r="218" spans="1:12" x14ac:dyDescent="0.25">
      <c r="A218" s="144" t="s">
        <v>3456</v>
      </c>
      <c r="B218" s="144" t="s">
        <v>3457</v>
      </c>
      <c r="C218" s="144" t="s">
        <v>201</v>
      </c>
      <c r="D218" s="144" t="s">
        <v>3458</v>
      </c>
      <c r="E218" s="144">
        <v>4.6840000000000002</v>
      </c>
      <c r="F218" s="144" t="s">
        <v>3459</v>
      </c>
      <c r="G218" s="144">
        <v>0.78249999999999997</v>
      </c>
      <c r="H218" s="144" t="s">
        <v>1317</v>
      </c>
      <c r="I218" s="144">
        <v>47.06</v>
      </c>
      <c r="J218" s="144">
        <v>3.1440000000000001</v>
      </c>
      <c r="K218" s="144"/>
      <c r="L218" s="144"/>
    </row>
    <row r="219" spans="1:12" x14ac:dyDescent="0.25">
      <c r="A219" s="144" t="s">
        <v>3460</v>
      </c>
      <c r="B219" s="144" t="s">
        <v>3461</v>
      </c>
      <c r="C219" s="144" t="s">
        <v>201</v>
      </c>
      <c r="D219" s="144" t="s">
        <v>3462</v>
      </c>
      <c r="E219" s="144">
        <v>3.9950000000000001</v>
      </c>
      <c r="F219" s="144" t="s">
        <v>3463</v>
      </c>
      <c r="G219" s="144">
        <v>0.79969999999999997</v>
      </c>
      <c r="H219" s="144" t="s">
        <v>1336</v>
      </c>
      <c r="I219" s="144">
        <v>63.16</v>
      </c>
      <c r="J219" s="144">
        <v>3.9390000000000001</v>
      </c>
      <c r="K219" s="144"/>
      <c r="L219" s="144"/>
    </row>
    <row r="220" spans="1:12" x14ac:dyDescent="0.25">
      <c r="A220" s="144" t="s">
        <v>3464</v>
      </c>
      <c r="B220" s="144" t="s">
        <v>3465</v>
      </c>
      <c r="C220" s="144" t="s">
        <v>201</v>
      </c>
      <c r="D220" s="144" t="s">
        <v>3466</v>
      </c>
      <c r="E220" s="144">
        <v>0.92679999999999996</v>
      </c>
      <c r="F220" s="144" t="s">
        <v>3467</v>
      </c>
      <c r="G220" s="144">
        <v>2.7810000000000001</v>
      </c>
      <c r="H220" s="144" t="s">
        <v>1317</v>
      </c>
      <c r="I220" s="144">
        <v>52.94</v>
      </c>
      <c r="J220" s="144">
        <v>1.202</v>
      </c>
      <c r="K220" s="144"/>
      <c r="L220" s="144"/>
    </row>
    <row r="221" spans="1:12" x14ac:dyDescent="0.25">
      <c r="A221" s="144" t="s">
        <v>3468</v>
      </c>
      <c r="B221" s="144" t="s">
        <v>3469</v>
      </c>
      <c r="C221" s="144" t="s">
        <v>201</v>
      </c>
      <c r="D221" s="144" t="s">
        <v>3470</v>
      </c>
      <c r="E221" s="144">
        <v>3.3340000000000001</v>
      </c>
      <c r="F221" s="144" t="s">
        <v>3471</v>
      </c>
      <c r="G221" s="144">
        <v>1.4870000000000001</v>
      </c>
      <c r="H221" s="144" t="s">
        <v>1331</v>
      </c>
      <c r="I221" s="144">
        <v>55</v>
      </c>
      <c r="J221" s="144">
        <v>1.9570000000000001</v>
      </c>
      <c r="K221" s="144"/>
      <c r="L221" s="144"/>
    </row>
    <row r="222" spans="1:12" x14ac:dyDescent="0.25">
      <c r="A222" s="144" t="s">
        <v>3472</v>
      </c>
      <c r="B222" s="144" t="s">
        <v>3473</v>
      </c>
      <c r="C222" s="144" t="s">
        <v>201</v>
      </c>
      <c r="D222" s="144" t="s">
        <v>3474</v>
      </c>
      <c r="E222" s="144">
        <v>2.9820000000000002</v>
      </c>
      <c r="F222" s="144" t="s">
        <v>3475</v>
      </c>
      <c r="G222" s="144">
        <v>1.196</v>
      </c>
      <c r="H222" s="144" t="s">
        <v>1336</v>
      </c>
      <c r="I222" s="144">
        <v>52.63</v>
      </c>
      <c r="J222" s="144">
        <v>1.645</v>
      </c>
      <c r="K222" s="144"/>
      <c r="L222" s="144"/>
    </row>
    <row r="223" spans="1:12" x14ac:dyDescent="0.25">
      <c r="A223" s="144" t="s">
        <v>3476</v>
      </c>
      <c r="B223" s="144" t="s">
        <v>3477</v>
      </c>
      <c r="C223" s="144" t="s">
        <v>201</v>
      </c>
      <c r="D223" s="144" t="s">
        <v>3478</v>
      </c>
      <c r="E223" s="144">
        <v>-3.7930000000000001</v>
      </c>
      <c r="F223" s="144" t="s">
        <v>3479</v>
      </c>
      <c r="G223" s="144">
        <v>3.9340000000000002</v>
      </c>
      <c r="H223" s="144" t="s">
        <v>1350</v>
      </c>
      <c r="I223" s="144">
        <v>50</v>
      </c>
      <c r="J223" s="144">
        <v>0.36730000000000002</v>
      </c>
      <c r="K223" s="144"/>
      <c r="L223" s="144"/>
    </row>
    <row r="224" spans="1:12" x14ac:dyDescent="0.25">
      <c r="A224" s="144" t="s">
        <v>3480</v>
      </c>
      <c r="B224" s="144" t="s">
        <v>3481</v>
      </c>
      <c r="C224" s="144" t="s">
        <v>201</v>
      </c>
      <c r="D224" s="144" t="s">
        <v>3482</v>
      </c>
      <c r="E224" s="144">
        <v>-1.4970000000000001</v>
      </c>
      <c r="F224" s="144" t="s">
        <v>3483</v>
      </c>
      <c r="G224" s="144">
        <v>1.6679999999999999</v>
      </c>
      <c r="H224" s="144" t="s">
        <v>1297</v>
      </c>
      <c r="I224" s="144">
        <v>57.14</v>
      </c>
      <c r="J224" s="144">
        <v>0.57489999999999997</v>
      </c>
      <c r="K224" s="144"/>
      <c r="L224" s="144"/>
    </row>
    <row r="225" spans="1:12" x14ac:dyDescent="0.25">
      <c r="A225" s="144" t="s">
        <v>3484</v>
      </c>
      <c r="B225" s="144" t="s">
        <v>3485</v>
      </c>
      <c r="C225" s="144" t="s">
        <v>201</v>
      </c>
      <c r="D225" s="144" t="s">
        <v>3486</v>
      </c>
      <c r="E225" s="144">
        <v>1.2490000000000001</v>
      </c>
      <c r="F225" s="144" t="s">
        <v>3487</v>
      </c>
      <c r="G225" s="144">
        <v>1.819</v>
      </c>
      <c r="H225" s="144" t="s">
        <v>1336</v>
      </c>
      <c r="I225" s="144">
        <v>57.89</v>
      </c>
      <c r="J225" s="144">
        <v>1.268</v>
      </c>
      <c r="K225" s="144"/>
      <c r="L225" s="144"/>
    </row>
    <row r="226" spans="1:12" x14ac:dyDescent="0.25">
      <c r="A226" s="144" t="s">
        <v>3488</v>
      </c>
      <c r="B226" s="144" t="s">
        <v>3489</v>
      </c>
      <c r="C226" s="144" t="s">
        <v>201</v>
      </c>
      <c r="D226" s="144" t="s">
        <v>3278</v>
      </c>
      <c r="E226" s="144">
        <v>-0.1875</v>
      </c>
      <c r="F226" s="144" t="s">
        <v>3490</v>
      </c>
      <c r="G226" s="144">
        <v>3.0790000000000002</v>
      </c>
      <c r="H226" s="144" t="s">
        <v>1350</v>
      </c>
      <c r="I226" s="144">
        <v>38.89</v>
      </c>
      <c r="J226" s="144">
        <v>0.95309999999999995</v>
      </c>
      <c r="K226" s="144"/>
      <c r="L226" s="144"/>
    </row>
    <row r="227" spans="1:12" x14ac:dyDescent="0.25">
      <c r="A227" s="144" t="s">
        <v>3491</v>
      </c>
      <c r="B227" s="144" t="s">
        <v>3492</v>
      </c>
      <c r="C227" s="144" t="s">
        <v>201</v>
      </c>
      <c r="D227" s="144" t="s">
        <v>3493</v>
      </c>
      <c r="E227" s="144">
        <v>2.7839999999999998</v>
      </c>
      <c r="F227" s="144" t="s">
        <v>3494</v>
      </c>
      <c r="G227" s="144">
        <v>0.80269999999999997</v>
      </c>
      <c r="H227" s="144" t="s">
        <v>1317</v>
      </c>
      <c r="I227" s="144">
        <v>52.94</v>
      </c>
      <c r="J227" s="144">
        <v>2.0670000000000002</v>
      </c>
      <c r="K227" s="144"/>
      <c r="L227" s="144"/>
    </row>
    <row r="228" spans="1:12" x14ac:dyDescent="0.25">
      <c r="A228" s="144" t="s">
        <v>3495</v>
      </c>
      <c r="B228" s="144" t="s">
        <v>3496</v>
      </c>
      <c r="C228" s="144" t="s">
        <v>201</v>
      </c>
      <c r="D228" s="144" t="s">
        <v>3497</v>
      </c>
      <c r="E228" s="144">
        <v>1.1160000000000001</v>
      </c>
      <c r="F228" s="144" t="s">
        <v>3498</v>
      </c>
      <c r="G228" s="144">
        <v>1.147</v>
      </c>
      <c r="H228" s="144" t="s">
        <v>1322</v>
      </c>
      <c r="I228" s="144">
        <v>42.86</v>
      </c>
      <c r="J228" s="144">
        <v>1.3440000000000001</v>
      </c>
      <c r="K228" s="144"/>
      <c r="L228" s="144"/>
    </row>
    <row r="229" spans="1:12" x14ac:dyDescent="0.25">
      <c r="A229" s="144" t="s">
        <v>3499</v>
      </c>
      <c r="B229" s="144" t="s">
        <v>3500</v>
      </c>
      <c r="C229" s="144" t="s">
        <v>201</v>
      </c>
      <c r="D229" s="144" t="s">
        <v>3501</v>
      </c>
      <c r="E229" s="144">
        <v>2.21</v>
      </c>
      <c r="F229" s="144" t="s">
        <v>3502</v>
      </c>
      <c r="G229" s="144">
        <v>1.0189999999999999</v>
      </c>
      <c r="H229" s="144" t="s">
        <v>1317</v>
      </c>
      <c r="I229" s="144">
        <v>52.94</v>
      </c>
      <c r="J229" s="144">
        <v>1.7509999999999999</v>
      </c>
      <c r="K229" s="144"/>
      <c r="L229" s="144"/>
    </row>
    <row r="230" spans="1:12" x14ac:dyDescent="0.25">
      <c r="A230" s="144" t="s">
        <v>3503</v>
      </c>
      <c r="B230" s="144" t="s">
        <v>3504</v>
      </c>
      <c r="C230" s="144" t="s">
        <v>201</v>
      </c>
      <c r="D230" s="144" t="s">
        <v>3505</v>
      </c>
      <c r="E230" s="144">
        <v>1.36</v>
      </c>
      <c r="F230" s="144" t="s">
        <v>3506</v>
      </c>
      <c r="G230" s="144">
        <v>1.5640000000000001</v>
      </c>
      <c r="H230" s="144" t="s">
        <v>3393</v>
      </c>
      <c r="I230" s="144">
        <v>60</v>
      </c>
      <c r="J230" s="144">
        <v>1.641</v>
      </c>
      <c r="K230" s="144"/>
      <c r="L230" s="144"/>
    </row>
    <row r="231" spans="1:12" x14ac:dyDescent="0.25">
      <c r="A231" s="144" t="s">
        <v>3507</v>
      </c>
      <c r="B231" s="144" t="s">
        <v>3508</v>
      </c>
      <c r="C231" s="144" t="s">
        <v>201</v>
      </c>
      <c r="D231" s="144" t="s">
        <v>3509</v>
      </c>
      <c r="E231" s="144">
        <v>2.4550000000000001</v>
      </c>
      <c r="F231" s="144" t="s">
        <v>3510</v>
      </c>
      <c r="G231" s="144">
        <v>2.0550000000000002</v>
      </c>
      <c r="H231" s="144" t="s">
        <v>1336</v>
      </c>
      <c r="I231" s="144">
        <v>47.37</v>
      </c>
      <c r="J231" s="144">
        <v>1.5960000000000001</v>
      </c>
      <c r="K231" s="144"/>
      <c r="L231" s="144"/>
    </row>
    <row r="232" spans="1:12" x14ac:dyDescent="0.25">
      <c r="A232" s="144" t="s">
        <v>3511</v>
      </c>
      <c r="B232" s="144" t="s">
        <v>3512</v>
      </c>
      <c r="C232" s="144" t="s">
        <v>201</v>
      </c>
      <c r="D232" s="144" t="s">
        <v>3513</v>
      </c>
      <c r="E232" s="144">
        <v>5.9779999999999998</v>
      </c>
      <c r="F232" s="144" t="s">
        <v>3514</v>
      </c>
      <c r="G232" s="144">
        <v>0.83</v>
      </c>
      <c r="H232" s="144" t="s">
        <v>1312</v>
      </c>
      <c r="I232" s="144">
        <v>68.75</v>
      </c>
      <c r="J232" s="144">
        <v>3.585</v>
      </c>
      <c r="K232" s="144"/>
      <c r="L232" s="144"/>
    </row>
    <row r="233" spans="1:12" x14ac:dyDescent="0.25">
      <c r="A233" s="144" t="s">
        <v>3515</v>
      </c>
      <c r="B233" s="144" t="s">
        <v>3516</v>
      </c>
      <c r="C233" s="144" t="s">
        <v>201</v>
      </c>
      <c r="D233" s="144" t="s">
        <v>3517</v>
      </c>
      <c r="E233" s="144">
        <v>1.5509999999999999</v>
      </c>
      <c r="F233" s="144" t="s">
        <v>3518</v>
      </c>
      <c r="G233" s="144">
        <v>1.41</v>
      </c>
      <c r="H233" s="144" t="s">
        <v>1322</v>
      </c>
      <c r="I233" s="144">
        <v>52.38</v>
      </c>
      <c r="J233" s="144">
        <v>1.4279999999999999</v>
      </c>
      <c r="K233" s="144"/>
      <c r="L233" s="144"/>
    </row>
    <row r="234" spans="1:12" x14ac:dyDescent="0.25">
      <c r="A234" s="144" t="s">
        <v>3519</v>
      </c>
      <c r="B234" s="144" t="s">
        <v>3520</v>
      </c>
      <c r="C234" s="144" t="s">
        <v>201</v>
      </c>
      <c r="D234" s="144" t="s">
        <v>3521</v>
      </c>
      <c r="E234" s="144">
        <v>3.5830000000000002</v>
      </c>
      <c r="F234" s="144" t="s">
        <v>3522</v>
      </c>
      <c r="G234" s="144">
        <v>2.4289999999999998</v>
      </c>
      <c r="H234" s="144" t="s">
        <v>1317</v>
      </c>
      <c r="I234" s="144">
        <v>47.06</v>
      </c>
      <c r="J234" s="144">
        <v>1.577</v>
      </c>
      <c r="K234" s="144"/>
      <c r="L234" s="144"/>
    </row>
    <row r="235" spans="1:12" x14ac:dyDescent="0.25">
      <c r="A235" s="144" t="s">
        <v>3523</v>
      </c>
      <c r="B235" s="144" t="s">
        <v>3524</v>
      </c>
      <c r="C235" s="144" t="s">
        <v>201</v>
      </c>
      <c r="D235" s="144" t="s">
        <v>3525</v>
      </c>
      <c r="E235" s="144">
        <v>6.9379999999999997</v>
      </c>
      <c r="F235" s="144" t="s">
        <v>3526</v>
      </c>
      <c r="G235" s="144">
        <v>0.80349999999999999</v>
      </c>
      <c r="H235" s="144" t="s">
        <v>1297</v>
      </c>
      <c r="I235" s="144">
        <v>85.71</v>
      </c>
      <c r="J235" s="144">
        <v>8.14</v>
      </c>
      <c r="K235" s="144"/>
      <c r="L235" s="144"/>
    </row>
    <row r="236" spans="1:12" x14ac:dyDescent="0.25">
      <c r="A236" s="144" t="s">
        <v>3527</v>
      </c>
      <c r="B236" s="144" t="s">
        <v>3528</v>
      </c>
      <c r="C236" s="144" t="s">
        <v>201</v>
      </c>
      <c r="D236" s="144" t="s">
        <v>3529</v>
      </c>
      <c r="E236" s="144">
        <v>8.4909999999999999E-2</v>
      </c>
      <c r="F236" s="144" t="s">
        <v>3530</v>
      </c>
      <c r="G236" s="144">
        <v>3.2919999999999998</v>
      </c>
      <c r="H236" s="144" t="s">
        <v>1336</v>
      </c>
      <c r="I236" s="144">
        <v>42.11</v>
      </c>
      <c r="J236" s="144">
        <v>1.0169999999999999</v>
      </c>
      <c r="K236" s="144"/>
      <c r="L236" s="144"/>
    </row>
    <row r="237" spans="1:12" x14ac:dyDescent="0.25">
      <c r="A237" s="144" t="s">
        <v>3531</v>
      </c>
      <c r="B237" s="144" t="s">
        <v>3532</v>
      </c>
      <c r="C237" s="144" t="s">
        <v>201</v>
      </c>
      <c r="D237" s="144" t="s">
        <v>3533</v>
      </c>
      <c r="E237" s="144">
        <v>-1.7030000000000001</v>
      </c>
      <c r="F237" s="144" t="s">
        <v>3279</v>
      </c>
      <c r="G237" s="144">
        <v>6.0469999999999997</v>
      </c>
      <c r="H237" s="144" t="s">
        <v>1317</v>
      </c>
      <c r="I237" s="144">
        <v>35.29</v>
      </c>
      <c r="J237" s="144">
        <v>0.75460000000000005</v>
      </c>
      <c r="K237" s="144"/>
      <c r="L237" s="144"/>
    </row>
    <row r="238" spans="1:12" x14ac:dyDescent="0.25">
      <c r="A238" s="144" t="s">
        <v>308</v>
      </c>
      <c r="B238" s="144" t="s">
        <v>3534</v>
      </c>
      <c r="C238" s="144" t="s">
        <v>201</v>
      </c>
      <c r="D238" s="144" t="s">
        <v>3535</v>
      </c>
      <c r="E238" s="144">
        <v>2.399</v>
      </c>
      <c r="F238" s="144" t="s">
        <v>3536</v>
      </c>
      <c r="G238" s="144">
        <v>1.589</v>
      </c>
      <c r="H238" s="144" t="s">
        <v>1304</v>
      </c>
      <c r="I238" s="144">
        <v>18.329999999999998</v>
      </c>
      <c r="J238" s="144">
        <v>55.54</v>
      </c>
      <c r="K238" s="144">
        <v>2.3919999999999999</v>
      </c>
      <c r="L238" s="144"/>
    </row>
    <row r="239" spans="1:12" x14ac:dyDescent="0.25">
      <c r="A239" s="144" t="s">
        <v>312</v>
      </c>
      <c r="B239" s="144" t="s">
        <v>3537</v>
      </c>
      <c r="C239" s="144" t="s">
        <v>201</v>
      </c>
      <c r="D239" s="144" t="s">
        <v>3538</v>
      </c>
      <c r="E239" s="144">
        <v>2.9729999999999999</v>
      </c>
      <c r="F239" s="144" t="s">
        <v>3539</v>
      </c>
      <c r="G239" s="144">
        <v>1.0349999999999999</v>
      </c>
      <c r="H239" s="144" t="s">
        <v>1304</v>
      </c>
      <c r="I239" s="144">
        <v>2.0760000000000001</v>
      </c>
      <c r="J239" s="144">
        <v>12.27</v>
      </c>
      <c r="K239" s="144">
        <v>2.3039999999999998</v>
      </c>
      <c r="L239" s="144"/>
    </row>
    <row r="240" spans="1:12" x14ac:dyDescent="0.25">
      <c r="A240" s="144"/>
      <c r="B240" s="144"/>
      <c r="C240" s="144"/>
      <c r="D240" s="144"/>
      <c r="E240" s="144"/>
      <c r="F240" s="144"/>
      <c r="G240" s="144"/>
      <c r="H240" s="144"/>
      <c r="I240" s="144"/>
      <c r="J240" s="144"/>
      <c r="K240" s="144"/>
      <c r="L240" s="144"/>
    </row>
    <row r="241" spans="1:12" x14ac:dyDescent="0.25">
      <c r="A241" s="144" t="s">
        <v>61</v>
      </c>
      <c r="B241" s="144"/>
      <c r="C241" s="144"/>
      <c r="D241" s="144"/>
      <c r="E241" s="144"/>
      <c r="F241" s="144"/>
      <c r="G241" s="144"/>
      <c r="H241" s="144"/>
      <c r="I241" s="144"/>
      <c r="J241" s="144"/>
      <c r="K241" s="144"/>
      <c r="L241" s="144"/>
    </row>
    <row r="242" spans="1:12" x14ac:dyDescent="0.25">
      <c r="A242" s="144" t="s">
        <v>3540</v>
      </c>
      <c r="B242" s="144" t="s">
        <v>3252</v>
      </c>
      <c r="C242" s="144" t="s">
        <v>168</v>
      </c>
      <c r="D242" s="144" t="s">
        <v>3253</v>
      </c>
      <c r="E242" s="144" t="s">
        <v>3254</v>
      </c>
      <c r="F242" s="144" t="s">
        <v>3255</v>
      </c>
      <c r="G242" s="144" t="s">
        <v>3256</v>
      </c>
      <c r="H242" s="144" t="s">
        <v>57</v>
      </c>
      <c r="I242" s="144" t="s">
        <v>3257</v>
      </c>
      <c r="J242" s="144" t="s">
        <v>58</v>
      </c>
      <c r="K242" s="144"/>
      <c r="L242" s="144"/>
    </row>
    <row r="243" spans="1:12" x14ac:dyDescent="0.25">
      <c r="A243" s="144" t="s">
        <v>2396</v>
      </c>
      <c r="B243" s="144" t="s">
        <v>3541</v>
      </c>
      <c r="C243" s="144" t="s">
        <v>201</v>
      </c>
      <c r="D243" s="144" t="s">
        <v>3217</v>
      </c>
      <c r="E243" s="144">
        <v>2.341E-2</v>
      </c>
      <c r="F243" s="144" t="s">
        <v>201</v>
      </c>
      <c r="G243" s="144">
        <v>0</v>
      </c>
      <c r="H243" s="144" t="s">
        <v>1371</v>
      </c>
      <c r="I243" s="144">
        <v>100</v>
      </c>
      <c r="J243" s="144">
        <v>100</v>
      </c>
      <c r="K243" s="144"/>
      <c r="L243" s="144"/>
    </row>
    <row r="244" spans="1:12" x14ac:dyDescent="0.25">
      <c r="A244" s="144" t="s">
        <v>2400</v>
      </c>
      <c r="B244" s="144" t="s">
        <v>3542</v>
      </c>
      <c r="C244" s="144" t="s">
        <v>201</v>
      </c>
      <c r="D244" s="144" t="s">
        <v>3543</v>
      </c>
      <c r="E244" s="144">
        <v>1.101</v>
      </c>
      <c r="F244" s="144" t="s">
        <v>3544</v>
      </c>
      <c r="G244" s="144">
        <v>8.1210000000000004E-2</v>
      </c>
      <c r="H244" s="144" t="s">
        <v>1376</v>
      </c>
      <c r="I244" s="144">
        <v>75</v>
      </c>
      <c r="J244" s="144">
        <v>14.4</v>
      </c>
      <c r="K244" s="144"/>
      <c r="L244" s="144"/>
    </row>
    <row r="245" spans="1:12" x14ac:dyDescent="0.25">
      <c r="A245" s="144" t="s">
        <v>2404</v>
      </c>
      <c r="B245" s="144" t="s">
        <v>447</v>
      </c>
      <c r="C245" s="144" t="s">
        <v>201</v>
      </c>
      <c r="D245" s="144" t="s">
        <v>3545</v>
      </c>
      <c r="E245" s="144">
        <v>-0.1847</v>
      </c>
      <c r="F245" s="144" t="s">
        <v>3546</v>
      </c>
      <c r="G245" s="144">
        <v>0.76419999999999999</v>
      </c>
      <c r="H245" s="144" t="s">
        <v>1381</v>
      </c>
      <c r="I245" s="144">
        <v>40</v>
      </c>
      <c r="J245" s="144">
        <v>0.78059999999999996</v>
      </c>
      <c r="K245" s="144"/>
      <c r="L245" s="144"/>
    </row>
    <row r="246" spans="1:12" x14ac:dyDescent="0.25">
      <c r="A246" s="144" t="s">
        <v>2408</v>
      </c>
      <c r="B246" s="144" t="s">
        <v>3547</v>
      </c>
      <c r="C246" s="144" t="s">
        <v>201</v>
      </c>
      <c r="D246" s="144" t="s">
        <v>3548</v>
      </c>
      <c r="E246" s="144">
        <v>0.71850000000000003</v>
      </c>
      <c r="F246" s="144" t="s">
        <v>3549</v>
      </c>
      <c r="G246" s="144">
        <v>0.54520000000000002</v>
      </c>
      <c r="H246" s="144" t="s">
        <v>1376</v>
      </c>
      <c r="I246" s="144">
        <v>50</v>
      </c>
      <c r="J246" s="144">
        <v>2.2330000000000001</v>
      </c>
      <c r="K246" s="144"/>
      <c r="L246" s="144"/>
    </row>
    <row r="247" spans="1:12" x14ac:dyDescent="0.25">
      <c r="A247" s="144" t="s">
        <v>2412</v>
      </c>
      <c r="B247" s="144" t="s">
        <v>3550</v>
      </c>
      <c r="C247" s="144" t="s">
        <v>201</v>
      </c>
      <c r="D247" s="144" t="s">
        <v>3551</v>
      </c>
      <c r="E247" s="144">
        <v>1.25</v>
      </c>
      <c r="F247" s="144" t="s">
        <v>3552</v>
      </c>
      <c r="G247" s="144">
        <v>0.88360000000000005</v>
      </c>
      <c r="H247" s="144" t="s">
        <v>1396</v>
      </c>
      <c r="I247" s="144">
        <v>33.33</v>
      </c>
      <c r="J247" s="144">
        <v>2.3849999999999998</v>
      </c>
      <c r="K247" s="144"/>
      <c r="L247" s="144"/>
    </row>
    <row r="248" spans="1:12" x14ac:dyDescent="0.25">
      <c r="A248" s="144" t="s">
        <v>2416</v>
      </c>
      <c r="B248" s="144" t="s">
        <v>3553</v>
      </c>
      <c r="C248" s="144" t="s">
        <v>201</v>
      </c>
      <c r="D248" s="144" t="s">
        <v>3291</v>
      </c>
      <c r="E248" s="144">
        <v>7.646E-2</v>
      </c>
      <c r="F248" s="144" t="s">
        <v>3554</v>
      </c>
      <c r="G248" s="144">
        <v>0.58120000000000005</v>
      </c>
      <c r="H248" s="144" t="s">
        <v>1376</v>
      </c>
      <c r="I248" s="144">
        <v>25</v>
      </c>
      <c r="J248" s="144">
        <v>1.1319999999999999</v>
      </c>
      <c r="K248" s="144"/>
      <c r="L248" s="144"/>
    </row>
    <row r="249" spans="1:12" x14ac:dyDescent="0.25">
      <c r="A249" s="144" t="s">
        <v>2419</v>
      </c>
      <c r="B249" s="144" t="s">
        <v>3555</v>
      </c>
      <c r="C249" s="144" t="s">
        <v>201</v>
      </c>
      <c r="D249" s="144" t="s">
        <v>3556</v>
      </c>
      <c r="E249" s="144">
        <v>-0.58989999999999998</v>
      </c>
      <c r="F249" s="144" t="s">
        <v>3292</v>
      </c>
      <c r="G249" s="144">
        <v>2.0489999999999999</v>
      </c>
      <c r="H249" s="144" t="s">
        <v>1381</v>
      </c>
      <c r="I249" s="144">
        <v>40</v>
      </c>
      <c r="J249" s="144">
        <v>0.71379999999999999</v>
      </c>
      <c r="K249" s="144"/>
      <c r="L249" s="144"/>
    </row>
    <row r="250" spans="1:12" x14ac:dyDescent="0.25">
      <c r="A250" s="144" t="s">
        <v>2422</v>
      </c>
      <c r="B250" s="144" t="s">
        <v>3557</v>
      </c>
      <c r="C250" s="144" t="s">
        <v>201</v>
      </c>
      <c r="D250" s="144" t="s">
        <v>3558</v>
      </c>
      <c r="E250" s="144">
        <v>1.756</v>
      </c>
      <c r="F250" s="144" t="s">
        <v>3559</v>
      </c>
      <c r="G250" s="144">
        <v>4.0280000000000003E-2</v>
      </c>
      <c r="H250" s="144" t="s">
        <v>1381</v>
      </c>
      <c r="I250" s="144">
        <v>80</v>
      </c>
      <c r="J250" s="144">
        <v>43.83</v>
      </c>
      <c r="K250" s="144"/>
      <c r="L250" s="144"/>
    </row>
    <row r="251" spans="1:12" x14ac:dyDescent="0.25">
      <c r="A251" s="144" t="s">
        <v>2425</v>
      </c>
      <c r="B251" s="144" t="s">
        <v>3560</v>
      </c>
      <c r="C251" s="144" t="s">
        <v>201</v>
      </c>
      <c r="D251" s="144" t="s">
        <v>3561</v>
      </c>
      <c r="E251" s="144">
        <v>-0.42230000000000001</v>
      </c>
      <c r="F251" s="144" t="s">
        <v>3562</v>
      </c>
      <c r="G251" s="144">
        <v>0.45379999999999998</v>
      </c>
      <c r="H251" s="144" t="s">
        <v>1381</v>
      </c>
      <c r="I251" s="144">
        <v>40</v>
      </c>
      <c r="J251" s="144">
        <v>0.45550000000000002</v>
      </c>
      <c r="K251" s="144"/>
      <c r="L251" s="144"/>
    </row>
    <row r="252" spans="1:12" x14ac:dyDescent="0.25">
      <c r="A252" s="144" t="s">
        <v>2429</v>
      </c>
      <c r="B252" s="144" t="s">
        <v>3563</v>
      </c>
      <c r="C252" s="144" t="s">
        <v>201</v>
      </c>
      <c r="D252" s="144" t="s">
        <v>3564</v>
      </c>
      <c r="E252" s="144">
        <v>1.746</v>
      </c>
      <c r="F252" s="144" t="s">
        <v>3565</v>
      </c>
      <c r="G252" s="144">
        <v>0.2331</v>
      </c>
      <c r="H252" s="144" t="s">
        <v>1381</v>
      </c>
      <c r="I252" s="144">
        <v>80</v>
      </c>
      <c r="J252" s="144">
        <v>8.4909999999999997</v>
      </c>
      <c r="K252" s="144"/>
      <c r="L252" s="144"/>
    </row>
    <row r="253" spans="1:12" x14ac:dyDescent="0.25">
      <c r="A253" s="144" t="s">
        <v>2432</v>
      </c>
      <c r="B253" s="144" t="s">
        <v>3566</v>
      </c>
      <c r="C253" s="144" t="s">
        <v>201</v>
      </c>
      <c r="D253" s="144" t="s">
        <v>3567</v>
      </c>
      <c r="E253" s="144">
        <v>-0.8054</v>
      </c>
      <c r="F253" s="144" t="s">
        <v>3568</v>
      </c>
      <c r="G253" s="144">
        <v>2.2759999999999998</v>
      </c>
      <c r="H253" s="144" t="s">
        <v>1381</v>
      </c>
      <c r="I253" s="144">
        <v>60</v>
      </c>
      <c r="J253" s="144">
        <v>0.68459999999999999</v>
      </c>
      <c r="K253" s="144"/>
      <c r="L253" s="144"/>
    </row>
    <row r="254" spans="1:12" x14ac:dyDescent="0.25">
      <c r="A254" s="144" t="s">
        <v>2436</v>
      </c>
      <c r="B254" s="144" t="s">
        <v>3569</v>
      </c>
      <c r="C254" s="144" t="s">
        <v>201</v>
      </c>
      <c r="D254" s="144" t="s">
        <v>3570</v>
      </c>
      <c r="E254" s="144">
        <v>4.0890000000000004</v>
      </c>
      <c r="F254" s="144" t="s">
        <v>3571</v>
      </c>
      <c r="G254" s="144">
        <v>8.4870000000000001E-2</v>
      </c>
      <c r="H254" s="144" t="s">
        <v>1381</v>
      </c>
      <c r="I254" s="144">
        <v>80</v>
      </c>
      <c r="J254" s="144">
        <v>48.39</v>
      </c>
      <c r="K254" s="144"/>
      <c r="L254" s="144"/>
    </row>
    <row r="255" spans="1:12" x14ac:dyDescent="0.25">
      <c r="A255" s="144" t="s">
        <v>2440</v>
      </c>
      <c r="B255" s="144" t="s">
        <v>3572</v>
      </c>
      <c r="C255" s="144" t="s">
        <v>201</v>
      </c>
      <c r="D255" s="144" t="s">
        <v>3573</v>
      </c>
      <c r="E255" s="144">
        <v>2.6360000000000001</v>
      </c>
      <c r="F255" s="144" t="s">
        <v>201</v>
      </c>
      <c r="G255" s="144">
        <v>0</v>
      </c>
      <c r="H255" s="144" t="s">
        <v>1376</v>
      </c>
      <c r="I255" s="144">
        <v>100</v>
      </c>
      <c r="J255" s="144">
        <v>100</v>
      </c>
      <c r="K255" s="144"/>
      <c r="L255" s="144"/>
    </row>
    <row r="256" spans="1:12" x14ac:dyDescent="0.25">
      <c r="A256" s="144" t="s">
        <v>2443</v>
      </c>
      <c r="B256" s="144" t="s">
        <v>3574</v>
      </c>
      <c r="C256" s="144" t="s">
        <v>201</v>
      </c>
      <c r="D256" s="144" t="s">
        <v>3575</v>
      </c>
      <c r="E256" s="144">
        <v>0.216</v>
      </c>
      <c r="F256" s="144" t="s">
        <v>3576</v>
      </c>
      <c r="G256" s="144">
        <v>0.51280000000000003</v>
      </c>
      <c r="H256" s="144" t="s">
        <v>1376</v>
      </c>
      <c r="I256" s="144">
        <v>50</v>
      </c>
      <c r="J256" s="144">
        <v>1.363</v>
      </c>
      <c r="K256" s="144"/>
      <c r="L256" s="144"/>
    </row>
    <row r="257" spans="1:12" x14ac:dyDescent="0.25">
      <c r="A257" s="144" t="s">
        <v>2447</v>
      </c>
      <c r="B257" s="144" t="s">
        <v>3577</v>
      </c>
      <c r="C257" s="144" t="s">
        <v>201</v>
      </c>
      <c r="D257" s="144" t="s">
        <v>3296</v>
      </c>
      <c r="E257" s="144">
        <v>0.12139999999999999</v>
      </c>
      <c r="F257" s="144" t="s">
        <v>3578</v>
      </c>
      <c r="G257" s="144">
        <v>0.29780000000000001</v>
      </c>
      <c r="H257" s="144" t="s">
        <v>1417</v>
      </c>
      <c r="I257" s="144">
        <v>50</v>
      </c>
      <c r="J257" s="144">
        <v>1.4059999999999999</v>
      </c>
      <c r="K257" s="144"/>
      <c r="L257" s="144"/>
    </row>
    <row r="258" spans="1:12" x14ac:dyDescent="0.25">
      <c r="A258" s="144" t="s">
        <v>2450</v>
      </c>
      <c r="B258" s="144" t="s">
        <v>3579</v>
      </c>
      <c r="C258" s="144" t="s">
        <v>201</v>
      </c>
      <c r="D258" s="144" t="s">
        <v>3580</v>
      </c>
      <c r="E258" s="144">
        <v>0.29649999999999999</v>
      </c>
      <c r="F258" s="144" t="s">
        <v>3581</v>
      </c>
      <c r="G258" s="144">
        <v>4.4760000000000001E-2</v>
      </c>
      <c r="H258" s="144" t="s">
        <v>1376</v>
      </c>
      <c r="I258" s="144">
        <v>75</v>
      </c>
      <c r="J258" s="144">
        <v>7.625</v>
      </c>
      <c r="K258" s="144"/>
      <c r="L258" s="144"/>
    </row>
    <row r="259" spans="1:12" x14ac:dyDescent="0.25">
      <c r="A259" s="144" t="s">
        <v>2454</v>
      </c>
      <c r="B259" s="144" t="s">
        <v>3582</v>
      </c>
      <c r="C259" s="144" t="s">
        <v>201</v>
      </c>
      <c r="D259" s="144" t="s">
        <v>3583</v>
      </c>
      <c r="E259" s="144">
        <v>0.28029999999999999</v>
      </c>
      <c r="F259" s="144" t="s">
        <v>3584</v>
      </c>
      <c r="G259" s="144">
        <v>3.7670000000000002E-2</v>
      </c>
      <c r="H259" s="144" t="s">
        <v>1417</v>
      </c>
      <c r="I259" s="144">
        <v>50</v>
      </c>
      <c r="J259" s="144">
        <v>8.4179999999999993</v>
      </c>
      <c r="K259" s="144"/>
      <c r="L259" s="144"/>
    </row>
    <row r="260" spans="1:12" x14ac:dyDescent="0.25">
      <c r="A260" s="144" t="s">
        <v>2457</v>
      </c>
      <c r="B260" s="144" t="s">
        <v>3585</v>
      </c>
      <c r="C260" s="144" t="s">
        <v>201</v>
      </c>
      <c r="D260" s="144" t="s">
        <v>3586</v>
      </c>
      <c r="E260" s="144">
        <v>-0.14099999999999999</v>
      </c>
      <c r="F260" s="144" t="s">
        <v>3297</v>
      </c>
      <c r="G260" s="144">
        <v>1.29</v>
      </c>
      <c r="H260" s="144" t="s">
        <v>1381</v>
      </c>
      <c r="I260" s="144">
        <v>40</v>
      </c>
      <c r="J260" s="144">
        <v>0.89070000000000005</v>
      </c>
      <c r="K260" s="144"/>
      <c r="L260" s="144"/>
    </row>
    <row r="261" spans="1:12" x14ac:dyDescent="0.25">
      <c r="A261" s="144" t="s">
        <v>2460</v>
      </c>
      <c r="B261" s="144" t="s">
        <v>3587</v>
      </c>
      <c r="C261" s="144" t="s">
        <v>201</v>
      </c>
      <c r="D261" s="144" t="s">
        <v>3299</v>
      </c>
      <c r="E261" s="144">
        <v>0.8407</v>
      </c>
      <c r="F261" s="144" t="s">
        <v>3588</v>
      </c>
      <c r="G261" s="144">
        <v>0.24099999999999999</v>
      </c>
      <c r="H261" s="144" t="s">
        <v>1381</v>
      </c>
      <c r="I261" s="144">
        <v>80</v>
      </c>
      <c r="J261" s="144">
        <v>4.4619999999999997</v>
      </c>
      <c r="K261" s="144"/>
      <c r="L261" s="144"/>
    </row>
    <row r="262" spans="1:12" x14ac:dyDescent="0.25">
      <c r="A262" s="144" t="s">
        <v>2463</v>
      </c>
      <c r="B262" s="144" t="s">
        <v>3589</v>
      </c>
      <c r="C262" s="144" t="s">
        <v>201</v>
      </c>
      <c r="D262" s="144" t="s">
        <v>3590</v>
      </c>
      <c r="E262" s="144">
        <v>-0.31230000000000002</v>
      </c>
      <c r="F262" s="144" t="s">
        <v>3591</v>
      </c>
      <c r="G262" s="144">
        <v>0.31230000000000002</v>
      </c>
      <c r="H262" s="144" t="s">
        <v>1417</v>
      </c>
      <c r="I262" s="144">
        <v>0</v>
      </c>
      <c r="J262" s="144">
        <v>0</v>
      </c>
      <c r="K262" s="144"/>
      <c r="L262" s="144"/>
    </row>
    <row r="263" spans="1:12" x14ac:dyDescent="0.25">
      <c r="A263" s="144" t="s">
        <v>2467</v>
      </c>
      <c r="B263" s="144" t="s">
        <v>3592</v>
      </c>
      <c r="C263" s="144" t="s">
        <v>201</v>
      </c>
      <c r="D263" s="144" t="s">
        <v>3593</v>
      </c>
      <c r="E263" s="144">
        <v>0.40389999999999998</v>
      </c>
      <c r="F263" s="144" t="s">
        <v>3594</v>
      </c>
      <c r="G263" s="144">
        <v>0.29389999999999999</v>
      </c>
      <c r="H263" s="144" t="s">
        <v>1376</v>
      </c>
      <c r="I263" s="144">
        <v>75</v>
      </c>
      <c r="J263" s="144">
        <v>2.3660000000000001</v>
      </c>
      <c r="K263" s="144"/>
      <c r="L263" s="144"/>
    </row>
    <row r="264" spans="1:12" x14ac:dyDescent="0.25">
      <c r="A264" s="144" t="s">
        <v>2471</v>
      </c>
      <c r="B264" s="144" t="s">
        <v>3595</v>
      </c>
      <c r="C264" s="144" t="s">
        <v>201</v>
      </c>
      <c r="D264" s="144" t="s">
        <v>3596</v>
      </c>
      <c r="E264" s="144">
        <v>-0.17979999999999999</v>
      </c>
      <c r="F264" s="144" t="s">
        <v>3597</v>
      </c>
      <c r="G264" s="144">
        <v>0.33839999999999998</v>
      </c>
      <c r="H264" s="144" t="s">
        <v>1381</v>
      </c>
      <c r="I264" s="144">
        <v>60</v>
      </c>
      <c r="J264" s="144">
        <v>0.7258</v>
      </c>
      <c r="K264" s="144"/>
      <c r="L264" s="144"/>
    </row>
    <row r="265" spans="1:12" x14ac:dyDescent="0.25">
      <c r="A265" s="144" t="s">
        <v>2475</v>
      </c>
      <c r="B265" s="144" t="s">
        <v>3598</v>
      </c>
      <c r="C265" s="144" t="s">
        <v>201</v>
      </c>
      <c r="D265" s="144" t="s">
        <v>3599</v>
      </c>
      <c r="E265" s="144">
        <v>-0.3972</v>
      </c>
      <c r="F265" s="144" t="s">
        <v>3600</v>
      </c>
      <c r="G265" s="144">
        <v>0.3972</v>
      </c>
      <c r="H265" s="144" t="s">
        <v>1381</v>
      </c>
      <c r="I265" s="144">
        <v>20</v>
      </c>
      <c r="J265" s="144">
        <v>0.3155</v>
      </c>
      <c r="K265" s="144"/>
      <c r="L265" s="144"/>
    </row>
    <row r="266" spans="1:12" x14ac:dyDescent="0.25">
      <c r="A266" s="144" t="s">
        <v>2479</v>
      </c>
      <c r="B266" s="144" t="s">
        <v>3601</v>
      </c>
      <c r="C266" s="144" t="s">
        <v>201</v>
      </c>
      <c r="D266" s="144" t="s">
        <v>3602</v>
      </c>
      <c r="E266" s="144">
        <v>-0.2782</v>
      </c>
      <c r="F266" s="144" t="s">
        <v>3603</v>
      </c>
      <c r="G266" s="144">
        <v>0.56610000000000005</v>
      </c>
      <c r="H266" s="144" t="s">
        <v>1376</v>
      </c>
      <c r="I266" s="144">
        <v>50</v>
      </c>
      <c r="J266" s="144">
        <v>0.54679999999999995</v>
      </c>
      <c r="K266" s="144"/>
      <c r="L266" s="144"/>
    </row>
    <row r="267" spans="1:12" x14ac:dyDescent="0.25">
      <c r="A267" s="144" t="s">
        <v>2483</v>
      </c>
      <c r="B267" s="144" t="s">
        <v>3604</v>
      </c>
      <c r="C267" s="144" t="s">
        <v>201</v>
      </c>
      <c r="D267" s="144" t="s">
        <v>3605</v>
      </c>
      <c r="E267" s="144">
        <v>0.85850000000000004</v>
      </c>
      <c r="F267" s="144" t="s">
        <v>3606</v>
      </c>
      <c r="G267" s="144">
        <v>2.1150000000000001E-3</v>
      </c>
      <c r="H267" s="144" t="s">
        <v>1376</v>
      </c>
      <c r="I267" s="144">
        <v>75</v>
      </c>
      <c r="J267" s="144">
        <v>403.5</v>
      </c>
      <c r="K267" s="144"/>
      <c r="L267" s="144"/>
    </row>
    <row r="268" spans="1:12" x14ac:dyDescent="0.25">
      <c r="A268" s="144" t="s">
        <v>2486</v>
      </c>
      <c r="B268" s="144" t="s">
        <v>3607</v>
      </c>
      <c r="C268" s="144" t="s">
        <v>201</v>
      </c>
      <c r="D268" s="144" t="s">
        <v>3608</v>
      </c>
      <c r="E268" s="144">
        <v>-0.43419999999999997</v>
      </c>
      <c r="F268" s="144" t="s">
        <v>3609</v>
      </c>
      <c r="G268" s="144">
        <v>0.58430000000000004</v>
      </c>
      <c r="H268" s="144" t="s">
        <v>1381</v>
      </c>
      <c r="I268" s="144">
        <v>60</v>
      </c>
      <c r="J268" s="144">
        <v>0.27979999999999999</v>
      </c>
      <c r="K268" s="144"/>
      <c r="L268" s="144"/>
    </row>
    <row r="269" spans="1:12" x14ac:dyDescent="0.25">
      <c r="A269" s="144" t="s">
        <v>2490</v>
      </c>
      <c r="B269" s="144" t="s">
        <v>3610</v>
      </c>
      <c r="C269" s="144" t="s">
        <v>201</v>
      </c>
      <c r="D269" s="144" t="s">
        <v>3611</v>
      </c>
      <c r="E269" s="144">
        <v>0.30130000000000001</v>
      </c>
      <c r="F269" s="144" t="s">
        <v>3612</v>
      </c>
      <c r="G269" s="144">
        <v>0.112</v>
      </c>
      <c r="H269" s="144" t="s">
        <v>1376</v>
      </c>
      <c r="I269" s="144">
        <v>50</v>
      </c>
      <c r="J269" s="144">
        <v>3.5910000000000002</v>
      </c>
      <c r="K269" s="144"/>
      <c r="L269" s="144"/>
    </row>
    <row r="270" spans="1:12" x14ac:dyDescent="0.25">
      <c r="A270" s="144" t="s">
        <v>2494</v>
      </c>
      <c r="B270" s="144" t="s">
        <v>3613</v>
      </c>
      <c r="C270" s="144" t="s">
        <v>201</v>
      </c>
      <c r="D270" s="144" t="s">
        <v>3305</v>
      </c>
      <c r="E270" s="144">
        <v>0.56420000000000003</v>
      </c>
      <c r="F270" s="144" t="s">
        <v>3614</v>
      </c>
      <c r="G270" s="144">
        <v>0.30230000000000001</v>
      </c>
      <c r="H270" s="144" t="s">
        <v>1381</v>
      </c>
      <c r="I270" s="144">
        <v>60</v>
      </c>
      <c r="J270" s="144">
        <v>2.5859999999999999</v>
      </c>
      <c r="K270" s="144"/>
      <c r="L270" s="144"/>
    </row>
    <row r="271" spans="1:12" x14ac:dyDescent="0.25">
      <c r="A271" s="144" t="s">
        <v>2496</v>
      </c>
      <c r="B271" s="144" t="s">
        <v>3615</v>
      </c>
      <c r="C271" s="144" t="s">
        <v>201</v>
      </c>
      <c r="D271" s="144" t="s">
        <v>3616</v>
      </c>
      <c r="E271" s="144">
        <v>0.47149999999999997</v>
      </c>
      <c r="F271" s="144" t="s">
        <v>3617</v>
      </c>
      <c r="G271" s="144">
        <v>3.4940000000000001E-3</v>
      </c>
      <c r="H271" s="144" t="s">
        <v>1396</v>
      </c>
      <c r="I271" s="144">
        <v>66.67</v>
      </c>
      <c r="J271" s="144">
        <v>135.69999999999999</v>
      </c>
      <c r="K271" s="144"/>
      <c r="L271" s="144"/>
    </row>
    <row r="272" spans="1:12" x14ac:dyDescent="0.25">
      <c r="A272" s="144" t="s">
        <v>2499</v>
      </c>
      <c r="B272" s="144" t="s">
        <v>3618</v>
      </c>
      <c r="C272" s="144" t="s">
        <v>201</v>
      </c>
      <c r="D272" s="144" t="s">
        <v>3619</v>
      </c>
      <c r="E272" s="144">
        <v>0.30409999999999998</v>
      </c>
      <c r="F272" s="144" t="s">
        <v>3620</v>
      </c>
      <c r="G272" s="144">
        <v>1.054</v>
      </c>
      <c r="H272" s="144" t="s">
        <v>1376</v>
      </c>
      <c r="I272" s="144">
        <v>50</v>
      </c>
      <c r="J272" s="144">
        <v>1.288</v>
      </c>
      <c r="K272" s="144"/>
      <c r="L272" s="144"/>
    </row>
    <row r="273" spans="1:12" x14ac:dyDescent="0.25">
      <c r="A273" s="144" t="s">
        <v>2503</v>
      </c>
      <c r="B273" s="144" t="s">
        <v>3621</v>
      </c>
      <c r="C273" s="144" t="s">
        <v>201</v>
      </c>
      <c r="D273" s="144" t="s">
        <v>3622</v>
      </c>
      <c r="E273" s="144">
        <v>0.94689999999999996</v>
      </c>
      <c r="F273" s="144" t="s">
        <v>3623</v>
      </c>
      <c r="G273" s="144">
        <v>0.40489999999999998</v>
      </c>
      <c r="H273" s="144" t="s">
        <v>1381</v>
      </c>
      <c r="I273" s="144">
        <v>60</v>
      </c>
      <c r="J273" s="144">
        <v>2.3140000000000001</v>
      </c>
      <c r="K273" s="144"/>
      <c r="L273" s="144"/>
    </row>
    <row r="274" spans="1:12" x14ac:dyDescent="0.25">
      <c r="A274" s="144" t="s">
        <v>2507</v>
      </c>
      <c r="B274" s="144" t="s">
        <v>3624</v>
      </c>
      <c r="C274" s="144" t="s">
        <v>201</v>
      </c>
      <c r="D274" s="144" t="s">
        <v>3308</v>
      </c>
      <c r="E274" s="144">
        <v>-0.33239999999999997</v>
      </c>
      <c r="F274" s="144" t="s">
        <v>3625</v>
      </c>
      <c r="G274" s="144">
        <v>0.6532</v>
      </c>
      <c r="H274" s="144" t="s">
        <v>1376</v>
      </c>
      <c r="I274" s="144">
        <v>50</v>
      </c>
      <c r="J274" s="144">
        <v>0.49120000000000003</v>
      </c>
      <c r="K274" s="144"/>
      <c r="L274" s="144"/>
    </row>
    <row r="275" spans="1:12" x14ac:dyDescent="0.25">
      <c r="A275" s="144" t="s">
        <v>2510</v>
      </c>
      <c r="B275" s="144" t="s">
        <v>3626</v>
      </c>
      <c r="C275" s="144" t="s">
        <v>201</v>
      </c>
      <c r="D275" s="144" t="s">
        <v>3627</v>
      </c>
      <c r="E275" s="144">
        <v>1.194</v>
      </c>
      <c r="F275" s="144" t="s">
        <v>3628</v>
      </c>
      <c r="G275" s="144">
        <v>0.1002</v>
      </c>
      <c r="H275" s="144" t="s">
        <v>1376</v>
      </c>
      <c r="I275" s="144">
        <v>75</v>
      </c>
      <c r="J275" s="144">
        <v>12.81</v>
      </c>
      <c r="K275" s="144"/>
      <c r="L275" s="144"/>
    </row>
    <row r="276" spans="1:12" x14ac:dyDescent="0.25">
      <c r="A276" s="144" t="s">
        <v>2514</v>
      </c>
      <c r="B276" s="144" t="s">
        <v>3629</v>
      </c>
      <c r="C276" s="144" t="s">
        <v>201</v>
      </c>
      <c r="D276" s="144" t="s">
        <v>3630</v>
      </c>
      <c r="E276" s="144">
        <v>1.153</v>
      </c>
      <c r="F276" s="144" t="s">
        <v>3631</v>
      </c>
      <c r="G276" s="144">
        <v>0.50160000000000005</v>
      </c>
      <c r="H276" s="144" t="s">
        <v>1376</v>
      </c>
      <c r="I276" s="144">
        <v>75</v>
      </c>
      <c r="J276" s="144">
        <v>3.2909999999999999</v>
      </c>
      <c r="K276" s="144"/>
      <c r="L276" s="144"/>
    </row>
    <row r="277" spans="1:12" x14ac:dyDescent="0.25">
      <c r="A277" s="144" t="s">
        <v>2518</v>
      </c>
      <c r="B277" s="144" t="s">
        <v>3632</v>
      </c>
      <c r="C277" s="144" t="s">
        <v>201</v>
      </c>
      <c r="D277" s="144" t="s">
        <v>3633</v>
      </c>
      <c r="E277" s="144">
        <v>-1.052</v>
      </c>
      <c r="F277" s="144" t="s">
        <v>3634</v>
      </c>
      <c r="G277" s="144">
        <v>1.1220000000000001</v>
      </c>
      <c r="H277" s="144" t="s">
        <v>1381</v>
      </c>
      <c r="I277" s="144">
        <v>20</v>
      </c>
      <c r="J277" s="144">
        <v>8.2860000000000003E-2</v>
      </c>
      <c r="K277" s="144"/>
      <c r="L277" s="144"/>
    </row>
    <row r="278" spans="1:12" x14ac:dyDescent="0.25">
      <c r="A278" s="144" t="s">
        <v>2522</v>
      </c>
      <c r="B278" s="144" t="s">
        <v>3635</v>
      </c>
      <c r="C278" s="144" t="s">
        <v>201</v>
      </c>
      <c r="D278" s="144" t="s">
        <v>3636</v>
      </c>
      <c r="E278" s="144">
        <v>0.4073</v>
      </c>
      <c r="F278" s="144" t="s">
        <v>3637</v>
      </c>
      <c r="G278" s="144">
        <v>0.35630000000000001</v>
      </c>
      <c r="H278" s="144" t="s">
        <v>1381</v>
      </c>
      <c r="I278" s="144">
        <v>40</v>
      </c>
      <c r="J278" s="144">
        <v>1.607</v>
      </c>
      <c r="K278" s="144"/>
      <c r="L278" s="144"/>
    </row>
    <row r="279" spans="1:12" x14ac:dyDescent="0.25">
      <c r="A279" s="144" t="s">
        <v>2526</v>
      </c>
      <c r="B279" s="144" t="s">
        <v>3638</v>
      </c>
      <c r="C279" s="144" t="s">
        <v>201</v>
      </c>
      <c r="D279" s="144" t="s">
        <v>3639</v>
      </c>
      <c r="E279" s="144">
        <v>-1.032</v>
      </c>
      <c r="F279" s="144" t="s">
        <v>3640</v>
      </c>
      <c r="G279" s="144">
        <v>1.0409999999999999</v>
      </c>
      <c r="H279" s="144" t="s">
        <v>1381</v>
      </c>
      <c r="I279" s="144">
        <v>20</v>
      </c>
      <c r="J279" s="144">
        <v>8.4010000000000005E-3</v>
      </c>
      <c r="K279" s="144"/>
      <c r="L279" s="144"/>
    </row>
    <row r="280" spans="1:12" x14ac:dyDescent="0.25">
      <c r="A280" s="144" t="s">
        <v>2530</v>
      </c>
      <c r="B280" s="144" t="s">
        <v>3641</v>
      </c>
      <c r="C280" s="144" t="s">
        <v>201</v>
      </c>
      <c r="D280" s="144" t="s">
        <v>3642</v>
      </c>
      <c r="E280" s="144">
        <v>0.2535</v>
      </c>
      <c r="F280" s="144" t="s">
        <v>3643</v>
      </c>
      <c r="G280" s="144">
        <v>0.19850000000000001</v>
      </c>
      <c r="H280" s="144" t="s">
        <v>1396</v>
      </c>
      <c r="I280" s="144">
        <v>66.67</v>
      </c>
      <c r="J280" s="144">
        <v>2.2709999999999999</v>
      </c>
      <c r="K280" s="144"/>
      <c r="L280" s="144"/>
    </row>
    <row r="281" spans="1:12" x14ac:dyDescent="0.25">
      <c r="A281" s="144" t="s">
        <v>2533</v>
      </c>
      <c r="B281" s="144" t="s">
        <v>3644</v>
      </c>
      <c r="C281" s="144" t="s">
        <v>201</v>
      </c>
      <c r="D281" s="144" t="s">
        <v>3645</v>
      </c>
      <c r="E281" s="144">
        <v>1.256</v>
      </c>
      <c r="F281" s="144" t="s">
        <v>3646</v>
      </c>
      <c r="G281" s="144">
        <v>0.30370000000000003</v>
      </c>
      <c r="H281" s="144" t="s">
        <v>1381</v>
      </c>
      <c r="I281" s="144">
        <v>40</v>
      </c>
      <c r="J281" s="144">
        <v>3.2759999999999998</v>
      </c>
      <c r="K281" s="144"/>
      <c r="L281" s="144"/>
    </row>
    <row r="282" spans="1:12" x14ac:dyDescent="0.25">
      <c r="A282" s="144" t="s">
        <v>2537</v>
      </c>
      <c r="B282" s="144" t="s">
        <v>3647</v>
      </c>
      <c r="C282" s="144" t="s">
        <v>201</v>
      </c>
      <c r="D282" s="144" t="s">
        <v>3648</v>
      </c>
      <c r="E282" s="144">
        <v>4.0439999999999996</v>
      </c>
      <c r="F282" s="144" t="s">
        <v>3649</v>
      </c>
      <c r="G282" s="144">
        <v>0.40639999999999998</v>
      </c>
      <c r="H282" s="144" t="s">
        <v>1376</v>
      </c>
      <c r="I282" s="144">
        <v>75</v>
      </c>
      <c r="J282" s="144">
        <v>10.55</v>
      </c>
      <c r="K282" s="144"/>
      <c r="L282" s="144"/>
    </row>
    <row r="283" spans="1:12" x14ac:dyDescent="0.25">
      <c r="A283" s="144" t="s">
        <v>2541</v>
      </c>
      <c r="B283" s="144" t="s">
        <v>3650</v>
      </c>
      <c r="C283" s="144" t="s">
        <v>201</v>
      </c>
      <c r="D283" s="144" t="s">
        <v>3314</v>
      </c>
      <c r="E283" s="144">
        <v>4.5199999999999996</v>
      </c>
      <c r="F283" s="144" t="s">
        <v>201</v>
      </c>
      <c r="G283" s="144">
        <v>0</v>
      </c>
      <c r="H283" s="144" t="s">
        <v>1376</v>
      </c>
      <c r="I283" s="144">
        <v>100</v>
      </c>
      <c r="J283" s="144">
        <v>100</v>
      </c>
      <c r="K283" s="144"/>
      <c r="L283" s="144"/>
    </row>
    <row r="284" spans="1:12" x14ac:dyDescent="0.25">
      <c r="A284" s="144" t="s">
        <v>2543</v>
      </c>
      <c r="B284" s="144" t="s">
        <v>3651</v>
      </c>
      <c r="C284" s="144" t="s">
        <v>201</v>
      </c>
      <c r="D284" s="144" t="s">
        <v>3652</v>
      </c>
      <c r="E284" s="144">
        <v>1.466</v>
      </c>
      <c r="F284" s="144" t="s">
        <v>3653</v>
      </c>
      <c r="G284" s="144">
        <v>5.4229999999999999E-3</v>
      </c>
      <c r="H284" s="144" t="s">
        <v>1381</v>
      </c>
      <c r="I284" s="144">
        <v>80</v>
      </c>
      <c r="J284" s="144">
        <v>269.60000000000002</v>
      </c>
      <c r="K284" s="144"/>
      <c r="L284" s="144"/>
    </row>
    <row r="285" spans="1:12" x14ac:dyDescent="0.25">
      <c r="A285" s="144" t="s">
        <v>2547</v>
      </c>
      <c r="B285" s="144" t="s">
        <v>3654</v>
      </c>
      <c r="C285" s="144" t="s">
        <v>201</v>
      </c>
      <c r="D285" s="144" t="s">
        <v>3655</v>
      </c>
      <c r="E285" s="144">
        <v>1.5049999999999999</v>
      </c>
      <c r="F285" s="144" t="s">
        <v>3656</v>
      </c>
      <c r="G285" s="144">
        <v>7.6840000000000006E-2</v>
      </c>
      <c r="H285" s="144" t="s">
        <v>1376</v>
      </c>
      <c r="I285" s="144">
        <v>75</v>
      </c>
      <c r="J285" s="144">
        <v>20.58</v>
      </c>
      <c r="K285" s="144"/>
      <c r="L285" s="144"/>
    </row>
    <row r="286" spans="1:12" x14ac:dyDescent="0.25">
      <c r="A286" s="144" t="s">
        <v>2551</v>
      </c>
      <c r="B286" s="144" t="s">
        <v>3657</v>
      </c>
      <c r="C286" s="144" t="s">
        <v>201</v>
      </c>
      <c r="D286" s="144" t="s">
        <v>3658</v>
      </c>
      <c r="E286" s="144">
        <v>0.85880000000000001</v>
      </c>
      <c r="F286" s="144" t="s">
        <v>201</v>
      </c>
      <c r="G286" s="144">
        <v>0</v>
      </c>
      <c r="H286" s="144" t="s">
        <v>1417</v>
      </c>
      <c r="I286" s="144">
        <v>100</v>
      </c>
      <c r="J286" s="144">
        <v>100</v>
      </c>
      <c r="K286" s="144"/>
      <c r="L286" s="144"/>
    </row>
    <row r="287" spans="1:12" x14ac:dyDescent="0.25">
      <c r="A287" s="144" t="s">
        <v>2554</v>
      </c>
      <c r="B287" s="144" t="s">
        <v>3659</v>
      </c>
      <c r="C287" s="144" t="s">
        <v>201</v>
      </c>
      <c r="D287" s="144" t="s">
        <v>3660</v>
      </c>
      <c r="E287" s="144">
        <v>-0.57020000000000004</v>
      </c>
      <c r="F287" s="144" t="s">
        <v>3315</v>
      </c>
      <c r="G287" s="144">
        <v>1.171</v>
      </c>
      <c r="H287" s="144" t="s">
        <v>1376</v>
      </c>
      <c r="I287" s="144">
        <v>50</v>
      </c>
      <c r="J287" s="144">
        <v>0.62809999999999999</v>
      </c>
      <c r="K287" s="144"/>
      <c r="L287" s="144"/>
    </row>
    <row r="288" spans="1:12" x14ac:dyDescent="0.25">
      <c r="A288" s="144" t="s">
        <v>2557</v>
      </c>
      <c r="B288" s="144" t="s">
        <v>3661</v>
      </c>
      <c r="C288" s="144" t="s">
        <v>201</v>
      </c>
      <c r="D288" s="144" t="s">
        <v>3662</v>
      </c>
      <c r="E288" s="144">
        <v>-0.27650000000000002</v>
      </c>
      <c r="F288" s="144" t="s">
        <v>3318</v>
      </c>
      <c r="G288" s="144">
        <v>0.80559999999999998</v>
      </c>
      <c r="H288" s="144" t="s">
        <v>1381</v>
      </c>
      <c r="I288" s="144">
        <v>40</v>
      </c>
      <c r="J288" s="144">
        <v>0.65690000000000004</v>
      </c>
      <c r="K288" s="144"/>
      <c r="L288" s="144"/>
    </row>
    <row r="289" spans="1:12" x14ac:dyDescent="0.25">
      <c r="A289" s="144" t="s">
        <v>2560</v>
      </c>
      <c r="B289" s="144" t="s">
        <v>3663</v>
      </c>
      <c r="C289" s="144" t="s">
        <v>201</v>
      </c>
      <c r="D289" s="144" t="s">
        <v>3664</v>
      </c>
      <c r="E289" s="144">
        <v>1.032</v>
      </c>
      <c r="F289" s="144" t="s">
        <v>201</v>
      </c>
      <c r="G289" s="144">
        <v>0</v>
      </c>
      <c r="H289" s="144" t="s">
        <v>1396</v>
      </c>
      <c r="I289" s="144">
        <v>100</v>
      </c>
      <c r="J289" s="144">
        <v>100</v>
      </c>
      <c r="K289" s="144"/>
      <c r="L289" s="144"/>
    </row>
    <row r="290" spans="1:12" x14ac:dyDescent="0.25">
      <c r="A290" s="144" t="s">
        <v>2563</v>
      </c>
      <c r="B290" s="144" t="s">
        <v>3665</v>
      </c>
      <c r="C290" s="144" t="s">
        <v>201</v>
      </c>
      <c r="D290" s="144" t="s">
        <v>3666</v>
      </c>
      <c r="E290" s="144">
        <v>2.4830000000000001</v>
      </c>
      <c r="F290" s="144" t="s">
        <v>3614</v>
      </c>
      <c r="G290" s="144">
        <v>0.3574</v>
      </c>
      <c r="H290" s="144" t="s">
        <v>1381</v>
      </c>
      <c r="I290" s="144">
        <v>80</v>
      </c>
      <c r="J290" s="144">
        <v>7.8369999999999997</v>
      </c>
      <c r="K290" s="144"/>
      <c r="L290" s="144"/>
    </row>
    <row r="291" spans="1:12" x14ac:dyDescent="0.25">
      <c r="A291" s="144" t="s">
        <v>2566</v>
      </c>
      <c r="B291" s="144" t="s">
        <v>3667</v>
      </c>
      <c r="C291" s="144" t="s">
        <v>201</v>
      </c>
      <c r="D291" s="144" t="s">
        <v>3668</v>
      </c>
      <c r="E291" s="144">
        <v>-0.41299999999999998</v>
      </c>
      <c r="F291" s="144" t="s">
        <v>3669</v>
      </c>
      <c r="G291" s="144">
        <v>0.59399999999999997</v>
      </c>
      <c r="H291" s="144" t="s">
        <v>1417</v>
      </c>
      <c r="I291" s="144">
        <v>50</v>
      </c>
      <c r="J291" s="144">
        <v>0.30599999999999999</v>
      </c>
      <c r="K291" s="144"/>
      <c r="L291" s="144"/>
    </row>
    <row r="292" spans="1:12" x14ac:dyDescent="0.25">
      <c r="A292" s="144" t="s">
        <v>1368</v>
      </c>
      <c r="B292" s="144" t="s">
        <v>3670</v>
      </c>
      <c r="C292" s="144" t="s">
        <v>201</v>
      </c>
      <c r="D292" s="144" t="s">
        <v>3671</v>
      </c>
      <c r="E292" s="144">
        <v>0.64049999999999996</v>
      </c>
      <c r="F292" s="144" t="s">
        <v>3672</v>
      </c>
      <c r="G292" s="144">
        <v>2.9340000000000001E-2</v>
      </c>
      <c r="H292" s="144" t="s">
        <v>1376</v>
      </c>
      <c r="I292" s="144">
        <v>50</v>
      </c>
      <c r="J292" s="144">
        <v>14.35</v>
      </c>
      <c r="K292" s="144"/>
      <c r="L292" s="144"/>
    </row>
    <row r="293" spans="1:12" x14ac:dyDescent="0.25">
      <c r="A293" s="144" t="s">
        <v>1372</v>
      </c>
      <c r="B293" s="144" t="s">
        <v>3673</v>
      </c>
      <c r="C293" s="144" t="s">
        <v>201</v>
      </c>
      <c r="D293" s="144" t="s">
        <v>3674</v>
      </c>
      <c r="E293" s="144">
        <v>0.3196</v>
      </c>
      <c r="F293" s="144" t="s">
        <v>3675</v>
      </c>
      <c r="G293" s="144">
        <v>0.1537</v>
      </c>
      <c r="H293" s="144" t="s">
        <v>1376</v>
      </c>
      <c r="I293" s="144">
        <v>50</v>
      </c>
      <c r="J293" s="144">
        <v>2.4140000000000001</v>
      </c>
      <c r="K293" s="144"/>
      <c r="L293" s="144"/>
    </row>
    <row r="294" spans="1:12" x14ac:dyDescent="0.25">
      <c r="A294" s="144" t="s">
        <v>1377</v>
      </c>
      <c r="B294" s="144" t="s">
        <v>3676</v>
      </c>
      <c r="C294" s="144" t="s">
        <v>201</v>
      </c>
      <c r="D294" s="144" t="s">
        <v>3677</v>
      </c>
      <c r="E294" s="144">
        <v>-6.3619999999999996E-2</v>
      </c>
      <c r="F294" s="144" t="s">
        <v>3678</v>
      </c>
      <c r="G294" s="144">
        <v>0.37109999999999999</v>
      </c>
      <c r="H294" s="144" t="s">
        <v>1381</v>
      </c>
      <c r="I294" s="144">
        <v>60</v>
      </c>
      <c r="J294" s="144">
        <v>0.82879999999999998</v>
      </c>
      <c r="K294" s="144"/>
      <c r="L294" s="144"/>
    </row>
    <row r="295" spans="1:12" x14ac:dyDescent="0.25">
      <c r="A295" s="144" t="s">
        <v>1382</v>
      </c>
      <c r="B295" s="144" t="s">
        <v>3679</v>
      </c>
      <c r="C295" s="144" t="s">
        <v>201</v>
      </c>
      <c r="D295" s="144" t="s">
        <v>3680</v>
      </c>
      <c r="E295" s="144">
        <v>-1.802</v>
      </c>
      <c r="F295" s="144" t="s">
        <v>3681</v>
      </c>
      <c r="G295" s="144">
        <v>1.802</v>
      </c>
      <c r="H295" s="144" t="s">
        <v>1376</v>
      </c>
      <c r="I295" s="144">
        <v>25</v>
      </c>
      <c r="J295" s="144">
        <v>6.829E-3</v>
      </c>
      <c r="K295" s="144"/>
      <c r="L295" s="144"/>
    </row>
    <row r="296" spans="1:12" x14ac:dyDescent="0.25">
      <c r="A296" s="144" t="s">
        <v>1386</v>
      </c>
      <c r="B296" s="144" t="s">
        <v>3682</v>
      </c>
      <c r="C296" s="144" t="s">
        <v>201</v>
      </c>
      <c r="D296" s="144" t="s">
        <v>3262</v>
      </c>
      <c r="E296" s="144">
        <v>0.33169999999999999</v>
      </c>
      <c r="F296" s="144" t="s">
        <v>201</v>
      </c>
      <c r="G296" s="144">
        <v>0</v>
      </c>
      <c r="H296" s="144" t="s">
        <v>1376</v>
      </c>
      <c r="I296" s="144">
        <v>100</v>
      </c>
      <c r="J296" s="144">
        <v>100</v>
      </c>
      <c r="K296" s="144"/>
      <c r="L296" s="144"/>
    </row>
    <row r="297" spans="1:12" x14ac:dyDescent="0.25">
      <c r="A297" s="144" t="s">
        <v>1388</v>
      </c>
      <c r="B297" s="144" t="s">
        <v>3683</v>
      </c>
      <c r="C297" s="144" t="s">
        <v>201</v>
      </c>
      <c r="D297" s="144" t="s">
        <v>3684</v>
      </c>
      <c r="E297" s="144">
        <v>0.50539999999999996</v>
      </c>
      <c r="F297" s="144" t="s">
        <v>3685</v>
      </c>
      <c r="G297" s="144">
        <v>0.49390000000000001</v>
      </c>
      <c r="H297" s="144" t="s">
        <v>1376</v>
      </c>
      <c r="I297" s="144">
        <v>50</v>
      </c>
      <c r="J297" s="144">
        <v>1.6040000000000001</v>
      </c>
      <c r="K297" s="144"/>
      <c r="L297" s="144"/>
    </row>
    <row r="298" spans="1:12" x14ac:dyDescent="0.25">
      <c r="A298" s="144" t="s">
        <v>1392</v>
      </c>
      <c r="B298" s="144" t="s">
        <v>3686</v>
      </c>
      <c r="C298" s="144" t="s">
        <v>201</v>
      </c>
      <c r="D298" s="144" t="s">
        <v>3687</v>
      </c>
      <c r="E298" s="144">
        <v>-0.24660000000000001</v>
      </c>
      <c r="F298" s="144" t="s">
        <v>3688</v>
      </c>
      <c r="G298" s="144">
        <v>0.41959999999999997</v>
      </c>
      <c r="H298" s="144" t="s">
        <v>1396</v>
      </c>
      <c r="I298" s="144">
        <v>66.67</v>
      </c>
      <c r="J298" s="144">
        <v>0.41270000000000001</v>
      </c>
      <c r="K298" s="144"/>
      <c r="L298" s="144"/>
    </row>
    <row r="299" spans="1:12" x14ac:dyDescent="0.25">
      <c r="A299" s="144" t="s">
        <v>1397</v>
      </c>
      <c r="B299" s="144" t="s">
        <v>3689</v>
      </c>
      <c r="C299" s="144" t="s">
        <v>201</v>
      </c>
      <c r="D299" s="144" t="s">
        <v>3690</v>
      </c>
      <c r="E299" s="144">
        <v>0.34050000000000002</v>
      </c>
      <c r="F299" s="144" t="s">
        <v>3691</v>
      </c>
      <c r="G299" s="144">
        <v>0.11609999999999999</v>
      </c>
      <c r="H299" s="144" t="s">
        <v>1376</v>
      </c>
      <c r="I299" s="144">
        <v>75</v>
      </c>
      <c r="J299" s="144">
        <v>3.919</v>
      </c>
      <c r="K299" s="144"/>
      <c r="L299" s="144"/>
    </row>
    <row r="300" spans="1:12" x14ac:dyDescent="0.25">
      <c r="A300" s="144" t="s">
        <v>1401</v>
      </c>
      <c r="B300" s="144" t="s">
        <v>3692</v>
      </c>
      <c r="C300" s="144" t="s">
        <v>201</v>
      </c>
      <c r="D300" s="144" t="s">
        <v>3693</v>
      </c>
      <c r="E300" s="144">
        <v>0.68989999999999996</v>
      </c>
      <c r="F300" s="144" t="s">
        <v>3694</v>
      </c>
      <c r="G300" s="144">
        <v>1.208</v>
      </c>
      <c r="H300" s="144" t="s">
        <v>1381</v>
      </c>
      <c r="I300" s="144">
        <v>60</v>
      </c>
      <c r="J300" s="144">
        <v>1.492</v>
      </c>
      <c r="K300" s="144"/>
      <c r="L300" s="144"/>
    </row>
    <row r="301" spans="1:12" x14ac:dyDescent="0.25">
      <c r="A301" s="144" t="s">
        <v>1405</v>
      </c>
      <c r="B301" s="144" t="s">
        <v>3695</v>
      </c>
      <c r="C301" s="144" t="s">
        <v>201</v>
      </c>
      <c r="D301" s="144" t="s">
        <v>3696</v>
      </c>
      <c r="E301" s="144">
        <v>-0.3916</v>
      </c>
      <c r="F301" s="144" t="s">
        <v>3697</v>
      </c>
      <c r="G301" s="144">
        <v>0.47949999999999998</v>
      </c>
      <c r="H301" s="144" t="s">
        <v>1376</v>
      </c>
      <c r="I301" s="144">
        <v>50</v>
      </c>
      <c r="J301" s="144">
        <v>0.28210000000000002</v>
      </c>
      <c r="K301" s="144"/>
      <c r="L301" s="144"/>
    </row>
    <row r="302" spans="1:12" x14ac:dyDescent="0.25">
      <c r="A302" s="144" t="s">
        <v>1409</v>
      </c>
      <c r="B302" s="144" t="s">
        <v>3698</v>
      </c>
      <c r="C302" s="144" t="s">
        <v>201</v>
      </c>
      <c r="D302" s="144" t="s">
        <v>3699</v>
      </c>
      <c r="E302" s="144">
        <v>-0.57089999999999996</v>
      </c>
      <c r="F302" s="144" t="s">
        <v>3700</v>
      </c>
      <c r="G302" s="144">
        <v>0.87380000000000002</v>
      </c>
      <c r="H302" s="144" t="s">
        <v>1376</v>
      </c>
      <c r="I302" s="144">
        <v>50</v>
      </c>
      <c r="J302" s="144">
        <v>0.34670000000000001</v>
      </c>
      <c r="K302" s="144"/>
      <c r="L302" s="144"/>
    </row>
    <row r="303" spans="1:12" x14ac:dyDescent="0.25">
      <c r="A303" s="144" t="s">
        <v>1413</v>
      </c>
      <c r="B303" s="144" t="s">
        <v>3701</v>
      </c>
      <c r="C303" s="144" t="s">
        <v>201</v>
      </c>
      <c r="D303" s="144" t="s">
        <v>3702</v>
      </c>
      <c r="E303" s="144">
        <v>0.2412</v>
      </c>
      <c r="F303" s="144" t="s">
        <v>3703</v>
      </c>
      <c r="G303" s="144">
        <v>2.1350000000000002E-3</v>
      </c>
      <c r="H303" s="144" t="s">
        <v>1417</v>
      </c>
      <c r="I303" s="144">
        <v>50</v>
      </c>
      <c r="J303" s="144">
        <v>114</v>
      </c>
      <c r="K303" s="144"/>
      <c r="L303" s="144"/>
    </row>
    <row r="304" spans="1:12" x14ac:dyDescent="0.25">
      <c r="A304" s="144" t="s">
        <v>1418</v>
      </c>
      <c r="B304" s="144" t="s">
        <v>3704</v>
      </c>
      <c r="C304" s="144" t="s">
        <v>201</v>
      </c>
      <c r="D304" s="144" t="s">
        <v>3705</v>
      </c>
      <c r="E304" s="144">
        <v>-4.5449999999999997E-2</v>
      </c>
      <c r="F304" s="144" t="s">
        <v>3706</v>
      </c>
      <c r="G304" s="144">
        <v>0.28539999999999999</v>
      </c>
      <c r="H304" s="144" t="s">
        <v>1381</v>
      </c>
      <c r="I304" s="144">
        <v>60</v>
      </c>
      <c r="J304" s="144">
        <v>0.87870000000000004</v>
      </c>
      <c r="K304" s="144"/>
      <c r="L304" s="144"/>
    </row>
    <row r="305" spans="1:12" x14ac:dyDescent="0.25">
      <c r="A305" s="144" t="s">
        <v>1422</v>
      </c>
      <c r="B305" s="144" t="s">
        <v>3707</v>
      </c>
      <c r="C305" s="144" t="s">
        <v>201</v>
      </c>
      <c r="D305" s="144" t="s">
        <v>3708</v>
      </c>
      <c r="E305" s="144">
        <v>0.8175</v>
      </c>
      <c r="F305" s="144" t="s">
        <v>3709</v>
      </c>
      <c r="G305" s="144">
        <v>0.4022</v>
      </c>
      <c r="H305" s="144" t="s">
        <v>1376</v>
      </c>
      <c r="I305" s="144">
        <v>75</v>
      </c>
      <c r="J305" s="144">
        <v>3.008</v>
      </c>
      <c r="K305" s="144"/>
      <c r="L305" s="144"/>
    </row>
    <row r="306" spans="1:12" x14ac:dyDescent="0.25">
      <c r="A306" s="144" t="s">
        <v>1426</v>
      </c>
      <c r="B306" s="144" t="s">
        <v>3710</v>
      </c>
      <c r="C306" s="144" t="s">
        <v>201</v>
      </c>
      <c r="D306" s="144" t="s">
        <v>3711</v>
      </c>
      <c r="E306" s="144">
        <v>0.45989999999999998</v>
      </c>
      <c r="F306" s="144" t="s">
        <v>3712</v>
      </c>
      <c r="G306" s="144">
        <v>0.30590000000000001</v>
      </c>
      <c r="H306" s="144" t="s">
        <v>1381</v>
      </c>
      <c r="I306" s="144">
        <v>80</v>
      </c>
      <c r="J306" s="144">
        <v>2.4950000000000001</v>
      </c>
      <c r="K306" s="144"/>
      <c r="L306" s="144"/>
    </row>
    <row r="307" spans="1:12" x14ac:dyDescent="0.25">
      <c r="A307" s="144" t="s">
        <v>1430</v>
      </c>
      <c r="B307" s="144" t="s">
        <v>3713</v>
      </c>
      <c r="C307" s="144" t="s">
        <v>201</v>
      </c>
      <c r="D307" s="144" t="s">
        <v>3714</v>
      </c>
      <c r="E307" s="144">
        <v>-0.51229999999999998</v>
      </c>
      <c r="F307" s="144" t="s">
        <v>3715</v>
      </c>
      <c r="G307" s="144">
        <v>0.92989999999999995</v>
      </c>
      <c r="H307" s="144" t="s">
        <v>1381</v>
      </c>
      <c r="I307" s="144">
        <v>40</v>
      </c>
      <c r="J307" s="144">
        <v>0.44940000000000002</v>
      </c>
      <c r="K307" s="144"/>
      <c r="L307" s="144"/>
    </row>
    <row r="308" spans="1:12" x14ac:dyDescent="0.25">
      <c r="A308" s="144" t="s">
        <v>1434</v>
      </c>
      <c r="B308" s="144" t="s">
        <v>3716</v>
      </c>
      <c r="C308" s="144" t="s">
        <v>201</v>
      </c>
      <c r="D308" s="144" t="s">
        <v>3717</v>
      </c>
      <c r="E308" s="144">
        <v>-0.36059999999999998</v>
      </c>
      <c r="F308" s="144" t="s">
        <v>3718</v>
      </c>
      <c r="G308" s="144">
        <v>0.44979999999999998</v>
      </c>
      <c r="H308" s="144" t="s">
        <v>1381</v>
      </c>
      <c r="I308" s="144">
        <v>60</v>
      </c>
      <c r="J308" s="144">
        <v>0.4713</v>
      </c>
      <c r="K308" s="144"/>
      <c r="L308" s="144"/>
    </row>
    <row r="309" spans="1:12" x14ac:dyDescent="0.25">
      <c r="A309" s="144" t="s">
        <v>1438</v>
      </c>
      <c r="B309" s="144" t="s">
        <v>3719</v>
      </c>
      <c r="C309" s="144" t="s">
        <v>201</v>
      </c>
      <c r="D309" s="144" t="s">
        <v>3331</v>
      </c>
      <c r="E309" s="144">
        <v>0.2102</v>
      </c>
      <c r="F309" s="144" t="s">
        <v>3332</v>
      </c>
      <c r="G309" s="144">
        <v>0.56720000000000004</v>
      </c>
      <c r="H309" s="144" t="s">
        <v>1376</v>
      </c>
      <c r="I309" s="144">
        <v>50</v>
      </c>
      <c r="J309" s="144">
        <v>1.3680000000000001</v>
      </c>
      <c r="K309" s="144"/>
      <c r="L309" s="144"/>
    </row>
    <row r="310" spans="1:12" x14ac:dyDescent="0.25">
      <c r="A310" s="144" t="s">
        <v>1440</v>
      </c>
      <c r="B310" s="144" t="s">
        <v>3720</v>
      </c>
      <c r="C310" s="144" t="s">
        <v>201</v>
      </c>
      <c r="D310" s="144" t="s">
        <v>3721</v>
      </c>
      <c r="E310" s="144">
        <v>-0.20730000000000001</v>
      </c>
      <c r="F310" s="144" t="s">
        <v>3722</v>
      </c>
      <c r="G310" s="144">
        <v>0.20730000000000001</v>
      </c>
      <c r="H310" s="144" t="s">
        <v>1376</v>
      </c>
      <c r="I310" s="144">
        <v>50</v>
      </c>
      <c r="J310" s="144">
        <v>0.23269999999999999</v>
      </c>
      <c r="K310" s="144"/>
      <c r="L310" s="144"/>
    </row>
    <row r="311" spans="1:12" x14ac:dyDescent="0.25">
      <c r="A311" s="144" t="s">
        <v>1444</v>
      </c>
      <c r="B311" s="144" t="s">
        <v>3723</v>
      </c>
      <c r="C311" s="144" t="s">
        <v>201</v>
      </c>
      <c r="D311" s="144" t="s">
        <v>3724</v>
      </c>
      <c r="E311" s="144">
        <v>0.67700000000000005</v>
      </c>
      <c r="F311" s="144" t="s">
        <v>3725</v>
      </c>
      <c r="G311" s="144">
        <v>0.1573</v>
      </c>
      <c r="H311" s="144" t="s">
        <v>1376</v>
      </c>
      <c r="I311" s="144">
        <v>75</v>
      </c>
      <c r="J311" s="144">
        <v>5.3029999999999999</v>
      </c>
      <c r="K311" s="144"/>
      <c r="L311" s="144"/>
    </row>
    <row r="312" spans="1:12" x14ac:dyDescent="0.25">
      <c r="A312" s="144" t="s">
        <v>1448</v>
      </c>
      <c r="B312" s="144" t="s">
        <v>3726</v>
      </c>
      <c r="C312" s="144" t="s">
        <v>201</v>
      </c>
      <c r="D312" s="144" t="s">
        <v>3727</v>
      </c>
      <c r="E312" s="144">
        <v>1.18</v>
      </c>
      <c r="F312" s="144" t="s">
        <v>3728</v>
      </c>
      <c r="G312" s="144">
        <v>0.15679999999999999</v>
      </c>
      <c r="H312" s="144" t="s">
        <v>1376</v>
      </c>
      <c r="I312" s="144">
        <v>50</v>
      </c>
      <c r="J312" s="144">
        <v>8.4239999999999995</v>
      </c>
      <c r="K312" s="144"/>
      <c r="L312" s="144"/>
    </row>
    <row r="313" spans="1:12" x14ac:dyDescent="0.25">
      <c r="A313" s="144" t="s">
        <v>1452</v>
      </c>
      <c r="B313" s="144" t="s">
        <v>3729</v>
      </c>
      <c r="C313" s="144" t="s">
        <v>201</v>
      </c>
      <c r="D313" s="144" t="s">
        <v>3730</v>
      </c>
      <c r="E313" s="144">
        <v>0.23250000000000001</v>
      </c>
      <c r="F313" s="144" t="s">
        <v>3731</v>
      </c>
      <c r="G313" s="144">
        <v>0.34160000000000001</v>
      </c>
      <c r="H313" s="144" t="s">
        <v>1376</v>
      </c>
      <c r="I313" s="144">
        <v>75</v>
      </c>
      <c r="J313" s="144">
        <v>1.677</v>
      </c>
      <c r="K313" s="144"/>
      <c r="L313" s="144"/>
    </row>
    <row r="314" spans="1:12" x14ac:dyDescent="0.25">
      <c r="A314" s="144" t="s">
        <v>1456</v>
      </c>
      <c r="B314" s="144" t="s">
        <v>3732</v>
      </c>
      <c r="C314" s="144" t="s">
        <v>201</v>
      </c>
      <c r="D314" s="144" t="s">
        <v>3733</v>
      </c>
      <c r="E314" s="144">
        <v>6.6439999999999999E-2</v>
      </c>
      <c r="F314" s="144" t="s">
        <v>3734</v>
      </c>
      <c r="G314" s="144">
        <v>0.19589999999999999</v>
      </c>
      <c r="H314" s="144" t="s">
        <v>1396</v>
      </c>
      <c r="I314" s="144">
        <v>66.67</v>
      </c>
      <c r="J314" s="144">
        <v>1.339</v>
      </c>
      <c r="K314" s="144"/>
      <c r="L314" s="144"/>
    </row>
    <row r="315" spans="1:12" x14ac:dyDescent="0.25">
      <c r="A315" s="144" t="s">
        <v>1460</v>
      </c>
      <c r="B315" s="144" t="s">
        <v>3735</v>
      </c>
      <c r="C315" s="144" t="s">
        <v>201</v>
      </c>
      <c r="D315" s="144" t="s">
        <v>3736</v>
      </c>
      <c r="E315" s="144">
        <v>0.20019999999999999</v>
      </c>
      <c r="F315" s="144" t="s">
        <v>3737</v>
      </c>
      <c r="G315" s="144">
        <v>0.40600000000000003</v>
      </c>
      <c r="H315" s="144" t="s">
        <v>1381</v>
      </c>
      <c r="I315" s="144">
        <v>60</v>
      </c>
      <c r="J315" s="144">
        <v>1.4930000000000001</v>
      </c>
      <c r="K315" s="144"/>
      <c r="L315" s="144"/>
    </row>
    <row r="316" spans="1:12" x14ac:dyDescent="0.25">
      <c r="A316" s="144" t="s">
        <v>1464</v>
      </c>
      <c r="B316" s="144" t="s">
        <v>3738</v>
      </c>
      <c r="C316" s="144" t="s">
        <v>201</v>
      </c>
      <c r="D316" s="144" t="s">
        <v>3739</v>
      </c>
      <c r="E316" s="144">
        <v>-0.31430000000000002</v>
      </c>
      <c r="F316" s="144" t="s">
        <v>3740</v>
      </c>
      <c r="G316" s="144">
        <v>0.94830000000000003</v>
      </c>
      <c r="H316" s="144" t="s">
        <v>1381</v>
      </c>
      <c r="I316" s="144">
        <v>60</v>
      </c>
      <c r="J316" s="144">
        <v>0.67310000000000003</v>
      </c>
      <c r="K316" s="144"/>
      <c r="L316" s="144"/>
    </row>
    <row r="317" spans="1:12" x14ac:dyDescent="0.25">
      <c r="A317" s="144" t="s">
        <v>1468</v>
      </c>
      <c r="B317" s="144" t="s">
        <v>3741</v>
      </c>
      <c r="C317" s="144" t="s">
        <v>201</v>
      </c>
      <c r="D317" s="144" t="s">
        <v>3742</v>
      </c>
      <c r="E317" s="144">
        <v>2.2530000000000001</v>
      </c>
      <c r="F317" s="144" t="s">
        <v>3743</v>
      </c>
      <c r="G317" s="144">
        <v>2.6429999999999999E-2</v>
      </c>
      <c r="H317" s="144" t="s">
        <v>1381</v>
      </c>
      <c r="I317" s="144">
        <v>80</v>
      </c>
      <c r="J317" s="144">
        <v>86.26</v>
      </c>
      <c r="K317" s="144"/>
      <c r="L317" s="144"/>
    </row>
    <row r="318" spans="1:12" x14ac:dyDescent="0.25">
      <c r="A318" s="144" t="s">
        <v>1472</v>
      </c>
      <c r="B318" s="144" t="s">
        <v>3744</v>
      </c>
      <c r="C318" s="144" t="s">
        <v>201</v>
      </c>
      <c r="D318" s="144" t="s">
        <v>3745</v>
      </c>
      <c r="E318" s="144">
        <v>-0.30859999999999999</v>
      </c>
      <c r="F318" s="144" t="s">
        <v>3746</v>
      </c>
      <c r="G318" s="144">
        <v>0.32900000000000001</v>
      </c>
      <c r="H318" s="144" t="s">
        <v>1396</v>
      </c>
      <c r="I318" s="144">
        <v>33.33</v>
      </c>
      <c r="J318" s="144">
        <v>0.46949999999999997</v>
      </c>
      <c r="K318" s="144"/>
      <c r="L318" s="144"/>
    </row>
    <row r="319" spans="1:12" x14ac:dyDescent="0.25">
      <c r="A319" s="144" t="s">
        <v>1476</v>
      </c>
      <c r="B319" s="144" t="s">
        <v>3747</v>
      </c>
      <c r="C319" s="144" t="s">
        <v>201</v>
      </c>
      <c r="D319" s="144" t="s">
        <v>3748</v>
      </c>
      <c r="E319" s="144">
        <v>0.1613</v>
      </c>
      <c r="F319" s="144" t="s">
        <v>3749</v>
      </c>
      <c r="G319" s="144">
        <v>0.46139999999999998</v>
      </c>
      <c r="H319" s="144" t="s">
        <v>1381</v>
      </c>
      <c r="I319" s="144">
        <v>80</v>
      </c>
      <c r="J319" s="144">
        <v>1.3480000000000001</v>
      </c>
      <c r="K319" s="144"/>
      <c r="L319" s="144"/>
    </row>
    <row r="320" spans="1:12" x14ac:dyDescent="0.25">
      <c r="A320" s="144" t="s">
        <v>1480</v>
      </c>
      <c r="B320" s="144" t="s">
        <v>3750</v>
      </c>
      <c r="C320" s="144" t="s">
        <v>201</v>
      </c>
      <c r="D320" s="144" t="s">
        <v>3751</v>
      </c>
      <c r="E320" s="144">
        <v>-0.32600000000000001</v>
      </c>
      <c r="F320" s="144" t="s">
        <v>3752</v>
      </c>
      <c r="G320" s="144">
        <v>0.32600000000000001</v>
      </c>
      <c r="H320" s="144" t="s">
        <v>1381</v>
      </c>
      <c r="I320" s="144">
        <v>20</v>
      </c>
      <c r="J320" s="144">
        <v>0.14269999999999999</v>
      </c>
      <c r="K320" s="144"/>
      <c r="L320" s="144"/>
    </row>
    <row r="321" spans="1:12" x14ac:dyDescent="0.25">
      <c r="A321" s="144" t="s">
        <v>1484</v>
      </c>
      <c r="B321" s="144" t="s">
        <v>3753</v>
      </c>
      <c r="C321" s="144" t="s">
        <v>201</v>
      </c>
      <c r="D321" s="144" t="s">
        <v>3754</v>
      </c>
      <c r="E321" s="144">
        <v>-7.1959999999999996E-2</v>
      </c>
      <c r="F321" s="144" t="s">
        <v>3755</v>
      </c>
      <c r="G321" s="144">
        <v>0.48320000000000002</v>
      </c>
      <c r="H321" s="144" t="s">
        <v>1381</v>
      </c>
      <c r="I321" s="144">
        <v>40</v>
      </c>
      <c r="J321" s="144">
        <v>0.85170000000000001</v>
      </c>
      <c r="K321" s="144"/>
      <c r="L321" s="144"/>
    </row>
    <row r="322" spans="1:12" x14ac:dyDescent="0.25">
      <c r="A322" s="144" t="s">
        <v>1488</v>
      </c>
      <c r="B322" s="144" t="s">
        <v>3756</v>
      </c>
      <c r="C322" s="144" t="s">
        <v>201</v>
      </c>
      <c r="D322" s="144" t="s">
        <v>3340</v>
      </c>
      <c r="E322" s="144">
        <v>2.4319999999999999</v>
      </c>
      <c r="F322" s="144" t="s">
        <v>3757</v>
      </c>
      <c r="G322" s="144">
        <v>0.33489999999999998</v>
      </c>
      <c r="H322" s="144" t="s">
        <v>1376</v>
      </c>
      <c r="I322" s="144">
        <v>50</v>
      </c>
      <c r="J322" s="144">
        <v>5.4690000000000003</v>
      </c>
      <c r="K322" s="144"/>
      <c r="L322" s="144"/>
    </row>
    <row r="323" spans="1:12" x14ac:dyDescent="0.25">
      <c r="A323" s="144" t="s">
        <v>1490</v>
      </c>
      <c r="B323" s="144" t="s">
        <v>3758</v>
      </c>
      <c r="C323" s="144" t="s">
        <v>201</v>
      </c>
      <c r="D323" s="144" t="s">
        <v>3759</v>
      </c>
      <c r="E323" s="144">
        <v>0.43180000000000002</v>
      </c>
      <c r="F323" s="144" t="s">
        <v>3760</v>
      </c>
      <c r="G323" s="144">
        <v>2.5149999999999999E-2</v>
      </c>
      <c r="H323" s="144" t="s">
        <v>1376</v>
      </c>
      <c r="I323" s="144">
        <v>75</v>
      </c>
      <c r="J323" s="144">
        <v>18.09</v>
      </c>
      <c r="K323" s="144"/>
      <c r="L323" s="144"/>
    </row>
    <row r="324" spans="1:12" x14ac:dyDescent="0.25">
      <c r="A324" s="144" t="s">
        <v>1494</v>
      </c>
      <c r="B324" s="144" t="s">
        <v>3761</v>
      </c>
      <c r="C324" s="144" t="s">
        <v>201</v>
      </c>
      <c r="D324" s="144" t="s">
        <v>3762</v>
      </c>
      <c r="E324" s="144">
        <v>0.41360000000000002</v>
      </c>
      <c r="F324" s="144" t="s">
        <v>3763</v>
      </c>
      <c r="G324" s="144">
        <v>5.7349999999999996E-3</v>
      </c>
      <c r="H324" s="144" t="s">
        <v>1376</v>
      </c>
      <c r="I324" s="144">
        <v>75</v>
      </c>
      <c r="J324" s="144">
        <v>73.08</v>
      </c>
      <c r="K324" s="144"/>
      <c r="L324" s="144"/>
    </row>
    <row r="325" spans="1:12" x14ac:dyDescent="0.25">
      <c r="A325" s="144" t="s">
        <v>1498</v>
      </c>
      <c r="B325" s="144" t="s">
        <v>3764</v>
      </c>
      <c r="C325" s="144" t="s">
        <v>201</v>
      </c>
      <c r="D325" s="144" t="s">
        <v>3765</v>
      </c>
      <c r="E325" s="144">
        <v>0.97050000000000003</v>
      </c>
      <c r="F325" s="144" t="s">
        <v>3766</v>
      </c>
      <c r="G325" s="144">
        <v>0.1135</v>
      </c>
      <c r="H325" s="144" t="s">
        <v>1396</v>
      </c>
      <c r="I325" s="144">
        <v>66.67</v>
      </c>
      <c r="J325" s="144">
        <v>9.5470000000000006</v>
      </c>
      <c r="K325" s="144"/>
      <c r="L325" s="144"/>
    </row>
    <row r="326" spans="1:12" x14ac:dyDescent="0.25">
      <c r="A326" s="144" t="s">
        <v>1502</v>
      </c>
      <c r="B326" s="144" t="s">
        <v>3767</v>
      </c>
      <c r="C326" s="144" t="s">
        <v>201</v>
      </c>
      <c r="D326" s="144" t="s">
        <v>3768</v>
      </c>
      <c r="E326" s="144">
        <v>2.2269999999999999</v>
      </c>
      <c r="F326" s="144" t="s">
        <v>3769</v>
      </c>
      <c r="G326" s="144">
        <v>5.7119999999999997E-2</v>
      </c>
      <c r="H326" s="144" t="s">
        <v>1381</v>
      </c>
      <c r="I326" s="144">
        <v>80</v>
      </c>
      <c r="J326" s="144">
        <v>39.840000000000003</v>
      </c>
      <c r="K326" s="144"/>
      <c r="L326" s="144"/>
    </row>
    <row r="327" spans="1:12" x14ac:dyDescent="0.25">
      <c r="A327" s="144" t="s">
        <v>1506</v>
      </c>
      <c r="B327" s="144" t="s">
        <v>3770</v>
      </c>
      <c r="C327" s="144" t="s">
        <v>201</v>
      </c>
      <c r="D327" s="144" t="s">
        <v>3771</v>
      </c>
      <c r="E327" s="144">
        <v>-0.42299999999999999</v>
      </c>
      <c r="F327" s="144" t="s">
        <v>3772</v>
      </c>
      <c r="G327" s="144">
        <v>1.149</v>
      </c>
      <c r="H327" s="144" t="s">
        <v>1381</v>
      </c>
      <c r="I327" s="144">
        <v>20</v>
      </c>
      <c r="J327" s="144">
        <v>0.63180000000000003</v>
      </c>
      <c r="K327" s="144"/>
      <c r="L327" s="144"/>
    </row>
    <row r="328" spans="1:12" x14ac:dyDescent="0.25">
      <c r="A328" s="144" t="s">
        <v>1510</v>
      </c>
      <c r="B328" s="144" t="s">
        <v>3773</v>
      </c>
      <c r="C328" s="144" t="s">
        <v>201</v>
      </c>
      <c r="D328" s="144" t="s">
        <v>3774</v>
      </c>
      <c r="E328" s="144">
        <v>-0.41210000000000002</v>
      </c>
      <c r="F328" s="144" t="s">
        <v>3775</v>
      </c>
      <c r="G328" s="144">
        <v>0.64600000000000002</v>
      </c>
      <c r="H328" s="144" t="s">
        <v>1381</v>
      </c>
      <c r="I328" s="144">
        <v>40</v>
      </c>
      <c r="J328" s="144">
        <v>0.57969999999999999</v>
      </c>
      <c r="K328" s="144"/>
      <c r="L328" s="144"/>
    </row>
    <row r="329" spans="1:12" x14ac:dyDescent="0.25">
      <c r="A329" s="144" t="s">
        <v>1514</v>
      </c>
      <c r="B329" s="144" t="s">
        <v>3776</v>
      </c>
      <c r="C329" s="144" t="s">
        <v>201</v>
      </c>
      <c r="D329" s="144" t="s">
        <v>3777</v>
      </c>
      <c r="E329" s="144">
        <v>-0.495</v>
      </c>
      <c r="F329" s="144" t="s">
        <v>3778</v>
      </c>
      <c r="G329" s="144">
        <v>0.63619999999999999</v>
      </c>
      <c r="H329" s="144" t="s">
        <v>1381</v>
      </c>
      <c r="I329" s="144">
        <v>20</v>
      </c>
      <c r="J329" s="144">
        <v>0.2218</v>
      </c>
      <c r="K329" s="144"/>
      <c r="L329" s="144"/>
    </row>
    <row r="330" spans="1:12" x14ac:dyDescent="0.25">
      <c r="A330" s="144" t="s">
        <v>1518</v>
      </c>
      <c r="B330" s="144" t="s">
        <v>3779</v>
      </c>
      <c r="C330" s="144" t="s">
        <v>201</v>
      </c>
      <c r="D330" s="144" t="s">
        <v>3780</v>
      </c>
      <c r="E330" s="144">
        <v>-0.9264</v>
      </c>
      <c r="F330" s="144" t="s">
        <v>3781</v>
      </c>
      <c r="G330" s="144">
        <v>1.022</v>
      </c>
      <c r="H330" s="144" t="s">
        <v>1376</v>
      </c>
      <c r="I330" s="144">
        <v>25</v>
      </c>
      <c r="J330" s="144">
        <v>9.3520000000000006E-2</v>
      </c>
      <c r="K330" s="144"/>
      <c r="L330" s="144"/>
    </row>
    <row r="331" spans="1:12" x14ac:dyDescent="0.25">
      <c r="A331" s="144" t="s">
        <v>1522</v>
      </c>
      <c r="B331" s="144" t="s">
        <v>3782</v>
      </c>
      <c r="C331" s="144" t="s">
        <v>201</v>
      </c>
      <c r="D331" s="144" t="s">
        <v>3346</v>
      </c>
      <c r="E331" s="144">
        <v>-1.1759999999999999</v>
      </c>
      <c r="F331" s="144" t="s">
        <v>3783</v>
      </c>
      <c r="G331" s="144">
        <v>1.1759999999999999</v>
      </c>
      <c r="H331" s="144" t="s">
        <v>1381</v>
      </c>
      <c r="I331" s="144">
        <v>0</v>
      </c>
      <c r="J331" s="144">
        <v>0</v>
      </c>
      <c r="K331" s="144"/>
      <c r="L331" s="144"/>
    </row>
    <row r="332" spans="1:12" x14ac:dyDescent="0.25">
      <c r="A332" s="144" t="s">
        <v>1525</v>
      </c>
      <c r="B332" s="144" t="s">
        <v>3784</v>
      </c>
      <c r="C332" s="144" t="s">
        <v>201</v>
      </c>
      <c r="D332" s="144" t="s">
        <v>3785</v>
      </c>
      <c r="E332" s="144">
        <v>-0.47320000000000001</v>
      </c>
      <c r="F332" s="144" t="s">
        <v>3786</v>
      </c>
      <c r="G332" s="144">
        <v>0.65539999999999998</v>
      </c>
      <c r="H332" s="144" t="s">
        <v>1376</v>
      </c>
      <c r="I332" s="144">
        <v>50</v>
      </c>
      <c r="J332" s="144">
        <v>0.27800000000000002</v>
      </c>
      <c r="K332" s="144"/>
      <c r="L332" s="144"/>
    </row>
    <row r="333" spans="1:12" x14ac:dyDescent="0.25">
      <c r="A333" s="144" t="s">
        <v>1529</v>
      </c>
      <c r="B333" s="144" t="s">
        <v>3787</v>
      </c>
      <c r="C333" s="144" t="s">
        <v>201</v>
      </c>
      <c r="D333" s="144" t="s">
        <v>3788</v>
      </c>
      <c r="E333" s="144">
        <v>1.536E-2</v>
      </c>
      <c r="F333" s="144" t="s">
        <v>3789</v>
      </c>
      <c r="G333" s="144">
        <v>0.41899999999999998</v>
      </c>
      <c r="H333" s="144" t="s">
        <v>1376</v>
      </c>
      <c r="I333" s="144">
        <v>50</v>
      </c>
      <c r="J333" s="144">
        <v>1.0369999999999999</v>
      </c>
      <c r="K333" s="144"/>
      <c r="L333" s="144"/>
    </row>
    <row r="334" spans="1:12" x14ac:dyDescent="0.25">
      <c r="A334" s="144" t="s">
        <v>1533</v>
      </c>
      <c r="B334" s="144" t="s">
        <v>3790</v>
      </c>
      <c r="C334" s="144" t="s">
        <v>201</v>
      </c>
      <c r="D334" s="144" t="s">
        <v>3791</v>
      </c>
      <c r="E334" s="144">
        <v>1.0609999999999999</v>
      </c>
      <c r="F334" s="144" t="s">
        <v>3792</v>
      </c>
      <c r="G334" s="144">
        <v>0.13450000000000001</v>
      </c>
      <c r="H334" s="144" t="s">
        <v>1381</v>
      </c>
      <c r="I334" s="144">
        <v>60</v>
      </c>
      <c r="J334" s="144">
        <v>8.8490000000000002</v>
      </c>
      <c r="K334" s="144"/>
      <c r="L334" s="144"/>
    </row>
    <row r="335" spans="1:12" x14ac:dyDescent="0.25">
      <c r="A335" s="144" t="s">
        <v>1537</v>
      </c>
      <c r="B335" s="144" t="s">
        <v>3793</v>
      </c>
      <c r="C335" s="144" t="s">
        <v>201</v>
      </c>
      <c r="D335" s="144" t="s">
        <v>3349</v>
      </c>
      <c r="E335" s="144">
        <v>0.27779999999999999</v>
      </c>
      <c r="F335" s="144" t="s">
        <v>3794</v>
      </c>
      <c r="G335" s="144">
        <v>0.8679</v>
      </c>
      <c r="H335" s="144" t="s">
        <v>1381</v>
      </c>
      <c r="I335" s="144">
        <v>20</v>
      </c>
      <c r="J335" s="144">
        <v>1.2909999999999999</v>
      </c>
      <c r="K335" s="144"/>
      <c r="L335" s="144"/>
    </row>
    <row r="336" spans="1:12" x14ac:dyDescent="0.25">
      <c r="A336" s="144" t="s">
        <v>1540</v>
      </c>
      <c r="B336" s="144" t="s">
        <v>3795</v>
      </c>
      <c r="C336" s="144" t="s">
        <v>201</v>
      </c>
      <c r="D336" s="144" t="s">
        <v>3796</v>
      </c>
      <c r="E336" s="144">
        <v>-0.43340000000000001</v>
      </c>
      <c r="F336" s="144" t="s">
        <v>3797</v>
      </c>
      <c r="G336" s="144">
        <v>0.62639999999999996</v>
      </c>
      <c r="H336" s="144" t="s">
        <v>1381</v>
      </c>
      <c r="I336" s="144">
        <v>40</v>
      </c>
      <c r="J336" s="144">
        <v>0.51180000000000003</v>
      </c>
      <c r="K336" s="144"/>
      <c r="L336" s="144"/>
    </row>
    <row r="337" spans="1:12" x14ac:dyDescent="0.25">
      <c r="A337" s="144" t="s">
        <v>1544</v>
      </c>
      <c r="B337" s="144" t="s">
        <v>3798</v>
      </c>
      <c r="C337" s="144" t="s">
        <v>201</v>
      </c>
      <c r="D337" s="144" t="s">
        <v>3799</v>
      </c>
      <c r="E337" s="144">
        <v>0.2379</v>
      </c>
      <c r="F337" s="144" t="s">
        <v>3800</v>
      </c>
      <c r="G337" s="144">
        <v>0.25540000000000002</v>
      </c>
      <c r="H337" s="144" t="s">
        <v>1376</v>
      </c>
      <c r="I337" s="144">
        <v>50</v>
      </c>
      <c r="J337" s="144">
        <v>1.931</v>
      </c>
      <c r="K337" s="144"/>
      <c r="L337" s="144"/>
    </row>
    <row r="338" spans="1:12" x14ac:dyDescent="0.25">
      <c r="A338" s="144" t="s">
        <v>1548</v>
      </c>
      <c r="B338" s="144" t="s">
        <v>3801</v>
      </c>
      <c r="C338" s="144" t="s">
        <v>201</v>
      </c>
      <c r="D338" s="144" t="s">
        <v>3802</v>
      </c>
      <c r="E338" s="144">
        <v>0.32919999999999999</v>
      </c>
      <c r="F338" s="144" t="s">
        <v>201</v>
      </c>
      <c r="G338" s="144">
        <v>0</v>
      </c>
      <c r="H338" s="144" t="s">
        <v>1396</v>
      </c>
      <c r="I338" s="144">
        <v>100</v>
      </c>
      <c r="J338" s="144">
        <v>100</v>
      </c>
      <c r="K338" s="144"/>
      <c r="L338" s="144"/>
    </row>
    <row r="339" spans="1:12" x14ac:dyDescent="0.25">
      <c r="A339" s="144" t="s">
        <v>1551</v>
      </c>
      <c r="B339" s="144" t="s">
        <v>3803</v>
      </c>
      <c r="C339" s="144" t="s">
        <v>201</v>
      </c>
      <c r="D339" s="144" t="s">
        <v>3804</v>
      </c>
      <c r="E339" s="144">
        <v>-1.411</v>
      </c>
      <c r="F339" s="144" t="s">
        <v>3805</v>
      </c>
      <c r="G339" s="144">
        <v>1.411</v>
      </c>
      <c r="H339" s="144" t="s">
        <v>1376</v>
      </c>
      <c r="I339" s="144">
        <v>0</v>
      </c>
      <c r="J339" s="144">
        <v>0</v>
      </c>
      <c r="K339" s="144"/>
      <c r="L339" s="144"/>
    </row>
    <row r="340" spans="1:12" x14ac:dyDescent="0.25">
      <c r="A340" s="144" t="s">
        <v>1555</v>
      </c>
      <c r="B340" s="144" t="s">
        <v>3806</v>
      </c>
      <c r="C340" s="144" t="s">
        <v>201</v>
      </c>
      <c r="D340" s="144" t="s">
        <v>3807</v>
      </c>
      <c r="E340" s="144">
        <v>0.46729999999999999</v>
      </c>
      <c r="F340" s="144" t="s">
        <v>3808</v>
      </c>
      <c r="G340" s="144">
        <v>0.2006</v>
      </c>
      <c r="H340" s="144" t="s">
        <v>1376</v>
      </c>
      <c r="I340" s="144">
        <v>50</v>
      </c>
      <c r="J340" s="144">
        <v>3.3290000000000002</v>
      </c>
      <c r="K340" s="144"/>
      <c r="L340" s="144"/>
    </row>
    <row r="341" spans="1:12" x14ac:dyDescent="0.25">
      <c r="A341" s="144" t="s">
        <v>1559</v>
      </c>
      <c r="B341" s="144" t="s">
        <v>3809</v>
      </c>
      <c r="C341" s="144" t="s">
        <v>201</v>
      </c>
      <c r="D341" s="144" t="s">
        <v>3810</v>
      </c>
      <c r="E341" s="144">
        <v>-0.56159999999999999</v>
      </c>
      <c r="F341" s="144" t="s">
        <v>3811</v>
      </c>
      <c r="G341" s="144">
        <v>1.083</v>
      </c>
      <c r="H341" s="144" t="s">
        <v>1381</v>
      </c>
      <c r="I341" s="144">
        <v>40</v>
      </c>
      <c r="J341" s="144">
        <v>0.56259999999999999</v>
      </c>
      <c r="K341" s="144"/>
      <c r="L341" s="144"/>
    </row>
    <row r="342" spans="1:12" x14ac:dyDescent="0.25">
      <c r="A342" s="144" t="s">
        <v>1563</v>
      </c>
      <c r="B342" s="144" t="s">
        <v>3812</v>
      </c>
      <c r="C342" s="144" t="s">
        <v>201</v>
      </c>
      <c r="D342" s="144" t="s">
        <v>3813</v>
      </c>
      <c r="E342" s="144">
        <v>2.0209999999999999</v>
      </c>
      <c r="F342" s="144" t="s">
        <v>3814</v>
      </c>
      <c r="G342" s="144">
        <v>4.2810000000000001E-2</v>
      </c>
      <c r="H342" s="144" t="s">
        <v>1381</v>
      </c>
      <c r="I342" s="144">
        <v>80</v>
      </c>
      <c r="J342" s="144">
        <v>47.25</v>
      </c>
      <c r="K342" s="144"/>
      <c r="L342" s="144"/>
    </row>
    <row r="343" spans="1:12" x14ac:dyDescent="0.25">
      <c r="A343" s="144" t="s">
        <v>1567</v>
      </c>
      <c r="B343" s="144" t="s">
        <v>3815</v>
      </c>
      <c r="C343" s="144" t="s">
        <v>201</v>
      </c>
      <c r="D343" s="144" t="s">
        <v>3816</v>
      </c>
      <c r="E343" s="144">
        <v>-0.40560000000000002</v>
      </c>
      <c r="F343" s="144" t="s">
        <v>3817</v>
      </c>
      <c r="G343" s="144">
        <v>0.91779999999999995</v>
      </c>
      <c r="H343" s="144" t="s">
        <v>1381</v>
      </c>
      <c r="I343" s="144">
        <v>20</v>
      </c>
      <c r="J343" s="144">
        <v>0.55810000000000004</v>
      </c>
      <c r="K343" s="144"/>
      <c r="L343" s="144"/>
    </row>
    <row r="344" spans="1:12" x14ac:dyDescent="0.25">
      <c r="A344" s="144" t="s">
        <v>368</v>
      </c>
      <c r="B344" s="144" t="s">
        <v>3818</v>
      </c>
      <c r="C344" s="144" t="s">
        <v>201</v>
      </c>
      <c r="D344" s="144" t="s">
        <v>3819</v>
      </c>
      <c r="E344" s="144">
        <v>0.70030000000000003</v>
      </c>
      <c r="F344" s="144" t="s">
        <v>3820</v>
      </c>
      <c r="G344" s="144">
        <v>0.32690000000000002</v>
      </c>
      <c r="H344" s="144" t="s">
        <v>1381</v>
      </c>
      <c r="I344" s="144">
        <v>80</v>
      </c>
      <c r="J344" s="144">
        <v>3.1320000000000001</v>
      </c>
      <c r="K344" s="144"/>
      <c r="L344" s="144"/>
    </row>
    <row r="345" spans="1:12" x14ac:dyDescent="0.25">
      <c r="A345" s="144" t="s">
        <v>370</v>
      </c>
      <c r="B345" s="144" t="s">
        <v>3821</v>
      </c>
      <c r="C345" s="144" t="s">
        <v>201</v>
      </c>
      <c r="D345" s="144" t="s">
        <v>3822</v>
      </c>
      <c r="E345" s="144">
        <v>0.5635</v>
      </c>
      <c r="F345" s="144" t="s">
        <v>3823</v>
      </c>
      <c r="G345" s="144">
        <v>5.6680000000000001E-2</v>
      </c>
      <c r="H345" s="144" t="s">
        <v>1376</v>
      </c>
      <c r="I345" s="144">
        <v>50</v>
      </c>
      <c r="J345" s="144">
        <v>10.94</v>
      </c>
      <c r="K345" s="144"/>
      <c r="L345" s="144"/>
    </row>
    <row r="346" spans="1:12" x14ac:dyDescent="0.25">
      <c r="A346" s="144" t="s">
        <v>374</v>
      </c>
      <c r="B346" s="144" t="s">
        <v>3824</v>
      </c>
      <c r="C346" s="144" t="s">
        <v>201</v>
      </c>
      <c r="D346" s="144" t="s">
        <v>3825</v>
      </c>
      <c r="E346" s="144">
        <v>-0.59860000000000002</v>
      </c>
      <c r="F346" s="144" t="s">
        <v>3826</v>
      </c>
      <c r="G346" s="144">
        <v>0.65990000000000004</v>
      </c>
      <c r="H346" s="144" t="s">
        <v>1381</v>
      </c>
      <c r="I346" s="144">
        <v>20</v>
      </c>
      <c r="J346" s="144">
        <v>0.4325</v>
      </c>
      <c r="K346" s="144"/>
      <c r="L346" s="144"/>
    </row>
    <row r="347" spans="1:12" x14ac:dyDescent="0.25">
      <c r="A347" s="144" t="s">
        <v>378</v>
      </c>
      <c r="B347" s="144" t="s">
        <v>3827</v>
      </c>
      <c r="C347" s="144" t="s">
        <v>201</v>
      </c>
      <c r="D347" s="144" t="s">
        <v>3828</v>
      </c>
      <c r="E347" s="144">
        <v>-0.40089999999999998</v>
      </c>
      <c r="F347" s="144" t="s">
        <v>3829</v>
      </c>
      <c r="G347" s="144">
        <v>0.66349999999999998</v>
      </c>
      <c r="H347" s="144" t="s">
        <v>1376</v>
      </c>
      <c r="I347" s="144">
        <v>25</v>
      </c>
      <c r="J347" s="144">
        <v>0.39579999999999999</v>
      </c>
      <c r="K347" s="144"/>
      <c r="L347" s="144"/>
    </row>
    <row r="348" spans="1:12" x14ac:dyDescent="0.25">
      <c r="A348" s="144" t="s">
        <v>382</v>
      </c>
      <c r="B348" s="144" t="s">
        <v>3830</v>
      </c>
      <c r="C348" s="144" t="s">
        <v>201</v>
      </c>
      <c r="D348" s="144" t="s">
        <v>3266</v>
      </c>
      <c r="E348" s="144">
        <v>0.72409999999999997</v>
      </c>
      <c r="F348" s="144" t="s">
        <v>201</v>
      </c>
      <c r="G348" s="144">
        <v>0</v>
      </c>
      <c r="H348" s="144" t="s">
        <v>1376</v>
      </c>
      <c r="I348" s="144">
        <v>100</v>
      </c>
      <c r="J348" s="144">
        <v>100</v>
      </c>
      <c r="K348" s="144"/>
      <c r="L348" s="144"/>
    </row>
    <row r="349" spans="1:12" x14ac:dyDescent="0.25">
      <c r="A349" s="144" t="s">
        <v>384</v>
      </c>
      <c r="B349" s="144" t="s">
        <v>3831</v>
      </c>
      <c r="C349" s="144" t="s">
        <v>201</v>
      </c>
      <c r="D349" s="144" t="s">
        <v>3832</v>
      </c>
      <c r="E349" s="144">
        <v>1.966</v>
      </c>
      <c r="F349" s="144" t="s">
        <v>3833</v>
      </c>
      <c r="G349" s="144">
        <v>0.23139999999999999</v>
      </c>
      <c r="H349" s="144" t="s">
        <v>1396</v>
      </c>
      <c r="I349" s="144">
        <v>66.67</v>
      </c>
      <c r="J349" s="144">
        <v>9.3450000000000006</v>
      </c>
      <c r="K349" s="144"/>
      <c r="L349" s="144"/>
    </row>
    <row r="350" spans="1:12" x14ac:dyDescent="0.25">
      <c r="A350" s="144" t="s">
        <v>388</v>
      </c>
      <c r="B350" s="144" t="s">
        <v>3834</v>
      </c>
      <c r="C350" s="144" t="s">
        <v>201</v>
      </c>
      <c r="D350" s="144" t="s">
        <v>3835</v>
      </c>
      <c r="E350" s="144">
        <v>-0.34279999999999999</v>
      </c>
      <c r="F350" s="144" t="s">
        <v>3836</v>
      </c>
      <c r="G350" s="144">
        <v>0.41899999999999998</v>
      </c>
      <c r="H350" s="144" t="s">
        <v>1381</v>
      </c>
      <c r="I350" s="144">
        <v>40</v>
      </c>
      <c r="J350" s="144">
        <v>0.51870000000000005</v>
      </c>
      <c r="K350" s="144"/>
      <c r="L350" s="144"/>
    </row>
    <row r="351" spans="1:12" x14ac:dyDescent="0.25">
      <c r="A351" s="144" t="s">
        <v>392</v>
      </c>
      <c r="B351" s="144" t="s">
        <v>3837</v>
      </c>
      <c r="C351" s="144" t="s">
        <v>201</v>
      </c>
      <c r="D351" s="144" t="s">
        <v>3838</v>
      </c>
      <c r="E351" s="144">
        <v>0.72260000000000002</v>
      </c>
      <c r="F351" s="144" t="s">
        <v>3839</v>
      </c>
      <c r="G351" s="144">
        <v>0.80369999999999997</v>
      </c>
      <c r="H351" s="144" t="s">
        <v>1381</v>
      </c>
      <c r="I351" s="144">
        <v>60</v>
      </c>
      <c r="J351" s="144">
        <v>1.869</v>
      </c>
      <c r="K351" s="144"/>
      <c r="L351" s="144"/>
    </row>
    <row r="352" spans="1:12" x14ac:dyDescent="0.25">
      <c r="A352" s="144" t="s">
        <v>396</v>
      </c>
      <c r="B352" s="144" t="s">
        <v>3840</v>
      </c>
      <c r="C352" s="144" t="s">
        <v>201</v>
      </c>
      <c r="D352" s="144" t="s">
        <v>3841</v>
      </c>
      <c r="E352" s="144">
        <v>0.15479999999999999</v>
      </c>
      <c r="F352" s="144" t="s">
        <v>3842</v>
      </c>
      <c r="G352" s="144">
        <v>0.21190000000000001</v>
      </c>
      <c r="H352" s="144" t="s">
        <v>1381</v>
      </c>
      <c r="I352" s="144">
        <v>40</v>
      </c>
      <c r="J352" s="144">
        <v>1.6060000000000001</v>
      </c>
      <c r="K352" s="144"/>
      <c r="L352" s="144"/>
    </row>
    <row r="353" spans="1:12" x14ac:dyDescent="0.25">
      <c r="A353" s="144" t="s">
        <v>400</v>
      </c>
      <c r="B353" s="144" t="s">
        <v>3843</v>
      </c>
      <c r="C353" s="144" t="s">
        <v>201</v>
      </c>
      <c r="D353" s="144" t="s">
        <v>3844</v>
      </c>
      <c r="E353" s="144">
        <v>-1.9590000000000001</v>
      </c>
      <c r="F353" s="144" t="s">
        <v>3845</v>
      </c>
      <c r="G353" s="144">
        <v>1.9590000000000001</v>
      </c>
      <c r="H353" s="144" t="s">
        <v>1381</v>
      </c>
      <c r="I353" s="144">
        <v>20</v>
      </c>
      <c r="J353" s="144">
        <v>0.124</v>
      </c>
      <c r="K353" s="144"/>
      <c r="L353" s="144"/>
    </row>
    <row r="354" spans="1:12" x14ac:dyDescent="0.25">
      <c r="A354" s="144" t="s">
        <v>404</v>
      </c>
      <c r="B354" s="144" t="s">
        <v>3846</v>
      </c>
      <c r="C354" s="144" t="s">
        <v>201</v>
      </c>
      <c r="D354" s="144" t="s">
        <v>3847</v>
      </c>
      <c r="E354" s="144">
        <v>8.0659999999999996E-2</v>
      </c>
      <c r="F354" s="144" t="s">
        <v>3848</v>
      </c>
      <c r="G354" s="144">
        <v>0.1782</v>
      </c>
      <c r="H354" s="144" t="s">
        <v>1381</v>
      </c>
      <c r="I354" s="144">
        <v>60</v>
      </c>
      <c r="J354" s="144">
        <v>1.452</v>
      </c>
      <c r="K354" s="144"/>
      <c r="L354" s="144"/>
    </row>
    <row r="355" spans="1:12" x14ac:dyDescent="0.25">
      <c r="A355" s="144" t="s">
        <v>408</v>
      </c>
      <c r="B355" s="144" t="s">
        <v>3849</v>
      </c>
      <c r="C355" s="144" t="s">
        <v>201</v>
      </c>
      <c r="D355" s="144" t="s">
        <v>3850</v>
      </c>
      <c r="E355" s="144">
        <v>6.1909999999999998</v>
      </c>
      <c r="F355" s="144" t="s">
        <v>201</v>
      </c>
      <c r="G355" s="144">
        <v>0</v>
      </c>
      <c r="H355" s="144" t="s">
        <v>1396</v>
      </c>
      <c r="I355" s="144">
        <v>100</v>
      </c>
      <c r="J355" s="144">
        <v>100</v>
      </c>
      <c r="K355" s="144"/>
      <c r="L355" s="144"/>
    </row>
    <row r="356" spans="1:12" x14ac:dyDescent="0.25">
      <c r="A356" s="144" t="s">
        <v>411</v>
      </c>
      <c r="B356" s="144" t="s">
        <v>3851</v>
      </c>
      <c r="C356" s="144" t="s">
        <v>201</v>
      </c>
      <c r="D356" s="144" t="s">
        <v>3852</v>
      </c>
      <c r="E356" s="144">
        <v>2.0920000000000001</v>
      </c>
      <c r="F356" s="144" t="s">
        <v>3853</v>
      </c>
      <c r="G356" s="144">
        <v>7.1590000000000001E-2</v>
      </c>
      <c r="H356" s="144" t="s">
        <v>1381</v>
      </c>
      <c r="I356" s="144">
        <v>80</v>
      </c>
      <c r="J356" s="144">
        <v>29.6</v>
      </c>
      <c r="K356" s="144"/>
      <c r="L356" s="144"/>
    </row>
    <row r="357" spans="1:12" x14ac:dyDescent="0.25">
      <c r="A357" s="144" t="s">
        <v>415</v>
      </c>
      <c r="B357" s="144" t="s">
        <v>3854</v>
      </c>
      <c r="C357" s="144" t="s">
        <v>201</v>
      </c>
      <c r="D357" s="144" t="s">
        <v>3855</v>
      </c>
      <c r="E357" s="144">
        <v>0.18490000000000001</v>
      </c>
      <c r="F357" s="144" t="s">
        <v>3856</v>
      </c>
      <c r="G357" s="144">
        <v>0.56969999999999998</v>
      </c>
      <c r="H357" s="144" t="s">
        <v>1376</v>
      </c>
      <c r="I357" s="144">
        <v>50</v>
      </c>
      <c r="J357" s="144">
        <v>1.3240000000000001</v>
      </c>
      <c r="K357" s="144"/>
      <c r="L357" s="144"/>
    </row>
    <row r="358" spans="1:12" x14ac:dyDescent="0.25">
      <c r="A358" s="144" t="s">
        <v>419</v>
      </c>
      <c r="B358" s="144" t="s">
        <v>3857</v>
      </c>
      <c r="C358" s="144" t="s">
        <v>201</v>
      </c>
      <c r="D358" s="144" t="s">
        <v>3858</v>
      </c>
      <c r="E358" s="144">
        <v>-0.69699999999999995</v>
      </c>
      <c r="F358" s="144" t="s">
        <v>3859</v>
      </c>
      <c r="G358" s="144">
        <v>0.90810000000000002</v>
      </c>
      <c r="H358" s="144" t="s">
        <v>1381</v>
      </c>
      <c r="I358" s="144">
        <v>40</v>
      </c>
      <c r="J358" s="144">
        <v>0.23710000000000001</v>
      </c>
      <c r="K358" s="144"/>
      <c r="L358" s="144"/>
    </row>
    <row r="359" spans="1:12" x14ac:dyDescent="0.25">
      <c r="A359" s="144" t="s">
        <v>423</v>
      </c>
      <c r="B359" s="144" t="s">
        <v>3860</v>
      </c>
      <c r="C359" s="144" t="s">
        <v>201</v>
      </c>
      <c r="D359" s="144" t="s">
        <v>3861</v>
      </c>
      <c r="E359" s="144">
        <v>-0.32469999999999999</v>
      </c>
      <c r="F359" s="144" t="s">
        <v>3862</v>
      </c>
      <c r="G359" s="144">
        <v>0.32469999999999999</v>
      </c>
      <c r="H359" s="144" t="s">
        <v>1417</v>
      </c>
      <c r="I359" s="144">
        <v>0</v>
      </c>
      <c r="J359" s="144">
        <v>0</v>
      </c>
      <c r="K359" s="144"/>
      <c r="L359" s="144"/>
    </row>
    <row r="360" spans="1:12" x14ac:dyDescent="0.25">
      <c r="A360" s="144" t="s">
        <v>427</v>
      </c>
      <c r="B360" s="144" t="s">
        <v>3863</v>
      </c>
      <c r="C360" s="144" t="s">
        <v>201</v>
      </c>
      <c r="D360" s="144" t="s">
        <v>3864</v>
      </c>
      <c r="E360" s="144">
        <v>-0.93110000000000004</v>
      </c>
      <c r="F360" s="144" t="s">
        <v>3865</v>
      </c>
      <c r="G360" s="144">
        <v>0.93110000000000004</v>
      </c>
      <c r="H360" s="144" t="s">
        <v>1376</v>
      </c>
      <c r="I360" s="144">
        <v>0</v>
      </c>
      <c r="J360" s="144">
        <v>0</v>
      </c>
      <c r="K360" s="144"/>
      <c r="L360" s="144"/>
    </row>
    <row r="361" spans="1:12" x14ac:dyDescent="0.25">
      <c r="A361" s="144" t="s">
        <v>431</v>
      </c>
      <c r="B361" s="144" t="s">
        <v>3866</v>
      </c>
      <c r="C361" s="144" t="s">
        <v>201</v>
      </c>
      <c r="D361" s="144" t="s">
        <v>3366</v>
      </c>
      <c r="E361" s="144">
        <v>0.71409999999999996</v>
      </c>
      <c r="F361" s="144" t="s">
        <v>3867</v>
      </c>
      <c r="G361" s="144">
        <v>0.31159999999999999</v>
      </c>
      <c r="H361" s="144" t="s">
        <v>1381</v>
      </c>
      <c r="I361" s="144">
        <v>60</v>
      </c>
      <c r="J361" s="144">
        <v>2.3039999999999998</v>
      </c>
      <c r="K361" s="144"/>
      <c r="L361" s="144"/>
    </row>
    <row r="362" spans="1:12" x14ac:dyDescent="0.25">
      <c r="A362" s="144" t="s">
        <v>434</v>
      </c>
      <c r="B362" s="144" t="s">
        <v>3868</v>
      </c>
      <c r="C362" s="144" t="s">
        <v>201</v>
      </c>
      <c r="D362" s="144" t="s">
        <v>3869</v>
      </c>
      <c r="E362" s="144">
        <v>-4.8910000000000002E-2</v>
      </c>
      <c r="F362" s="144" t="s">
        <v>3870</v>
      </c>
      <c r="G362" s="144">
        <v>0.49370000000000003</v>
      </c>
      <c r="H362" s="144" t="s">
        <v>1381</v>
      </c>
      <c r="I362" s="144">
        <v>60</v>
      </c>
      <c r="J362" s="144">
        <v>0.94110000000000005</v>
      </c>
      <c r="K362" s="144"/>
      <c r="L362" s="144"/>
    </row>
    <row r="363" spans="1:12" x14ac:dyDescent="0.25">
      <c r="A363" s="144" t="s">
        <v>438</v>
      </c>
      <c r="B363" s="144" t="s">
        <v>3871</v>
      </c>
      <c r="C363" s="144" t="s">
        <v>201</v>
      </c>
      <c r="D363" s="144" t="s">
        <v>3872</v>
      </c>
      <c r="E363" s="144">
        <v>-0.5091</v>
      </c>
      <c r="F363" s="144" t="s">
        <v>3873</v>
      </c>
      <c r="G363" s="144">
        <v>0.74490000000000001</v>
      </c>
      <c r="H363" s="144" t="s">
        <v>1396</v>
      </c>
      <c r="I363" s="144">
        <v>33.33</v>
      </c>
      <c r="J363" s="144">
        <v>0.35870000000000002</v>
      </c>
      <c r="K363" s="144"/>
      <c r="L363" s="144"/>
    </row>
    <row r="364" spans="1:12" x14ac:dyDescent="0.25">
      <c r="A364" s="144" t="s">
        <v>442</v>
      </c>
      <c r="B364" s="144" t="s">
        <v>3874</v>
      </c>
      <c r="C364" s="144" t="s">
        <v>201</v>
      </c>
      <c r="D364" s="144" t="s">
        <v>3875</v>
      </c>
      <c r="E364" s="144">
        <v>1.2210000000000001</v>
      </c>
      <c r="F364" s="144" t="s">
        <v>3876</v>
      </c>
      <c r="G364" s="144">
        <v>0.37709999999999999</v>
      </c>
      <c r="H364" s="144" t="s">
        <v>1396</v>
      </c>
      <c r="I364" s="144">
        <v>33.33</v>
      </c>
      <c r="J364" s="144">
        <v>2.851</v>
      </c>
      <c r="K364" s="144"/>
      <c r="L364" s="144"/>
    </row>
    <row r="365" spans="1:12" x14ac:dyDescent="0.25">
      <c r="A365" s="144" t="s">
        <v>446</v>
      </c>
      <c r="B365" s="144" t="s">
        <v>3877</v>
      </c>
      <c r="C365" s="144" t="s">
        <v>201</v>
      </c>
      <c r="D365" s="144" t="s">
        <v>3878</v>
      </c>
      <c r="E365" s="144">
        <v>-0.49340000000000001</v>
      </c>
      <c r="F365" s="144" t="s">
        <v>3879</v>
      </c>
      <c r="G365" s="144">
        <v>0.49340000000000001</v>
      </c>
      <c r="H365" s="144" t="s">
        <v>1381</v>
      </c>
      <c r="I365" s="144">
        <v>40</v>
      </c>
      <c r="J365" s="144">
        <v>0.35770000000000002</v>
      </c>
      <c r="K365" s="144"/>
      <c r="L365" s="144"/>
    </row>
    <row r="366" spans="1:12" x14ac:dyDescent="0.25">
      <c r="A366" s="144" t="s">
        <v>450</v>
      </c>
      <c r="B366" s="144" t="s">
        <v>3880</v>
      </c>
      <c r="C366" s="144" t="s">
        <v>201</v>
      </c>
      <c r="D366" s="144" t="s">
        <v>3881</v>
      </c>
      <c r="E366" s="144">
        <v>0.41489999999999999</v>
      </c>
      <c r="F366" s="144" t="s">
        <v>3882</v>
      </c>
      <c r="G366" s="144">
        <v>0.38869999999999999</v>
      </c>
      <c r="H366" s="144" t="s">
        <v>1381</v>
      </c>
      <c r="I366" s="144">
        <v>60</v>
      </c>
      <c r="J366" s="144">
        <v>1.9139999999999999</v>
      </c>
      <c r="K366" s="144"/>
      <c r="L366" s="144"/>
    </row>
    <row r="367" spans="1:12" x14ac:dyDescent="0.25">
      <c r="A367" s="144" t="s">
        <v>454</v>
      </c>
      <c r="B367" s="144" t="s">
        <v>3883</v>
      </c>
      <c r="C367" s="144" t="s">
        <v>201</v>
      </c>
      <c r="D367" s="144" t="s">
        <v>3884</v>
      </c>
      <c r="E367" s="144">
        <v>-1.4139999999999999</v>
      </c>
      <c r="F367" s="144" t="s">
        <v>3885</v>
      </c>
      <c r="G367" s="144">
        <v>1.4139999999999999</v>
      </c>
      <c r="H367" s="144" t="s">
        <v>1381</v>
      </c>
      <c r="I367" s="144">
        <v>0</v>
      </c>
      <c r="J367" s="144">
        <v>0</v>
      </c>
      <c r="K367" s="144"/>
      <c r="L367" s="144"/>
    </row>
    <row r="368" spans="1:12" x14ac:dyDescent="0.25">
      <c r="A368" s="144" t="s">
        <v>458</v>
      </c>
      <c r="B368" s="144" t="s">
        <v>3886</v>
      </c>
      <c r="C368" s="144" t="s">
        <v>201</v>
      </c>
      <c r="D368" s="144" t="s">
        <v>3887</v>
      </c>
      <c r="E368" s="144">
        <v>0.1956</v>
      </c>
      <c r="F368" s="144" t="s">
        <v>3888</v>
      </c>
      <c r="G368" s="144">
        <v>0.3397</v>
      </c>
      <c r="H368" s="144" t="s">
        <v>1381</v>
      </c>
      <c r="I368" s="144">
        <v>60</v>
      </c>
      <c r="J368" s="144">
        <v>1.504</v>
      </c>
      <c r="K368" s="144"/>
      <c r="L368" s="144"/>
    </row>
    <row r="369" spans="1:12" x14ac:dyDescent="0.25">
      <c r="A369" s="144" t="s">
        <v>462</v>
      </c>
      <c r="B369" s="144" t="s">
        <v>3889</v>
      </c>
      <c r="C369" s="144" t="s">
        <v>201</v>
      </c>
      <c r="D369" s="144" t="s">
        <v>3890</v>
      </c>
      <c r="E369" s="144">
        <v>0.77769999999999995</v>
      </c>
      <c r="F369" s="144" t="s">
        <v>3891</v>
      </c>
      <c r="G369" s="144">
        <v>0.29759999999999998</v>
      </c>
      <c r="H369" s="144" t="s">
        <v>1376</v>
      </c>
      <c r="I369" s="144">
        <v>75</v>
      </c>
      <c r="J369" s="144">
        <v>3.6139999999999999</v>
      </c>
      <c r="K369" s="144"/>
      <c r="L369" s="144"/>
    </row>
    <row r="370" spans="1:12" x14ac:dyDescent="0.25">
      <c r="A370" s="144" t="s">
        <v>466</v>
      </c>
      <c r="B370" s="144" t="s">
        <v>3892</v>
      </c>
      <c r="C370" s="144" t="s">
        <v>201</v>
      </c>
      <c r="D370" s="144" t="s">
        <v>3372</v>
      </c>
      <c r="E370" s="144">
        <v>2.847</v>
      </c>
      <c r="F370" s="144" t="s">
        <v>3893</v>
      </c>
      <c r="G370" s="144">
        <v>0.26929999999999998</v>
      </c>
      <c r="H370" s="144" t="s">
        <v>1381</v>
      </c>
      <c r="I370" s="144">
        <v>40</v>
      </c>
      <c r="J370" s="144">
        <v>9.14</v>
      </c>
      <c r="K370" s="144"/>
      <c r="L370" s="144"/>
    </row>
    <row r="371" spans="1:12" x14ac:dyDescent="0.25">
      <c r="A371" s="144" t="s">
        <v>469</v>
      </c>
      <c r="B371" s="144" t="s">
        <v>3894</v>
      </c>
      <c r="C371" s="144" t="s">
        <v>201</v>
      </c>
      <c r="D371" s="144" t="s">
        <v>3895</v>
      </c>
      <c r="E371" s="144">
        <v>-0.15210000000000001</v>
      </c>
      <c r="F371" s="144" t="s">
        <v>3896</v>
      </c>
      <c r="G371" s="144">
        <v>0.38219999999999998</v>
      </c>
      <c r="H371" s="144" t="s">
        <v>1376</v>
      </c>
      <c r="I371" s="144">
        <v>25</v>
      </c>
      <c r="J371" s="144">
        <v>0.69640000000000002</v>
      </c>
      <c r="K371" s="144"/>
      <c r="L371" s="144"/>
    </row>
    <row r="372" spans="1:12" x14ac:dyDescent="0.25">
      <c r="A372" s="144" t="s">
        <v>473</v>
      </c>
      <c r="B372" s="144" t="s">
        <v>3897</v>
      </c>
      <c r="C372" s="144" t="s">
        <v>201</v>
      </c>
      <c r="D372" s="144" t="s">
        <v>3898</v>
      </c>
      <c r="E372" s="144">
        <v>0.77270000000000005</v>
      </c>
      <c r="F372" s="144" t="s">
        <v>3899</v>
      </c>
      <c r="G372" s="144">
        <v>0.62519999999999998</v>
      </c>
      <c r="H372" s="144" t="s">
        <v>1381</v>
      </c>
      <c r="I372" s="144">
        <v>60</v>
      </c>
      <c r="J372" s="144">
        <v>2.2360000000000002</v>
      </c>
      <c r="K372" s="144"/>
      <c r="L372" s="144"/>
    </row>
    <row r="373" spans="1:12" x14ac:dyDescent="0.25">
      <c r="A373" s="144" t="s">
        <v>477</v>
      </c>
      <c r="B373" s="144" t="s">
        <v>3900</v>
      </c>
      <c r="C373" s="144" t="s">
        <v>201</v>
      </c>
      <c r="D373" s="144" t="s">
        <v>3901</v>
      </c>
      <c r="E373" s="144">
        <v>0.2621</v>
      </c>
      <c r="F373" s="144" t="s">
        <v>3902</v>
      </c>
      <c r="G373" s="144">
        <v>0.4148</v>
      </c>
      <c r="H373" s="144" t="s">
        <v>1381</v>
      </c>
      <c r="I373" s="144">
        <v>60</v>
      </c>
      <c r="J373" s="144">
        <v>1.43</v>
      </c>
      <c r="K373" s="144"/>
      <c r="L373" s="144"/>
    </row>
    <row r="374" spans="1:12" x14ac:dyDescent="0.25">
      <c r="A374" s="144" t="s">
        <v>481</v>
      </c>
      <c r="B374" s="144" t="s">
        <v>3903</v>
      </c>
      <c r="C374" s="144" t="s">
        <v>201</v>
      </c>
      <c r="D374" s="144" t="s">
        <v>3904</v>
      </c>
      <c r="E374" s="144">
        <v>1.5129999999999999</v>
      </c>
      <c r="F374" s="144" t="s">
        <v>3905</v>
      </c>
      <c r="G374" s="144">
        <v>0.55179999999999996</v>
      </c>
      <c r="H374" s="144" t="s">
        <v>1381</v>
      </c>
      <c r="I374" s="144">
        <v>80</v>
      </c>
      <c r="J374" s="144">
        <v>3.738</v>
      </c>
      <c r="K374" s="144"/>
      <c r="L374" s="144"/>
    </row>
    <row r="375" spans="1:12" x14ac:dyDescent="0.25">
      <c r="A375" s="144" t="s">
        <v>485</v>
      </c>
      <c r="B375" s="144" t="s">
        <v>3906</v>
      </c>
      <c r="C375" s="144" t="s">
        <v>201</v>
      </c>
      <c r="D375" s="144" t="s">
        <v>3907</v>
      </c>
      <c r="E375" s="144">
        <v>0.93700000000000006</v>
      </c>
      <c r="F375" s="144" t="s">
        <v>3376</v>
      </c>
      <c r="G375" s="144">
        <v>0.62270000000000003</v>
      </c>
      <c r="H375" s="144" t="s">
        <v>1381</v>
      </c>
      <c r="I375" s="144">
        <v>40</v>
      </c>
      <c r="J375" s="144">
        <v>2.5049999999999999</v>
      </c>
      <c r="K375" s="144"/>
      <c r="L375" s="144"/>
    </row>
    <row r="376" spans="1:12" x14ac:dyDescent="0.25">
      <c r="A376" s="144" t="s">
        <v>488</v>
      </c>
      <c r="B376" s="144" t="s">
        <v>3908</v>
      </c>
      <c r="C376" s="144" t="s">
        <v>201</v>
      </c>
      <c r="D376" s="144" t="s">
        <v>3909</v>
      </c>
      <c r="E376" s="144">
        <v>0.61080000000000001</v>
      </c>
      <c r="F376" s="144" t="s">
        <v>3910</v>
      </c>
      <c r="G376" s="144">
        <v>7.6750000000000004E-3</v>
      </c>
      <c r="H376" s="144" t="s">
        <v>1381</v>
      </c>
      <c r="I376" s="144">
        <v>60</v>
      </c>
      <c r="J376" s="144">
        <v>80.209999999999994</v>
      </c>
      <c r="K376" s="144"/>
      <c r="L376" s="144"/>
    </row>
    <row r="377" spans="1:12" x14ac:dyDescent="0.25">
      <c r="A377" s="144" t="s">
        <v>492</v>
      </c>
      <c r="B377" s="144" t="s">
        <v>3911</v>
      </c>
      <c r="C377" s="144" t="s">
        <v>201</v>
      </c>
      <c r="D377" s="144" t="s">
        <v>3912</v>
      </c>
      <c r="E377" s="144">
        <v>-2.2880000000000001E-3</v>
      </c>
      <c r="F377" s="144" t="s">
        <v>3913</v>
      </c>
      <c r="G377" s="144">
        <v>7.8299999999999995E-2</v>
      </c>
      <c r="H377" s="144" t="s">
        <v>1381</v>
      </c>
      <c r="I377" s="144">
        <v>40</v>
      </c>
      <c r="J377" s="144">
        <v>0.98419999999999996</v>
      </c>
      <c r="K377" s="144"/>
      <c r="L377" s="144"/>
    </row>
    <row r="378" spans="1:12" x14ac:dyDescent="0.25">
      <c r="A378" s="144" t="s">
        <v>496</v>
      </c>
      <c r="B378" s="144" t="s">
        <v>3914</v>
      </c>
      <c r="C378" s="144" t="s">
        <v>201</v>
      </c>
      <c r="D378" s="144" t="s">
        <v>3915</v>
      </c>
      <c r="E378" s="144">
        <v>-0.90280000000000005</v>
      </c>
      <c r="F378" s="144" t="s">
        <v>3916</v>
      </c>
      <c r="G378" s="144">
        <v>1.2629999999999999</v>
      </c>
      <c r="H378" s="144" t="s">
        <v>1381</v>
      </c>
      <c r="I378" s="144">
        <v>20</v>
      </c>
      <c r="J378" s="144">
        <v>0.28539999999999999</v>
      </c>
      <c r="K378" s="144"/>
      <c r="L378" s="144"/>
    </row>
    <row r="379" spans="1:12" x14ac:dyDescent="0.25">
      <c r="A379" s="144" t="s">
        <v>500</v>
      </c>
      <c r="B379" s="144" t="s">
        <v>3917</v>
      </c>
      <c r="C379" s="144" t="s">
        <v>201</v>
      </c>
      <c r="D379" s="144" t="s">
        <v>3918</v>
      </c>
      <c r="E379" s="144">
        <v>0.28310000000000002</v>
      </c>
      <c r="F379" s="144" t="s">
        <v>3919</v>
      </c>
      <c r="G379" s="144">
        <v>0.38919999999999999</v>
      </c>
      <c r="H379" s="144" t="s">
        <v>1381</v>
      </c>
      <c r="I379" s="144">
        <v>60</v>
      </c>
      <c r="J379" s="144">
        <v>1.401</v>
      </c>
      <c r="K379" s="144"/>
      <c r="L379" s="144"/>
    </row>
    <row r="380" spans="1:12" x14ac:dyDescent="0.25">
      <c r="A380" s="144" t="s">
        <v>504</v>
      </c>
      <c r="B380" s="144" t="s">
        <v>3920</v>
      </c>
      <c r="C380" s="144" t="s">
        <v>201</v>
      </c>
      <c r="D380" s="144" t="s">
        <v>3921</v>
      </c>
      <c r="E380" s="144">
        <v>-0.2591</v>
      </c>
      <c r="F380" s="144" t="s">
        <v>3922</v>
      </c>
      <c r="G380" s="144">
        <v>1.349</v>
      </c>
      <c r="H380" s="144" t="s">
        <v>1381</v>
      </c>
      <c r="I380" s="144">
        <v>20</v>
      </c>
      <c r="J380" s="144">
        <v>0.81220000000000003</v>
      </c>
      <c r="K380" s="144"/>
      <c r="L380" s="144"/>
    </row>
    <row r="381" spans="1:12" x14ac:dyDescent="0.25">
      <c r="A381" s="144" t="s">
        <v>508</v>
      </c>
      <c r="B381" s="144" t="s">
        <v>3923</v>
      </c>
      <c r="C381" s="144" t="s">
        <v>201</v>
      </c>
      <c r="D381" s="144" t="s">
        <v>3924</v>
      </c>
      <c r="E381" s="144">
        <v>-1.6990000000000002E-2</v>
      </c>
      <c r="F381" s="144" t="s">
        <v>3925</v>
      </c>
      <c r="G381" s="144">
        <v>0.17399999999999999</v>
      </c>
      <c r="H381" s="144" t="s">
        <v>1396</v>
      </c>
      <c r="I381" s="144">
        <v>66.67</v>
      </c>
      <c r="J381" s="144">
        <v>0.90249999999999997</v>
      </c>
      <c r="K381" s="144"/>
      <c r="L381" s="144"/>
    </row>
    <row r="382" spans="1:12" x14ac:dyDescent="0.25">
      <c r="A382" s="144" t="s">
        <v>512</v>
      </c>
      <c r="B382" s="144" t="s">
        <v>3926</v>
      </c>
      <c r="C382" s="144" t="s">
        <v>201</v>
      </c>
      <c r="D382" s="144" t="s">
        <v>3927</v>
      </c>
      <c r="E382" s="144">
        <v>1.5489999999999999</v>
      </c>
      <c r="F382" s="144" t="s">
        <v>3928</v>
      </c>
      <c r="G382" s="144">
        <v>0.67469999999999997</v>
      </c>
      <c r="H382" s="144" t="s">
        <v>1381</v>
      </c>
      <c r="I382" s="144">
        <v>80</v>
      </c>
      <c r="J382" s="144">
        <v>3.27</v>
      </c>
      <c r="K382" s="144"/>
      <c r="L382" s="144"/>
    </row>
    <row r="383" spans="1:12" x14ac:dyDescent="0.25">
      <c r="A383" s="144" t="s">
        <v>516</v>
      </c>
      <c r="B383" s="144" t="s">
        <v>3929</v>
      </c>
      <c r="C383" s="144" t="s">
        <v>201</v>
      </c>
      <c r="D383" s="144" t="s">
        <v>3381</v>
      </c>
      <c r="E383" s="144">
        <v>-0.61519999999999997</v>
      </c>
      <c r="F383" s="144" t="s">
        <v>3382</v>
      </c>
      <c r="G383" s="144">
        <v>0.96530000000000005</v>
      </c>
      <c r="H383" s="144" t="s">
        <v>1376</v>
      </c>
      <c r="I383" s="144">
        <v>50</v>
      </c>
      <c r="J383" s="144">
        <v>0.37619999999999998</v>
      </c>
      <c r="K383" s="144"/>
      <c r="L383" s="144"/>
    </row>
    <row r="384" spans="1:12" x14ac:dyDescent="0.25">
      <c r="A384" s="144" t="s">
        <v>518</v>
      </c>
      <c r="B384" s="144" t="s">
        <v>3930</v>
      </c>
      <c r="C384" s="144" t="s">
        <v>201</v>
      </c>
      <c r="D384" s="144" t="s">
        <v>3931</v>
      </c>
      <c r="E384" s="144">
        <v>0.70240000000000002</v>
      </c>
      <c r="F384" s="144" t="s">
        <v>201</v>
      </c>
      <c r="G384" s="144">
        <v>0</v>
      </c>
      <c r="H384" s="144" t="s">
        <v>1376</v>
      </c>
      <c r="I384" s="144">
        <v>100</v>
      </c>
      <c r="J384" s="144">
        <v>100</v>
      </c>
      <c r="K384" s="144"/>
      <c r="L384" s="144"/>
    </row>
    <row r="385" spans="1:12" x14ac:dyDescent="0.25">
      <c r="A385" s="144" t="s">
        <v>521</v>
      </c>
      <c r="B385" s="144" t="s">
        <v>3932</v>
      </c>
      <c r="C385" s="144" t="s">
        <v>201</v>
      </c>
      <c r="D385" s="144" t="s">
        <v>3933</v>
      </c>
      <c r="E385" s="144">
        <v>1.2729999999999999</v>
      </c>
      <c r="F385" s="144" t="s">
        <v>3934</v>
      </c>
      <c r="G385" s="144">
        <v>0.1118</v>
      </c>
      <c r="H385" s="144" t="s">
        <v>1381</v>
      </c>
      <c r="I385" s="144">
        <v>80</v>
      </c>
      <c r="J385" s="144">
        <v>12.27</v>
      </c>
      <c r="K385" s="144"/>
      <c r="L385" s="144"/>
    </row>
    <row r="386" spans="1:12" x14ac:dyDescent="0.25">
      <c r="A386" s="144" t="s">
        <v>525</v>
      </c>
      <c r="B386" s="144" t="s">
        <v>3935</v>
      </c>
      <c r="C386" s="144" t="s">
        <v>201</v>
      </c>
      <c r="D386" s="144" t="s">
        <v>3936</v>
      </c>
      <c r="E386" s="144">
        <v>0.29949999999999999</v>
      </c>
      <c r="F386" s="144" t="s">
        <v>3937</v>
      </c>
      <c r="G386" s="144">
        <v>0.5665</v>
      </c>
      <c r="H386" s="144" t="s">
        <v>1381</v>
      </c>
      <c r="I386" s="144">
        <v>60</v>
      </c>
      <c r="J386" s="144">
        <v>1.5269999999999999</v>
      </c>
      <c r="K386" s="144"/>
      <c r="L386" s="144"/>
    </row>
    <row r="387" spans="1:12" x14ac:dyDescent="0.25">
      <c r="A387" s="144" t="s">
        <v>529</v>
      </c>
      <c r="B387" s="144" t="s">
        <v>3938</v>
      </c>
      <c r="C387" s="144" t="s">
        <v>201</v>
      </c>
      <c r="D387" s="144" t="s">
        <v>3939</v>
      </c>
      <c r="E387" s="144">
        <v>3.2709999999999999</v>
      </c>
      <c r="F387" s="144" t="s">
        <v>3940</v>
      </c>
      <c r="G387" s="144">
        <v>0.1736</v>
      </c>
      <c r="H387" s="144" t="s">
        <v>1381</v>
      </c>
      <c r="I387" s="144">
        <v>80</v>
      </c>
      <c r="J387" s="144">
        <v>19.84</v>
      </c>
      <c r="K387" s="144"/>
      <c r="L387" s="144"/>
    </row>
    <row r="388" spans="1:12" x14ac:dyDescent="0.25">
      <c r="A388" s="144" t="s">
        <v>533</v>
      </c>
      <c r="B388" s="144" t="s">
        <v>3941</v>
      </c>
      <c r="C388" s="144" t="s">
        <v>201</v>
      </c>
      <c r="D388" s="144" t="s">
        <v>3942</v>
      </c>
      <c r="E388" s="144">
        <v>0.58440000000000003</v>
      </c>
      <c r="F388" s="144" t="s">
        <v>3943</v>
      </c>
      <c r="G388" s="144">
        <v>0.49669999999999997</v>
      </c>
      <c r="H388" s="144" t="s">
        <v>1376</v>
      </c>
      <c r="I388" s="144">
        <v>50</v>
      </c>
      <c r="J388" s="144">
        <v>1.919</v>
      </c>
      <c r="K388" s="144"/>
      <c r="L388" s="144"/>
    </row>
    <row r="389" spans="1:12" x14ac:dyDescent="0.25">
      <c r="A389" s="144" t="s">
        <v>537</v>
      </c>
      <c r="B389" s="144" t="s">
        <v>3944</v>
      </c>
      <c r="C389" s="144" t="s">
        <v>201</v>
      </c>
      <c r="D389" s="144" t="s">
        <v>3945</v>
      </c>
      <c r="E389" s="144">
        <v>0.29160000000000003</v>
      </c>
      <c r="F389" s="144" t="s">
        <v>3946</v>
      </c>
      <c r="G389" s="144">
        <v>0.35770000000000002</v>
      </c>
      <c r="H389" s="144" t="s">
        <v>1376</v>
      </c>
      <c r="I389" s="144">
        <v>50</v>
      </c>
      <c r="J389" s="144">
        <v>1.81</v>
      </c>
      <c r="K389" s="144"/>
      <c r="L389" s="144"/>
    </row>
    <row r="390" spans="1:12" x14ac:dyDescent="0.25">
      <c r="A390" s="144" t="s">
        <v>541</v>
      </c>
      <c r="B390" s="144" t="s">
        <v>3947</v>
      </c>
      <c r="C390" s="144" t="s">
        <v>201</v>
      </c>
      <c r="D390" s="144" t="s">
        <v>3948</v>
      </c>
      <c r="E390" s="144">
        <v>0.46970000000000001</v>
      </c>
      <c r="F390" s="144" t="s">
        <v>3949</v>
      </c>
      <c r="G390" s="144">
        <v>0.245</v>
      </c>
      <c r="H390" s="144" t="s">
        <v>1396</v>
      </c>
      <c r="I390" s="144">
        <v>66.67</v>
      </c>
      <c r="J390" s="144">
        <v>2.9169999999999998</v>
      </c>
      <c r="K390" s="144"/>
      <c r="L390" s="144"/>
    </row>
    <row r="391" spans="1:12" x14ac:dyDescent="0.25">
      <c r="A391" s="144" t="s">
        <v>545</v>
      </c>
      <c r="B391" s="144" t="s">
        <v>3950</v>
      </c>
      <c r="C391" s="144" t="s">
        <v>201</v>
      </c>
      <c r="D391" s="144" t="s">
        <v>3951</v>
      </c>
      <c r="E391" s="144">
        <v>1.3280000000000001</v>
      </c>
      <c r="F391" s="144" t="s">
        <v>3952</v>
      </c>
      <c r="G391" s="144">
        <v>0.56899999999999995</v>
      </c>
      <c r="H391" s="144" t="s">
        <v>1381</v>
      </c>
      <c r="I391" s="144">
        <v>60</v>
      </c>
      <c r="J391" s="144">
        <v>2.371</v>
      </c>
      <c r="K391" s="144"/>
      <c r="L391" s="144"/>
    </row>
    <row r="392" spans="1:12" x14ac:dyDescent="0.25">
      <c r="A392" s="144" t="s">
        <v>549</v>
      </c>
      <c r="B392" s="144" t="s">
        <v>3953</v>
      </c>
      <c r="C392" s="144" t="s">
        <v>201</v>
      </c>
      <c r="D392" s="144" t="s">
        <v>3954</v>
      </c>
      <c r="E392" s="144">
        <v>1.6990000000000001</v>
      </c>
      <c r="F392" s="144" t="s">
        <v>3955</v>
      </c>
      <c r="G392" s="144">
        <v>0.4103</v>
      </c>
      <c r="H392" s="144" t="s">
        <v>1381</v>
      </c>
      <c r="I392" s="144">
        <v>80</v>
      </c>
      <c r="J392" s="144">
        <v>5.0650000000000004</v>
      </c>
      <c r="K392" s="144"/>
      <c r="L392" s="144"/>
    </row>
    <row r="393" spans="1:12" x14ac:dyDescent="0.25">
      <c r="A393" s="144" t="s">
        <v>553</v>
      </c>
      <c r="B393" s="144" t="s">
        <v>3956</v>
      </c>
      <c r="C393" s="144" t="s">
        <v>201</v>
      </c>
      <c r="D393" s="144" t="s">
        <v>3957</v>
      </c>
      <c r="E393" s="144">
        <v>2.3410000000000002</v>
      </c>
      <c r="F393" s="144" t="s">
        <v>3958</v>
      </c>
      <c r="G393" s="144">
        <v>0.85129999999999995</v>
      </c>
      <c r="H393" s="144" t="s">
        <v>1381</v>
      </c>
      <c r="I393" s="144">
        <v>40</v>
      </c>
      <c r="J393" s="144">
        <v>3.3969999999999998</v>
      </c>
      <c r="K393" s="144"/>
      <c r="L393" s="144"/>
    </row>
    <row r="394" spans="1:12" x14ac:dyDescent="0.25">
      <c r="A394" s="144" t="s">
        <v>557</v>
      </c>
      <c r="B394" s="144" t="s">
        <v>3959</v>
      </c>
      <c r="C394" s="144" t="s">
        <v>201</v>
      </c>
      <c r="D394" s="144" t="s">
        <v>3960</v>
      </c>
      <c r="E394" s="144">
        <v>0.71530000000000005</v>
      </c>
      <c r="F394" s="144" t="s">
        <v>3388</v>
      </c>
      <c r="G394" s="144">
        <v>0.87160000000000004</v>
      </c>
      <c r="H394" s="144" t="s">
        <v>1381</v>
      </c>
      <c r="I394" s="144">
        <v>60</v>
      </c>
      <c r="J394" s="144">
        <v>1.8080000000000001</v>
      </c>
      <c r="K394" s="144"/>
      <c r="L394" s="144"/>
    </row>
    <row r="395" spans="1:12" x14ac:dyDescent="0.25">
      <c r="A395" s="144" t="s">
        <v>3961</v>
      </c>
      <c r="B395" s="144" t="s">
        <v>3962</v>
      </c>
      <c r="C395" s="144" t="s">
        <v>201</v>
      </c>
      <c r="D395" s="144" t="s">
        <v>3391</v>
      </c>
      <c r="E395" s="144">
        <v>0.39860000000000001</v>
      </c>
      <c r="F395" s="144" t="s">
        <v>201</v>
      </c>
      <c r="G395" s="144">
        <v>0</v>
      </c>
      <c r="H395" s="144" t="s">
        <v>1371</v>
      </c>
      <c r="I395" s="144">
        <v>100</v>
      </c>
      <c r="J395" s="144">
        <v>100</v>
      </c>
      <c r="K395" s="144"/>
      <c r="L395" s="144"/>
    </row>
    <row r="396" spans="1:12" x14ac:dyDescent="0.25">
      <c r="A396" s="144" t="s">
        <v>3963</v>
      </c>
      <c r="B396" s="144" t="s">
        <v>3964</v>
      </c>
      <c r="C396" s="144" t="s">
        <v>201</v>
      </c>
      <c r="D396" s="144" t="s">
        <v>3965</v>
      </c>
      <c r="E396" s="144">
        <v>0.8407</v>
      </c>
      <c r="F396" s="144" t="s">
        <v>3392</v>
      </c>
      <c r="G396" s="144">
        <v>1.8480000000000001</v>
      </c>
      <c r="H396" s="144" t="s">
        <v>1381</v>
      </c>
      <c r="I396" s="144">
        <v>60</v>
      </c>
      <c r="J396" s="144">
        <v>1.446</v>
      </c>
      <c r="K396" s="144"/>
      <c r="L396" s="144"/>
    </row>
    <row r="397" spans="1:12" x14ac:dyDescent="0.25">
      <c r="A397" s="144" t="s">
        <v>3966</v>
      </c>
      <c r="B397" s="144" t="s">
        <v>3967</v>
      </c>
      <c r="C397" s="144" t="s">
        <v>201</v>
      </c>
      <c r="D397" s="144" t="s">
        <v>3968</v>
      </c>
      <c r="E397" s="144">
        <v>-0.33810000000000001</v>
      </c>
      <c r="F397" s="144" t="s">
        <v>3969</v>
      </c>
      <c r="G397" s="144">
        <v>1.476</v>
      </c>
      <c r="H397" s="144" t="s">
        <v>1376</v>
      </c>
      <c r="I397" s="144">
        <v>50</v>
      </c>
      <c r="J397" s="144">
        <v>0.83289999999999997</v>
      </c>
      <c r="K397" s="144"/>
      <c r="L397" s="144"/>
    </row>
    <row r="398" spans="1:12" x14ac:dyDescent="0.25">
      <c r="A398" s="144" t="s">
        <v>3970</v>
      </c>
      <c r="B398" s="144" t="s">
        <v>3971</v>
      </c>
      <c r="C398" s="144" t="s">
        <v>201</v>
      </c>
      <c r="D398" s="144" t="s">
        <v>3972</v>
      </c>
      <c r="E398" s="144">
        <v>2.778</v>
      </c>
      <c r="F398" s="144" t="s">
        <v>3973</v>
      </c>
      <c r="G398" s="144">
        <v>4.0340000000000001E-2</v>
      </c>
      <c r="H398" s="144" t="s">
        <v>1381</v>
      </c>
      <c r="I398" s="144">
        <v>80</v>
      </c>
      <c r="J398" s="144">
        <v>69.17</v>
      </c>
      <c r="K398" s="144"/>
      <c r="L398" s="144"/>
    </row>
    <row r="399" spans="1:12" x14ac:dyDescent="0.25">
      <c r="A399" s="144" t="s">
        <v>3974</v>
      </c>
      <c r="B399" s="144" t="s">
        <v>3975</v>
      </c>
      <c r="C399" s="144" t="s">
        <v>201</v>
      </c>
      <c r="D399" s="144" t="s">
        <v>3270</v>
      </c>
      <c r="E399" s="144">
        <v>0.30730000000000002</v>
      </c>
      <c r="F399" s="144" t="s">
        <v>3396</v>
      </c>
      <c r="G399" s="144">
        <v>0.29189999999999999</v>
      </c>
      <c r="H399" s="144" t="s">
        <v>1376</v>
      </c>
      <c r="I399" s="144">
        <v>75</v>
      </c>
      <c r="J399" s="144">
        <v>2.0459999999999998</v>
      </c>
      <c r="K399" s="144"/>
      <c r="L399" s="144"/>
    </row>
    <row r="400" spans="1:12" x14ac:dyDescent="0.25">
      <c r="A400" s="144" t="s">
        <v>3976</v>
      </c>
      <c r="B400" s="144" t="s">
        <v>3977</v>
      </c>
      <c r="C400" s="144" t="s">
        <v>201</v>
      </c>
      <c r="D400" s="144" t="s">
        <v>3978</v>
      </c>
      <c r="E400" s="144">
        <v>0.76319999999999999</v>
      </c>
      <c r="F400" s="144" t="s">
        <v>3979</v>
      </c>
      <c r="G400" s="144">
        <v>8.6249999999999993E-2</v>
      </c>
      <c r="H400" s="144" t="s">
        <v>1396</v>
      </c>
      <c r="I400" s="144">
        <v>66.67</v>
      </c>
      <c r="J400" s="144">
        <v>9.8010000000000002</v>
      </c>
      <c r="K400" s="144"/>
      <c r="L400" s="144"/>
    </row>
    <row r="401" spans="1:12" x14ac:dyDescent="0.25">
      <c r="A401" s="144" t="s">
        <v>3980</v>
      </c>
      <c r="B401" s="144" t="s">
        <v>3981</v>
      </c>
      <c r="C401" s="144" t="s">
        <v>201</v>
      </c>
      <c r="D401" s="144" t="s">
        <v>3982</v>
      </c>
      <c r="E401" s="144">
        <v>2.3330000000000002</v>
      </c>
      <c r="F401" s="144" t="s">
        <v>201</v>
      </c>
      <c r="G401" s="144">
        <v>0</v>
      </c>
      <c r="H401" s="144" t="s">
        <v>1381</v>
      </c>
      <c r="I401" s="144">
        <v>100</v>
      </c>
      <c r="J401" s="144">
        <v>100</v>
      </c>
      <c r="K401" s="144"/>
      <c r="L401" s="144"/>
    </row>
    <row r="402" spans="1:12" x14ac:dyDescent="0.25">
      <c r="A402" s="144" t="s">
        <v>3983</v>
      </c>
      <c r="B402" s="144" t="s">
        <v>3984</v>
      </c>
      <c r="C402" s="144" t="s">
        <v>201</v>
      </c>
      <c r="D402" s="144" t="s">
        <v>3985</v>
      </c>
      <c r="E402" s="144">
        <v>2.7210000000000001</v>
      </c>
      <c r="F402" s="144" t="s">
        <v>201</v>
      </c>
      <c r="G402" s="144">
        <v>0</v>
      </c>
      <c r="H402" s="144" t="s">
        <v>1381</v>
      </c>
      <c r="I402" s="144">
        <v>100</v>
      </c>
      <c r="J402" s="144">
        <v>100</v>
      </c>
      <c r="K402" s="144"/>
      <c r="L402" s="144"/>
    </row>
    <row r="403" spans="1:12" x14ac:dyDescent="0.25">
      <c r="A403" s="144" t="s">
        <v>3986</v>
      </c>
      <c r="B403" s="144" t="s">
        <v>3987</v>
      </c>
      <c r="C403" s="144" t="s">
        <v>201</v>
      </c>
      <c r="D403" s="144" t="s">
        <v>3988</v>
      </c>
      <c r="E403" s="144">
        <v>1.042</v>
      </c>
      <c r="F403" s="144" t="s">
        <v>3989</v>
      </c>
      <c r="G403" s="144">
        <v>0.15049999999999999</v>
      </c>
      <c r="H403" s="144" t="s">
        <v>1376</v>
      </c>
      <c r="I403" s="144">
        <v>75</v>
      </c>
      <c r="J403" s="144">
        <v>7.859</v>
      </c>
      <c r="K403" s="144"/>
      <c r="L403" s="144"/>
    </row>
    <row r="404" spans="1:12" x14ac:dyDescent="0.25">
      <c r="A404" s="144" t="s">
        <v>3990</v>
      </c>
      <c r="B404" s="144" t="s">
        <v>3991</v>
      </c>
      <c r="C404" s="144" t="s">
        <v>201</v>
      </c>
      <c r="D404" s="144" t="s">
        <v>3399</v>
      </c>
      <c r="E404" s="144">
        <v>1.52</v>
      </c>
      <c r="F404" s="144" t="s">
        <v>201</v>
      </c>
      <c r="G404" s="144">
        <v>0</v>
      </c>
      <c r="H404" s="144" t="s">
        <v>1396</v>
      </c>
      <c r="I404" s="144">
        <v>100</v>
      </c>
      <c r="J404" s="144">
        <v>100</v>
      </c>
      <c r="K404" s="144"/>
      <c r="L404" s="144"/>
    </row>
    <row r="405" spans="1:12" x14ac:dyDescent="0.25">
      <c r="A405" s="144" t="s">
        <v>3992</v>
      </c>
      <c r="B405" s="144" t="s">
        <v>3993</v>
      </c>
      <c r="C405" s="144" t="s">
        <v>201</v>
      </c>
      <c r="D405" s="144" t="s">
        <v>3994</v>
      </c>
      <c r="E405" s="144">
        <v>1.0209999999999999</v>
      </c>
      <c r="F405" s="144" t="s">
        <v>3995</v>
      </c>
      <c r="G405" s="144">
        <v>0.34010000000000001</v>
      </c>
      <c r="H405" s="144" t="s">
        <v>1376</v>
      </c>
      <c r="I405" s="144">
        <v>50</v>
      </c>
      <c r="J405" s="144">
        <v>3.0990000000000002</v>
      </c>
      <c r="K405" s="144"/>
      <c r="L405" s="144"/>
    </row>
    <row r="406" spans="1:12" x14ac:dyDescent="0.25">
      <c r="A406" s="144" t="s">
        <v>3996</v>
      </c>
      <c r="B406" s="144" t="s">
        <v>3997</v>
      </c>
      <c r="C406" s="144" t="s">
        <v>201</v>
      </c>
      <c r="D406" s="144" t="s">
        <v>3998</v>
      </c>
      <c r="E406" s="144">
        <v>9.1660000000000005E-2</v>
      </c>
      <c r="F406" s="144" t="s">
        <v>3400</v>
      </c>
      <c r="G406" s="144">
        <v>0.68359999999999999</v>
      </c>
      <c r="H406" s="144" t="s">
        <v>1381</v>
      </c>
      <c r="I406" s="144">
        <v>40</v>
      </c>
      <c r="J406" s="144">
        <v>1.1279999999999999</v>
      </c>
      <c r="K406" s="144"/>
      <c r="L406" s="144"/>
    </row>
    <row r="407" spans="1:12" x14ac:dyDescent="0.25">
      <c r="A407" s="144" t="s">
        <v>3999</v>
      </c>
      <c r="B407" s="144" t="s">
        <v>4000</v>
      </c>
      <c r="C407" s="144" t="s">
        <v>201</v>
      </c>
      <c r="D407" s="144" t="s">
        <v>4001</v>
      </c>
      <c r="E407" s="144">
        <v>4.2450000000000001</v>
      </c>
      <c r="F407" s="144" t="s">
        <v>4002</v>
      </c>
      <c r="G407" s="144">
        <v>0.38529999999999998</v>
      </c>
      <c r="H407" s="144" t="s">
        <v>1381</v>
      </c>
      <c r="I407" s="144">
        <v>80</v>
      </c>
      <c r="J407" s="144">
        <v>11.59</v>
      </c>
      <c r="K407" s="144"/>
      <c r="L407" s="144"/>
    </row>
    <row r="408" spans="1:12" x14ac:dyDescent="0.25">
      <c r="A408" s="144" t="s">
        <v>4003</v>
      </c>
      <c r="B408" s="144" t="s">
        <v>4004</v>
      </c>
      <c r="C408" s="144" t="s">
        <v>201</v>
      </c>
      <c r="D408" s="144" t="s">
        <v>3403</v>
      </c>
      <c r="E408" s="144">
        <v>0.60670000000000002</v>
      </c>
      <c r="F408" s="144" t="s">
        <v>4005</v>
      </c>
      <c r="G408" s="144">
        <v>0.1615</v>
      </c>
      <c r="H408" s="144" t="s">
        <v>1381</v>
      </c>
      <c r="I408" s="144">
        <v>40</v>
      </c>
      <c r="J408" s="144">
        <v>2.5489999999999999</v>
      </c>
      <c r="K408" s="144"/>
      <c r="L408" s="144"/>
    </row>
    <row r="409" spans="1:12" x14ac:dyDescent="0.25">
      <c r="A409" s="144" t="s">
        <v>4006</v>
      </c>
      <c r="B409" s="144" t="s">
        <v>4007</v>
      </c>
      <c r="C409" s="144" t="s">
        <v>201</v>
      </c>
      <c r="D409" s="144" t="s">
        <v>4008</v>
      </c>
      <c r="E409" s="144">
        <v>3.0550000000000002</v>
      </c>
      <c r="F409" s="144" t="s">
        <v>201</v>
      </c>
      <c r="G409" s="144">
        <v>0</v>
      </c>
      <c r="H409" s="144" t="s">
        <v>1376</v>
      </c>
      <c r="I409" s="144">
        <v>100</v>
      </c>
      <c r="J409" s="144">
        <v>100</v>
      </c>
      <c r="K409" s="144"/>
      <c r="L409" s="144"/>
    </row>
    <row r="410" spans="1:12" x14ac:dyDescent="0.25">
      <c r="A410" s="144" t="s">
        <v>4009</v>
      </c>
      <c r="B410" s="144" t="s">
        <v>4010</v>
      </c>
      <c r="C410" s="144" t="s">
        <v>201</v>
      </c>
      <c r="D410" s="144" t="s">
        <v>4011</v>
      </c>
      <c r="E410" s="144">
        <v>2.343</v>
      </c>
      <c r="F410" s="144" t="s">
        <v>3404</v>
      </c>
      <c r="G410" s="144">
        <v>0.55069999999999997</v>
      </c>
      <c r="H410" s="144" t="s">
        <v>1381</v>
      </c>
      <c r="I410" s="144">
        <v>80</v>
      </c>
      <c r="J410" s="144">
        <v>5.1340000000000003</v>
      </c>
      <c r="K410" s="144"/>
      <c r="L410" s="144"/>
    </row>
    <row r="411" spans="1:12" x14ac:dyDescent="0.25">
      <c r="A411" s="144" t="s">
        <v>4012</v>
      </c>
      <c r="B411" s="144" t="s">
        <v>4013</v>
      </c>
      <c r="C411" s="144" t="s">
        <v>201</v>
      </c>
      <c r="D411" s="144" t="s">
        <v>4014</v>
      </c>
      <c r="E411" s="144">
        <v>1.857</v>
      </c>
      <c r="F411" s="144" t="s">
        <v>4015</v>
      </c>
      <c r="G411" s="144">
        <v>0.2979</v>
      </c>
      <c r="H411" s="144" t="s">
        <v>1381</v>
      </c>
      <c r="I411" s="144">
        <v>60</v>
      </c>
      <c r="J411" s="144">
        <v>6.1529999999999996</v>
      </c>
      <c r="K411" s="144"/>
      <c r="L411" s="144"/>
    </row>
    <row r="412" spans="1:12" x14ac:dyDescent="0.25">
      <c r="A412" s="144" t="s">
        <v>4016</v>
      </c>
      <c r="B412" s="144" t="s">
        <v>4017</v>
      </c>
      <c r="C412" s="144" t="s">
        <v>201</v>
      </c>
      <c r="D412" s="144" t="s">
        <v>4018</v>
      </c>
      <c r="E412" s="144">
        <v>1.7909999999999999</v>
      </c>
      <c r="F412" s="144" t="s">
        <v>4019</v>
      </c>
      <c r="G412" s="144">
        <v>0.2641</v>
      </c>
      <c r="H412" s="144" t="s">
        <v>1376</v>
      </c>
      <c r="I412" s="144">
        <v>50</v>
      </c>
      <c r="J412" s="144">
        <v>7.6589999999999998</v>
      </c>
      <c r="K412" s="144"/>
      <c r="L412" s="144"/>
    </row>
    <row r="413" spans="1:12" x14ac:dyDescent="0.25">
      <c r="A413" s="144" t="s">
        <v>4020</v>
      </c>
      <c r="B413" s="144" t="s">
        <v>4021</v>
      </c>
      <c r="C413" s="144" t="s">
        <v>201</v>
      </c>
      <c r="D413" s="144" t="s">
        <v>4022</v>
      </c>
      <c r="E413" s="144">
        <v>0.32669999999999999</v>
      </c>
      <c r="F413" s="144" t="s">
        <v>3408</v>
      </c>
      <c r="G413" s="144">
        <v>0.75519999999999998</v>
      </c>
      <c r="H413" s="144" t="s">
        <v>1396</v>
      </c>
      <c r="I413" s="144">
        <v>33.33</v>
      </c>
      <c r="J413" s="144">
        <v>1.4330000000000001</v>
      </c>
      <c r="K413" s="144"/>
      <c r="L413" s="144"/>
    </row>
    <row r="414" spans="1:12" x14ac:dyDescent="0.25">
      <c r="A414" s="144" t="s">
        <v>4023</v>
      </c>
      <c r="B414" s="144" t="s">
        <v>4024</v>
      </c>
      <c r="C414" s="144" t="s">
        <v>201</v>
      </c>
      <c r="D414" s="144" t="s">
        <v>4025</v>
      </c>
      <c r="E414" s="144">
        <v>2.2879999999999998</v>
      </c>
      <c r="F414" s="144" t="s">
        <v>4026</v>
      </c>
      <c r="G414" s="144">
        <v>0.22800000000000001</v>
      </c>
      <c r="H414" s="144" t="s">
        <v>1376</v>
      </c>
      <c r="I414" s="144">
        <v>75</v>
      </c>
      <c r="J414" s="144">
        <v>11.04</v>
      </c>
      <c r="K414" s="144"/>
      <c r="L414" s="144"/>
    </row>
    <row r="415" spans="1:12" x14ac:dyDescent="0.25">
      <c r="A415" s="144" t="s">
        <v>4027</v>
      </c>
      <c r="B415" s="144" t="s">
        <v>4028</v>
      </c>
      <c r="C415" s="144" t="s">
        <v>201</v>
      </c>
      <c r="D415" s="144" t="s">
        <v>4029</v>
      </c>
      <c r="E415" s="144">
        <v>1.1499999999999999</v>
      </c>
      <c r="F415" s="144" t="s">
        <v>4030</v>
      </c>
      <c r="G415" s="144">
        <v>0.33950000000000002</v>
      </c>
      <c r="H415" s="144" t="s">
        <v>1376</v>
      </c>
      <c r="I415" s="144">
        <v>75</v>
      </c>
      <c r="J415" s="144">
        <v>4.3869999999999996</v>
      </c>
      <c r="K415" s="144"/>
      <c r="L415" s="144"/>
    </row>
    <row r="416" spans="1:12" x14ac:dyDescent="0.25">
      <c r="A416" s="144" t="s">
        <v>4031</v>
      </c>
      <c r="B416" s="144" t="s">
        <v>4032</v>
      </c>
      <c r="C416" s="144" t="s">
        <v>201</v>
      </c>
      <c r="D416" s="144" t="s">
        <v>4033</v>
      </c>
      <c r="E416" s="144">
        <v>4.774</v>
      </c>
      <c r="F416" s="144" t="s">
        <v>201</v>
      </c>
      <c r="G416" s="144">
        <v>0</v>
      </c>
      <c r="H416" s="144" t="s">
        <v>1376</v>
      </c>
      <c r="I416" s="144">
        <v>100</v>
      </c>
      <c r="J416" s="144">
        <v>100</v>
      </c>
      <c r="K416" s="144"/>
      <c r="L416" s="144"/>
    </row>
    <row r="417" spans="1:12" x14ac:dyDescent="0.25">
      <c r="A417" s="144" t="s">
        <v>4034</v>
      </c>
      <c r="B417" s="144" t="s">
        <v>4035</v>
      </c>
      <c r="C417" s="144" t="s">
        <v>201</v>
      </c>
      <c r="D417" s="144" t="s">
        <v>4036</v>
      </c>
      <c r="E417" s="144">
        <v>1.304</v>
      </c>
      <c r="F417" s="144" t="s">
        <v>201</v>
      </c>
      <c r="G417" s="144">
        <v>0</v>
      </c>
      <c r="H417" s="144" t="s">
        <v>1396</v>
      </c>
      <c r="I417" s="144">
        <v>100</v>
      </c>
      <c r="J417" s="144">
        <v>100</v>
      </c>
      <c r="K417" s="144"/>
      <c r="L417" s="144"/>
    </row>
    <row r="418" spans="1:12" x14ac:dyDescent="0.25">
      <c r="A418" s="144" t="s">
        <v>4037</v>
      </c>
      <c r="B418" s="144" t="s">
        <v>4038</v>
      </c>
      <c r="C418" s="144" t="s">
        <v>201</v>
      </c>
      <c r="D418" s="144" t="s">
        <v>4039</v>
      </c>
      <c r="E418" s="144">
        <v>-0.80269999999999997</v>
      </c>
      <c r="F418" s="144" t="s">
        <v>3412</v>
      </c>
      <c r="G418" s="144">
        <v>1.879</v>
      </c>
      <c r="H418" s="144" t="s">
        <v>1376</v>
      </c>
      <c r="I418" s="144">
        <v>25</v>
      </c>
      <c r="J418" s="144">
        <v>0.57730000000000004</v>
      </c>
      <c r="K418" s="144"/>
      <c r="L418" s="144"/>
    </row>
    <row r="419" spans="1:12" x14ac:dyDescent="0.25">
      <c r="A419" s="144" t="s">
        <v>4040</v>
      </c>
      <c r="B419" s="144" t="s">
        <v>4041</v>
      </c>
      <c r="C419" s="144" t="s">
        <v>201</v>
      </c>
      <c r="D419" s="144" t="s">
        <v>4042</v>
      </c>
      <c r="E419" s="144">
        <v>0.80530000000000002</v>
      </c>
      <c r="F419" s="144" t="s">
        <v>4043</v>
      </c>
      <c r="G419" s="144">
        <v>6.1190000000000001E-2</v>
      </c>
      <c r="H419" s="144" t="s">
        <v>1396</v>
      </c>
      <c r="I419" s="144">
        <v>66.67</v>
      </c>
      <c r="J419" s="144">
        <v>14.06</v>
      </c>
      <c r="K419" s="144"/>
      <c r="L419" s="144"/>
    </row>
    <row r="420" spans="1:12" x14ac:dyDescent="0.25">
      <c r="A420" s="144" t="s">
        <v>4044</v>
      </c>
      <c r="B420" s="144" t="s">
        <v>4045</v>
      </c>
      <c r="C420" s="144" t="s">
        <v>201</v>
      </c>
      <c r="D420" s="144" t="s">
        <v>4046</v>
      </c>
      <c r="E420" s="144">
        <v>2.323</v>
      </c>
      <c r="F420" s="144" t="s">
        <v>201</v>
      </c>
      <c r="G420" s="144">
        <v>0</v>
      </c>
      <c r="H420" s="144" t="s">
        <v>1381</v>
      </c>
      <c r="I420" s="144">
        <v>100</v>
      </c>
      <c r="J420" s="144">
        <v>100</v>
      </c>
      <c r="K420" s="144"/>
      <c r="L420" s="144"/>
    </row>
    <row r="421" spans="1:12" x14ac:dyDescent="0.25">
      <c r="A421" s="144" t="s">
        <v>4047</v>
      </c>
      <c r="B421" s="144" t="s">
        <v>4048</v>
      </c>
      <c r="C421" s="144" t="s">
        <v>201</v>
      </c>
      <c r="D421" s="144" t="s">
        <v>3415</v>
      </c>
      <c r="E421" s="144">
        <v>2.1819999999999999</v>
      </c>
      <c r="F421" s="144" t="s">
        <v>4049</v>
      </c>
      <c r="G421" s="144">
        <v>0.84289999999999998</v>
      </c>
      <c r="H421" s="144" t="s">
        <v>1381</v>
      </c>
      <c r="I421" s="144">
        <v>60</v>
      </c>
      <c r="J421" s="144">
        <v>3.4590000000000001</v>
      </c>
      <c r="K421" s="144"/>
      <c r="L421" s="144"/>
    </row>
    <row r="422" spans="1:12" x14ac:dyDescent="0.25">
      <c r="A422" s="144" t="s">
        <v>4050</v>
      </c>
      <c r="B422" s="144" t="s">
        <v>4051</v>
      </c>
      <c r="C422" s="144" t="s">
        <v>201</v>
      </c>
      <c r="D422" s="144" t="s">
        <v>4052</v>
      </c>
      <c r="E422" s="144">
        <v>1.1379999999999999</v>
      </c>
      <c r="F422" s="144" t="s">
        <v>4053</v>
      </c>
      <c r="G422" s="144">
        <v>0.94369999999999998</v>
      </c>
      <c r="H422" s="144" t="s">
        <v>1381</v>
      </c>
      <c r="I422" s="144">
        <v>60</v>
      </c>
      <c r="J422" s="144">
        <v>1.84</v>
      </c>
      <c r="K422" s="144"/>
      <c r="L422" s="144"/>
    </row>
    <row r="423" spans="1:12" x14ac:dyDescent="0.25">
      <c r="A423" s="144" t="s">
        <v>4054</v>
      </c>
      <c r="B423" s="144" t="s">
        <v>4055</v>
      </c>
      <c r="C423" s="144" t="s">
        <v>201</v>
      </c>
      <c r="D423" s="144" t="s">
        <v>4056</v>
      </c>
      <c r="E423" s="144">
        <v>0.18079999999999999</v>
      </c>
      <c r="F423" s="144" t="s">
        <v>3416</v>
      </c>
      <c r="G423" s="144">
        <v>1.36</v>
      </c>
      <c r="H423" s="144" t="s">
        <v>1376</v>
      </c>
      <c r="I423" s="144">
        <v>25</v>
      </c>
      <c r="J423" s="144">
        <v>1.0960000000000001</v>
      </c>
      <c r="K423" s="144"/>
      <c r="L423" s="144"/>
    </row>
    <row r="424" spans="1:12" x14ac:dyDescent="0.25">
      <c r="A424" s="144" t="s">
        <v>4057</v>
      </c>
      <c r="B424" s="144" t="s">
        <v>4058</v>
      </c>
      <c r="C424" s="144" t="s">
        <v>201</v>
      </c>
      <c r="D424" s="144" t="s">
        <v>4059</v>
      </c>
      <c r="E424" s="144">
        <v>4.4980000000000002</v>
      </c>
      <c r="F424" s="144" t="s">
        <v>201</v>
      </c>
      <c r="G424" s="144">
        <v>0</v>
      </c>
      <c r="H424" s="144" t="s">
        <v>1376</v>
      </c>
      <c r="I424" s="144">
        <v>100</v>
      </c>
      <c r="J424" s="144">
        <v>100</v>
      </c>
      <c r="K424" s="144"/>
      <c r="L424" s="144"/>
    </row>
    <row r="425" spans="1:12" x14ac:dyDescent="0.25">
      <c r="A425" s="144" t="s">
        <v>4060</v>
      </c>
      <c r="B425" s="144" t="s">
        <v>4061</v>
      </c>
      <c r="C425" s="144" t="s">
        <v>201</v>
      </c>
      <c r="D425" s="144" t="s">
        <v>4062</v>
      </c>
      <c r="E425" s="144">
        <v>0.7208</v>
      </c>
      <c r="F425" s="144" t="s">
        <v>4063</v>
      </c>
      <c r="G425" s="144">
        <v>0.67079999999999995</v>
      </c>
      <c r="H425" s="144" t="s">
        <v>1376</v>
      </c>
      <c r="I425" s="144">
        <v>50</v>
      </c>
      <c r="J425" s="144">
        <v>1.8129999999999999</v>
      </c>
      <c r="K425" s="144"/>
      <c r="L425" s="144"/>
    </row>
    <row r="426" spans="1:12" x14ac:dyDescent="0.25">
      <c r="A426" s="144" t="s">
        <v>4064</v>
      </c>
      <c r="B426" s="144" t="s">
        <v>4065</v>
      </c>
      <c r="C426" s="144" t="s">
        <v>201</v>
      </c>
      <c r="D426" s="144" t="s">
        <v>4066</v>
      </c>
      <c r="E426" s="144">
        <v>2.4780000000000002</v>
      </c>
      <c r="F426" s="144" t="s">
        <v>4067</v>
      </c>
      <c r="G426" s="144">
        <v>0.27950000000000003</v>
      </c>
      <c r="H426" s="144" t="s">
        <v>1376</v>
      </c>
      <c r="I426" s="144">
        <v>75</v>
      </c>
      <c r="J426" s="144">
        <v>9.8160000000000007</v>
      </c>
      <c r="K426" s="144"/>
      <c r="L426" s="144"/>
    </row>
    <row r="427" spans="1:12" x14ac:dyDescent="0.25">
      <c r="A427" s="144" t="s">
        <v>4068</v>
      </c>
      <c r="B427" s="144" t="s">
        <v>4069</v>
      </c>
      <c r="C427" s="144" t="s">
        <v>201</v>
      </c>
      <c r="D427" s="144" t="s">
        <v>4070</v>
      </c>
      <c r="E427" s="144">
        <v>0.99</v>
      </c>
      <c r="F427" s="144" t="s">
        <v>4071</v>
      </c>
      <c r="G427" s="144">
        <v>0.59309999999999996</v>
      </c>
      <c r="H427" s="144" t="s">
        <v>1381</v>
      </c>
      <c r="I427" s="144">
        <v>60</v>
      </c>
      <c r="J427" s="144">
        <v>1.9870000000000001</v>
      </c>
      <c r="K427" s="144"/>
      <c r="L427" s="144"/>
    </row>
    <row r="428" spans="1:12" x14ac:dyDescent="0.25">
      <c r="A428" s="144" t="s">
        <v>4072</v>
      </c>
      <c r="B428" s="144" t="s">
        <v>4073</v>
      </c>
      <c r="C428" s="144" t="s">
        <v>201</v>
      </c>
      <c r="D428" s="144" t="s">
        <v>4074</v>
      </c>
      <c r="E428" s="144">
        <v>-0.3412</v>
      </c>
      <c r="F428" s="144" t="s">
        <v>4075</v>
      </c>
      <c r="G428" s="144">
        <v>0.47349999999999998</v>
      </c>
      <c r="H428" s="144" t="s">
        <v>1381</v>
      </c>
      <c r="I428" s="144">
        <v>40</v>
      </c>
      <c r="J428" s="144">
        <v>0.27939999999999998</v>
      </c>
      <c r="K428" s="144"/>
      <c r="L428" s="144"/>
    </row>
    <row r="429" spans="1:12" x14ac:dyDescent="0.25">
      <c r="A429" s="144" t="s">
        <v>4076</v>
      </c>
      <c r="B429" s="144" t="s">
        <v>4077</v>
      </c>
      <c r="C429" s="144" t="s">
        <v>201</v>
      </c>
      <c r="D429" s="144" t="s">
        <v>4078</v>
      </c>
      <c r="E429" s="144">
        <v>3.7890000000000001</v>
      </c>
      <c r="F429" s="144" t="s">
        <v>3420</v>
      </c>
      <c r="G429" s="144">
        <v>0.82099999999999995</v>
      </c>
      <c r="H429" s="144" t="s">
        <v>1376</v>
      </c>
      <c r="I429" s="144">
        <v>75</v>
      </c>
      <c r="J429" s="144">
        <v>5.6150000000000002</v>
      </c>
      <c r="K429" s="144"/>
      <c r="L429" s="144"/>
    </row>
    <row r="430" spans="1:12" x14ac:dyDescent="0.25">
      <c r="A430" s="144" t="s">
        <v>4079</v>
      </c>
      <c r="B430" s="144" t="s">
        <v>4080</v>
      </c>
      <c r="C430" s="144" t="s">
        <v>201</v>
      </c>
      <c r="D430" s="144" t="s">
        <v>3423</v>
      </c>
      <c r="E430" s="144">
        <v>0.7732</v>
      </c>
      <c r="F430" s="144" t="s">
        <v>4081</v>
      </c>
      <c r="G430" s="144">
        <v>0.1663</v>
      </c>
      <c r="H430" s="144" t="s">
        <v>1376</v>
      </c>
      <c r="I430" s="144">
        <v>75</v>
      </c>
      <c r="J430" s="144">
        <v>5.649</v>
      </c>
      <c r="K430" s="144"/>
      <c r="L430" s="144"/>
    </row>
    <row r="431" spans="1:12" x14ac:dyDescent="0.25">
      <c r="A431" s="144" t="s">
        <v>4082</v>
      </c>
      <c r="B431" s="144" t="s">
        <v>4083</v>
      </c>
      <c r="C431" s="144" t="s">
        <v>201</v>
      </c>
      <c r="D431" s="144" t="s">
        <v>4084</v>
      </c>
      <c r="E431" s="144">
        <v>0.77080000000000004</v>
      </c>
      <c r="F431" s="144" t="s">
        <v>201</v>
      </c>
      <c r="G431" s="144">
        <v>0</v>
      </c>
      <c r="H431" s="144" t="s">
        <v>1396</v>
      </c>
      <c r="I431" s="144">
        <v>100</v>
      </c>
      <c r="J431" s="144">
        <v>100</v>
      </c>
      <c r="K431" s="144"/>
      <c r="L431" s="144"/>
    </row>
    <row r="432" spans="1:12" x14ac:dyDescent="0.25">
      <c r="A432" s="144" t="s">
        <v>4085</v>
      </c>
      <c r="B432" s="144" t="s">
        <v>4086</v>
      </c>
      <c r="C432" s="144" t="s">
        <v>201</v>
      </c>
      <c r="D432" s="144" t="s">
        <v>4087</v>
      </c>
      <c r="E432" s="144">
        <v>0.54300000000000004</v>
      </c>
      <c r="F432" s="144" t="s">
        <v>4088</v>
      </c>
      <c r="G432" s="144">
        <v>0.88949999999999996</v>
      </c>
      <c r="H432" s="144" t="s">
        <v>1381</v>
      </c>
      <c r="I432" s="144">
        <v>60</v>
      </c>
      <c r="J432" s="144">
        <v>1.61</v>
      </c>
      <c r="K432" s="144"/>
      <c r="L432" s="144"/>
    </row>
    <row r="433" spans="1:12" x14ac:dyDescent="0.25">
      <c r="A433" s="144" t="s">
        <v>4089</v>
      </c>
      <c r="B433" s="144" t="s">
        <v>4090</v>
      </c>
      <c r="C433" s="144" t="s">
        <v>201</v>
      </c>
      <c r="D433" s="144" t="s">
        <v>4091</v>
      </c>
      <c r="E433" s="144">
        <v>-0.4854</v>
      </c>
      <c r="F433" s="144" t="s">
        <v>4092</v>
      </c>
      <c r="G433" s="144">
        <v>0.73209999999999997</v>
      </c>
      <c r="H433" s="144" t="s">
        <v>1376</v>
      </c>
      <c r="I433" s="144">
        <v>25</v>
      </c>
      <c r="J433" s="144">
        <v>0.33700000000000002</v>
      </c>
      <c r="K433" s="144"/>
      <c r="L433" s="144"/>
    </row>
    <row r="434" spans="1:12" x14ac:dyDescent="0.25">
      <c r="A434" s="144" t="s">
        <v>4093</v>
      </c>
      <c r="B434" s="144" t="s">
        <v>4094</v>
      </c>
      <c r="C434" s="144" t="s">
        <v>201</v>
      </c>
      <c r="D434" s="144" t="s">
        <v>4095</v>
      </c>
      <c r="E434" s="144">
        <v>7.9219999999999999E-2</v>
      </c>
      <c r="F434" s="144" t="s">
        <v>4096</v>
      </c>
      <c r="G434" s="144">
        <v>0.9607</v>
      </c>
      <c r="H434" s="144" t="s">
        <v>1381</v>
      </c>
      <c r="I434" s="144">
        <v>40</v>
      </c>
      <c r="J434" s="144">
        <v>1.0660000000000001</v>
      </c>
      <c r="K434" s="144"/>
      <c r="L434" s="144"/>
    </row>
    <row r="435" spans="1:12" x14ac:dyDescent="0.25">
      <c r="A435" s="144" t="s">
        <v>4097</v>
      </c>
      <c r="B435" s="144" t="s">
        <v>4098</v>
      </c>
      <c r="C435" s="144" t="s">
        <v>201</v>
      </c>
      <c r="D435" s="144" t="s">
        <v>4099</v>
      </c>
      <c r="E435" s="144">
        <v>-0.17380000000000001</v>
      </c>
      <c r="F435" s="144" t="s">
        <v>4100</v>
      </c>
      <c r="G435" s="144">
        <v>0.75060000000000004</v>
      </c>
      <c r="H435" s="144" t="s">
        <v>1376</v>
      </c>
      <c r="I435" s="144">
        <v>50</v>
      </c>
      <c r="J435" s="144">
        <v>0.76980000000000004</v>
      </c>
      <c r="K435" s="144"/>
      <c r="L435" s="144"/>
    </row>
    <row r="436" spans="1:12" x14ac:dyDescent="0.25">
      <c r="A436" s="144" t="s">
        <v>4101</v>
      </c>
      <c r="B436" s="144" t="s">
        <v>4102</v>
      </c>
      <c r="C436" s="144" t="s">
        <v>201</v>
      </c>
      <c r="D436" s="144" t="s">
        <v>4103</v>
      </c>
      <c r="E436" s="144">
        <v>-0.26860000000000001</v>
      </c>
      <c r="F436" s="144" t="s">
        <v>4104</v>
      </c>
      <c r="G436" s="144">
        <v>0.26860000000000001</v>
      </c>
      <c r="H436" s="144" t="s">
        <v>1371</v>
      </c>
      <c r="I436" s="144">
        <v>0</v>
      </c>
      <c r="J436" s="144">
        <v>0</v>
      </c>
      <c r="K436" s="144"/>
      <c r="L436" s="144"/>
    </row>
    <row r="437" spans="1:12" x14ac:dyDescent="0.25">
      <c r="A437" s="144" t="s">
        <v>4105</v>
      </c>
      <c r="B437" s="144" t="s">
        <v>4106</v>
      </c>
      <c r="C437" s="144" t="s">
        <v>201</v>
      </c>
      <c r="D437" s="144" t="s">
        <v>4107</v>
      </c>
      <c r="E437" s="144">
        <v>-0.72750000000000004</v>
      </c>
      <c r="F437" s="144" t="s">
        <v>4108</v>
      </c>
      <c r="G437" s="144">
        <v>0.72750000000000004</v>
      </c>
      <c r="H437" s="144" t="s">
        <v>1376</v>
      </c>
      <c r="I437" s="144">
        <v>50</v>
      </c>
      <c r="J437" s="144">
        <v>0.17499999999999999</v>
      </c>
      <c r="K437" s="144"/>
      <c r="L437" s="144"/>
    </row>
    <row r="438" spans="1:12" x14ac:dyDescent="0.25">
      <c r="A438" s="144" t="s">
        <v>4109</v>
      </c>
      <c r="B438" s="144" t="s">
        <v>4110</v>
      </c>
      <c r="C438" s="144" t="s">
        <v>201</v>
      </c>
      <c r="D438" s="144" t="s">
        <v>4111</v>
      </c>
      <c r="E438" s="144">
        <v>0.76319999999999999</v>
      </c>
      <c r="F438" s="144" t="s">
        <v>4112</v>
      </c>
      <c r="G438" s="144">
        <v>0.2341</v>
      </c>
      <c r="H438" s="144" t="s">
        <v>1376</v>
      </c>
      <c r="I438" s="144">
        <v>75</v>
      </c>
      <c r="J438" s="144">
        <v>4.234</v>
      </c>
      <c r="K438" s="144"/>
      <c r="L438" s="144"/>
    </row>
    <row r="439" spans="1:12" x14ac:dyDescent="0.25">
      <c r="A439" s="144" t="s">
        <v>4113</v>
      </c>
      <c r="B439" s="144" t="s">
        <v>4114</v>
      </c>
      <c r="C439" s="144" t="s">
        <v>201</v>
      </c>
      <c r="D439" s="144" t="s">
        <v>4115</v>
      </c>
      <c r="E439" s="144">
        <v>0.23780000000000001</v>
      </c>
      <c r="F439" s="144" t="s">
        <v>4116</v>
      </c>
      <c r="G439" s="144">
        <v>0.7298</v>
      </c>
      <c r="H439" s="144" t="s">
        <v>1381</v>
      </c>
      <c r="I439" s="144">
        <v>40</v>
      </c>
      <c r="J439" s="144">
        <v>1.194</v>
      </c>
      <c r="K439" s="144"/>
      <c r="L439" s="144"/>
    </row>
    <row r="440" spans="1:12" x14ac:dyDescent="0.25">
      <c r="A440" s="144" t="s">
        <v>4117</v>
      </c>
      <c r="B440" s="144" t="s">
        <v>4118</v>
      </c>
      <c r="C440" s="144" t="s">
        <v>201</v>
      </c>
      <c r="D440" s="144" t="s">
        <v>4119</v>
      </c>
      <c r="E440" s="144">
        <v>2.4550000000000001</v>
      </c>
      <c r="F440" s="144" t="s">
        <v>4120</v>
      </c>
      <c r="G440" s="144">
        <v>0.80630000000000002</v>
      </c>
      <c r="H440" s="144" t="s">
        <v>1381</v>
      </c>
      <c r="I440" s="144">
        <v>60</v>
      </c>
      <c r="J440" s="144">
        <v>3.7719999999999998</v>
      </c>
      <c r="K440" s="144"/>
      <c r="L440" s="144"/>
    </row>
    <row r="441" spans="1:12" x14ac:dyDescent="0.25">
      <c r="A441" s="144" t="s">
        <v>4121</v>
      </c>
      <c r="B441" s="144" t="s">
        <v>4122</v>
      </c>
      <c r="C441" s="144" t="s">
        <v>201</v>
      </c>
      <c r="D441" s="144" t="s">
        <v>4123</v>
      </c>
      <c r="E441" s="144">
        <v>-2.7269999999999999</v>
      </c>
      <c r="F441" s="144" t="s">
        <v>4124</v>
      </c>
      <c r="G441" s="144">
        <v>2.7269999999999999</v>
      </c>
      <c r="H441" s="144" t="s">
        <v>1381</v>
      </c>
      <c r="I441" s="144">
        <v>0</v>
      </c>
      <c r="J441" s="144">
        <v>0</v>
      </c>
      <c r="K441" s="144"/>
      <c r="L441" s="144"/>
    </row>
    <row r="442" spans="1:12" x14ac:dyDescent="0.25">
      <c r="A442" s="144" t="s">
        <v>4125</v>
      </c>
      <c r="B442" s="144" t="s">
        <v>4126</v>
      </c>
      <c r="C442" s="144" t="s">
        <v>201</v>
      </c>
      <c r="D442" s="144" t="s">
        <v>4127</v>
      </c>
      <c r="E442" s="144">
        <v>-2.956</v>
      </c>
      <c r="F442" s="144" t="s">
        <v>4128</v>
      </c>
      <c r="G442" s="144">
        <v>2.956</v>
      </c>
      <c r="H442" s="144" t="s">
        <v>1381</v>
      </c>
      <c r="I442" s="144">
        <v>0</v>
      </c>
      <c r="J442" s="144">
        <v>0</v>
      </c>
      <c r="K442" s="144"/>
      <c r="L442" s="144"/>
    </row>
    <row r="443" spans="1:12" x14ac:dyDescent="0.25">
      <c r="A443" s="144" t="s">
        <v>4129</v>
      </c>
      <c r="B443" s="144" t="s">
        <v>4130</v>
      </c>
      <c r="C443" s="144" t="s">
        <v>201</v>
      </c>
      <c r="D443" s="144" t="s">
        <v>3435</v>
      </c>
      <c r="E443" s="144">
        <v>-0.74890000000000001</v>
      </c>
      <c r="F443" s="144" t="s">
        <v>4131</v>
      </c>
      <c r="G443" s="144">
        <v>0.74890000000000001</v>
      </c>
      <c r="H443" s="144" t="s">
        <v>1381</v>
      </c>
      <c r="I443" s="144">
        <v>40</v>
      </c>
      <c r="J443" s="144">
        <v>0.31680000000000003</v>
      </c>
      <c r="K443" s="144"/>
      <c r="L443" s="144"/>
    </row>
    <row r="444" spans="1:12" x14ac:dyDescent="0.25">
      <c r="A444" s="144" t="s">
        <v>4132</v>
      </c>
      <c r="B444" s="144" t="s">
        <v>4133</v>
      </c>
      <c r="C444" s="144" t="s">
        <v>201</v>
      </c>
      <c r="D444" s="144" t="s">
        <v>4134</v>
      </c>
      <c r="E444" s="144">
        <v>0.61009999999999998</v>
      </c>
      <c r="F444" s="144" t="s">
        <v>4135</v>
      </c>
      <c r="G444" s="144">
        <v>0.78380000000000005</v>
      </c>
      <c r="H444" s="144" t="s">
        <v>1381</v>
      </c>
      <c r="I444" s="144">
        <v>60</v>
      </c>
      <c r="J444" s="144">
        <v>1.772</v>
      </c>
      <c r="K444" s="144"/>
      <c r="L444" s="144"/>
    </row>
    <row r="445" spans="1:12" x14ac:dyDescent="0.25">
      <c r="A445" s="144" t="s">
        <v>4136</v>
      </c>
      <c r="B445" s="144" t="s">
        <v>4137</v>
      </c>
      <c r="C445" s="144" t="s">
        <v>201</v>
      </c>
      <c r="D445" s="144" t="s">
        <v>4138</v>
      </c>
      <c r="E445" s="144">
        <v>-0.41149999999999998</v>
      </c>
      <c r="F445" s="144" t="s">
        <v>4139</v>
      </c>
      <c r="G445" s="144">
        <v>1.109</v>
      </c>
      <c r="H445" s="144" t="s">
        <v>1381</v>
      </c>
      <c r="I445" s="144">
        <v>20</v>
      </c>
      <c r="J445" s="144">
        <v>0.71150000000000002</v>
      </c>
      <c r="K445" s="144"/>
      <c r="L445" s="144"/>
    </row>
    <row r="446" spans="1:12" x14ac:dyDescent="0.25">
      <c r="A446" s="144" t="s">
        <v>4140</v>
      </c>
      <c r="B446" s="144" t="s">
        <v>4141</v>
      </c>
      <c r="C446" s="144" t="s">
        <v>201</v>
      </c>
      <c r="D446" s="144" t="s">
        <v>4142</v>
      </c>
      <c r="E446" s="144">
        <v>-1.363</v>
      </c>
      <c r="F446" s="144" t="s">
        <v>4143</v>
      </c>
      <c r="G446" s="144">
        <v>1.4810000000000001</v>
      </c>
      <c r="H446" s="144" t="s">
        <v>1376</v>
      </c>
      <c r="I446" s="144">
        <v>50</v>
      </c>
      <c r="J446" s="144">
        <v>0.18229999999999999</v>
      </c>
      <c r="K446" s="144"/>
      <c r="L446" s="144"/>
    </row>
    <row r="447" spans="1:12" x14ac:dyDescent="0.25">
      <c r="A447" s="144" t="s">
        <v>4144</v>
      </c>
      <c r="B447" s="144" t="s">
        <v>4145</v>
      </c>
      <c r="C447" s="144" t="s">
        <v>201</v>
      </c>
      <c r="D447" s="144" t="s">
        <v>3439</v>
      </c>
      <c r="E447" s="144">
        <v>1.738</v>
      </c>
      <c r="F447" s="144" t="s">
        <v>201</v>
      </c>
      <c r="G447" s="144">
        <v>0</v>
      </c>
      <c r="H447" s="144" t="s">
        <v>1376</v>
      </c>
      <c r="I447" s="144">
        <v>100</v>
      </c>
      <c r="J447" s="144">
        <v>100</v>
      </c>
      <c r="K447" s="144"/>
      <c r="L447" s="144"/>
    </row>
    <row r="448" spans="1:12" x14ac:dyDescent="0.25">
      <c r="A448" s="144" t="s">
        <v>4146</v>
      </c>
      <c r="B448" s="144" t="s">
        <v>4147</v>
      </c>
      <c r="C448" s="144" t="s">
        <v>201</v>
      </c>
      <c r="D448" s="144" t="s">
        <v>4148</v>
      </c>
      <c r="E448" s="144">
        <v>1.9790000000000001</v>
      </c>
      <c r="F448" s="144" t="s">
        <v>4149</v>
      </c>
      <c r="G448" s="144">
        <v>0.44240000000000002</v>
      </c>
      <c r="H448" s="144" t="s">
        <v>1381</v>
      </c>
      <c r="I448" s="144">
        <v>60</v>
      </c>
      <c r="J448" s="144">
        <v>5.4729999999999999</v>
      </c>
      <c r="K448" s="144"/>
      <c r="L448" s="144"/>
    </row>
    <row r="449" spans="1:12" x14ac:dyDescent="0.25">
      <c r="A449" s="144" t="s">
        <v>4150</v>
      </c>
      <c r="B449" s="144" t="s">
        <v>4151</v>
      </c>
      <c r="C449" s="144" t="s">
        <v>201</v>
      </c>
      <c r="D449" s="144" t="s">
        <v>4152</v>
      </c>
      <c r="E449" s="144">
        <v>1.4330000000000001</v>
      </c>
      <c r="F449" s="144" t="s">
        <v>552</v>
      </c>
      <c r="G449" s="144">
        <v>0.44850000000000001</v>
      </c>
      <c r="H449" s="144" t="s">
        <v>1376</v>
      </c>
      <c r="I449" s="144">
        <v>75</v>
      </c>
      <c r="J449" s="144">
        <v>4.1760000000000002</v>
      </c>
      <c r="K449" s="144"/>
      <c r="L449" s="144"/>
    </row>
    <row r="450" spans="1:12" x14ac:dyDescent="0.25">
      <c r="A450" s="144" t="s">
        <v>4153</v>
      </c>
      <c r="B450" s="144" t="s">
        <v>4154</v>
      </c>
      <c r="C450" s="144" t="s">
        <v>201</v>
      </c>
      <c r="D450" s="144" t="s">
        <v>4155</v>
      </c>
      <c r="E450" s="144">
        <v>-0.24879999999999999</v>
      </c>
      <c r="F450" s="144" t="s">
        <v>3440</v>
      </c>
      <c r="G450" s="144">
        <v>1.51</v>
      </c>
      <c r="H450" s="144" t="s">
        <v>1381</v>
      </c>
      <c r="I450" s="144">
        <v>60</v>
      </c>
      <c r="J450" s="144">
        <v>0.84760000000000002</v>
      </c>
      <c r="K450" s="144"/>
      <c r="L450" s="144"/>
    </row>
    <row r="451" spans="1:12" x14ac:dyDescent="0.25">
      <c r="A451" s="144" t="s">
        <v>4156</v>
      </c>
      <c r="B451" s="144" t="s">
        <v>4157</v>
      </c>
      <c r="C451" s="144" t="s">
        <v>201</v>
      </c>
      <c r="D451" s="144" t="s">
        <v>4158</v>
      </c>
      <c r="E451" s="144">
        <v>2.9660000000000002</v>
      </c>
      <c r="F451" s="144" t="s">
        <v>201</v>
      </c>
      <c r="G451" s="144">
        <v>0</v>
      </c>
      <c r="H451" s="144" t="s">
        <v>1396</v>
      </c>
      <c r="I451" s="144">
        <v>100</v>
      </c>
      <c r="J451" s="144">
        <v>100</v>
      </c>
      <c r="K451" s="144"/>
      <c r="L451" s="144"/>
    </row>
    <row r="452" spans="1:12" x14ac:dyDescent="0.25">
      <c r="A452" s="144" t="s">
        <v>4159</v>
      </c>
      <c r="B452" s="144" t="s">
        <v>4160</v>
      </c>
      <c r="C452" s="144" t="s">
        <v>201</v>
      </c>
      <c r="D452" s="144" t="s">
        <v>4161</v>
      </c>
      <c r="E452" s="144">
        <v>-0.1837</v>
      </c>
      <c r="F452" s="144" t="s">
        <v>4162</v>
      </c>
      <c r="G452" s="144">
        <v>0.38769999999999999</v>
      </c>
      <c r="H452" s="144" t="s">
        <v>1396</v>
      </c>
      <c r="I452" s="144">
        <v>66.67</v>
      </c>
      <c r="J452" s="144">
        <v>0.52700000000000002</v>
      </c>
      <c r="K452" s="144"/>
      <c r="L452" s="144"/>
    </row>
    <row r="453" spans="1:12" x14ac:dyDescent="0.25">
      <c r="A453" s="144" t="s">
        <v>4163</v>
      </c>
      <c r="B453" s="144" t="s">
        <v>4164</v>
      </c>
      <c r="C453" s="144" t="s">
        <v>201</v>
      </c>
      <c r="D453" s="144" t="s">
        <v>4165</v>
      </c>
      <c r="E453" s="144">
        <v>4.0190000000000001</v>
      </c>
      <c r="F453" s="144" t="s">
        <v>201</v>
      </c>
      <c r="G453" s="144">
        <v>0</v>
      </c>
      <c r="H453" s="144" t="s">
        <v>1376</v>
      </c>
      <c r="I453" s="144">
        <v>100</v>
      </c>
      <c r="J453" s="144">
        <v>100</v>
      </c>
      <c r="K453" s="144"/>
      <c r="L453" s="144"/>
    </row>
    <row r="454" spans="1:12" x14ac:dyDescent="0.25">
      <c r="A454" s="144" t="s">
        <v>4166</v>
      </c>
      <c r="B454" s="144" t="s">
        <v>4167</v>
      </c>
      <c r="C454" s="144" t="s">
        <v>201</v>
      </c>
      <c r="D454" s="144" t="s">
        <v>4168</v>
      </c>
      <c r="E454" s="144">
        <v>-0.37580000000000002</v>
      </c>
      <c r="F454" s="144" t="s">
        <v>3443</v>
      </c>
      <c r="G454" s="144">
        <v>1.7010000000000001</v>
      </c>
      <c r="H454" s="144" t="s">
        <v>1381</v>
      </c>
      <c r="I454" s="144">
        <v>40</v>
      </c>
      <c r="J454" s="144">
        <v>0.85070000000000001</v>
      </c>
      <c r="K454" s="144"/>
      <c r="L454" s="144"/>
    </row>
    <row r="455" spans="1:12" x14ac:dyDescent="0.25">
      <c r="A455" s="144" t="s">
        <v>4169</v>
      </c>
      <c r="B455" s="144" t="s">
        <v>4170</v>
      </c>
      <c r="C455" s="144" t="s">
        <v>201</v>
      </c>
      <c r="D455" s="144" t="s">
        <v>4171</v>
      </c>
      <c r="E455" s="144">
        <v>-0.72260000000000002</v>
      </c>
      <c r="F455" s="144" t="s">
        <v>4172</v>
      </c>
      <c r="G455" s="144">
        <v>0.76200000000000001</v>
      </c>
      <c r="H455" s="144" t="s">
        <v>1376</v>
      </c>
      <c r="I455" s="144">
        <v>50</v>
      </c>
      <c r="J455" s="144">
        <v>0.35270000000000001</v>
      </c>
      <c r="K455" s="144"/>
      <c r="L455" s="144"/>
    </row>
    <row r="456" spans="1:12" x14ac:dyDescent="0.25">
      <c r="A456" s="144" t="s">
        <v>4173</v>
      </c>
      <c r="B456" s="144" t="s">
        <v>4174</v>
      </c>
      <c r="C456" s="144" t="s">
        <v>201</v>
      </c>
      <c r="D456" s="144" t="s">
        <v>3446</v>
      </c>
      <c r="E456" s="144">
        <v>0.66920000000000002</v>
      </c>
      <c r="F456" s="144" t="s">
        <v>4175</v>
      </c>
      <c r="G456" s="144">
        <v>0.24030000000000001</v>
      </c>
      <c r="H456" s="144" t="s">
        <v>1381</v>
      </c>
      <c r="I456" s="144">
        <v>80</v>
      </c>
      <c r="J456" s="144">
        <v>3.7850000000000001</v>
      </c>
      <c r="K456" s="144"/>
      <c r="L456" s="144"/>
    </row>
    <row r="457" spans="1:12" x14ac:dyDescent="0.25">
      <c r="A457" s="144" t="s">
        <v>4176</v>
      </c>
      <c r="B457" s="144" t="s">
        <v>4177</v>
      </c>
      <c r="C457" s="144" t="s">
        <v>201</v>
      </c>
      <c r="D457" s="144" t="s">
        <v>4178</v>
      </c>
      <c r="E457" s="144">
        <v>0.97409999999999997</v>
      </c>
      <c r="F457" s="144" t="s">
        <v>2114</v>
      </c>
      <c r="G457" s="144">
        <v>0.18179999999999999</v>
      </c>
      <c r="H457" s="144" t="s">
        <v>1376</v>
      </c>
      <c r="I457" s="144">
        <v>75</v>
      </c>
      <c r="J457" s="144">
        <v>6.3579999999999997</v>
      </c>
      <c r="K457" s="144"/>
      <c r="L457" s="144"/>
    </row>
    <row r="458" spans="1:12" x14ac:dyDescent="0.25">
      <c r="A458" s="144" t="s">
        <v>4179</v>
      </c>
      <c r="B458" s="144" t="s">
        <v>4180</v>
      </c>
      <c r="C458" s="144" t="s">
        <v>201</v>
      </c>
      <c r="D458" s="144" t="s">
        <v>4181</v>
      </c>
      <c r="E458" s="144">
        <v>0.44340000000000002</v>
      </c>
      <c r="F458" s="144" t="s">
        <v>4182</v>
      </c>
      <c r="G458" s="144">
        <v>9.9309999999999996E-2</v>
      </c>
      <c r="H458" s="144" t="s">
        <v>1396</v>
      </c>
      <c r="I458" s="144">
        <v>66.67</v>
      </c>
      <c r="J458" s="144">
        <v>5.4649999999999999</v>
      </c>
      <c r="K458" s="144"/>
      <c r="L458" s="144"/>
    </row>
    <row r="459" spans="1:12" x14ac:dyDescent="0.25">
      <c r="A459" s="144" t="s">
        <v>4183</v>
      </c>
      <c r="B459" s="144" t="s">
        <v>4184</v>
      </c>
      <c r="C459" s="144" t="s">
        <v>201</v>
      </c>
      <c r="D459" s="144" t="s">
        <v>4185</v>
      </c>
      <c r="E459" s="144">
        <v>-1.8660000000000001</v>
      </c>
      <c r="F459" s="144" t="s">
        <v>4186</v>
      </c>
      <c r="G459" s="144">
        <v>1.8660000000000001</v>
      </c>
      <c r="H459" s="144" t="s">
        <v>1381</v>
      </c>
      <c r="I459" s="144">
        <v>0</v>
      </c>
      <c r="J459" s="144">
        <v>0</v>
      </c>
      <c r="K459" s="144"/>
      <c r="L459" s="144"/>
    </row>
    <row r="460" spans="1:12" x14ac:dyDescent="0.25">
      <c r="A460" s="144" t="s">
        <v>4187</v>
      </c>
      <c r="B460" s="144" t="s">
        <v>4188</v>
      </c>
      <c r="C460" s="144" t="s">
        <v>201</v>
      </c>
      <c r="D460" s="144" t="s">
        <v>3450</v>
      </c>
      <c r="E460" s="144">
        <v>0.71260000000000001</v>
      </c>
      <c r="F460" s="144" t="s">
        <v>4189</v>
      </c>
      <c r="G460" s="144">
        <v>0.70499999999999996</v>
      </c>
      <c r="H460" s="144" t="s">
        <v>1381</v>
      </c>
      <c r="I460" s="144">
        <v>60</v>
      </c>
      <c r="J460" s="144">
        <v>2.0110000000000001</v>
      </c>
      <c r="K460" s="144"/>
      <c r="L460" s="144"/>
    </row>
    <row r="461" spans="1:12" x14ac:dyDescent="0.25">
      <c r="A461" s="144" t="s">
        <v>4190</v>
      </c>
      <c r="B461" s="144" t="s">
        <v>4191</v>
      </c>
      <c r="C461" s="144" t="s">
        <v>201</v>
      </c>
      <c r="D461" s="144" t="s">
        <v>4192</v>
      </c>
      <c r="E461" s="144">
        <v>-1.4530000000000001</v>
      </c>
      <c r="F461" s="144" t="s">
        <v>4193</v>
      </c>
      <c r="G461" s="144">
        <v>1.4530000000000001</v>
      </c>
      <c r="H461" s="144" t="s">
        <v>1381</v>
      </c>
      <c r="I461" s="144">
        <v>20</v>
      </c>
      <c r="J461" s="144">
        <v>1.0489999999999999E-2</v>
      </c>
      <c r="K461" s="144"/>
      <c r="L461" s="144"/>
    </row>
    <row r="462" spans="1:12" x14ac:dyDescent="0.25">
      <c r="A462" s="144" t="s">
        <v>4194</v>
      </c>
      <c r="B462" s="144" t="s">
        <v>4195</v>
      </c>
      <c r="C462" s="144" t="s">
        <v>201</v>
      </c>
      <c r="D462" s="144" t="s">
        <v>4196</v>
      </c>
      <c r="E462" s="144">
        <v>-3.5319999999999997E-2</v>
      </c>
      <c r="F462" s="144" t="s">
        <v>4197</v>
      </c>
      <c r="G462" s="144">
        <v>1.181</v>
      </c>
      <c r="H462" s="144" t="s">
        <v>1376</v>
      </c>
      <c r="I462" s="144">
        <v>50</v>
      </c>
      <c r="J462" s="144">
        <v>0.97019999999999995</v>
      </c>
      <c r="K462" s="144"/>
      <c r="L462" s="144"/>
    </row>
    <row r="463" spans="1:12" x14ac:dyDescent="0.25">
      <c r="A463" s="144" t="s">
        <v>4198</v>
      </c>
      <c r="B463" s="144" t="s">
        <v>4199</v>
      </c>
      <c r="C463" s="144" t="s">
        <v>201</v>
      </c>
      <c r="D463" s="144" t="s">
        <v>4200</v>
      </c>
      <c r="E463" s="144">
        <v>0.3417</v>
      </c>
      <c r="F463" s="144" t="s">
        <v>4201</v>
      </c>
      <c r="G463" s="144">
        <v>0.87809999999999999</v>
      </c>
      <c r="H463" s="144" t="s">
        <v>1381</v>
      </c>
      <c r="I463" s="144">
        <v>40</v>
      </c>
      <c r="J463" s="144">
        <v>1.2769999999999999</v>
      </c>
      <c r="K463" s="144"/>
      <c r="L463" s="144"/>
    </row>
    <row r="464" spans="1:12" x14ac:dyDescent="0.25">
      <c r="A464" s="144" t="s">
        <v>4202</v>
      </c>
      <c r="B464" s="144" t="s">
        <v>4203</v>
      </c>
      <c r="C464" s="144" t="s">
        <v>201</v>
      </c>
      <c r="D464" s="144" t="s">
        <v>4204</v>
      </c>
      <c r="E464" s="144">
        <v>1.992</v>
      </c>
      <c r="F464" s="144" t="s">
        <v>201</v>
      </c>
      <c r="G464" s="144">
        <v>0</v>
      </c>
      <c r="H464" s="144" t="s">
        <v>1376</v>
      </c>
      <c r="I464" s="144">
        <v>100</v>
      </c>
      <c r="J464" s="144">
        <v>100</v>
      </c>
      <c r="K464" s="144"/>
      <c r="L464" s="144"/>
    </row>
    <row r="465" spans="1:12" x14ac:dyDescent="0.25">
      <c r="A465" s="144" t="s">
        <v>4205</v>
      </c>
      <c r="B465" s="144" t="s">
        <v>4206</v>
      </c>
      <c r="C465" s="144" t="s">
        <v>201</v>
      </c>
      <c r="D465" s="144" t="s">
        <v>4207</v>
      </c>
      <c r="E465" s="144">
        <v>1.0249999999999999</v>
      </c>
      <c r="F465" s="144" t="s">
        <v>4208</v>
      </c>
      <c r="G465" s="144">
        <v>1.089</v>
      </c>
      <c r="H465" s="144" t="s">
        <v>1381</v>
      </c>
      <c r="I465" s="144">
        <v>60</v>
      </c>
      <c r="J465" s="144">
        <v>1.7829999999999999</v>
      </c>
      <c r="K465" s="144"/>
      <c r="L465" s="144"/>
    </row>
    <row r="466" spans="1:12" x14ac:dyDescent="0.25">
      <c r="A466" s="144" t="s">
        <v>4209</v>
      </c>
      <c r="B466" s="144" t="s">
        <v>4210</v>
      </c>
      <c r="C466" s="144" t="s">
        <v>201</v>
      </c>
      <c r="D466" s="144" t="s">
        <v>4211</v>
      </c>
      <c r="E466" s="144">
        <v>0.39789999999999998</v>
      </c>
      <c r="F466" s="144" t="s">
        <v>4212</v>
      </c>
      <c r="G466" s="144">
        <v>0.33810000000000001</v>
      </c>
      <c r="H466" s="144" t="s">
        <v>1376</v>
      </c>
      <c r="I466" s="144">
        <v>50</v>
      </c>
      <c r="J466" s="144">
        <v>2.1680000000000001</v>
      </c>
      <c r="K466" s="144"/>
      <c r="L466" s="144"/>
    </row>
    <row r="467" spans="1:12" x14ac:dyDescent="0.25">
      <c r="A467" s="144" t="s">
        <v>4213</v>
      </c>
      <c r="B467" s="144" t="s">
        <v>4214</v>
      </c>
      <c r="C467" s="144" t="s">
        <v>201</v>
      </c>
      <c r="D467" s="144" t="s">
        <v>4215</v>
      </c>
      <c r="E467" s="144">
        <v>-0.28899999999999998</v>
      </c>
      <c r="F467" s="144" t="s">
        <v>4216</v>
      </c>
      <c r="G467" s="144">
        <v>1.0269999999999999</v>
      </c>
      <c r="H467" s="144" t="s">
        <v>1381</v>
      </c>
      <c r="I467" s="144">
        <v>40</v>
      </c>
      <c r="J467" s="144">
        <v>0.71989999999999998</v>
      </c>
      <c r="K467" s="144"/>
      <c r="L467" s="144"/>
    </row>
    <row r="468" spans="1:12" x14ac:dyDescent="0.25">
      <c r="A468" s="144" t="s">
        <v>4217</v>
      </c>
      <c r="B468" s="144" t="s">
        <v>4218</v>
      </c>
      <c r="C468" s="144" t="s">
        <v>201</v>
      </c>
      <c r="D468" s="144" t="s">
        <v>4219</v>
      </c>
      <c r="E468" s="144">
        <v>-0.93140000000000001</v>
      </c>
      <c r="F468" s="144" t="s">
        <v>4220</v>
      </c>
      <c r="G468" s="144">
        <v>1</v>
      </c>
      <c r="H468" s="144" t="s">
        <v>1396</v>
      </c>
      <c r="I468" s="144">
        <v>66.67</v>
      </c>
      <c r="J468" s="144">
        <v>6.8720000000000003E-2</v>
      </c>
      <c r="K468" s="144"/>
      <c r="L468" s="144"/>
    </row>
    <row r="469" spans="1:12" x14ac:dyDescent="0.25">
      <c r="A469" s="144" t="s">
        <v>4221</v>
      </c>
      <c r="B469" s="144" t="s">
        <v>4222</v>
      </c>
      <c r="C469" s="144" t="s">
        <v>201</v>
      </c>
      <c r="D469" s="144" t="s">
        <v>3458</v>
      </c>
      <c r="E469" s="144">
        <v>-0.19320000000000001</v>
      </c>
      <c r="F469" s="144" t="s">
        <v>4223</v>
      </c>
      <c r="G469" s="144">
        <v>0.19320000000000001</v>
      </c>
      <c r="H469" s="144" t="s">
        <v>1417</v>
      </c>
      <c r="I469" s="144">
        <v>0</v>
      </c>
      <c r="J469" s="144">
        <v>0</v>
      </c>
      <c r="K469" s="144"/>
      <c r="L469" s="144"/>
    </row>
    <row r="470" spans="1:12" x14ac:dyDescent="0.25">
      <c r="A470" s="144" t="s">
        <v>4224</v>
      </c>
      <c r="B470" s="144" t="s">
        <v>4225</v>
      </c>
      <c r="C470" s="144" t="s">
        <v>201</v>
      </c>
      <c r="D470" s="144" t="s">
        <v>4226</v>
      </c>
      <c r="E470" s="144">
        <v>-4.9399999999999999E-2</v>
      </c>
      <c r="F470" s="144" t="s">
        <v>4227</v>
      </c>
      <c r="G470" s="144">
        <v>0.5494</v>
      </c>
      <c r="H470" s="144" t="s">
        <v>1381</v>
      </c>
      <c r="I470" s="144">
        <v>60</v>
      </c>
      <c r="J470" s="144">
        <v>0.91010000000000002</v>
      </c>
      <c r="K470" s="144"/>
      <c r="L470" s="144"/>
    </row>
    <row r="471" spans="1:12" x14ac:dyDescent="0.25">
      <c r="A471" s="144" t="s">
        <v>4228</v>
      </c>
      <c r="B471" s="144" t="s">
        <v>4229</v>
      </c>
      <c r="C471" s="144" t="s">
        <v>201</v>
      </c>
      <c r="D471" s="144" t="s">
        <v>4230</v>
      </c>
      <c r="E471" s="144">
        <v>2.0169999999999999</v>
      </c>
      <c r="F471" s="144" t="s">
        <v>4231</v>
      </c>
      <c r="G471" s="144">
        <v>0.41289999999999999</v>
      </c>
      <c r="H471" s="144" t="s">
        <v>1376</v>
      </c>
      <c r="I471" s="144">
        <v>50</v>
      </c>
      <c r="J471" s="144">
        <v>5.8849999999999998</v>
      </c>
      <c r="K471" s="144"/>
      <c r="L471" s="144"/>
    </row>
    <row r="472" spans="1:12" x14ac:dyDescent="0.25">
      <c r="A472" s="144" t="s">
        <v>4232</v>
      </c>
      <c r="B472" s="144" t="s">
        <v>4233</v>
      </c>
      <c r="C472" s="144" t="s">
        <v>201</v>
      </c>
      <c r="D472" s="144" t="s">
        <v>4234</v>
      </c>
      <c r="E472" s="144">
        <v>2.9969999999999999</v>
      </c>
      <c r="F472" s="144" t="s">
        <v>3459</v>
      </c>
      <c r="G472" s="144">
        <v>0.78249999999999997</v>
      </c>
      <c r="H472" s="144" t="s">
        <v>1381</v>
      </c>
      <c r="I472" s="144">
        <v>60</v>
      </c>
      <c r="J472" s="144">
        <v>4.5140000000000002</v>
      </c>
      <c r="K472" s="144"/>
      <c r="L472" s="144"/>
    </row>
    <row r="473" spans="1:12" x14ac:dyDescent="0.25">
      <c r="A473" s="144" t="s">
        <v>4235</v>
      </c>
      <c r="B473" s="144" t="s">
        <v>4236</v>
      </c>
      <c r="C473" s="144" t="s">
        <v>201</v>
      </c>
      <c r="D473" s="144" t="s">
        <v>4237</v>
      </c>
      <c r="E473" s="144">
        <v>-0.82609999999999995</v>
      </c>
      <c r="F473" s="144" t="s">
        <v>4238</v>
      </c>
      <c r="G473" s="144">
        <v>0.82609999999999995</v>
      </c>
      <c r="H473" s="144" t="s">
        <v>1381</v>
      </c>
      <c r="I473" s="144">
        <v>20</v>
      </c>
      <c r="J473" s="144">
        <v>0.11</v>
      </c>
      <c r="K473" s="144"/>
      <c r="L473" s="144"/>
    </row>
    <row r="474" spans="1:12" x14ac:dyDescent="0.25">
      <c r="A474" s="144" t="s">
        <v>4239</v>
      </c>
      <c r="B474" s="144" t="s">
        <v>4240</v>
      </c>
      <c r="C474" s="144" t="s">
        <v>201</v>
      </c>
      <c r="D474" s="144" t="s">
        <v>4241</v>
      </c>
      <c r="E474" s="144">
        <v>1.1659999999999999</v>
      </c>
      <c r="F474" s="144" t="s">
        <v>201</v>
      </c>
      <c r="G474" s="144">
        <v>0</v>
      </c>
      <c r="H474" s="144" t="s">
        <v>1376</v>
      </c>
      <c r="I474" s="144">
        <v>100</v>
      </c>
      <c r="J474" s="144">
        <v>100</v>
      </c>
      <c r="K474" s="144"/>
      <c r="L474" s="144"/>
    </row>
    <row r="475" spans="1:12" x14ac:dyDescent="0.25">
      <c r="A475" s="144" t="s">
        <v>4242</v>
      </c>
      <c r="B475" s="144" t="s">
        <v>4243</v>
      </c>
      <c r="C475" s="144" t="s">
        <v>201</v>
      </c>
      <c r="D475" s="144" t="s">
        <v>4244</v>
      </c>
      <c r="E475" s="144">
        <v>-0.46229999999999999</v>
      </c>
      <c r="F475" s="144" t="s">
        <v>4245</v>
      </c>
      <c r="G475" s="144">
        <v>0.46229999999999999</v>
      </c>
      <c r="H475" s="144" t="s">
        <v>1396</v>
      </c>
      <c r="I475" s="144">
        <v>0</v>
      </c>
      <c r="J475" s="144">
        <v>0</v>
      </c>
      <c r="K475" s="144"/>
      <c r="L475" s="144"/>
    </row>
    <row r="476" spans="1:12" x14ac:dyDescent="0.25">
      <c r="A476" s="144" t="s">
        <v>4246</v>
      </c>
      <c r="B476" s="144" t="s">
        <v>4247</v>
      </c>
      <c r="C476" s="144" t="s">
        <v>201</v>
      </c>
      <c r="D476" s="144" t="s">
        <v>4248</v>
      </c>
      <c r="E476" s="144">
        <v>3.7490000000000001</v>
      </c>
      <c r="F476" s="144" t="s">
        <v>201</v>
      </c>
      <c r="G476" s="144">
        <v>0</v>
      </c>
      <c r="H476" s="144" t="s">
        <v>1381</v>
      </c>
      <c r="I476" s="144">
        <v>100</v>
      </c>
      <c r="J476" s="144">
        <v>100</v>
      </c>
      <c r="K476" s="144"/>
      <c r="L476" s="144"/>
    </row>
    <row r="477" spans="1:12" x14ac:dyDescent="0.25">
      <c r="A477" s="144" t="s">
        <v>4249</v>
      </c>
      <c r="B477" s="144" t="s">
        <v>4250</v>
      </c>
      <c r="C477" s="144" t="s">
        <v>201</v>
      </c>
      <c r="D477" s="144" t="s">
        <v>4251</v>
      </c>
      <c r="E477" s="144">
        <v>0.24179999999999999</v>
      </c>
      <c r="F477" s="144" t="s">
        <v>4252</v>
      </c>
      <c r="G477" s="144">
        <v>4.0890000000000003E-2</v>
      </c>
      <c r="H477" s="144" t="s">
        <v>1396</v>
      </c>
      <c r="I477" s="144">
        <v>66.67</v>
      </c>
      <c r="J477" s="144">
        <v>6.8959999999999999</v>
      </c>
      <c r="K477" s="144"/>
      <c r="L477" s="144"/>
    </row>
    <row r="478" spans="1:12" x14ac:dyDescent="0.25">
      <c r="A478" s="144" t="s">
        <v>4253</v>
      </c>
      <c r="B478" s="144" t="s">
        <v>4254</v>
      </c>
      <c r="C478" s="144" t="s">
        <v>201</v>
      </c>
      <c r="D478" s="144" t="s">
        <v>3466</v>
      </c>
      <c r="E478" s="144">
        <v>0.75900000000000001</v>
      </c>
      <c r="F478" s="144" t="s">
        <v>4255</v>
      </c>
      <c r="G478" s="144">
        <v>0.37830000000000003</v>
      </c>
      <c r="H478" s="144" t="s">
        <v>1376</v>
      </c>
      <c r="I478" s="144">
        <v>50</v>
      </c>
      <c r="J478" s="144">
        <v>2.6659999999999999</v>
      </c>
      <c r="K478" s="144"/>
      <c r="L478" s="144"/>
    </row>
    <row r="479" spans="1:12" x14ac:dyDescent="0.25">
      <c r="A479" s="144" t="s">
        <v>4256</v>
      </c>
      <c r="B479" s="144" t="s">
        <v>4257</v>
      </c>
      <c r="C479" s="144" t="s">
        <v>201</v>
      </c>
      <c r="D479" s="144" t="s">
        <v>4258</v>
      </c>
      <c r="E479" s="144">
        <v>-0.13</v>
      </c>
      <c r="F479" s="144" t="s">
        <v>4259</v>
      </c>
      <c r="G479" s="144">
        <v>0.75629999999999997</v>
      </c>
      <c r="H479" s="144" t="s">
        <v>1376</v>
      </c>
      <c r="I479" s="144">
        <v>50</v>
      </c>
      <c r="J479" s="144">
        <v>0.84699999999999998</v>
      </c>
      <c r="K479" s="144"/>
      <c r="L479" s="144"/>
    </row>
    <row r="480" spans="1:12" x14ac:dyDescent="0.25">
      <c r="A480" s="144" t="s">
        <v>4260</v>
      </c>
      <c r="B480" s="144" t="s">
        <v>4261</v>
      </c>
      <c r="C480" s="144" t="s">
        <v>201</v>
      </c>
      <c r="D480" s="144" t="s">
        <v>4262</v>
      </c>
      <c r="E480" s="144">
        <v>-1.411</v>
      </c>
      <c r="F480" s="144" t="s">
        <v>4263</v>
      </c>
      <c r="G480" s="144">
        <v>2.04</v>
      </c>
      <c r="H480" s="144" t="s">
        <v>1376</v>
      </c>
      <c r="I480" s="144">
        <v>50</v>
      </c>
      <c r="J480" s="144">
        <v>0.31259999999999999</v>
      </c>
      <c r="K480" s="144"/>
      <c r="L480" s="144"/>
    </row>
    <row r="481" spans="1:12" x14ac:dyDescent="0.25">
      <c r="A481" s="144" t="s">
        <v>4264</v>
      </c>
      <c r="B481" s="144" t="s">
        <v>4265</v>
      </c>
      <c r="C481" s="144" t="s">
        <v>201</v>
      </c>
      <c r="D481" s="144" t="s">
        <v>4266</v>
      </c>
      <c r="E481" s="144">
        <v>1.7330000000000001</v>
      </c>
      <c r="F481" s="144" t="s">
        <v>4267</v>
      </c>
      <c r="G481" s="144">
        <v>0.68730000000000002</v>
      </c>
      <c r="H481" s="144" t="s">
        <v>1381</v>
      </c>
      <c r="I481" s="144">
        <v>60</v>
      </c>
      <c r="J481" s="144">
        <v>2.4409999999999998</v>
      </c>
      <c r="K481" s="144"/>
      <c r="L481" s="144"/>
    </row>
    <row r="482" spans="1:12" x14ac:dyDescent="0.25">
      <c r="A482" s="144" t="s">
        <v>4268</v>
      </c>
      <c r="B482" s="144" t="s">
        <v>4269</v>
      </c>
      <c r="C482" s="144" t="s">
        <v>201</v>
      </c>
      <c r="D482" s="144" t="s">
        <v>3470</v>
      </c>
      <c r="E482" s="144">
        <v>0.23039999999999999</v>
      </c>
      <c r="F482" s="144" t="s">
        <v>4270</v>
      </c>
      <c r="G482" s="144">
        <v>0.60189999999999999</v>
      </c>
      <c r="H482" s="144" t="s">
        <v>1381</v>
      </c>
      <c r="I482" s="144">
        <v>40</v>
      </c>
      <c r="J482" s="144">
        <v>1.3460000000000001</v>
      </c>
      <c r="K482" s="144"/>
      <c r="L482" s="144"/>
    </row>
    <row r="483" spans="1:12" x14ac:dyDescent="0.25">
      <c r="A483" s="144" t="s">
        <v>4271</v>
      </c>
      <c r="B483" s="144" t="s">
        <v>4272</v>
      </c>
      <c r="C483" s="144" t="s">
        <v>201</v>
      </c>
      <c r="D483" s="144" t="s">
        <v>4273</v>
      </c>
      <c r="E483" s="144">
        <v>-0.74690000000000001</v>
      </c>
      <c r="F483" s="144" t="s">
        <v>4274</v>
      </c>
      <c r="G483" s="144">
        <v>0.89039999999999997</v>
      </c>
      <c r="H483" s="144" t="s">
        <v>1376</v>
      </c>
      <c r="I483" s="144">
        <v>25</v>
      </c>
      <c r="J483" s="144">
        <v>0.16239999999999999</v>
      </c>
      <c r="K483" s="144"/>
      <c r="L483" s="144"/>
    </row>
    <row r="484" spans="1:12" x14ac:dyDescent="0.25">
      <c r="A484" s="144" t="s">
        <v>4275</v>
      </c>
      <c r="B484" s="144" t="s">
        <v>4276</v>
      </c>
      <c r="C484" s="144" t="s">
        <v>201</v>
      </c>
      <c r="D484" s="144" t="s">
        <v>4277</v>
      </c>
      <c r="E484" s="144">
        <v>4.5419999999999998</v>
      </c>
      <c r="F484" s="144" t="s">
        <v>201</v>
      </c>
      <c r="G484" s="144">
        <v>0</v>
      </c>
      <c r="H484" s="144" t="s">
        <v>1376</v>
      </c>
      <c r="I484" s="144">
        <v>100</v>
      </c>
      <c r="J484" s="144">
        <v>100</v>
      </c>
      <c r="K484" s="144"/>
      <c r="L484" s="144"/>
    </row>
    <row r="485" spans="1:12" x14ac:dyDescent="0.25">
      <c r="A485" s="144" t="s">
        <v>4278</v>
      </c>
      <c r="B485" s="144" t="s">
        <v>4279</v>
      </c>
      <c r="C485" s="144" t="s">
        <v>201</v>
      </c>
      <c r="D485" s="144" t="s">
        <v>4280</v>
      </c>
      <c r="E485" s="144">
        <v>-0.24099999999999999</v>
      </c>
      <c r="F485" s="144" t="s">
        <v>4281</v>
      </c>
      <c r="G485" s="144">
        <v>0.66900000000000004</v>
      </c>
      <c r="H485" s="144" t="s">
        <v>1381</v>
      </c>
      <c r="I485" s="144">
        <v>60</v>
      </c>
      <c r="J485" s="144">
        <v>0.80930000000000002</v>
      </c>
      <c r="K485" s="144"/>
      <c r="L485" s="144"/>
    </row>
    <row r="486" spans="1:12" x14ac:dyDescent="0.25">
      <c r="A486" s="144" t="s">
        <v>4282</v>
      </c>
      <c r="B486" s="144" t="s">
        <v>4283</v>
      </c>
      <c r="C486" s="144" t="s">
        <v>201</v>
      </c>
      <c r="D486" s="144" t="s">
        <v>4284</v>
      </c>
      <c r="E486" s="144">
        <v>-1.3240000000000001</v>
      </c>
      <c r="F486" s="144" t="s">
        <v>4285</v>
      </c>
      <c r="G486" s="144">
        <v>1.5349999999999999</v>
      </c>
      <c r="H486" s="144" t="s">
        <v>1381</v>
      </c>
      <c r="I486" s="144">
        <v>40</v>
      </c>
      <c r="J486" s="144">
        <v>0.2364</v>
      </c>
      <c r="K486" s="144"/>
      <c r="L486" s="144"/>
    </row>
    <row r="487" spans="1:12" x14ac:dyDescent="0.25">
      <c r="A487" s="144" t="s">
        <v>4286</v>
      </c>
      <c r="B487" s="144" t="s">
        <v>4287</v>
      </c>
      <c r="C487" s="144" t="s">
        <v>201</v>
      </c>
      <c r="D487" s="144" t="s">
        <v>4288</v>
      </c>
      <c r="E487" s="144">
        <v>-6.9389999999999993E-2</v>
      </c>
      <c r="F487" s="144" t="s">
        <v>4289</v>
      </c>
      <c r="G487" s="144">
        <v>0.4546</v>
      </c>
      <c r="H487" s="144" t="s">
        <v>1376</v>
      </c>
      <c r="I487" s="144">
        <v>50</v>
      </c>
      <c r="J487" s="144">
        <v>0.87350000000000005</v>
      </c>
      <c r="K487" s="144"/>
      <c r="L487" s="144"/>
    </row>
    <row r="488" spans="1:12" x14ac:dyDescent="0.25">
      <c r="A488" s="144" t="s">
        <v>4290</v>
      </c>
      <c r="B488" s="144" t="s">
        <v>4291</v>
      </c>
      <c r="C488" s="144" t="s">
        <v>201</v>
      </c>
      <c r="D488" s="144" t="s">
        <v>4292</v>
      </c>
      <c r="E488" s="144">
        <v>0.55359999999999998</v>
      </c>
      <c r="F488" s="144" t="s">
        <v>4293</v>
      </c>
      <c r="G488" s="144">
        <v>1.161</v>
      </c>
      <c r="H488" s="144" t="s">
        <v>1396</v>
      </c>
      <c r="I488" s="144">
        <v>66.67</v>
      </c>
      <c r="J488" s="144">
        <v>1.4770000000000001</v>
      </c>
      <c r="K488" s="144"/>
      <c r="L488" s="144"/>
    </row>
    <row r="489" spans="1:12" x14ac:dyDescent="0.25">
      <c r="A489" s="144" t="s">
        <v>4294</v>
      </c>
      <c r="B489" s="144" t="s">
        <v>4295</v>
      </c>
      <c r="C489" s="144" t="s">
        <v>201</v>
      </c>
      <c r="D489" s="144" t="s">
        <v>4296</v>
      </c>
      <c r="E489" s="144">
        <v>2.1440000000000001</v>
      </c>
      <c r="F489" s="144" t="s">
        <v>4297</v>
      </c>
      <c r="G489" s="144">
        <v>1.038</v>
      </c>
      <c r="H489" s="144" t="s">
        <v>1381</v>
      </c>
      <c r="I489" s="144">
        <v>40</v>
      </c>
      <c r="J489" s="144">
        <v>3.0659999999999998</v>
      </c>
      <c r="K489" s="144"/>
      <c r="L489" s="144"/>
    </row>
    <row r="490" spans="1:12" x14ac:dyDescent="0.25">
      <c r="A490" s="144" t="s">
        <v>4298</v>
      </c>
      <c r="B490" s="144" t="s">
        <v>4299</v>
      </c>
      <c r="C490" s="144" t="s">
        <v>201</v>
      </c>
      <c r="D490" s="144" t="s">
        <v>4300</v>
      </c>
      <c r="E490" s="144">
        <v>0.38369999999999999</v>
      </c>
      <c r="F490" s="144" t="s">
        <v>4301</v>
      </c>
      <c r="G490" s="144">
        <v>1.502</v>
      </c>
      <c r="H490" s="144" t="s">
        <v>1381</v>
      </c>
      <c r="I490" s="144">
        <v>60</v>
      </c>
      <c r="J490" s="144">
        <v>1.256</v>
      </c>
      <c r="K490" s="144"/>
      <c r="L490" s="144"/>
    </row>
    <row r="491" spans="1:12" x14ac:dyDescent="0.25">
      <c r="A491" s="144" t="s">
        <v>4302</v>
      </c>
      <c r="B491" s="144" t="s">
        <v>4303</v>
      </c>
      <c r="C491" s="144" t="s">
        <v>201</v>
      </c>
      <c r="D491" s="144" t="s">
        <v>4304</v>
      </c>
      <c r="E491" s="144">
        <v>-0.4128</v>
      </c>
      <c r="F491" s="144" t="s">
        <v>4305</v>
      </c>
      <c r="G491" s="144">
        <v>0.6401</v>
      </c>
      <c r="H491" s="144" t="s">
        <v>1381</v>
      </c>
      <c r="I491" s="144">
        <v>40</v>
      </c>
      <c r="J491" s="144">
        <v>0.56340000000000001</v>
      </c>
      <c r="K491" s="144"/>
      <c r="L491" s="144"/>
    </row>
    <row r="492" spans="1:12" x14ac:dyDescent="0.25">
      <c r="A492" s="144" t="s">
        <v>4306</v>
      </c>
      <c r="B492" s="144" t="s">
        <v>4307</v>
      </c>
      <c r="C492" s="144" t="s">
        <v>201</v>
      </c>
      <c r="D492" s="144" t="s">
        <v>4308</v>
      </c>
      <c r="E492" s="144">
        <v>-1.3759999999999999</v>
      </c>
      <c r="F492" s="144" t="s">
        <v>4309</v>
      </c>
      <c r="G492" s="144">
        <v>2.6139999999999999</v>
      </c>
      <c r="H492" s="144" t="s">
        <v>1376</v>
      </c>
      <c r="I492" s="144">
        <v>75</v>
      </c>
      <c r="J492" s="144">
        <v>0.47370000000000001</v>
      </c>
      <c r="K492" s="144"/>
      <c r="L492" s="144"/>
    </row>
    <row r="493" spans="1:12" x14ac:dyDescent="0.25">
      <c r="A493" s="144" t="s">
        <v>4310</v>
      </c>
      <c r="B493" s="144" t="s">
        <v>4311</v>
      </c>
      <c r="C493" s="144" t="s">
        <v>201</v>
      </c>
      <c r="D493" s="144" t="s">
        <v>4312</v>
      </c>
      <c r="E493" s="144">
        <v>-0.67349999999999999</v>
      </c>
      <c r="F493" s="144" t="s">
        <v>4313</v>
      </c>
      <c r="G493" s="144">
        <v>0.98799999999999999</v>
      </c>
      <c r="H493" s="144" t="s">
        <v>1381</v>
      </c>
      <c r="I493" s="144">
        <v>60</v>
      </c>
      <c r="J493" s="144">
        <v>0.31830000000000003</v>
      </c>
      <c r="K493" s="144"/>
      <c r="L493" s="144"/>
    </row>
    <row r="494" spans="1:12" x14ac:dyDescent="0.25">
      <c r="A494" s="144" t="s">
        <v>4314</v>
      </c>
      <c r="B494" s="144" t="s">
        <v>4315</v>
      </c>
      <c r="C494" s="144" t="s">
        <v>201</v>
      </c>
      <c r="D494" s="144" t="s">
        <v>4316</v>
      </c>
      <c r="E494" s="144">
        <v>-0.50760000000000005</v>
      </c>
      <c r="F494" s="144" t="s">
        <v>4317</v>
      </c>
      <c r="G494" s="144">
        <v>0.65290000000000004</v>
      </c>
      <c r="H494" s="144" t="s">
        <v>1396</v>
      </c>
      <c r="I494" s="144">
        <v>33.33</v>
      </c>
      <c r="J494" s="144">
        <v>0.22370000000000001</v>
      </c>
      <c r="K494" s="144"/>
      <c r="L494" s="144"/>
    </row>
    <row r="495" spans="1:12" x14ac:dyDescent="0.25">
      <c r="A495" s="144" t="s">
        <v>4318</v>
      </c>
      <c r="B495" s="144" t="s">
        <v>4319</v>
      </c>
      <c r="C495" s="144" t="s">
        <v>201</v>
      </c>
      <c r="D495" s="144" t="s">
        <v>3482</v>
      </c>
      <c r="E495" s="144">
        <v>-0.23319999999999999</v>
      </c>
      <c r="F495" s="144" t="s">
        <v>4320</v>
      </c>
      <c r="G495" s="144">
        <v>0.37119999999999997</v>
      </c>
      <c r="H495" s="144" t="s">
        <v>1396</v>
      </c>
      <c r="I495" s="144">
        <v>66.67</v>
      </c>
      <c r="J495" s="144">
        <v>0.37180000000000002</v>
      </c>
      <c r="K495" s="144"/>
      <c r="L495" s="144"/>
    </row>
    <row r="496" spans="1:12" x14ac:dyDescent="0.25">
      <c r="A496" s="144" t="s">
        <v>4321</v>
      </c>
      <c r="B496" s="144" t="s">
        <v>4322</v>
      </c>
      <c r="C496" s="144" t="s">
        <v>201</v>
      </c>
      <c r="D496" s="144" t="s">
        <v>4323</v>
      </c>
      <c r="E496" s="144">
        <v>-0.30830000000000002</v>
      </c>
      <c r="F496" s="144" t="s">
        <v>4324</v>
      </c>
      <c r="G496" s="144">
        <v>0.82240000000000002</v>
      </c>
      <c r="H496" s="144" t="s">
        <v>1376</v>
      </c>
      <c r="I496" s="144">
        <v>50</v>
      </c>
      <c r="J496" s="144">
        <v>0.62549999999999994</v>
      </c>
      <c r="K496" s="144"/>
      <c r="L496" s="144"/>
    </row>
    <row r="497" spans="1:12" x14ac:dyDescent="0.25">
      <c r="A497" s="144" t="s">
        <v>4325</v>
      </c>
      <c r="B497" s="144" t="s">
        <v>4326</v>
      </c>
      <c r="C497" s="144" t="s">
        <v>201</v>
      </c>
      <c r="D497" s="144" t="s">
        <v>4327</v>
      </c>
      <c r="E497" s="144">
        <v>0.32790000000000002</v>
      </c>
      <c r="F497" s="144" t="s">
        <v>4328</v>
      </c>
      <c r="G497" s="144">
        <v>0.4461</v>
      </c>
      <c r="H497" s="144" t="s">
        <v>1396</v>
      </c>
      <c r="I497" s="144">
        <v>66.67</v>
      </c>
      <c r="J497" s="144">
        <v>1.7290000000000001</v>
      </c>
      <c r="K497" s="144"/>
      <c r="L497" s="144"/>
    </row>
    <row r="498" spans="1:12" x14ac:dyDescent="0.25">
      <c r="A498" s="144" t="s">
        <v>4329</v>
      </c>
      <c r="B498" s="144" t="s">
        <v>4330</v>
      </c>
      <c r="C498" s="144" t="s">
        <v>201</v>
      </c>
      <c r="D498" s="144" t="s">
        <v>4331</v>
      </c>
      <c r="E498" s="144">
        <v>-1.2849999999999999</v>
      </c>
      <c r="F498" s="144" t="s">
        <v>4332</v>
      </c>
      <c r="G498" s="144">
        <v>1.3939999999999999</v>
      </c>
      <c r="H498" s="144" t="s">
        <v>1376</v>
      </c>
      <c r="I498" s="144">
        <v>50</v>
      </c>
      <c r="J498" s="144">
        <v>0.32219999999999999</v>
      </c>
      <c r="K498" s="144"/>
      <c r="L498" s="144"/>
    </row>
    <row r="499" spans="1:12" x14ac:dyDescent="0.25">
      <c r="A499" s="144" t="s">
        <v>4333</v>
      </c>
      <c r="B499" s="144" t="s">
        <v>4334</v>
      </c>
      <c r="C499" s="144" t="s">
        <v>201</v>
      </c>
      <c r="D499" s="144" t="s">
        <v>3486</v>
      </c>
      <c r="E499" s="144">
        <v>1.591</v>
      </c>
      <c r="F499" s="144" t="s">
        <v>4335</v>
      </c>
      <c r="G499" s="144">
        <v>0.18990000000000001</v>
      </c>
      <c r="H499" s="144" t="s">
        <v>1381</v>
      </c>
      <c r="I499" s="144">
        <v>80</v>
      </c>
      <c r="J499" s="144">
        <v>9.2899999999999991</v>
      </c>
      <c r="K499" s="144"/>
      <c r="L499" s="144"/>
    </row>
    <row r="500" spans="1:12" x14ac:dyDescent="0.25">
      <c r="A500" s="144" t="s">
        <v>4336</v>
      </c>
      <c r="B500" s="144" t="s">
        <v>4337</v>
      </c>
      <c r="C500" s="144" t="s">
        <v>201</v>
      </c>
      <c r="D500" s="144" t="s">
        <v>4338</v>
      </c>
      <c r="E500" s="144">
        <v>-9.5589999999999994E-2</v>
      </c>
      <c r="F500" s="144" t="s">
        <v>4339</v>
      </c>
      <c r="G500" s="144">
        <v>1.07</v>
      </c>
      <c r="H500" s="144" t="s">
        <v>1396</v>
      </c>
      <c r="I500" s="144">
        <v>66.67</v>
      </c>
      <c r="J500" s="144">
        <v>0.91149999999999998</v>
      </c>
      <c r="K500" s="144"/>
      <c r="L500" s="144"/>
    </row>
    <row r="501" spans="1:12" x14ac:dyDescent="0.25">
      <c r="A501" s="144" t="s">
        <v>4340</v>
      </c>
      <c r="B501" s="144" t="s">
        <v>4341</v>
      </c>
      <c r="C501" s="144" t="s">
        <v>201</v>
      </c>
      <c r="D501" s="144" t="s">
        <v>4342</v>
      </c>
      <c r="E501" s="144">
        <v>-7.2969999999999993E-2</v>
      </c>
      <c r="F501" s="144" t="s">
        <v>4343</v>
      </c>
      <c r="G501" s="144">
        <v>1.5369999999999999</v>
      </c>
      <c r="H501" s="144" t="s">
        <v>1381</v>
      </c>
      <c r="I501" s="144">
        <v>60</v>
      </c>
      <c r="J501" s="144">
        <v>0.95289999999999997</v>
      </c>
      <c r="K501" s="144"/>
      <c r="L501" s="144"/>
    </row>
    <row r="502" spans="1:12" x14ac:dyDescent="0.25">
      <c r="A502" s="144" t="s">
        <v>4344</v>
      </c>
      <c r="B502" s="144" t="s">
        <v>4345</v>
      </c>
      <c r="C502" s="144" t="s">
        <v>201</v>
      </c>
      <c r="D502" s="144" t="s">
        <v>4346</v>
      </c>
      <c r="E502" s="144">
        <v>-0.1331</v>
      </c>
      <c r="F502" s="144" t="s">
        <v>4347</v>
      </c>
      <c r="G502" s="144">
        <v>1.8160000000000001</v>
      </c>
      <c r="H502" s="144" t="s">
        <v>1381</v>
      </c>
      <c r="I502" s="144">
        <v>40</v>
      </c>
      <c r="J502" s="144">
        <v>0.92669999999999997</v>
      </c>
      <c r="K502" s="144"/>
      <c r="L502" s="144"/>
    </row>
    <row r="503" spans="1:12" x14ac:dyDescent="0.25">
      <c r="A503" s="144" t="s">
        <v>4348</v>
      </c>
      <c r="B503" s="144" t="s">
        <v>4349</v>
      </c>
      <c r="C503" s="144" t="s">
        <v>201</v>
      </c>
      <c r="D503" s="144" t="s">
        <v>4350</v>
      </c>
      <c r="E503" s="144">
        <v>-0.17469999999999999</v>
      </c>
      <c r="F503" s="144" t="s">
        <v>4351</v>
      </c>
      <c r="G503" s="144">
        <v>0.19239999999999999</v>
      </c>
      <c r="H503" s="144" t="s">
        <v>1396</v>
      </c>
      <c r="I503" s="144">
        <v>33.33</v>
      </c>
      <c r="J503" s="144">
        <v>9.1929999999999998E-2</v>
      </c>
      <c r="K503" s="144"/>
      <c r="L503" s="144"/>
    </row>
    <row r="504" spans="1:12" x14ac:dyDescent="0.25">
      <c r="A504" s="144" t="s">
        <v>4352</v>
      </c>
      <c r="B504" s="144" t="s">
        <v>4353</v>
      </c>
      <c r="C504" s="144" t="s">
        <v>201</v>
      </c>
      <c r="D504" s="144" t="s">
        <v>4354</v>
      </c>
      <c r="E504" s="144">
        <v>-0.1396</v>
      </c>
      <c r="F504" s="144" t="s">
        <v>4355</v>
      </c>
      <c r="G504" s="144">
        <v>0.43230000000000002</v>
      </c>
      <c r="H504" s="144" t="s">
        <v>1376</v>
      </c>
      <c r="I504" s="144">
        <v>25</v>
      </c>
      <c r="J504" s="144">
        <v>0.67710000000000004</v>
      </c>
      <c r="K504" s="144"/>
      <c r="L504" s="144"/>
    </row>
    <row r="505" spans="1:12" x14ac:dyDescent="0.25">
      <c r="A505" s="144" t="s">
        <v>4356</v>
      </c>
      <c r="B505" s="144" t="s">
        <v>4357</v>
      </c>
      <c r="C505" s="144" t="s">
        <v>201</v>
      </c>
      <c r="D505" s="144" t="s">
        <v>4358</v>
      </c>
      <c r="E505" s="144">
        <v>-2.6579999999999999</v>
      </c>
      <c r="F505" s="144" t="s">
        <v>4359</v>
      </c>
      <c r="G505" s="144">
        <v>2.6579999999999999</v>
      </c>
      <c r="H505" s="144" t="s">
        <v>1381</v>
      </c>
      <c r="I505" s="144">
        <v>0</v>
      </c>
      <c r="J505" s="144">
        <v>0</v>
      </c>
      <c r="K505" s="144"/>
      <c r="L505" s="144"/>
    </row>
    <row r="506" spans="1:12" x14ac:dyDescent="0.25">
      <c r="A506" s="144" t="s">
        <v>4360</v>
      </c>
      <c r="B506" s="144" t="s">
        <v>4361</v>
      </c>
      <c r="C506" s="144" t="s">
        <v>201</v>
      </c>
      <c r="D506" s="144" t="s">
        <v>4362</v>
      </c>
      <c r="E506" s="144">
        <v>0.65920000000000001</v>
      </c>
      <c r="F506" s="144" t="s">
        <v>201</v>
      </c>
      <c r="G506" s="144">
        <v>0</v>
      </c>
      <c r="H506" s="144" t="s">
        <v>1417</v>
      </c>
      <c r="I506" s="144">
        <v>100</v>
      </c>
      <c r="J506" s="144">
        <v>100</v>
      </c>
      <c r="K506" s="144"/>
      <c r="L506" s="144"/>
    </row>
    <row r="507" spans="1:12" x14ac:dyDescent="0.25">
      <c r="A507" s="144" t="s">
        <v>4363</v>
      </c>
      <c r="B507" s="144" t="s">
        <v>4364</v>
      </c>
      <c r="C507" s="144" t="s">
        <v>201</v>
      </c>
      <c r="D507" s="144" t="s">
        <v>4365</v>
      </c>
      <c r="E507" s="144">
        <v>2.1509999999999998</v>
      </c>
      <c r="F507" s="144" t="s">
        <v>4366</v>
      </c>
      <c r="G507" s="144">
        <v>0.4078</v>
      </c>
      <c r="H507" s="144" t="s">
        <v>1381</v>
      </c>
      <c r="I507" s="144">
        <v>60</v>
      </c>
      <c r="J507" s="144">
        <v>4.2030000000000003</v>
      </c>
      <c r="K507" s="144"/>
      <c r="L507" s="144"/>
    </row>
    <row r="508" spans="1:12" x14ac:dyDescent="0.25">
      <c r="A508" s="144" t="s">
        <v>4367</v>
      </c>
      <c r="B508" s="144" t="s">
        <v>4368</v>
      </c>
      <c r="C508" s="144" t="s">
        <v>201</v>
      </c>
      <c r="D508" s="144" t="s">
        <v>3493</v>
      </c>
      <c r="E508" s="144">
        <v>0.78569999999999995</v>
      </c>
      <c r="F508" s="144" t="s">
        <v>4369</v>
      </c>
      <c r="G508" s="144">
        <v>0.62949999999999995</v>
      </c>
      <c r="H508" s="144" t="s">
        <v>1381</v>
      </c>
      <c r="I508" s="144">
        <v>60</v>
      </c>
      <c r="J508" s="144">
        <v>1.9550000000000001</v>
      </c>
      <c r="K508" s="144"/>
      <c r="L508" s="144"/>
    </row>
    <row r="509" spans="1:12" x14ac:dyDescent="0.25">
      <c r="A509" s="144" t="s">
        <v>4370</v>
      </c>
      <c r="B509" s="144" t="s">
        <v>4371</v>
      </c>
      <c r="C509" s="144" t="s">
        <v>201</v>
      </c>
      <c r="D509" s="144" t="s">
        <v>4372</v>
      </c>
      <c r="E509" s="144">
        <v>0.25419999999999998</v>
      </c>
      <c r="F509" s="144" t="s">
        <v>3494</v>
      </c>
      <c r="G509" s="144">
        <v>0.80269999999999997</v>
      </c>
      <c r="H509" s="144" t="s">
        <v>1376</v>
      </c>
      <c r="I509" s="144">
        <v>50</v>
      </c>
      <c r="J509" s="144">
        <v>1.2529999999999999</v>
      </c>
      <c r="K509" s="144"/>
      <c r="L509" s="144"/>
    </row>
    <row r="510" spans="1:12" x14ac:dyDescent="0.25">
      <c r="A510" s="144" t="s">
        <v>4373</v>
      </c>
      <c r="B510" s="144" t="s">
        <v>4374</v>
      </c>
      <c r="C510" s="144" t="s">
        <v>201</v>
      </c>
      <c r="D510" s="144" t="s">
        <v>4375</v>
      </c>
      <c r="E510" s="144">
        <v>0.74770000000000003</v>
      </c>
      <c r="F510" s="144" t="s">
        <v>4376</v>
      </c>
      <c r="G510" s="144">
        <v>0.34989999999999999</v>
      </c>
      <c r="H510" s="144" t="s">
        <v>1376</v>
      </c>
      <c r="I510" s="144">
        <v>50</v>
      </c>
      <c r="J510" s="144">
        <v>3.137</v>
      </c>
      <c r="K510" s="144"/>
      <c r="L510" s="144"/>
    </row>
    <row r="511" spans="1:12" x14ac:dyDescent="0.25">
      <c r="A511" s="144" t="s">
        <v>4377</v>
      </c>
      <c r="B511" s="144" t="s">
        <v>4378</v>
      </c>
      <c r="C511" s="144" t="s">
        <v>201</v>
      </c>
      <c r="D511" s="144" t="s">
        <v>4379</v>
      </c>
      <c r="E511" s="144">
        <v>0.96970000000000001</v>
      </c>
      <c r="F511" s="144" t="s">
        <v>4380</v>
      </c>
      <c r="G511" s="144">
        <v>0.39750000000000002</v>
      </c>
      <c r="H511" s="144" t="s">
        <v>1376</v>
      </c>
      <c r="I511" s="144">
        <v>50</v>
      </c>
      <c r="J511" s="144">
        <v>3.4390000000000001</v>
      </c>
      <c r="K511" s="144"/>
      <c r="L511" s="144"/>
    </row>
    <row r="512" spans="1:12" x14ac:dyDescent="0.25">
      <c r="A512" s="144" t="s">
        <v>4381</v>
      </c>
      <c r="B512" s="144" t="s">
        <v>4382</v>
      </c>
      <c r="C512" s="144" t="s">
        <v>201</v>
      </c>
      <c r="D512" s="144" t="s">
        <v>3497</v>
      </c>
      <c r="E512" s="144">
        <v>0.39810000000000001</v>
      </c>
      <c r="F512" s="144" t="s">
        <v>4383</v>
      </c>
      <c r="G512" s="144">
        <v>0.65529999999999999</v>
      </c>
      <c r="H512" s="144" t="s">
        <v>1396</v>
      </c>
      <c r="I512" s="144">
        <v>33.33</v>
      </c>
      <c r="J512" s="144">
        <v>1.6080000000000001</v>
      </c>
      <c r="K512" s="144"/>
      <c r="L512" s="144"/>
    </row>
    <row r="513" spans="1:12" x14ac:dyDescent="0.25">
      <c r="A513" s="144" t="s">
        <v>4384</v>
      </c>
      <c r="B513" s="144" t="s">
        <v>4385</v>
      </c>
      <c r="C513" s="144" t="s">
        <v>201</v>
      </c>
      <c r="D513" s="144" t="s">
        <v>4386</v>
      </c>
      <c r="E513" s="144">
        <v>0.70940000000000003</v>
      </c>
      <c r="F513" s="144" t="s">
        <v>4387</v>
      </c>
      <c r="G513" s="144">
        <v>0.27539999999999998</v>
      </c>
      <c r="H513" s="144" t="s">
        <v>1376</v>
      </c>
      <c r="I513" s="144">
        <v>50</v>
      </c>
      <c r="J513" s="144">
        <v>3.4</v>
      </c>
      <c r="K513" s="144"/>
      <c r="L513" s="144"/>
    </row>
    <row r="514" spans="1:12" x14ac:dyDescent="0.25">
      <c r="A514" s="144" t="s">
        <v>4388</v>
      </c>
      <c r="B514" s="144" t="s">
        <v>4389</v>
      </c>
      <c r="C514" s="144" t="s">
        <v>201</v>
      </c>
      <c r="D514" s="144" t="s">
        <v>4390</v>
      </c>
      <c r="E514" s="144">
        <v>-0.32969999999999999</v>
      </c>
      <c r="F514" s="144" t="s">
        <v>4391</v>
      </c>
      <c r="G514" s="144">
        <v>0.38740000000000002</v>
      </c>
      <c r="H514" s="144" t="s">
        <v>1381</v>
      </c>
      <c r="I514" s="144">
        <v>40</v>
      </c>
      <c r="J514" s="144">
        <v>0.15279999999999999</v>
      </c>
      <c r="K514" s="144"/>
      <c r="L514" s="144"/>
    </row>
    <row r="515" spans="1:12" x14ac:dyDescent="0.25">
      <c r="A515" s="144" t="s">
        <v>4392</v>
      </c>
      <c r="B515" s="144" t="s">
        <v>4393</v>
      </c>
      <c r="C515" s="144" t="s">
        <v>201</v>
      </c>
      <c r="D515" s="144" t="s">
        <v>4394</v>
      </c>
      <c r="E515" s="144">
        <v>-0.4042</v>
      </c>
      <c r="F515" s="144" t="s">
        <v>4395</v>
      </c>
      <c r="G515" s="144">
        <v>0.80210000000000004</v>
      </c>
      <c r="H515" s="144" t="s">
        <v>1381</v>
      </c>
      <c r="I515" s="144">
        <v>40</v>
      </c>
      <c r="J515" s="144">
        <v>0.57230000000000003</v>
      </c>
      <c r="K515" s="144"/>
      <c r="L515" s="144"/>
    </row>
    <row r="516" spans="1:12" x14ac:dyDescent="0.25">
      <c r="A516" s="144" t="s">
        <v>4396</v>
      </c>
      <c r="B516" s="144" t="s">
        <v>4397</v>
      </c>
      <c r="C516" s="144" t="s">
        <v>201</v>
      </c>
      <c r="D516" s="144" t="s">
        <v>4398</v>
      </c>
      <c r="E516" s="144">
        <v>0.34060000000000001</v>
      </c>
      <c r="F516" s="144" t="s">
        <v>4399</v>
      </c>
      <c r="G516" s="144">
        <v>1.149</v>
      </c>
      <c r="H516" s="144" t="s">
        <v>1381</v>
      </c>
      <c r="I516" s="144">
        <v>40</v>
      </c>
      <c r="J516" s="144">
        <v>1.254</v>
      </c>
      <c r="K516" s="144"/>
      <c r="L516" s="144"/>
    </row>
    <row r="517" spans="1:12" x14ac:dyDescent="0.25">
      <c r="A517" s="144" t="s">
        <v>4400</v>
      </c>
      <c r="B517" s="144" t="s">
        <v>4401</v>
      </c>
      <c r="C517" s="144" t="s">
        <v>201</v>
      </c>
      <c r="D517" s="144" t="s">
        <v>4402</v>
      </c>
      <c r="E517" s="144">
        <v>0.23760000000000001</v>
      </c>
      <c r="F517" s="144" t="s">
        <v>4403</v>
      </c>
      <c r="G517" s="144">
        <v>0.75060000000000004</v>
      </c>
      <c r="H517" s="144" t="s">
        <v>1376</v>
      </c>
      <c r="I517" s="144">
        <v>50</v>
      </c>
      <c r="J517" s="144">
        <v>1.1639999999999999</v>
      </c>
      <c r="K517" s="144"/>
      <c r="L517" s="144"/>
    </row>
    <row r="518" spans="1:12" x14ac:dyDescent="0.25">
      <c r="A518" s="144" t="s">
        <v>4404</v>
      </c>
      <c r="B518" s="144" t="s">
        <v>4405</v>
      </c>
      <c r="C518" s="144" t="s">
        <v>201</v>
      </c>
      <c r="D518" s="144" t="s">
        <v>4406</v>
      </c>
      <c r="E518" s="144">
        <v>2.1120000000000001</v>
      </c>
      <c r="F518" s="144" t="s">
        <v>4407</v>
      </c>
      <c r="G518" s="144">
        <v>0.2974</v>
      </c>
      <c r="H518" s="144" t="s">
        <v>1381</v>
      </c>
      <c r="I518" s="144">
        <v>60</v>
      </c>
      <c r="J518" s="144">
        <v>6.2380000000000004</v>
      </c>
      <c r="K518" s="144"/>
      <c r="L518" s="144"/>
    </row>
    <row r="519" spans="1:12" x14ac:dyDescent="0.25">
      <c r="A519" s="144" t="s">
        <v>4408</v>
      </c>
      <c r="B519" s="144" t="s">
        <v>4409</v>
      </c>
      <c r="C519" s="144" t="s">
        <v>201</v>
      </c>
      <c r="D519" s="144" t="s">
        <v>4410</v>
      </c>
      <c r="E519" s="144">
        <v>0.19600000000000001</v>
      </c>
      <c r="F519" s="144" t="s">
        <v>4411</v>
      </c>
      <c r="G519" s="144">
        <v>0.18290000000000001</v>
      </c>
      <c r="H519" s="144" t="s">
        <v>1376</v>
      </c>
      <c r="I519" s="144">
        <v>50</v>
      </c>
      <c r="J519" s="144">
        <v>2.0230000000000001</v>
      </c>
      <c r="K519" s="144"/>
      <c r="L519" s="144"/>
    </row>
    <row r="520" spans="1:12" x14ac:dyDescent="0.25">
      <c r="A520" s="144" t="s">
        <v>4412</v>
      </c>
      <c r="B520" s="144" t="s">
        <v>4413</v>
      </c>
      <c r="C520" s="144" t="s">
        <v>201</v>
      </c>
      <c r="D520" s="144" t="s">
        <v>4414</v>
      </c>
      <c r="E520" s="144">
        <v>6.2560000000000004E-2</v>
      </c>
      <c r="F520" s="144" t="s">
        <v>4415</v>
      </c>
      <c r="G520" s="144">
        <v>0.44979999999999998</v>
      </c>
      <c r="H520" s="144" t="s">
        <v>1396</v>
      </c>
      <c r="I520" s="144">
        <v>66.67</v>
      </c>
      <c r="J520" s="144">
        <v>1.139</v>
      </c>
      <c r="K520" s="144"/>
      <c r="L520" s="144"/>
    </row>
    <row r="521" spans="1:12" x14ac:dyDescent="0.25">
      <c r="A521" s="144" t="s">
        <v>4416</v>
      </c>
      <c r="B521" s="144" t="s">
        <v>4417</v>
      </c>
      <c r="C521" s="144" t="s">
        <v>201</v>
      </c>
      <c r="D521" s="144" t="s">
        <v>3505</v>
      </c>
      <c r="E521" s="144">
        <v>1.1890000000000001</v>
      </c>
      <c r="F521" s="144" t="s">
        <v>4418</v>
      </c>
      <c r="G521" s="144">
        <v>0.2485</v>
      </c>
      <c r="H521" s="144" t="s">
        <v>1376</v>
      </c>
      <c r="I521" s="144">
        <v>75</v>
      </c>
      <c r="J521" s="144">
        <v>5.7169999999999996</v>
      </c>
      <c r="K521" s="144"/>
      <c r="L521" s="144"/>
    </row>
    <row r="522" spans="1:12" x14ac:dyDescent="0.25">
      <c r="A522" s="144" t="s">
        <v>4419</v>
      </c>
      <c r="B522" s="144" t="s">
        <v>4420</v>
      </c>
      <c r="C522" s="144" t="s">
        <v>201</v>
      </c>
      <c r="D522" s="144" t="s">
        <v>4421</v>
      </c>
      <c r="E522" s="144">
        <v>-0.25559999999999999</v>
      </c>
      <c r="F522" s="144" t="s">
        <v>4422</v>
      </c>
      <c r="G522" s="144">
        <v>0.53210000000000002</v>
      </c>
      <c r="H522" s="144" t="s">
        <v>1376</v>
      </c>
      <c r="I522" s="144">
        <v>75</v>
      </c>
      <c r="J522" s="144">
        <v>0.52100000000000002</v>
      </c>
      <c r="K522" s="144"/>
      <c r="L522" s="144"/>
    </row>
    <row r="523" spans="1:12" x14ac:dyDescent="0.25">
      <c r="A523" s="144" t="s">
        <v>4423</v>
      </c>
      <c r="B523" s="144" t="s">
        <v>4424</v>
      </c>
      <c r="C523" s="144" t="s">
        <v>201</v>
      </c>
      <c r="D523" s="144" t="s">
        <v>4425</v>
      </c>
      <c r="E523" s="144">
        <v>-1.0429999999999999</v>
      </c>
      <c r="F523" s="144" t="s">
        <v>4426</v>
      </c>
      <c r="G523" s="144">
        <v>1.0429999999999999</v>
      </c>
      <c r="H523" s="144" t="s">
        <v>1417</v>
      </c>
      <c r="I523" s="144">
        <v>0</v>
      </c>
      <c r="J523" s="144">
        <v>0</v>
      </c>
      <c r="K523" s="144"/>
      <c r="L523" s="144"/>
    </row>
    <row r="524" spans="1:12" x14ac:dyDescent="0.25">
      <c r="A524" s="144" t="s">
        <v>4427</v>
      </c>
      <c r="B524" s="144" t="s">
        <v>4428</v>
      </c>
      <c r="C524" s="144" t="s">
        <v>201</v>
      </c>
      <c r="D524" s="144" t="s">
        <v>4429</v>
      </c>
      <c r="E524" s="144">
        <v>1.24</v>
      </c>
      <c r="F524" s="144" t="s">
        <v>4430</v>
      </c>
      <c r="G524" s="144">
        <v>0.2722</v>
      </c>
      <c r="H524" s="144" t="s">
        <v>1376</v>
      </c>
      <c r="I524" s="144">
        <v>50</v>
      </c>
      <c r="J524" s="144">
        <v>5.4880000000000004</v>
      </c>
      <c r="K524" s="144"/>
      <c r="L524" s="144"/>
    </row>
    <row r="525" spans="1:12" x14ac:dyDescent="0.25">
      <c r="A525" s="144" t="s">
        <v>4431</v>
      </c>
      <c r="B525" s="144" t="s">
        <v>4432</v>
      </c>
      <c r="C525" s="144" t="s">
        <v>201</v>
      </c>
      <c r="D525" s="144" t="s">
        <v>4433</v>
      </c>
      <c r="E525" s="144">
        <v>0.20419999999999999</v>
      </c>
      <c r="F525" s="144" t="s">
        <v>4434</v>
      </c>
      <c r="G525" s="144">
        <v>0.37030000000000002</v>
      </c>
      <c r="H525" s="144" t="s">
        <v>1376</v>
      </c>
      <c r="I525" s="144">
        <v>50</v>
      </c>
      <c r="J525" s="144">
        <v>1.55</v>
      </c>
      <c r="K525" s="144"/>
      <c r="L525" s="144"/>
    </row>
    <row r="526" spans="1:12" x14ac:dyDescent="0.25">
      <c r="A526" s="144" t="s">
        <v>4435</v>
      </c>
      <c r="B526" s="144" t="s">
        <v>4436</v>
      </c>
      <c r="C526" s="144" t="s">
        <v>201</v>
      </c>
      <c r="D526" s="144" t="s">
        <v>4437</v>
      </c>
      <c r="E526" s="144">
        <v>1.7070000000000001</v>
      </c>
      <c r="F526" s="144" t="s">
        <v>4438</v>
      </c>
      <c r="G526" s="144">
        <v>0.30609999999999998</v>
      </c>
      <c r="H526" s="144" t="s">
        <v>1376</v>
      </c>
      <c r="I526" s="144">
        <v>50</v>
      </c>
      <c r="J526" s="144">
        <v>5.7850000000000001</v>
      </c>
      <c r="K526" s="144"/>
      <c r="L526" s="144"/>
    </row>
    <row r="527" spans="1:12" x14ac:dyDescent="0.25">
      <c r="A527" s="144" t="s">
        <v>4439</v>
      </c>
      <c r="B527" s="144" t="s">
        <v>4440</v>
      </c>
      <c r="C527" s="144" t="s">
        <v>201</v>
      </c>
      <c r="D527" s="144" t="s">
        <v>4441</v>
      </c>
      <c r="E527" s="144">
        <v>0.1636</v>
      </c>
      <c r="F527" s="144" t="s">
        <v>4442</v>
      </c>
      <c r="G527" s="144">
        <v>0.33300000000000002</v>
      </c>
      <c r="H527" s="144" t="s">
        <v>1376</v>
      </c>
      <c r="I527" s="144">
        <v>50</v>
      </c>
      <c r="J527" s="144">
        <v>1.357</v>
      </c>
      <c r="K527" s="144"/>
      <c r="L527" s="144"/>
    </row>
    <row r="528" spans="1:12" x14ac:dyDescent="0.25">
      <c r="A528" s="144" t="s">
        <v>4443</v>
      </c>
      <c r="B528" s="144" t="s">
        <v>4444</v>
      </c>
      <c r="C528" s="144" t="s">
        <v>201</v>
      </c>
      <c r="D528" s="144" t="s">
        <v>4445</v>
      </c>
      <c r="E528" s="144">
        <v>1.159</v>
      </c>
      <c r="F528" s="144" t="s">
        <v>4446</v>
      </c>
      <c r="G528" s="144">
        <v>0.90069999999999995</v>
      </c>
      <c r="H528" s="144" t="s">
        <v>1376</v>
      </c>
      <c r="I528" s="144">
        <v>50</v>
      </c>
      <c r="J528" s="144">
        <v>2.13</v>
      </c>
      <c r="K528" s="144"/>
      <c r="L528" s="144"/>
    </row>
    <row r="529" spans="1:12" x14ac:dyDescent="0.25">
      <c r="A529" s="144" t="s">
        <v>4447</v>
      </c>
      <c r="B529" s="144" t="s">
        <v>4448</v>
      </c>
      <c r="C529" s="144" t="s">
        <v>201</v>
      </c>
      <c r="D529" s="144" t="s">
        <v>4449</v>
      </c>
      <c r="E529" s="144">
        <v>-0.54500000000000004</v>
      </c>
      <c r="F529" s="144" t="s">
        <v>4450</v>
      </c>
      <c r="G529" s="144">
        <v>1.165</v>
      </c>
      <c r="H529" s="144" t="s">
        <v>1376</v>
      </c>
      <c r="I529" s="144">
        <v>50</v>
      </c>
      <c r="J529" s="144">
        <v>0.71299999999999997</v>
      </c>
      <c r="K529" s="144"/>
      <c r="L529" s="144"/>
    </row>
    <row r="530" spans="1:12" x14ac:dyDescent="0.25">
      <c r="A530" s="144" t="s">
        <v>4451</v>
      </c>
      <c r="B530" s="144" t="s">
        <v>4452</v>
      </c>
      <c r="C530" s="144" t="s">
        <v>201</v>
      </c>
      <c r="D530" s="144" t="s">
        <v>3513</v>
      </c>
      <c r="E530" s="144">
        <v>0.1183</v>
      </c>
      <c r="F530" s="144" t="s">
        <v>4453</v>
      </c>
      <c r="G530" s="144">
        <v>0.54859999999999998</v>
      </c>
      <c r="H530" s="144" t="s">
        <v>1396</v>
      </c>
      <c r="I530" s="144">
        <v>66.67</v>
      </c>
      <c r="J530" s="144">
        <v>1.216</v>
      </c>
      <c r="K530" s="144"/>
      <c r="L530" s="144"/>
    </row>
    <row r="531" spans="1:12" x14ac:dyDescent="0.25">
      <c r="A531" s="144" t="s">
        <v>4454</v>
      </c>
      <c r="B531" s="144" t="s">
        <v>4455</v>
      </c>
      <c r="C531" s="144" t="s">
        <v>201</v>
      </c>
      <c r="D531" s="144" t="s">
        <v>4456</v>
      </c>
      <c r="E531" s="144">
        <v>1.0640000000000001</v>
      </c>
      <c r="F531" s="144" t="s">
        <v>3514</v>
      </c>
      <c r="G531" s="144">
        <v>0.83</v>
      </c>
      <c r="H531" s="144" t="s">
        <v>1381</v>
      </c>
      <c r="I531" s="144">
        <v>60</v>
      </c>
      <c r="J531" s="144">
        <v>2.0659999999999998</v>
      </c>
      <c r="K531" s="144"/>
      <c r="L531" s="144"/>
    </row>
    <row r="532" spans="1:12" x14ac:dyDescent="0.25">
      <c r="A532" s="144" t="s">
        <v>4457</v>
      </c>
      <c r="B532" s="144" t="s">
        <v>4458</v>
      </c>
      <c r="C532" s="144" t="s">
        <v>201</v>
      </c>
      <c r="D532" s="144" t="s">
        <v>4459</v>
      </c>
      <c r="E532" s="144">
        <v>4.5579999999999998</v>
      </c>
      <c r="F532" s="144" t="s">
        <v>4460</v>
      </c>
      <c r="G532" s="144">
        <v>0.48659999999999998</v>
      </c>
      <c r="H532" s="144" t="s">
        <v>1381</v>
      </c>
      <c r="I532" s="144">
        <v>80</v>
      </c>
      <c r="J532" s="144">
        <v>10.210000000000001</v>
      </c>
      <c r="K532" s="144"/>
      <c r="L532" s="144"/>
    </row>
    <row r="533" spans="1:12" x14ac:dyDescent="0.25">
      <c r="A533" s="144" t="s">
        <v>4461</v>
      </c>
      <c r="B533" s="144" t="s">
        <v>4462</v>
      </c>
      <c r="C533" s="144" t="s">
        <v>201</v>
      </c>
      <c r="D533" s="144" t="s">
        <v>4463</v>
      </c>
      <c r="E533" s="144">
        <v>0.1719</v>
      </c>
      <c r="F533" s="144" t="s">
        <v>4464</v>
      </c>
      <c r="G533" s="144">
        <v>0.1895</v>
      </c>
      <c r="H533" s="144" t="s">
        <v>1396</v>
      </c>
      <c r="I533" s="144">
        <v>66.67</v>
      </c>
      <c r="J533" s="144">
        <v>1.907</v>
      </c>
      <c r="K533" s="144"/>
      <c r="L533" s="144"/>
    </row>
    <row r="534" spans="1:12" x14ac:dyDescent="0.25">
      <c r="A534" s="144" t="s">
        <v>4465</v>
      </c>
      <c r="B534" s="144" t="s">
        <v>4466</v>
      </c>
      <c r="C534" s="144" t="s">
        <v>201</v>
      </c>
      <c r="D534" s="144" t="s">
        <v>3517</v>
      </c>
      <c r="E534" s="144">
        <v>-0.1958</v>
      </c>
      <c r="F534" s="144" t="s">
        <v>4467</v>
      </c>
      <c r="G534" s="144">
        <v>0.41160000000000002</v>
      </c>
      <c r="H534" s="144" t="s">
        <v>1376</v>
      </c>
      <c r="I534" s="144">
        <v>50</v>
      </c>
      <c r="J534" s="144">
        <v>0.52459999999999996</v>
      </c>
      <c r="K534" s="144"/>
      <c r="L534" s="144"/>
    </row>
    <row r="535" spans="1:12" x14ac:dyDescent="0.25">
      <c r="A535" s="144" t="s">
        <v>4468</v>
      </c>
      <c r="B535" s="144" t="s">
        <v>4469</v>
      </c>
      <c r="C535" s="144" t="s">
        <v>201</v>
      </c>
      <c r="D535" s="144" t="s">
        <v>4470</v>
      </c>
      <c r="E535" s="144">
        <v>-0.48120000000000002</v>
      </c>
      <c r="F535" s="144" t="s">
        <v>4471</v>
      </c>
      <c r="G535" s="144">
        <v>0.97340000000000004</v>
      </c>
      <c r="H535" s="144" t="s">
        <v>1381</v>
      </c>
      <c r="I535" s="144">
        <v>40</v>
      </c>
      <c r="J535" s="144">
        <v>0.65259999999999996</v>
      </c>
      <c r="K535" s="144"/>
      <c r="L535" s="144"/>
    </row>
    <row r="536" spans="1:12" x14ac:dyDescent="0.25">
      <c r="A536" s="144" t="s">
        <v>4472</v>
      </c>
      <c r="B536" s="144" t="s">
        <v>4473</v>
      </c>
      <c r="C536" s="144" t="s">
        <v>201</v>
      </c>
      <c r="D536" s="144" t="s">
        <v>4474</v>
      </c>
      <c r="E536" s="144">
        <v>-0.17419999999999999</v>
      </c>
      <c r="F536" s="144" t="s">
        <v>4475</v>
      </c>
      <c r="G536" s="144">
        <v>0.4017</v>
      </c>
      <c r="H536" s="144" t="s">
        <v>1376</v>
      </c>
      <c r="I536" s="144">
        <v>50</v>
      </c>
      <c r="J536" s="144">
        <v>0.76290000000000002</v>
      </c>
      <c r="K536" s="144"/>
      <c r="L536" s="144"/>
    </row>
    <row r="537" spans="1:12" x14ac:dyDescent="0.25">
      <c r="A537" s="144" t="s">
        <v>4476</v>
      </c>
      <c r="B537" s="144" t="s">
        <v>4477</v>
      </c>
      <c r="C537" s="144" t="s">
        <v>201</v>
      </c>
      <c r="D537" s="144" t="s">
        <v>4478</v>
      </c>
      <c r="E537" s="144">
        <v>0.1613</v>
      </c>
      <c r="F537" s="144" t="s">
        <v>4479</v>
      </c>
      <c r="G537" s="144">
        <v>0.64129999999999998</v>
      </c>
      <c r="H537" s="144" t="s">
        <v>1381</v>
      </c>
      <c r="I537" s="144">
        <v>40</v>
      </c>
      <c r="J537" s="144">
        <v>1.1599999999999999</v>
      </c>
      <c r="K537" s="144"/>
      <c r="L537" s="144"/>
    </row>
    <row r="538" spans="1:12" x14ac:dyDescent="0.25">
      <c r="A538" s="144" t="s">
        <v>4480</v>
      </c>
      <c r="B538" s="144" t="s">
        <v>4481</v>
      </c>
      <c r="C538" s="144" t="s">
        <v>201</v>
      </c>
      <c r="D538" s="144" t="s">
        <v>4482</v>
      </c>
      <c r="E538" s="144">
        <v>0.95550000000000002</v>
      </c>
      <c r="F538" s="144" t="s">
        <v>4483</v>
      </c>
      <c r="G538" s="144">
        <v>1.272</v>
      </c>
      <c r="H538" s="144" t="s">
        <v>1381</v>
      </c>
      <c r="I538" s="144">
        <v>60</v>
      </c>
      <c r="J538" s="144">
        <v>1.7509999999999999</v>
      </c>
      <c r="K538" s="144"/>
      <c r="L538" s="144"/>
    </row>
    <row r="539" spans="1:12" x14ac:dyDescent="0.25">
      <c r="A539" s="144" t="s">
        <v>4484</v>
      </c>
      <c r="B539" s="144" t="s">
        <v>4485</v>
      </c>
      <c r="C539" s="144" t="s">
        <v>201</v>
      </c>
      <c r="D539" s="144" t="s">
        <v>4486</v>
      </c>
      <c r="E539" s="144">
        <v>-0.33800000000000002</v>
      </c>
      <c r="F539" s="144" t="s">
        <v>4487</v>
      </c>
      <c r="G539" s="144">
        <v>0.82420000000000004</v>
      </c>
      <c r="H539" s="144" t="s">
        <v>1396</v>
      </c>
      <c r="I539" s="144">
        <v>66.67</v>
      </c>
      <c r="J539" s="144">
        <v>0.59160000000000001</v>
      </c>
      <c r="K539" s="144"/>
      <c r="L539" s="144"/>
    </row>
    <row r="540" spans="1:12" x14ac:dyDescent="0.25">
      <c r="A540" s="144" t="s">
        <v>4488</v>
      </c>
      <c r="B540" s="144" t="s">
        <v>4489</v>
      </c>
      <c r="C540" s="144" t="s">
        <v>201</v>
      </c>
      <c r="D540" s="144" t="s">
        <v>4490</v>
      </c>
      <c r="E540" s="144">
        <v>4.7480000000000002</v>
      </c>
      <c r="F540" s="144" t="s">
        <v>4491</v>
      </c>
      <c r="G540" s="144">
        <v>0.84079999999999999</v>
      </c>
      <c r="H540" s="144" t="s">
        <v>1381</v>
      </c>
      <c r="I540" s="144">
        <v>60</v>
      </c>
      <c r="J540" s="144">
        <v>3.7050000000000001</v>
      </c>
      <c r="K540" s="144"/>
      <c r="L540" s="144"/>
    </row>
    <row r="541" spans="1:12" x14ac:dyDescent="0.25">
      <c r="A541" s="144" t="s">
        <v>4492</v>
      </c>
      <c r="B541" s="144" t="s">
        <v>4493</v>
      </c>
      <c r="C541" s="144" t="s">
        <v>201</v>
      </c>
      <c r="D541" s="144" t="s">
        <v>4494</v>
      </c>
      <c r="E541" s="144">
        <v>1.511E-2</v>
      </c>
      <c r="F541" s="144" t="s">
        <v>4495</v>
      </c>
      <c r="G541" s="144">
        <v>1.091</v>
      </c>
      <c r="H541" s="144" t="s">
        <v>1376</v>
      </c>
      <c r="I541" s="144">
        <v>25</v>
      </c>
      <c r="J541" s="144">
        <v>1.014</v>
      </c>
      <c r="K541" s="144"/>
      <c r="L541" s="144"/>
    </row>
    <row r="542" spans="1:12" x14ac:dyDescent="0.25">
      <c r="A542" s="144" t="s">
        <v>4496</v>
      </c>
      <c r="B542" s="144" t="s">
        <v>4497</v>
      </c>
      <c r="C542" s="144" t="s">
        <v>201</v>
      </c>
      <c r="D542" s="144" t="s">
        <v>4498</v>
      </c>
      <c r="E542" s="144">
        <v>0.48609999999999998</v>
      </c>
      <c r="F542" s="144" t="s">
        <v>4499</v>
      </c>
      <c r="G542" s="144">
        <v>1.111</v>
      </c>
      <c r="H542" s="144" t="s">
        <v>1396</v>
      </c>
      <c r="I542" s="144">
        <v>66.67</v>
      </c>
      <c r="J542" s="144">
        <v>1.431</v>
      </c>
      <c r="K542" s="144"/>
      <c r="L542" s="144"/>
    </row>
    <row r="543" spans="1:12" x14ac:dyDescent="0.25">
      <c r="A543" s="144" t="s">
        <v>4500</v>
      </c>
      <c r="B543" s="144" t="s">
        <v>4501</v>
      </c>
      <c r="C543" s="144" t="s">
        <v>201</v>
      </c>
      <c r="D543" s="144" t="s">
        <v>3525</v>
      </c>
      <c r="E543" s="144">
        <v>3.4209999999999998</v>
      </c>
      <c r="F543" s="144" t="s">
        <v>201</v>
      </c>
      <c r="G543" s="144">
        <v>0</v>
      </c>
      <c r="H543" s="144" t="s">
        <v>1417</v>
      </c>
      <c r="I543" s="144">
        <v>100</v>
      </c>
      <c r="J543" s="144">
        <v>100</v>
      </c>
      <c r="K543" s="144"/>
      <c r="L543" s="144"/>
    </row>
    <row r="544" spans="1:12" x14ac:dyDescent="0.25">
      <c r="A544" s="144" t="s">
        <v>4502</v>
      </c>
      <c r="B544" s="144" t="s">
        <v>4503</v>
      </c>
      <c r="C544" s="144" t="s">
        <v>201</v>
      </c>
      <c r="D544" s="144" t="s">
        <v>4504</v>
      </c>
      <c r="E544" s="144">
        <v>1.8360000000000001</v>
      </c>
      <c r="F544" s="144" t="s">
        <v>2470</v>
      </c>
      <c r="G544" s="144">
        <v>0.69610000000000005</v>
      </c>
      <c r="H544" s="144" t="s">
        <v>1376</v>
      </c>
      <c r="I544" s="144">
        <v>75</v>
      </c>
      <c r="J544" s="144">
        <v>3.6379999999999999</v>
      </c>
      <c r="K544" s="144"/>
      <c r="L544" s="144"/>
    </row>
    <row r="545" spans="1:12" x14ac:dyDescent="0.25">
      <c r="A545" s="144" t="s">
        <v>4505</v>
      </c>
      <c r="B545" s="144" t="s">
        <v>4506</v>
      </c>
      <c r="C545" s="144" t="s">
        <v>201</v>
      </c>
      <c r="D545" s="144" t="s">
        <v>4507</v>
      </c>
      <c r="E545" s="144">
        <v>-2.5690000000000001E-2</v>
      </c>
      <c r="F545" s="144" t="s">
        <v>4508</v>
      </c>
      <c r="G545" s="144">
        <v>0.2606</v>
      </c>
      <c r="H545" s="144" t="s">
        <v>1376</v>
      </c>
      <c r="I545" s="144">
        <v>75</v>
      </c>
      <c r="J545" s="144">
        <v>0.90149999999999997</v>
      </c>
      <c r="K545" s="144"/>
      <c r="L545" s="144"/>
    </row>
    <row r="546" spans="1:12" x14ac:dyDescent="0.25">
      <c r="A546" s="144" t="s">
        <v>4509</v>
      </c>
      <c r="B546" s="144" t="s">
        <v>4510</v>
      </c>
      <c r="C546" s="144" t="s">
        <v>201</v>
      </c>
      <c r="D546" s="144" t="s">
        <v>4511</v>
      </c>
      <c r="E546" s="144">
        <v>1.4870000000000001</v>
      </c>
      <c r="F546" s="144" t="s">
        <v>201</v>
      </c>
      <c r="G546" s="144">
        <v>0</v>
      </c>
      <c r="H546" s="144" t="s">
        <v>1396</v>
      </c>
      <c r="I546" s="144">
        <v>100</v>
      </c>
      <c r="J546" s="144">
        <v>100</v>
      </c>
      <c r="K546" s="144"/>
      <c r="L546" s="144"/>
    </row>
    <row r="547" spans="1:12" x14ac:dyDescent="0.25">
      <c r="A547" s="144" t="s">
        <v>4512</v>
      </c>
      <c r="B547" s="144" t="s">
        <v>4513</v>
      </c>
      <c r="C547" s="144" t="s">
        <v>201</v>
      </c>
      <c r="D547" s="144" t="s">
        <v>4514</v>
      </c>
      <c r="E547" s="144">
        <v>1.6839999999999999</v>
      </c>
      <c r="F547" s="144" t="s">
        <v>201</v>
      </c>
      <c r="G547" s="144">
        <v>0</v>
      </c>
      <c r="H547" s="144" t="s">
        <v>1376</v>
      </c>
      <c r="I547" s="144">
        <v>100</v>
      </c>
      <c r="J547" s="144">
        <v>100</v>
      </c>
      <c r="K547" s="144"/>
      <c r="L547" s="144"/>
    </row>
    <row r="548" spans="1:12" x14ac:dyDescent="0.25">
      <c r="A548" s="144" t="s">
        <v>4515</v>
      </c>
      <c r="B548" s="144" t="s">
        <v>4516</v>
      </c>
      <c r="C548" s="144" t="s">
        <v>201</v>
      </c>
      <c r="D548" s="144" t="s">
        <v>4517</v>
      </c>
      <c r="E548" s="144">
        <v>-1.0149999999999999</v>
      </c>
      <c r="F548" s="144" t="s">
        <v>4518</v>
      </c>
      <c r="G548" s="144">
        <v>1.129</v>
      </c>
      <c r="H548" s="144" t="s">
        <v>1381</v>
      </c>
      <c r="I548" s="144">
        <v>20</v>
      </c>
      <c r="J548" s="144">
        <v>0.23769999999999999</v>
      </c>
      <c r="K548" s="144"/>
      <c r="L548" s="144"/>
    </row>
    <row r="549" spans="1:12" x14ac:dyDescent="0.25">
      <c r="A549" s="144" t="s">
        <v>4519</v>
      </c>
      <c r="B549" s="144" t="s">
        <v>4520</v>
      </c>
      <c r="C549" s="144" t="s">
        <v>201</v>
      </c>
      <c r="D549" s="144" t="s">
        <v>4521</v>
      </c>
      <c r="E549" s="144">
        <v>-0.89639999999999997</v>
      </c>
      <c r="F549" s="144" t="s">
        <v>4522</v>
      </c>
      <c r="G549" s="144">
        <v>0.9486</v>
      </c>
      <c r="H549" s="144" t="s">
        <v>1381</v>
      </c>
      <c r="I549" s="144">
        <v>20</v>
      </c>
      <c r="J549" s="144">
        <v>0.32200000000000001</v>
      </c>
      <c r="K549" s="144"/>
      <c r="L549" s="144"/>
    </row>
    <row r="550" spans="1:12" x14ac:dyDescent="0.25">
      <c r="A550" s="144" t="s">
        <v>4523</v>
      </c>
      <c r="B550" s="144" t="s">
        <v>4524</v>
      </c>
      <c r="C550" s="144" t="s">
        <v>201</v>
      </c>
      <c r="D550" s="144" t="s">
        <v>4525</v>
      </c>
      <c r="E550" s="144">
        <v>1.071</v>
      </c>
      <c r="F550" s="144" t="s">
        <v>4526</v>
      </c>
      <c r="G550" s="144">
        <v>1.3029999999999999</v>
      </c>
      <c r="H550" s="144" t="s">
        <v>1381</v>
      </c>
      <c r="I550" s="144">
        <v>60</v>
      </c>
      <c r="J550" s="144">
        <v>1.6120000000000001</v>
      </c>
      <c r="K550" s="144"/>
      <c r="L550" s="144"/>
    </row>
    <row r="551" spans="1:12" x14ac:dyDescent="0.25">
      <c r="A551" s="144" t="s">
        <v>4527</v>
      </c>
      <c r="B551" s="144" t="s">
        <v>4528</v>
      </c>
      <c r="C551" s="144" t="s">
        <v>201</v>
      </c>
      <c r="D551" s="144" t="s">
        <v>4529</v>
      </c>
      <c r="E551" s="144">
        <v>-9.4909999999999994E-2</v>
      </c>
      <c r="F551" s="144" t="s">
        <v>4530</v>
      </c>
      <c r="G551" s="144">
        <v>0.65410000000000001</v>
      </c>
      <c r="H551" s="144" t="s">
        <v>1396</v>
      </c>
      <c r="I551" s="144">
        <v>66.67</v>
      </c>
      <c r="J551" s="144">
        <v>0.85570000000000002</v>
      </c>
      <c r="K551" s="144"/>
      <c r="L551" s="144"/>
    </row>
    <row r="552" spans="1:12" x14ac:dyDescent="0.25">
      <c r="A552" s="144" t="s">
        <v>4531</v>
      </c>
      <c r="B552" s="144" t="s">
        <v>4532</v>
      </c>
      <c r="C552" s="144" t="s">
        <v>201</v>
      </c>
      <c r="D552" s="144" t="s">
        <v>4533</v>
      </c>
      <c r="E552" s="144">
        <v>-3.8800000000000001E-2</v>
      </c>
      <c r="F552" s="144" t="s">
        <v>4534</v>
      </c>
      <c r="G552" s="144">
        <v>3.3260000000000001</v>
      </c>
      <c r="H552" s="144" t="s">
        <v>1381</v>
      </c>
      <c r="I552" s="144">
        <v>20</v>
      </c>
      <c r="J552" s="144">
        <v>0.98829999999999996</v>
      </c>
      <c r="K552" s="144"/>
      <c r="L552" s="144"/>
    </row>
    <row r="553" spans="1:12" x14ac:dyDescent="0.25">
      <c r="A553" s="144" t="s">
        <v>4535</v>
      </c>
      <c r="B553" s="144" t="s">
        <v>4536</v>
      </c>
      <c r="C553" s="144" t="s">
        <v>201</v>
      </c>
      <c r="D553" s="144" t="s">
        <v>4537</v>
      </c>
      <c r="E553" s="144">
        <v>-2.61</v>
      </c>
      <c r="F553" s="144" t="s">
        <v>4538</v>
      </c>
      <c r="G553" s="144">
        <v>3.0470000000000002</v>
      </c>
      <c r="H553" s="144" t="s">
        <v>1381</v>
      </c>
      <c r="I553" s="144">
        <v>20</v>
      </c>
      <c r="J553" s="144">
        <v>0.1812</v>
      </c>
      <c r="K553" s="144"/>
      <c r="L553" s="144"/>
    </row>
    <row r="554" spans="1:12" x14ac:dyDescent="0.25">
      <c r="A554" s="144" t="s">
        <v>4539</v>
      </c>
      <c r="B554" s="144" t="s">
        <v>4540</v>
      </c>
      <c r="C554" s="144" t="s">
        <v>201</v>
      </c>
      <c r="D554" s="144" t="s">
        <v>4541</v>
      </c>
      <c r="E554" s="144">
        <v>0.40489999999999998</v>
      </c>
      <c r="F554" s="144" t="s">
        <v>4542</v>
      </c>
      <c r="G554" s="144">
        <v>0.21049999999999999</v>
      </c>
      <c r="H554" s="144" t="s">
        <v>1381</v>
      </c>
      <c r="I554" s="144">
        <v>40</v>
      </c>
      <c r="J554" s="144">
        <v>1.831</v>
      </c>
      <c r="K554" s="144"/>
      <c r="L554" s="144"/>
    </row>
    <row r="555" spans="1:12" x14ac:dyDescent="0.25">
      <c r="A555" s="144" t="s">
        <v>308</v>
      </c>
      <c r="B555" s="144" t="s">
        <v>4543</v>
      </c>
      <c r="C555" s="144" t="s">
        <v>201</v>
      </c>
      <c r="D555" s="144" t="s">
        <v>4544</v>
      </c>
      <c r="E555" s="144">
        <v>0.54769999999999996</v>
      </c>
      <c r="F555" s="144" t="s">
        <v>4545</v>
      </c>
      <c r="G555" s="144">
        <v>0.59199999999999997</v>
      </c>
      <c r="H555" s="144" t="s">
        <v>1304</v>
      </c>
      <c r="I555" s="144">
        <v>4.2309999999999999</v>
      </c>
      <c r="J555" s="144">
        <v>55.93</v>
      </c>
      <c r="K555" s="144">
        <v>16.760000000000002</v>
      </c>
      <c r="L555" s="144"/>
    </row>
    <row r="556" spans="1:12" x14ac:dyDescent="0.25">
      <c r="A556" s="144" t="s">
        <v>312</v>
      </c>
      <c r="B556" s="144" t="s">
        <v>4546</v>
      </c>
      <c r="C556" s="144" t="s">
        <v>201</v>
      </c>
      <c r="D556" s="144" t="s">
        <v>4547</v>
      </c>
      <c r="E556" s="144">
        <v>1.3220000000000001</v>
      </c>
      <c r="F556" s="144" t="s">
        <v>4548</v>
      </c>
      <c r="G556" s="144">
        <v>0.56330000000000002</v>
      </c>
      <c r="H556" s="144" t="s">
        <v>1304</v>
      </c>
      <c r="I556" s="144">
        <v>0.87729999999999997</v>
      </c>
      <c r="J556" s="144">
        <v>24.31</v>
      </c>
      <c r="K556" s="144">
        <v>41.17</v>
      </c>
      <c r="L556" s="144"/>
    </row>
    <row r="557" spans="1:12" x14ac:dyDescent="0.25">
      <c r="A557" s="144"/>
      <c r="B557" s="144"/>
      <c r="C557" s="144"/>
      <c r="D557" s="144"/>
      <c r="E557" s="144"/>
      <c r="F557" s="144"/>
      <c r="G557" s="144"/>
      <c r="H557" s="144"/>
      <c r="I557" s="144"/>
      <c r="J557" s="144"/>
      <c r="K557" s="144"/>
      <c r="L557" s="144"/>
    </row>
    <row r="558" spans="1:12" x14ac:dyDescent="0.25">
      <c r="A558" s="144" t="s">
        <v>62</v>
      </c>
      <c r="B558" s="144"/>
      <c r="C558" s="144"/>
      <c r="D558" s="144"/>
      <c r="E558" s="144"/>
      <c r="F558" s="144"/>
      <c r="G558" s="144"/>
      <c r="H558" s="144"/>
      <c r="I558" s="144"/>
      <c r="J558" s="144"/>
      <c r="K558" s="144"/>
      <c r="L558" s="144"/>
    </row>
    <row r="559" spans="1:12" x14ac:dyDescent="0.25">
      <c r="A559" s="144" t="s">
        <v>3540</v>
      </c>
      <c r="B559" s="144" t="s">
        <v>3252</v>
      </c>
      <c r="C559" s="144" t="s">
        <v>168</v>
      </c>
      <c r="D559" s="144" t="s">
        <v>3253</v>
      </c>
      <c r="E559" s="144" t="s">
        <v>3254</v>
      </c>
      <c r="F559" s="144" t="s">
        <v>3255</v>
      </c>
      <c r="G559" s="144" t="s">
        <v>3256</v>
      </c>
      <c r="H559" s="144" t="s">
        <v>57</v>
      </c>
      <c r="I559" s="144" t="s">
        <v>3257</v>
      </c>
      <c r="J559" s="144" t="s">
        <v>58</v>
      </c>
      <c r="K559" s="144"/>
      <c r="L559" s="144"/>
    </row>
    <row r="560" spans="1:12" x14ac:dyDescent="0.25">
      <c r="A560" s="144" t="s">
        <v>2614</v>
      </c>
      <c r="B560" s="144" t="s">
        <v>3541</v>
      </c>
      <c r="C560" s="144" t="s">
        <v>201</v>
      </c>
      <c r="D560" s="144" t="s">
        <v>3217</v>
      </c>
      <c r="E560" s="144">
        <v>2.341E-2</v>
      </c>
      <c r="F560" s="144" t="s">
        <v>201</v>
      </c>
      <c r="G560" s="144">
        <v>0</v>
      </c>
      <c r="H560" s="144" t="s">
        <v>1371</v>
      </c>
      <c r="I560" s="144">
        <v>100</v>
      </c>
      <c r="J560" s="144">
        <v>100</v>
      </c>
      <c r="K560" s="144"/>
      <c r="L560" s="144"/>
    </row>
    <row r="561" spans="1:12" x14ac:dyDescent="0.25">
      <c r="A561" s="144" t="s">
        <v>2616</v>
      </c>
      <c r="B561" s="144" t="s">
        <v>4549</v>
      </c>
      <c r="C561" s="144" t="s">
        <v>201</v>
      </c>
      <c r="D561" s="144" t="s">
        <v>3543</v>
      </c>
      <c r="E561" s="144">
        <v>-8.1210000000000004E-2</v>
      </c>
      <c r="F561" s="144" t="s">
        <v>3544</v>
      </c>
      <c r="G561" s="144">
        <v>8.1210000000000004E-2</v>
      </c>
      <c r="H561" s="144" t="s">
        <v>1371</v>
      </c>
      <c r="I561" s="144">
        <v>0</v>
      </c>
      <c r="J561" s="144">
        <v>0</v>
      </c>
      <c r="K561" s="144"/>
      <c r="L561" s="144"/>
    </row>
    <row r="562" spans="1:12" x14ac:dyDescent="0.25">
      <c r="A562" s="144" t="s">
        <v>2618</v>
      </c>
      <c r="B562" s="144" t="s">
        <v>4550</v>
      </c>
      <c r="C562" s="144" t="s">
        <v>201</v>
      </c>
      <c r="D562" s="144" t="s">
        <v>3215</v>
      </c>
      <c r="E562" s="144">
        <v>0.50349999999999995</v>
      </c>
      <c r="F562" s="144" t="s">
        <v>201</v>
      </c>
      <c r="G562" s="144">
        <v>0</v>
      </c>
      <c r="H562" s="144" t="s">
        <v>1371</v>
      </c>
      <c r="I562" s="144">
        <v>100</v>
      </c>
      <c r="J562" s="144">
        <v>100</v>
      </c>
      <c r="K562" s="144"/>
      <c r="L562" s="144"/>
    </row>
    <row r="563" spans="1:12" x14ac:dyDescent="0.25">
      <c r="A563" s="144" t="s">
        <v>2620</v>
      </c>
      <c r="B563" s="144" t="s">
        <v>4551</v>
      </c>
      <c r="C563" s="144" t="s">
        <v>201</v>
      </c>
      <c r="D563" s="144" t="s">
        <v>4552</v>
      </c>
      <c r="E563" s="144">
        <v>0.25180000000000002</v>
      </c>
      <c r="F563" s="144" t="s">
        <v>201</v>
      </c>
      <c r="G563" s="144">
        <v>0</v>
      </c>
      <c r="H563" s="144" t="s">
        <v>1371</v>
      </c>
      <c r="I563" s="144">
        <v>100</v>
      </c>
      <c r="J563" s="144">
        <v>100</v>
      </c>
      <c r="K563" s="144"/>
      <c r="L563" s="144"/>
    </row>
    <row r="564" spans="1:12" x14ac:dyDescent="0.25">
      <c r="A564" s="144" t="s">
        <v>2623</v>
      </c>
      <c r="B564" s="144" t="s">
        <v>4553</v>
      </c>
      <c r="C564" s="144" t="s">
        <v>201</v>
      </c>
      <c r="D564" s="144" t="s">
        <v>4554</v>
      </c>
      <c r="E564" s="144">
        <v>0.42370000000000002</v>
      </c>
      <c r="F564" s="144" t="s">
        <v>201</v>
      </c>
      <c r="G564" s="144">
        <v>0</v>
      </c>
      <c r="H564" s="144" t="s">
        <v>1371</v>
      </c>
      <c r="I564" s="144">
        <v>100</v>
      </c>
      <c r="J564" s="144">
        <v>100</v>
      </c>
      <c r="K564" s="144"/>
      <c r="L564" s="144"/>
    </row>
    <row r="565" spans="1:12" x14ac:dyDescent="0.25">
      <c r="A565" s="144" t="s">
        <v>2626</v>
      </c>
      <c r="B565" s="144" t="s">
        <v>4555</v>
      </c>
      <c r="C565" s="144" t="s">
        <v>201</v>
      </c>
      <c r="D565" s="144" t="s">
        <v>3545</v>
      </c>
      <c r="E565" s="144">
        <v>-7.7149999999999996E-2</v>
      </c>
      <c r="F565" s="144" t="s">
        <v>4556</v>
      </c>
      <c r="G565" s="144">
        <v>7.7149999999999996E-2</v>
      </c>
      <c r="H565" s="144" t="s">
        <v>1371</v>
      </c>
      <c r="I565" s="144">
        <v>0</v>
      </c>
      <c r="J565" s="144">
        <v>0</v>
      </c>
      <c r="K565" s="144"/>
      <c r="L565" s="144"/>
    </row>
    <row r="566" spans="1:12" x14ac:dyDescent="0.25">
      <c r="A566" s="144" t="s">
        <v>2629</v>
      </c>
      <c r="B566" s="144" t="s">
        <v>4557</v>
      </c>
      <c r="C566" s="144" t="s">
        <v>201</v>
      </c>
      <c r="D566" s="144" t="s">
        <v>4558</v>
      </c>
      <c r="E566" s="144">
        <v>0.60770000000000002</v>
      </c>
      <c r="F566" s="144" t="s">
        <v>201</v>
      </c>
      <c r="G566" s="144">
        <v>0</v>
      </c>
      <c r="H566" s="144" t="s">
        <v>1371</v>
      </c>
      <c r="I566" s="144">
        <v>100</v>
      </c>
      <c r="J566" s="144">
        <v>100</v>
      </c>
      <c r="K566" s="144"/>
      <c r="L566" s="144"/>
    </row>
    <row r="567" spans="1:12" x14ac:dyDescent="0.25">
      <c r="A567" s="144" t="s">
        <v>2632</v>
      </c>
      <c r="B567" s="144" t="s">
        <v>4559</v>
      </c>
      <c r="C567" s="144" t="s">
        <v>201</v>
      </c>
      <c r="D567" s="144" t="s">
        <v>4560</v>
      </c>
      <c r="E567" s="144">
        <v>-0.59509999999999996</v>
      </c>
      <c r="F567" s="144" t="s">
        <v>4561</v>
      </c>
      <c r="G567" s="144">
        <v>0.59509999999999996</v>
      </c>
      <c r="H567" s="144" t="s">
        <v>1371</v>
      </c>
      <c r="I567" s="144">
        <v>0</v>
      </c>
      <c r="J567" s="144">
        <v>0</v>
      </c>
      <c r="K567" s="144"/>
      <c r="L567" s="144"/>
    </row>
    <row r="568" spans="1:12" x14ac:dyDescent="0.25">
      <c r="A568" s="144" t="s">
        <v>2636</v>
      </c>
      <c r="B568" s="144" t="s">
        <v>4562</v>
      </c>
      <c r="C568" s="144" t="s">
        <v>201</v>
      </c>
      <c r="D568" s="144" t="s">
        <v>4563</v>
      </c>
      <c r="E568" s="144">
        <v>-0.1701</v>
      </c>
      <c r="F568" s="144" t="s">
        <v>4564</v>
      </c>
      <c r="G568" s="144">
        <v>0.1701</v>
      </c>
      <c r="H568" s="144" t="s">
        <v>1371</v>
      </c>
      <c r="I568" s="144">
        <v>0</v>
      </c>
      <c r="J568" s="144">
        <v>0</v>
      </c>
      <c r="K568" s="144"/>
      <c r="L568" s="144"/>
    </row>
    <row r="569" spans="1:12" x14ac:dyDescent="0.25">
      <c r="A569" s="144" t="s">
        <v>2640</v>
      </c>
      <c r="B569" s="144" t="s">
        <v>4565</v>
      </c>
      <c r="C569" s="144" t="s">
        <v>201</v>
      </c>
      <c r="D569" s="144" t="s">
        <v>4566</v>
      </c>
      <c r="E569" s="144">
        <v>5.3629999999999997E-2</v>
      </c>
      <c r="F569" s="144" t="s">
        <v>201</v>
      </c>
      <c r="G569" s="144">
        <v>0</v>
      </c>
      <c r="H569" s="144" t="s">
        <v>1371</v>
      </c>
      <c r="I569" s="144">
        <v>100</v>
      </c>
      <c r="J569" s="144">
        <v>100</v>
      </c>
      <c r="K569" s="144"/>
      <c r="L569" s="144"/>
    </row>
    <row r="570" spans="1:12" x14ac:dyDescent="0.25">
      <c r="A570" s="144" t="s">
        <v>2643</v>
      </c>
      <c r="B570" s="144" t="s">
        <v>4567</v>
      </c>
      <c r="C570" s="144" t="s">
        <v>201</v>
      </c>
      <c r="D570" s="144" t="s">
        <v>3548</v>
      </c>
      <c r="E570" s="144">
        <v>-3.7429999999999998E-2</v>
      </c>
      <c r="F570" s="144" t="s">
        <v>4568</v>
      </c>
      <c r="G570" s="144">
        <v>3.7429999999999998E-2</v>
      </c>
      <c r="H570" s="144" t="s">
        <v>1371</v>
      </c>
      <c r="I570" s="144">
        <v>0</v>
      </c>
      <c r="J570" s="144">
        <v>0</v>
      </c>
      <c r="K570" s="144"/>
      <c r="L570" s="144"/>
    </row>
    <row r="571" spans="1:12" x14ac:dyDescent="0.25">
      <c r="A571" s="144" t="s">
        <v>2646</v>
      </c>
      <c r="B571" s="144" t="s">
        <v>4569</v>
      </c>
      <c r="C571" s="144" t="s">
        <v>201</v>
      </c>
      <c r="D571" s="144" t="s">
        <v>4570</v>
      </c>
      <c r="E571" s="144">
        <v>0.66469999999999996</v>
      </c>
      <c r="F571" s="144" t="s">
        <v>201</v>
      </c>
      <c r="G571" s="144">
        <v>0</v>
      </c>
      <c r="H571" s="144" t="s">
        <v>1371</v>
      </c>
      <c r="I571" s="144">
        <v>100</v>
      </c>
      <c r="J571" s="144">
        <v>100</v>
      </c>
      <c r="K571" s="144"/>
      <c r="L571" s="144"/>
    </row>
    <row r="572" spans="1:12" x14ac:dyDescent="0.25">
      <c r="A572" s="144" t="s">
        <v>2649</v>
      </c>
      <c r="B572" s="144" t="s">
        <v>4571</v>
      </c>
      <c r="C572" s="144" t="s">
        <v>201</v>
      </c>
      <c r="D572" s="144" t="s">
        <v>4572</v>
      </c>
      <c r="E572" s="144">
        <v>0.63959999999999995</v>
      </c>
      <c r="F572" s="144" t="s">
        <v>201</v>
      </c>
      <c r="G572" s="144">
        <v>0</v>
      </c>
      <c r="H572" s="144" t="s">
        <v>1371</v>
      </c>
      <c r="I572" s="144">
        <v>100</v>
      </c>
      <c r="J572" s="144">
        <v>100</v>
      </c>
      <c r="K572" s="144"/>
      <c r="L572" s="144"/>
    </row>
    <row r="573" spans="1:12" x14ac:dyDescent="0.25">
      <c r="A573" s="144" t="s">
        <v>2652</v>
      </c>
      <c r="B573" s="144" t="s">
        <v>4573</v>
      </c>
      <c r="C573" s="144" t="s">
        <v>201</v>
      </c>
      <c r="D573" s="144" t="s">
        <v>4574</v>
      </c>
      <c r="E573" s="144">
        <v>-0.54520000000000002</v>
      </c>
      <c r="F573" s="144" t="s">
        <v>3549</v>
      </c>
      <c r="G573" s="144">
        <v>0.54520000000000002</v>
      </c>
      <c r="H573" s="144" t="s">
        <v>1371</v>
      </c>
      <c r="I573" s="144">
        <v>0</v>
      </c>
      <c r="J573" s="144">
        <v>0</v>
      </c>
      <c r="K573" s="144"/>
      <c r="L573" s="144"/>
    </row>
    <row r="574" spans="1:12" x14ac:dyDescent="0.25">
      <c r="A574" s="144" t="s">
        <v>2655</v>
      </c>
      <c r="B574" s="144" t="s">
        <v>4575</v>
      </c>
      <c r="C574" s="144" t="s">
        <v>201</v>
      </c>
      <c r="D574" s="144" t="s">
        <v>3551</v>
      </c>
      <c r="E574" s="144">
        <v>-0.54679999999999995</v>
      </c>
      <c r="F574" s="144" t="s">
        <v>4576</v>
      </c>
      <c r="G574" s="144">
        <v>0.54679999999999995</v>
      </c>
      <c r="H574" s="144" t="s">
        <v>1371</v>
      </c>
      <c r="I574" s="144">
        <v>0</v>
      </c>
      <c r="J574" s="144">
        <v>0</v>
      </c>
      <c r="K574" s="144"/>
      <c r="L574" s="144"/>
    </row>
    <row r="575" spans="1:12" x14ac:dyDescent="0.25">
      <c r="A575" s="144" t="s">
        <v>2658</v>
      </c>
      <c r="B575" s="144" t="s">
        <v>4577</v>
      </c>
      <c r="C575" s="144" t="s">
        <v>201</v>
      </c>
      <c r="D575" s="144" t="s">
        <v>4578</v>
      </c>
      <c r="E575" s="144">
        <v>-0.3387</v>
      </c>
      <c r="F575" s="144" t="s">
        <v>4579</v>
      </c>
      <c r="G575" s="144">
        <v>0.3387</v>
      </c>
      <c r="H575" s="144" t="s">
        <v>1371</v>
      </c>
      <c r="I575" s="144">
        <v>0</v>
      </c>
      <c r="J575" s="144">
        <v>0</v>
      </c>
      <c r="K575" s="144"/>
      <c r="L575" s="144"/>
    </row>
    <row r="576" spans="1:12" x14ac:dyDescent="0.25">
      <c r="A576" s="144" t="s">
        <v>2662</v>
      </c>
      <c r="B576" s="144" t="s">
        <v>4580</v>
      </c>
      <c r="C576" s="144" t="s">
        <v>201</v>
      </c>
      <c r="D576" s="144" t="s">
        <v>4581</v>
      </c>
      <c r="E576" s="144">
        <v>2.153</v>
      </c>
      <c r="F576" s="144" t="s">
        <v>201</v>
      </c>
      <c r="G576" s="144">
        <v>0</v>
      </c>
      <c r="H576" s="144" t="s">
        <v>1371</v>
      </c>
      <c r="I576" s="144">
        <v>100</v>
      </c>
      <c r="J576" s="144">
        <v>100</v>
      </c>
      <c r="K576" s="144"/>
      <c r="L576" s="144"/>
    </row>
    <row r="577" spans="1:12" x14ac:dyDescent="0.25">
      <c r="A577" s="144" t="s">
        <v>2665</v>
      </c>
      <c r="B577" s="144" t="s">
        <v>4582</v>
      </c>
      <c r="C577" s="144" t="s">
        <v>201</v>
      </c>
      <c r="D577" s="144" t="s">
        <v>3291</v>
      </c>
      <c r="E577" s="144">
        <v>0.66149999999999998</v>
      </c>
      <c r="F577" s="144" t="s">
        <v>201</v>
      </c>
      <c r="G577" s="144">
        <v>0</v>
      </c>
      <c r="H577" s="144" t="s">
        <v>1371</v>
      </c>
      <c r="I577" s="144">
        <v>100</v>
      </c>
      <c r="J577" s="144">
        <v>100</v>
      </c>
      <c r="K577" s="144"/>
      <c r="L577" s="144"/>
    </row>
    <row r="578" spans="1:12" x14ac:dyDescent="0.25">
      <c r="A578" s="144" t="s">
        <v>2667</v>
      </c>
      <c r="B578" s="144" t="s">
        <v>4583</v>
      </c>
      <c r="C578" s="144" t="s">
        <v>201</v>
      </c>
      <c r="D578" s="144" t="s">
        <v>4584</v>
      </c>
      <c r="E578" s="144">
        <v>-1.6209999999999999E-2</v>
      </c>
      <c r="F578" s="144" t="s">
        <v>4585</v>
      </c>
      <c r="G578" s="144">
        <v>1.6209999999999999E-2</v>
      </c>
      <c r="H578" s="144" t="s">
        <v>1371</v>
      </c>
      <c r="I578" s="144">
        <v>0</v>
      </c>
      <c r="J578" s="144">
        <v>0</v>
      </c>
      <c r="K578" s="144"/>
      <c r="L578" s="144"/>
    </row>
    <row r="579" spans="1:12" x14ac:dyDescent="0.25">
      <c r="A579" s="144" t="s">
        <v>2671</v>
      </c>
      <c r="B579" s="144" t="s">
        <v>4586</v>
      </c>
      <c r="C579" s="144" t="s">
        <v>201</v>
      </c>
      <c r="D579" s="144" t="s">
        <v>4587</v>
      </c>
      <c r="E579" s="144">
        <v>-0.3972</v>
      </c>
      <c r="F579" s="144" t="s">
        <v>4588</v>
      </c>
      <c r="G579" s="144">
        <v>0.3972</v>
      </c>
      <c r="H579" s="144" t="s">
        <v>1371</v>
      </c>
      <c r="I579" s="144">
        <v>0</v>
      </c>
      <c r="J579" s="144">
        <v>0</v>
      </c>
      <c r="K579" s="144"/>
      <c r="L579" s="144"/>
    </row>
    <row r="580" spans="1:12" x14ac:dyDescent="0.25">
      <c r="A580" s="144" t="s">
        <v>2675</v>
      </c>
      <c r="B580" s="144" t="s">
        <v>4589</v>
      </c>
      <c r="C580" s="144" t="s">
        <v>201</v>
      </c>
      <c r="D580" s="144" t="s">
        <v>4590</v>
      </c>
      <c r="E580" s="144">
        <v>-0.1686</v>
      </c>
      <c r="F580" s="144" t="s">
        <v>4591</v>
      </c>
      <c r="G580" s="144">
        <v>0.1686</v>
      </c>
      <c r="H580" s="144" t="s">
        <v>1371</v>
      </c>
      <c r="I580" s="144">
        <v>0</v>
      </c>
      <c r="J580" s="144">
        <v>0</v>
      </c>
      <c r="K580" s="144"/>
      <c r="L580" s="144"/>
    </row>
    <row r="581" spans="1:12" x14ac:dyDescent="0.25">
      <c r="A581" s="144" t="s">
        <v>2679</v>
      </c>
      <c r="B581" s="144" t="s">
        <v>4592</v>
      </c>
      <c r="C581" s="144" t="s">
        <v>201</v>
      </c>
      <c r="D581" s="144" t="s">
        <v>3556</v>
      </c>
      <c r="E581" s="144">
        <v>0.90849999999999997</v>
      </c>
      <c r="F581" s="144" t="s">
        <v>201</v>
      </c>
      <c r="G581" s="144">
        <v>0</v>
      </c>
      <c r="H581" s="144" t="s">
        <v>1371</v>
      </c>
      <c r="I581" s="144">
        <v>100</v>
      </c>
      <c r="J581" s="144">
        <v>100</v>
      </c>
      <c r="K581" s="144"/>
      <c r="L581" s="144"/>
    </row>
    <row r="582" spans="1:12" x14ac:dyDescent="0.25">
      <c r="A582" s="144" t="s">
        <v>2681</v>
      </c>
      <c r="B582" s="144" t="s">
        <v>4593</v>
      </c>
      <c r="C582" s="144" t="s">
        <v>201</v>
      </c>
      <c r="D582" s="144" t="s">
        <v>4594</v>
      </c>
      <c r="E582" s="144">
        <v>-0.371</v>
      </c>
      <c r="F582" s="144" t="s">
        <v>4595</v>
      </c>
      <c r="G582" s="144">
        <v>0.371</v>
      </c>
      <c r="H582" s="144" t="s">
        <v>1371</v>
      </c>
      <c r="I582" s="144">
        <v>0</v>
      </c>
      <c r="J582" s="144">
        <v>0</v>
      </c>
      <c r="K582" s="144"/>
      <c r="L582" s="144"/>
    </row>
    <row r="583" spans="1:12" x14ac:dyDescent="0.25">
      <c r="A583" s="144" t="s">
        <v>2685</v>
      </c>
      <c r="B583" s="144" t="s">
        <v>4596</v>
      </c>
      <c r="C583" s="144" t="s">
        <v>201</v>
      </c>
      <c r="D583" s="144" t="s">
        <v>4597</v>
      </c>
      <c r="E583" s="144">
        <v>-0.15</v>
      </c>
      <c r="F583" s="144" t="s">
        <v>4598</v>
      </c>
      <c r="G583" s="144">
        <v>0.15</v>
      </c>
      <c r="H583" s="144" t="s">
        <v>1371</v>
      </c>
      <c r="I583" s="144">
        <v>0</v>
      </c>
      <c r="J583" s="144">
        <v>0</v>
      </c>
      <c r="K583" s="144"/>
      <c r="L583" s="144"/>
    </row>
    <row r="584" spans="1:12" x14ac:dyDescent="0.25">
      <c r="A584" s="144" t="s">
        <v>2689</v>
      </c>
      <c r="B584" s="144" t="s">
        <v>3227</v>
      </c>
      <c r="C584" s="144" t="s">
        <v>201</v>
      </c>
      <c r="D584" s="144" t="s">
        <v>4599</v>
      </c>
      <c r="E584" s="144">
        <v>-1.5369999999999999</v>
      </c>
      <c r="F584" s="144" t="s">
        <v>4600</v>
      </c>
      <c r="G584" s="144">
        <v>1.5369999999999999</v>
      </c>
      <c r="H584" s="144" t="s">
        <v>1371</v>
      </c>
      <c r="I584" s="144">
        <v>0</v>
      </c>
      <c r="J584" s="144">
        <v>0</v>
      </c>
      <c r="K584" s="144"/>
      <c r="L584" s="144"/>
    </row>
    <row r="585" spans="1:12" x14ac:dyDescent="0.25">
      <c r="A585" s="144" t="s">
        <v>2692</v>
      </c>
      <c r="B585" s="144" t="s">
        <v>4601</v>
      </c>
      <c r="C585" s="144" t="s">
        <v>201</v>
      </c>
      <c r="D585" s="144" t="s">
        <v>4602</v>
      </c>
      <c r="E585" s="144">
        <v>0.57620000000000005</v>
      </c>
      <c r="F585" s="144" t="s">
        <v>201</v>
      </c>
      <c r="G585" s="144">
        <v>0</v>
      </c>
      <c r="H585" s="144" t="s">
        <v>1371</v>
      </c>
      <c r="I585" s="144">
        <v>100</v>
      </c>
      <c r="J585" s="144">
        <v>100</v>
      </c>
      <c r="K585" s="144"/>
      <c r="L585" s="144"/>
    </row>
    <row r="586" spans="1:12" x14ac:dyDescent="0.25">
      <c r="A586" s="144" t="s">
        <v>2695</v>
      </c>
      <c r="B586" s="144" t="s">
        <v>4603</v>
      </c>
      <c r="C586" s="144" t="s">
        <v>201</v>
      </c>
      <c r="D586" s="144" t="s">
        <v>3558</v>
      </c>
      <c r="E586" s="144">
        <v>-4.0280000000000003E-2</v>
      </c>
      <c r="F586" s="144" t="s">
        <v>3559</v>
      </c>
      <c r="G586" s="144">
        <v>4.0280000000000003E-2</v>
      </c>
      <c r="H586" s="144" t="s">
        <v>1371</v>
      </c>
      <c r="I586" s="144">
        <v>0</v>
      </c>
      <c r="J586" s="144">
        <v>0</v>
      </c>
      <c r="K586" s="144"/>
      <c r="L586" s="144"/>
    </row>
    <row r="587" spans="1:12" x14ac:dyDescent="0.25">
      <c r="A587" s="144" t="s">
        <v>2696</v>
      </c>
      <c r="B587" s="144" t="s">
        <v>4604</v>
      </c>
      <c r="C587" s="144" t="s">
        <v>201</v>
      </c>
      <c r="D587" s="144" t="s">
        <v>4605</v>
      </c>
      <c r="E587" s="144">
        <v>0.84279999999999999</v>
      </c>
      <c r="F587" s="144" t="s">
        <v>201</v>
      </c>
      <c r="G587" s="144">
        <v>0</v>
      </c>
      <c r="H587" s="144" t="s">
        <v>1371</v>
      </c>
      <c r="I587" s="144">
        <v>100</v>
      </c>
      <c r="J587" s="144">
        <v>100</v>
      </c>
      <c r="K587" s="144"/>
      <c r="L587" s="144"/>
    </row>
    <row r="588" spans="1:12" x14ac:dyDescent="0.25">
      <c r="A588" s="144" t="s">
        <v>2699</v>
      </c>
      <c r="B588" s="144" t="s">
        <v>4606</v>
      </c>
      <c r="C588" s="144" t="s">
        <v>201</v>
      </c>
      <c r="D588" s="144" t="s">
        <v>4607</v>
      </c>
      <c r="E588" s="144">
        <v>0.41860000000000003</v>
      </c>
      <c r="F588" s="144" t="s">
        <v>201</v>
      </c>
      <c r="G588" s="144">
        <v>0</v>
      </c>
      <c r="H588" s="144" t="s">
        <v>1371</v>
      </c>
      <c r="I588" s="144">
        <v>100</v>
      </c>
      <c r="J588" s="144">
        <v>100</v>
      </c>
      <c r="K588" s="144"/>
      <c r="L588" s="144"/>
    </row>
    <row r="589" spans="1:12" x14ac:dyDescent="0.25">
      <c r="A589" s="144" t="s">
        <v>2702</v>
      </c>
      <c r="B589" s="144" t="s">
        <v>4608</v>
      </c>
      <c r="C589" s="144" t="s">
        <v>201</v>
      </c>
      <c r="D589" s="144" t="s">
        <v>4609</v>
      </c>
      <c r="E589" s="144">
        <v>0.41510000000000002</v>
      </c>
      <c r="F589" s="144" t="s">
        <v>201</v>
      </c>
      <c r="G589" s="144">
        <v>0</v>
      </c>
      <c r="H589" s="144" t="s">
        <v>1371</v>
      </c>
      <c r="I589" s="144">
        <v>100</v>
      </c>
      <c r="J589" s="144">
        <v>100</v>
      </c>
      <c r="K589" s="144"/>
      <c r="L589" s="144"/>
    </row>
    <row r="590" spans="1:12" x14ac:dyDescent="0.25">
      <c r="A590" s="144" t="s">
        <v>2704</v>
      </c>
      <c r="B590" s="144" t="s">
        <v>4610</v>
      </c>
      <c r="C590" s="144" t="s">
        <v>201</v>
      </c>
      <c r="D590" s="144" t="s">
        <v>4611</v>
      </c>
      <c r="E590" s="144">
        <v>0.11020000000000001</v>
      </c>
      <c r="F590" s="144" t="s">
        <v>201</v>
      </c>
      <c r="G590" s="144">
        <v>0</v>
      </c>
      <c r="H590" s="144" t="s">
        <v>1371</v>
      </c>
      <c r="I590" s="144">
        <v>100</v>
      </c>
      <c r="J590" s="144">
        <v>100</v>
      </c>
      <c r="K590" s="144"/>
      <c r="L590" s="144"/>
    </row>
    <row r="591" spans="1:12" x14ac:dyDescent="0.25">
      <c r="A591" s="144" t="s">
        <v>2706</v>
      </c>
      <c r="B591" s="144" t="s">
        <v>4612</v>
      </c>
      <c r="C591" s="144" t="s">
        <v>201</v>
      </c>
      <c r="D591" s="144" t="s">
        <v>3561</v>
      </c>
      <c r="E591" s="144">
        <v>-0.3221</v>
      </c>
      <c r="F591" s="144" t="s">
        <v>4613</v>
      </c>
      <c r="G591" s="144">
        <v>0.3221</v>
      </c>
      <c r="H591" s="144" t="s">
        <v>1371</v>
      </c>
      <c r="I591" s="144">
        <v>0</v>
      </c>
      <c r="J591" s="144">
        <v>0</v>
      </c>
      <c r="K591" s="144"/>
      <c r="L591" s="144"/>
    </row>
    <row r="592" spans="1:12" x14ac:dyDescent="0.25">
      <c r="A592" s="144" t="s">
        <v>2709</v>
      </c>
      <c r="B592" s="144" t="s">
        <v>4614</v>
      </c>
      <c r="C592" s="144" t="s">
        <v>201</v>
      </c>
      <c r="D592" s="144" t="s">
        <v>4615</v>
      </c>
      <c r="E592" s="144">
        <v>5.2679999999999998E-2</v>
      </c>
      <c r="F592" s="144" t="s">
        <v>201</v>
      </c>
      <c r="G592" s="144">
        <v>0</v>
      </c>
      <c r="H592" s="144" t="s">
        <v>1371</v>
      </c>
      <c r="I592" s="144">
        <v>100</v>
      </c>
      <c r="J592" s="144">
        <v>100</v>
      </c>
      <c r="K592" s="144"/>
      <c r="L592" s="144"/>
    </row>
    <row r="593" spans="1:12" x14ac:dyDescent="0.25">
      <c r="A593" s="144" t="s">
        <v>2712</v>
      </c>
      <c r="B593" s="144" t="s">
        <v>4616</v>
      </c>
      <c r="C593" s="144" t="s">
        <v>201</v>
      </c>
      <c r="D593" s="144" t="s">
        <v>4617</v>
      </c>
      <c r="E593" s="144">
        <v>0.30199999999999999</v>
      </c>
      <c r="F593" s="144" t="s">
        <v>201</v>
      </c>
      <c r="G593" s="144">
        <v>0</v>
      </c>
      <c r="H593" s="144" t="s">
        <v>1371</v>
      </c>
      <c r="I593" s="144">
        <v>100</v>
      </c>
      <c r="J593" s="144">
        <v>100</v>
      </c>
      <c r="K593" s="144"/>
      <c r="L593" s="144"/>
    </row>
    <row r="594" spans="1:12" x14ac:dyDescent="0.25">
      <c r="A594" s="144" t="s">
        <v>2715</v>
      </c>
      <c r="B594" s="144" t="s">
        <v>4618</v>
      </c>
      <c r="C594" s="144" t="s">
        <v>201</v>
      </c>
      <c r="D594" s="144" t="s">
        <v>4619</v>
      </c>
      <c r="E594" s="144">
        <v>-0.28699999999999998</v>
      </c>
      <c r="F594" s="144" t="s">
        <v>4620</v>
      </c>
      <c r="G594" s="144">
        <v>0.28699999999999998</v>
      </c>
      <c r="H594" s="144" t="s">
        <v>1371</v>
      </c>
      <c r="I594" s="144">
        <v>0</v>
      </c>
      <c r="J594" s="144">
        <v>0</v>
      </c>
      <c r="K594" s="144"/>
      <c r="L594" s="144"/>
    </row>
    <row r="595" spans="1:12" x14ac:dyDescent="0.25">
      <c r="A595" s="144" t="s">
        <v>2719</v>
      </c>
      <c r="B595" s="144" t="s">
        <v>4621</v>
      </c>
      <c r="C595" s="144" t="s">
        <v>201</v>
      </c>
      <c r="D595" s="144" t="s">
        <v>4622</v>
      </c>
      <c r="E595" s="144">
        <v>-0.16719999999999999</v>
      </c>
      <c r="F595" s="144" t="s">
        <v>4623</v>
      </c>
      <c r="G595" s="144">
        <v>0.16719999999999999</v>
      </c>
      <c r="H595" s="144" t="s">
        <v>1371</v>
      </c>
      <c r="I595" s="144">
        <v>0</v>
      </c>
      <c r="J595" s="144">
        <v>0</v>
      </c>
      <c r="K595" s="144"/>
      <c r="L595" s="144"/>
    </row>
    <row r="596" spans="1:12" x14ac:dyDescent="0.25">
      <c r="A596" s="144" t="s">
        <v>2721</v>
      </c>
      <c r="B596" s="144" t="s">
        <v>4624</v>
      </c>
      <c r="C596" s="144" t="s">
        <v>201</v>
      </c>
      <c r="D596" s="144" t="s">
        <v>3564</v>
      </c>
      <c r="E596" s="144">
        <v>0.61219999999999997</v>
      </c>
      <c r="F596" s="144" t="s">
        <v>201</v>
      </c>
      <c r="G596" s="144">
        <v>0</v>
      </c>
      <c r="H596" s="144" t="s">
        <v>1371</v>
      </c>
      <c r="I596" s="144">
        <v>100</v>
      </c>
      <c r="J596" s="144">
        <v>100</v>
      </c>
      <c r="K596" s="144"/>
      <c r="L596" s="144"/>
    </row>
    <row r="597" spans="1:12" x14ac:dyDescent="0.25">
      <c r="A597" s="144" t="s">
        <v>2723</v>
      </c>
      <c r="B597" s="144" t="s">
        <v>4625</v>
      </c>
      <c r="C597" s="144" t="s">
        <v>201</v>
      </c>
      <c r="D597" s="144" t="s">
        <v>4626</v>
      </c>
      <c r="E597" s="144">
        <v>1.07</v>
      </c>
      <c r="F597" s="144" t="s">
        <v>201</v>
      </c>
      <c r="G597" s="144">
        <v>0</v>
      </c>
      <c r="H597" s="144" t="s">
        <v>1371</v>
      </c>
      <c r="I597" s="144">
        <v>100</v>
      </c>
      <c r="J597" s="144">
        <v>100</v>
      </c>
      <c r="K597" s="144"/>
      <c r="L597" s="144"/>
    </row>
    <row r="598" spans="1:12" x14ac:dyDescent="0.25">
      <c r="A598" s="144" t="s">
        <v>2726</v>
      </c>
      <c r="B598" s="144" t="s">
        <v>4627</v>
      </c>
      <c r="C598" s="144" t="s">
        <v>201</v>
      </c>
      <c r="D598" s="144" t="s">
        <v>3294</v>
      </c>
      <c r="E598" s="144">
        <v>4.7480000000000001E-2</v>
      </c>
      <c r="F598" s="144" t="s">
        <v>201</v>
      </c>
      <c r="G598" s="144">
        <v>0</v>
      </c>
      <c r="H598" s="144" t="s">
        <v>1371</v>
      </c>
      <c r="I598" s="144">
        <v>100</v>
      </c>
      <c r="J598" s="144">
        <v>100</v>
      </c>
      <c r="K598" s="144"/>
      <c r="L598" s="144"/>
    </row>
    <row r="599" spans="1:12" x14ac:dyDescent="0.25">
      <c r="A599" s="144" t="s">
        <v>2728</v>
      </c>
      <c r="B599" s="144" t="s">
        <v>4628</v>
      </c>
      <c r="C599" s="144" t="s">
        <v>201</v>
      </c>
      <c r="D599" s="144" t="s">
        <v>4629</v>
      </c>
      <c r="E599" s="144">
        <v>0.24299999999999999</v>
      </c>
      <c r="F599" s="144" t="s">
        <v>201</v>
      </c>
      <c r="G599" s="144">
        <v>0</v>
      </c>
      <c r="H599" s="144" t="s">
        <v>1371</v>
      </c>
      <c r="I599" s="144">
        <v>100</v>
      </c>
      <c r="J599" s="144">
        <v>100</v>
      </c>
      <c r="K599" s="144"/>
      <c r="L599" s="144"/>
    </row>
    <row r="600" spans="1:12" x14ac:dyDescent="0.25">
      <c r="A600" s="144" t="s">
        <v>2731</v>
      </c>
      <c r="B600" s="144" t="s">
        <v>4630</v>
      </c>
      <c r="C600" s="144" t="s">
        <v>201</v>
      </c>
      <c r="D600" s="144" t="s">
        <v>4631</v>
      </c>
      <c r="E600" s="144">
        <v>-0.2331</v>
      </c>
      <c r="F600" s="144" t="s">
        <v>3565</v>
      </c>
      <c r="G600" s="144">
        <v>0.2331</v>
      </c>
      <c r="H600" s="144" t="s">
        <v>1371</v>
      </c>
      <c r="I600" s="144">
        <v>0</v>
      </c>
      <c r="J600" s="144">
        <v>0</v>
      </c>
      <c r="K600" s="144"/>
      <c r="L600" s="144"/>
    </row>
    <row r="601" spans="1:12" x14ac:dyDescent="0.25">
      <c r="A601" s="144" t="s">
        <v>2733</v>
      </c>
      <c r="B601" s="144" t="s">
        <v>4632</v>
      </c>
      <c r="C601" s="144" t="s">
        <v>201</v>
      </c>
      <c r="D601" s="144" t="s">
        <v>3567</v>
      </c>
      <c r="E601" s="144">
        <v>-1.5049999999999999</v>
      </c>
      <c r="F601" s="144" t="s">
        <v>4633</v>
      </c>
      <c r="G601" s="144">
        <v>1.5049999999999999</v>
      </c>
      <c r="H601" s="144" t="s">
        <v>1371</v>
      </c>
      <c r="I601" s="144">
        <v>0</v>
      </c>
      <c r="J601" s="144">
        <v>0</v>
      </c>
      <c r="K601" s="144"/>
      <c r="L601" s="144"/>
    </row>
    <row r="602" spans="1:12" x14ac:dyDescent="0.25">
      <c r="A602" s="144" t="s">
        <v>2736</v>
      </c>
      <c r="B602" s="144" t="s">
        <v>4634</v>
      </c>
      <c r="C602" s="144" t="s">
        <v>201</v>
      </c>
      <c r="D602" s="144" t="s">
        <v>4635</v>
      </c>
      <c r="E602" s="144">
        <v>0.15709999999999999</v>
      </c>
      <c r="F602" s="144" t="s">
        <v>201</v>
      </c>
      <c r="G602" s="144">
        <v>0</v>
      </c>
      <c r="H602" s="144" t="s">
        <v>1371</v>
      </c>
      <c r="I602" s="144">
        <v>100</v>
      </c>
      <c r="J602" s="144">
        <v>100</v>
      </c>
      <c r="K602" s="144"/>
      <c r="L602" s="144"/>
    </row>
    <row r="603" spans="1:12" x14ac:dyDescent="0.25">
      <c r="A603" s="144" t="s">
        <v>2739</v>
      </c>
      <c r="B603" s="144" t="s">
        <v>4636</v>
      </c>
      <c r="C603" s="144" t="s">
        <v>201</v>
      </c>
      <c r="D603" s="144" t="s">
        <v>4637</v>
      </c>
      <c r="E603" s="144">
        <v>8.5239999999999996E-2</v>
      </c>
      <c r="F603" s="144" t="s">
        <v>201</v>
      </c>
      <c r="G603" s="144">
        <v>0</v>
      </c>
      <c r="H603" s="144" t="s">
        <v>1371</v>
      </c>
      <c r="I603" s="144">
        <v>100</v>
      </c>
      <c r="J603" s="144">
        <v>100</v>
      </c>
      <c r="K603" s="144"/>
      <c r="L603" s="144"/>
    </row>
    <row r="604" spans="1:12" x14ac:dyDescent="0.25">
      <c r="A604" s="144" t="s">
        <v>2742</v>
      </c>
      <c r="B604" s="144" t="s">
        <v>4638</v>
      </c>
      <c r="C604" s="144" t="s">
        <v>201</v>
      </c>
      <c r="D604" s="144" t="s">
        <v>4639</v>
      </c>
      <c r="E604" s="144">
        <v>-1.022</v>
      </c>
      <c r="F604" s="144" t="s">
        <v>4640</v>
      </c>
      <c r="G604" s="144">
        <v>1.022</v>
      </c>
      <c r="H604" s="144" t="s">
        <v>1371</v>
      </c>
      <c r="I604" s="144">
        <v>0</v>
      </c>
      <c r="J604" s="144">
        <v>0</v>
      </c>
      <c r="K604" s="144"/>
      <c r="L604" s="144"/>
    </row>
    <row r="605" spans="1:12" x14ac:dyDescent="0.25">
      <c r="A605" s="144" t="s">
        <v>2746</v>
      </c>
      <c r="B605" s="144" t="s">
        <v>4641</v>
      </c>
      <c r="C605" s="144" t="s">
        <v>201</v>
      </c>
      <c r="D605" s="144" t="s">
        <v>4642</v>
      </c>
      <c r="E605" s="144">
        <v>1.504</v>
      </c>
      <c r="F605" s="144" t="s">
        <v>201</v>
      </c>
      <c r="G605" s="144">
        <v>0</v>
      </c>
      <c r="H605" s="144" t="s">
        <v>1371</v>
      </c>
      <c r="I605" s="144">
        <v>100</v>
      </c>
      <c r="J605" s="144">
        <v>100</v>
      </c>
      <c r="K605" s="144"/>
      <c r="L605" s="144"/>
    </row>
    <row r="606" spans="1:12" x14ac:dyDescent="0.25">
      <c r="A606" s="144" t="s">
        <v>2749</v>
      </c>
      <c r="B606" s="144" t="s">
        <v>4643</v>
      </c>
      <c r="C606" s="144" t="s">
        <v>201</v>
      </c>
      <c r="D606" s="144" t="s">
        <v>3570</v>
      </c>
      <c r="E606" s="144">
        <v>9.7659999999999997E-2</v>
      </c>
      <c r="F606" s="144" t="s">
        <v>201</v>
      </c>
      <c r="G606" s="144">
        <v>0</v>
      </c>
      <c r="H606" s="144" t="s">
        <v>1371</v>
      </c>
      <c r="I606" s="144">
        <v>100</v>
      </c>
      <c r="J606" s="144">
        <v>100</v>
      </c>
      <c r="K606" s="144"/>
      <c r="L606" s="144"/>
    </row>
    <row r="607" spans="1:12" x14ac:dyDescent="0.25">
      <c r="A607" s="144" t="s">
        <v>2751</v>
      </c>
      <c r="B607" s="144" t="s">
        <v>4644</v>
      </c>
      <c r="C607" s="144" t="s">
        <v>201</v>
      </c>
      <c r="D607" s="144" t="s">
        <v>4645</v>
      </c>
      <c r="E607" s="144">
        <v>2.3849999999999998</v>
      </c>
      <c r="F607" s="144" t="s">
        <v>201</v>
      </c>
      <c r="G607" s="144">
        <v>0</v>
      </c>
      <c r="H607" s="144" t="s">
        <v>1371</v>
      </c>
      <c r="I607" s="144">
        <v>100</v>
      </c>
      <c r="J607" s="144">
        <v>100</v>
      </c>
      <c r="K607" s="144"/>
      <c r="L607" s="144"/>
    </row>
    <row r="608" spans="1:12" x14ac:dyDescent="0.25">
      <c r="A608" s="144" t="s">
        <v>2754</v>
      </c>
      <c r="B608" s="144" t="s">
        <v>4646</v>
      </c>
      <c r="C608" s="144" t="s">
        <v>201</v>
      </c>
      <c r="D608" s="144" t="s">
        <v>4647</v>
      </c>
      <c r="E608" s="144">
        <v>-8.4870000000000001E-2</v>
      </c>
      <c r="F608" s="144" t="s">
        <v>3571</v>
      </c>
      <c r="G608" s="144">
        <v>8.4870000000000001E-2</v>
      </c>
      <c r="H608" s="144" t="s">
        <v>1371</v>
      </c>
      <c r="I608" s="144">
        <v>0</v>
      </c>
      <c r="J608" s="144">
        <v>0</v>
      </c>
      <c r="K608" s="144"/>
      <c r="L608" s="144"/>
    </row>
    <row r="609" spans="1:12" x14ac:dyDescent="0.25">
      <c r="A609" s="144" t="s">
        <v>2757</v>
      </c>
      <c r="B609" s="144" t="s">
        <v>4648</v>
      </c>
      <c r="C609" s="144" t="s">
        <v>201</v>
      </c>
      <c r="D609" s="144" t="s">
        <v>4649</v>
      </c>
      <c r="E609" s="144">
        <v>1.5489999999999999</v>
      </c>
      <c r="F609" s="144" t="s">
        <v>201</v>
      </c>
      <c r="G609" s="144">
        <v>0</v>
      </c>
      <c r="H609" s="144" t="s">
        <v>1371</v>
      </c>
      <c r="I609" s="144">
        <v>100</v>
      </c>
      <c r="J609" s="144">
        <v>100</v>
      </c>
      <c r="K609" s="144"/>
      <c r="L609" s="144"/>
    </row>
    <row r="610" spans="1:12" x14ac:dyDescent="0.25">
      <c r="A610" s="144" t="s">
        <v>2760</v>
      </c>
      <c r="B610" s="144" t="s">
        <v>4650</v>
      </c>
      <c r="C610" s="144" t="s">
        <v>201</v>
      </c>
      <c r="D610" s="144" t="s">
        <v>4651</v>
      </c>
      <c r="E610" s="144">
        <v>0.10009999999999999</v>
      </c>
      <c r="F610" s="144" t="s">
        <v>201</v>
      </c>
      <c r="G610" s="144">
        <v>0</v>
      </c>
      <c r="H610" s="144" t="s">
        <v>1371</v>
      </c>
      <c r="I610" s="144">
        <v>100</v>
      </c>
      <c r="J610" s="144">
        <v>100</v>
      </c>
      <c r="K610" s="144"/>
      <c r="L610" s="144"/>
    </row>
    <row r="611" spans="1:12" x14ac:dyDescent="0.25">
      <c r="A611" s="144" t="s">
        <v>2763</v>
      </c>
      <c r="B611" s="144" t="s">
        <v>4652</v>
      </c>
      <c r="C611" s="144" t="s">
        <v>201</v>
      </c>
      <c r="D611" s="144" t="s">
        <v>3573</v>
      </c>
      <c r="E611" s="144">
        <v>1.093</v>
      </c>
      <c r="F611" s="144" t="s">
        <v>201</v>
      </c>
      <c r="G611" s="144">
        <v>0</v>
      </c>
      <c r="H611" s="144" t="s">
        <v>1371</v>
      </c>
      <c r="I611" s="144">
        <v>100</v>
      </c>
      <c r="J611" s="144">
        <v>100</v>
      </c>
      <c r="K611" s="144"/>
      <c r="L611" s="144"/>
    </row>
    <row r="612" spans="1:12" x14ac:dyDescent="0.25">
      <c r="A612" s="144" t="s">
        <v>2765</v>
      </c>
      <c r="B612" s="144" t="s">
        <v>4653</v>
      </c>
      <c r="C612" s="144" t="s">
        <v>201</v>
      </c>
      <c r="D612" s="144" t="s">
        <v>4654</v>
      </c>
      <c r="E612" s="144">
        <v>1.0029999999999999</v>
      </c>
      <c r="F612" s="144" t="s">
        <v>201</v>
      </c>
      <c r="G612" s="144">
        <v>0</v>
      </c>
      <c r="H612" s="144" t="s">
        <v>1371</v>
      </c>
      <c r="I612" s="144">
        <v>100</v>
      </c>
      <c r="J612" s="144">
        <v>100</v>
      </c>
      <c r="K612" s="144"/>
      <c r="L612" s="144"/>
    </row>
    <row r="613" spans="1:12" x14ac:dyDescent="0.25">
      <c r="A613" s="144" t="s">
        <v>2768</v>
      </c>
      <c r="B613" s="144" t="s">
        <v>4655</v>
      </c>
      <c r="C613" s="144" t="s">
        <v>201</v>
      </c>
      <c r="D613" s="144" t="s">
        <v>4656</v>
      </c>
      <c r="E613" s="144">
        <v>0.37630000000000002</v>
      </c>
      <c r="F613" s="144" t="s">
        <v>201</v>
      </c>
      <c r="G613" s="144">
        <v>0</v>
      </c>
      <c r="H613" s="144" t="s">
        <v>1371</v>
      </c>
      <c r="I613" s="144">
        <v>100</v>
      </c>
      <c r="J613" s="144">
        <v>100</v>
      </c>
      <c r="K613" s="144"/>
      <c r="L613" s="144"/>
    </row>
    <row r="614" spans="1:12" x14ac:dyDescent="0.25">
      <c r="A614" s="144" t="s">
        <v>2771</v>
      </c>
      <c r="B614" s="144" t="s">
        <v>4657</v>
      </c>
      <c r="C614" s="144" t="s">
        <v>201</v>
      </c>
      <c r="D614" s="144" t="s">
        <v>4658</v>
      </c>
      <c r="E614" s="144">
        <v>0.14130000000000001</v>
      </c>
      <c r="F614" s="144" t="s">
        <v>201</v>
      </c>
      <c r="G614" s="144">
        <v>0</v>
      </c>
      <c r="H614" s="144" t="s">
        <v>1371</v>
      </c>
      <c r="I614" s="144">
        <v>100</v>
      </c>
      <c r="J614" s="144">
        <v>100</v>
      </c>
      <c r="K614" s="144"/>
      <c r="L614" s="144"/>
    </row>
    <row r="615" spans="1:12" x14ac:dyDescent="0.25">
      <c r="A615" s="144" t="s">
        <v>2773</v>
      </c>
      <c r="B615" s="144" t="s">
        <v>4659</v>
      </c>
      <c r="C615" s="144" t="s">
        <v>201</v>
      </c>
      <c r="D615" s="144" t="s">
        <v>3575</v>
      </c>
      <c r="E615" s="144">
        <v>0.73260000000000003</v>
      </c>
      <c r="F615" s="144" t="s">
        <v>201</v>
      </c>
      <c r="G615" s="144">
        <v>0</v>
      </c>
      <c r="H615" s="144" t="s">
        <v>1371</v>
      </c>
      <c r="I615" s="144">
        <v>100</v>
      </c>
      <c r="J615" s="144">
        <v>100</v>
      </c>
      <c r="K615" s="144"/>
      <c r="L615" s="144"/>
    </row>
    <row r="616" spans="1:12" x14ac:dyDescent="0.25">
      <c r="A616" s="144" t="s">
        <v>2775</v>
      </c>
      <c r="B616" s="144" t="s">
        <v>4660</v>
      </c>
      <c r="C616" s="144" t="s">
        <v>201</v>
      </c>
      <c r="D616" s="144" t="s">
        <v>4661</v>
      </c>
      <c r="E616" s="144">
        <v>-0.29930000000000001</v>
      </c>
      <c r="F616" s="144" t="s">
        <v>3578</v>
      </c>
      <c r="G616" s="144">
        <v>0.29930000000000001</v>
      </c>
      <c r="H616" s="144" t="s">
        <v>1371</v>
      </c>
      <c r="I616" s="144">
        <v>0</v>
      </c>
      <c r="J616" s="144">
        <v>0</v>
      </c>
      <c r="K616" s="144"/>
      <c r="L616" s="144"/>
    </row>
    <row r="617" spans="1:12" x14ac:dyDescent="0.25">
      <c r="A617" s="144" t="s">
        <v>2777</v>
      </c>
      <c r="B617" s="144" t="s">
        <v>4662</v>
      </c>
      <c r="C617" s="144" t="s">
        <v>201</v>
      </c>
      <c r="D617" s="144" t="s">
        <v>4663</v>
      </c>
      <c r="E617" s="144">
        <v>8.2729999999999998E-2</v>
      </c>
      <c r="F617" s="144" t="s">
        <v>201</v>
      </c>
      <c r="G617" s="144">
        <v>0</v>
      </c>
      <c r="H617" s="144" t="s">
        <v>1371</v>
      </c>
      <c r="I617" s="144">
        <v>100</v>
      </c>
      <c r="J617" s="144">
        <v>100</v>
      </c>
      <c r="K617" s="144"/>
      <c r="L617" s="144"/>
    </row>
    <row r="618" spans="1:12" x14ac:dyDescent="0.25">
      <c r="A618" s="144" t="s">
        <v>2779</v>
      </c>
      <c r="B618" s="144" t="s">
        <v>4664</v>
      </c>
      <c r="C618" s="144" t="s">
        <v>201</v>
      </c>
      <c r="D618" s="144" t="s">
        <v>4665</v>
      </c>
      <c r="E618" s="144">
        <v>-0.29659999999999997</v>
      </c>
      <c r="F618" s="144" t="s">
        <v>3614</v>
      </c>
      <c r="G618" s="144">
        <v>0.29659999999999997</v>
      </c>
      <c r="H618" s="144" t="s">
        <v>1371</v>
      </c>
      <c r="I618" s="144">
        <v>0</v>
      </c>
      <c r="J618" s="144">
        <v>0</v>
      </c>
      <c r="K618" s="144"/>
      <c r="L618" s="144"/>
    </row>
    <row r="619" spans="1:12" x14ac:dyDescent="0.25">
      <c r="A619" s="144" t="s">
        <v>2781</v>
      </c>
      <c r="B619" s="144" t="s">
        <v>4660</v>
      </c>
      <c r="C619" s="144" t="s">
        <v>201</v>
      </c>
      <c r="D619" s="144" t="s">
        <v>3296</v>
      </c>
      <c r="E619" s="144">
        <v>-0.29780000000000001</v>
      </c>
      <c r="F619" s="144" t="s">
        <v>3578</v>
      </c>
      <c r="G619" s="144">
        <v>0.29780000000000001</v>
      </c>
      <c r="H619" s="144" t="s">
        <v>1371</v>
      </c>
      <c r="I619" s="144">
        <v>0</v>
      </c>
      <c r="J619" s="144">
        <v>0</v>
      </c>
      <c r="K619" s="144"/>
      <c r="L619" s="144"/>
    </row>
    <row r="620" spans="1:12" x14ac:dyDescent="0.25">
      <c r="A620" s="144" t="s">
        <v>2782</v>
      </c>
      <c r="B620" s="144" t="s">
        <v>4666</v>
      </c>
      <c r="C620" s="144" t="s">
        <v>201</v>
      </c>
      <c r="D620" s="144" t="s">
        <v>4667</v>
      </c>
      <c r="E620" s="144">
        <v>0.42049999999999998</v>
      </c>
      <c r="F620" s="144" t="s">
        <v>201</v>
      </c>
      <c r="G620" s="144">
        <v>0</v>
      </c>
      <c r="H620" s="144" t="s">
        <v>1371</v>
      </c>
      <c r="I620" s="144">
        <v>100</v>
      </c>
      <c r="J620" s="144">
        <v>100</v>
      </c>
      <c r="K620" s="144"/>
      <c r="L620" s="144"/>
    </row>
    <row r="621" spans="1:12" x14ac:dyDescent="0.25">
      <c r="A621" s="144" t="s">
        <v>2785</v>
      </c>
      <c r="B621" s="144" t="s">
        <v>4668</v>
      </c>
      <c r="C621" s="144" t="s">
        <v>201</v>
      </c>
      <c r="D621" s="144" t="s">
        <v>3580</v>
      </c>
      <c r="E621" s="144">
        <v>0.1988</v>
      </c>
      <c r="F621" s="144" t="s">
        <v>201</v>
      </c>
      <c r="G621" s="144">
        <v>0</v>
      </c>
      <c r="H621" s="144" t="s">
        <v>1371</v>
      </c>
      <c r="I621" s="144">
        <v>100</v>
      </c>
      <c r="J621" s="144">
        <v>100</v>
      </c>
      <c r="K621" s="144"/>
      <c r="L621" s="144"/>
    </row>
    <row r="622" spans="1:12" x14ac:dyDescent="0.25">
      <c r="A622" s="144" t="s">
        <v>2787</v>
      </c>
      <c r="B622" s="144" t="s">
        <v>4669</v>
      </c>
      <c r="C622" s="144" t="s">
        <v>201</v>
      </c>
      <c r="D622" s="144" t="s">
        <v>4670</v>
      </c>
      <c r="E622" s="144">
        <v>2.215E-2</v>
      </c>
      <c r="F622" s="144" t="s">
        <v>201</v>
      </c>
      <c r="G622" s="144">
        <v>0</v>
      </c>
      <c r="H622" s="144" t="s">
        <v>1371</v>
      </c>
      <c r="I622" s="144">
        <v>100</v>
      </c>
      <c r="J622" s="144">
        <v>100</v>
      </c>
      <c r="K622" s="144"/>
      <c r="L622" s="144"/>
    </row>
    <row r="623" spans="1:12" x14ac:dyDescent="0.25">
      <c r="A623" s="144" t="s">
        <v>2790</v>
      </c>
      <c r="B623" s="144" t="s">
        <v>4671</v>
      </c>
      <c r="C623" s="144" t="s">
        <v>201</v>
      </c>
      <c r="D623" s="144" t="s">
        <v>4672</v>
      </c>
      <c r="E623" s="144">
        <v>0.1202</v>
      </c>
      <c r="F623" s="144" t="s">
        <v>201</v>
      </c>
      <c r="G623" s="144">
        <v>0</v>
      </c>
      <c r="H623" s="144" t="s">
        <v>1371</v>
      </c>
      <c r="I623" s="144">
        <v>100</v>
      </c>
      <c r="J623" s="144">
        <v>100</v>
      </c>
      <c r="K623" s="144"/>
      <c r="L623" s="144"/>
    </row>
    <row r="624" spans="1:12" x14ac:dyDescent="0.25">
      <c r="A624" s="144" t="s">
        <v>2793</v>
      </c>
      <c r="B624" s="144" t="s">
        <v>4673</v>
      </c>
      <c r="C624" s="144" t="s">
        <v>201</v>
      </c>
      <c r="D624" s="144" t="s">
        <v>4674</v>
      </c>
      <c r="E624" s="144">
        <v>-4.4760000000000001E-2</v>
      </c>
      <c r="F624" s="144" t="s">
        <v>3581</v>
      </c>
      <c r="G624" s="144">
        <v>4.4760000000000001E-2</v>
      </c>
      <c r="H624" s="144" t="s">
        <v>1371</v>
      </c>
      <c r="I624" s="144">
        <v>0</v>
      </c>
      <c r="J624" s="144">
        <v>0</v>
      </c>
      <c r="K624" s="144"/>
      <c r="L624" s="144"/>
    </row>
    <row r="625" spans="1:12" x14ac:dyDescent="0.25">
      <c r="A625" s="144" t="s">
        <v>2796</v>
      </c>
      <c r="B625" s="144" t="s">
        <v>4675</v>
      </c>
      <c r="C625" s="144" t="s">
        <v>201</v>
      </c>
      <c r="D625" s="144" t="s">
        <v>3583</v>
      </c>
      <c r="E625" s="144">
        <v>-3.7670000000000002E-2</v>
      </c>
      <c r="F625" s="144" t="s">
        <v>3584</v>
      </c>
      <c r="G625" s="144">
        <v>3.7670000000000002E-2</v>
      </c>
      <c r="H625" s="144" t="s">
        <v>1371</v>
      </c>
      <c r="I625" s="144">
        <v>0</v>
      </c>
      <c r="J625" s="144">
        <v>0</v>
      </c>
      <c r="K625" s="144"/>
      <c r="L625" s="144"/>
    </row>
    <row r="626" spans="1:12" x14ac:dyDescent="0.25">
      <c r="A626" s="144" t="s">
        <v>2797</v>
      </c>
      <c r="B626" s="144" t="s">
        <v>4676</v>
      </c>
      <c r="C626" s="144" t="s">
        <v>201</v>
      </c>
      <c r="D626" s="144" t="s">
        <v>4677</v>
      </c>
      <c r="E626" s="144">
        <v>0.31809999999999999</v>
      </c>
      <c r="F626" s="144" t="s">
        <v>201</v>
      </c>
      <c r="G626" s="144">
        <v>0</v>
      </c>
      <c r="H626" s="144" t="s">
        <v>1371</v>
      </c>
      <c r="I626" s="144">
        <v>100</v>
      </c>
      <c r="J626" s="144">
        <v>100</v>
      </c>
      <c r="K626" s="144"/>
      <c r="L626" s="144"/>
    </row>
    <row r="627" spans="1:12" x14ac:dyDescent="0.25">
      <c r="A627" s="144" t="s">
        <v>2800</v>
      </c>
      <c r="B627" s="144" t="s">
        <v>4678</v>
      </c>
      <c r="C627" s="144" t="s">
        <v>201</v>
      </c>
      <c r="D627" s="144" t="s">
        <v>3586</v>
      </c>
      <c r="E627" s="144">
        <v>0.29580000000000001</v>
      </c>
      <c r="F627" s="144" t="s">
        <v>201</v>
      </c>
      <c r="G627" s="144">
        <v>0</v>
      </c>
      <c r="H627" s="144" t="s">
        <v>1371</v>
      </c>
      <c r="I627" s="144">
        <v>100</v>
      </c>
      <c r="J627" s="144">
        <v>100</v>
      </c>
      <c r="K627" s="144"/>
      <c r="L627" s="144"/>
    </row>
    <row r="628" spans="1:12" x14ac:dyDescent="0.25">
      <c r="A628" s="144" t="s">
        <v>2802</v>
      </c>
      <c r="B628" s="144" t="s">
        <v>4679</v>
      </c>
      <c r="C628" s="144" t="s">
        <v>201</v>
      </c>
      <c r="D628" s="144" t="s">
        <v>4680</v>
      </c>
      <c r="E628" s="144">
        <v>0.86570000000000003</v>
      </c>
      <c r="F628" s="144" t="s">
        <v>201</v>
      </c>
      <c r="G628" s="144">
        <v>0</v>
      </c>
      <c r="H628" s="144" t="s">
        <v>1371</v>
      </c>
      <c r="I628" s="144">
        <v>100</v>
      </c>
      <c r="J628" s="144">
        <v>100</v>
      </c>
      <c r="K628" s="144"/>
      <c r="L628" s="144"/>
    </row>
    <row r="629" spans="1:12" x14ac:dyDescent="0.25">
      <c r="A629" s="144" t="s">
        <v>2805</v>
      </c>
      <c r="B629" s="144" t="s">
        <v>4681</v>
      </c>
      <c r="C629" s="144" t="s">
        <v>201</v>
      </c>
      <c r="D629" s="144" t="s">
        <v>4682</v>
      </c>
      <c r="E629" s="144">
        <v>-0.6341</v>
      </c>
      <c r="F629" s="144" t="s">
        <v>4683</v>
      </c>
      <c r="G629" s="144">
        <v>0.6341</v>
      </c>
      <c r="H629" s="144" t="s">
        <v>1371</v>
      </c>
      <c r="I629" s="144">
        <v>0</v>
      </c>
      <c r="J629" s="144">
        <v>0</v>
      </c>
      <c r="K629" s="144"/>
      <c r="L629" s="144"/>
    </row>
    <row r="630" spans="1:12" x14ac:dyDescent="0.25">
      <c r="A630" s="144" t="s">
        <v>2809</v>
      </c>
      <c r="B630" s="144" t="s">
        <v>4684</v>
      </c>
      <c r="C630" s="144" t="s">
        <v>201</v>
      </c>
      <c r="D630" s="144" t="s">
        <v>4685</v>
      </c>
      <c r="E630" s="144">
        <v>-0.29339999999999999</v>
      </c>
      <c r="F630" s="144" t="s">
        <v>4686</v>
      </c>
      <c r="G630" s="144">
        <v>0.29339999999999999</v>
      </c>
      <c r="H630" s="144" t="s">
        <v>1371</v>
      </c>
      <c r="I630" s="144">
        <v>0</v>
      </c>
      <c r="J630" s="144">
        <v>0</v>
      </c>
      <c r="K630" s="144"/>
      <c r="L630" s="144"/>
    </row>
    <row r="631" spans="1:12" x14ac:dyDescent="0.25">
      <c r="A631" s="144" t="s">
        <v>2813</v>
      </c>
      <c r="B631" s="144" t="s">
        <v>4687</v>
      </c>
      <c r="C631" s="144" t="s">
        <v>201</v>
      </c>
      <c r="D631" s="144" t="s">
        <v>4688</v>
      </c>
      <c r="E631" s="144">
        <v>-0.36780000000000002</v>
      </c>
      <c r="F631" s="144" t="s">
        <v>4689</v>
      </c>
      <c r="G631" s="144">
        <v>0.36780000000000002</v>
      </c>
      <c r="H631" s="144" t="s">
        <v>1371</v>
      </c>
      <c r="I631" s="144">
        <v>0</v>
      </c>
      <c r="J631" s="144">
        <v>0</v>
      </c>
      <c r="K631" s="144"/>
      <c r="L631" s="144"/>
    </row>
    <row r="632" spans="1:12" x14ac:dyDescent="0.25">
      <c r="A632" s="144" t="s">
        <v>2817</v>
      </c>
      <c r="B632" s="144" t="s">
        <v>4690</v>
      </c>
      <c r="C632" s="144" t="s">
        <v>201</v>
      </c>
      <c r="D632" s="144" t="s">
        <v>3299</v>
      </c>
      <c r="E632" s="144">
        <v>0.21490000000000001</v>
      </c>
      <c r="F632" s="144" t="s">
        <v>201</v>
      </c>
      <c r="G632" s="144">
        <v>0</v>
      </c>
      <c r="H632" s="144" t="s">
        <v>1371</v>
      </c>
      <c r="I632" s="144">
        <v>100</v>
      </c>
      <c r="J632" s="144">
        <v>100</v>
      </c>
      <c r="K632" s="144"/>
      <c r="L632" s="144"/>
    </row>
    <row r="633" spans="1:12" x14ac:dyDescent="0.25">
      <c r="A633" s="144" t="s">
        <v>2819</v>
      </c>
      <c r="B633" s="144" t="s">
        <v>4691</v>
      </c>
      <c r="C633" s="144" t="s">
        <v>201</v>
      </c>
      <c r="D633" s="144" t="s">
        <v>4692</v>
      </c>
      <c r="E633" s="144">
        <v>9.2030000000000001E-2</v>
      </c>
      <c r="F633" s="144" t="s">
        <v>201</v>
      </c>
      <c r="G633" s="144">
        <v>0</v>
      </c>
      <c r="H633" s="144" t="s">
        <v>1371</v>
      </c>
      <c r="I633" s="144">
        <v>100</v>
      </c>
      <c r="J633" s="144">
        <v>100</v>
      </c>
      <c r="K633" s="144"/>
      <c r="L633" s="144"/>
    </row>
    <row r="634" spans="1:12" x14ac:dyDescent="0.25">
      <c r="A634" s="144" t="s">
        <v>2822</v>
      </c>
      <c r="B634" s="144" t="s">
        <v>4693</v>
      </c>
      <c r="C634" s="144" t="s">
        <v>201</v>
      </c>
      <c r="D634" s="144" t="s">
        <v>4694</v>
      </c>
      <c r="E634" s="144">
        <v>-0.24099999999999999</v>
      </c>
      <c r="F634" s="144" t="s">
        <v>3588</v>
      </c>
      <c r="G634" s="144">
        <v>0.24099999999999999</v>
      </c>
      <c r="H634" s="144" t="s">
        <v>1371</v>
      </c>
      <c r="I634" s="144">
        <v>0</v>
      </c>
      <c r="J634" s="144">
        <v>0</v>
      </c>
      <c r="K634" s="144"/>
      <c r="L634" s="144"/>
    </row>
    <row r="635" spans="1:12" x14ac:dyDescent="0.25">
      <c r="A635" s="144" t="s">
        <v>2825</v>
      </c>
      <c r="B635" s="144" t="s">
        <v>4695</v>
      </c>
      <c r="C635" s="144" t="s">
        <v>201</v>
      </c>
      <c r="D635" s="144" t="s">
        <v>4696</v>
      </c>
      <c r="E635" s="144">
        <v>7.0180000000000006E-2</v>
      </c>
      <c r="F635" s="144" t="s">
        <v>201</v>
      </c>
      <c r="G635" s="144">
        <v>0</v>
      </c>
      <c r="H635" s="144" t="s">
        <v>1371</v>
      </c>
      <c r="I635" s="144">
        <v>100</v>
      </c>
      <c r="J635" s="144">
        <v>100</v>
      </c>
      <c r="K635" s="144"/>
      <c r="L635" s="144"/>
    </row>
    <row r="636" spans="1:12" x14ac:dyDescent="0.25">
      <c r="A636" s="144" t="s">
        <v>2828</v>
      </c>
      <c r="B636" s="144" t="s">
        <v>4697</v>
      </c>
      <c r="C636" s="144" t="s">
        <v>201</v>
      </c>
      <c r="D636" s="144" t="s">
        <v>4698</v>
      </c>
      <c r="E636" s="144">
        <v>0.70409999999999995</v>
      </c>
      <c r="F636" s="144" t="s">
        <v>201</v>
      </c>
      <c r="G636" s="144">
        <v>0</v>
      </c>
      <c r="H636" s="144" t="s">
        <v>1371</v>
      </c>
      <c r="I636" s="144">
        <v>100</v>
      </c>
      <c r="J636" s="144">
        <v>100</v>
      </c>
      <c r="K636" s="144"/>
      <c r="L636" s="144"/>
    </row>
    <row r="637" spans="1:12" x14ac:dyDescent="0.25">
      <c r="A637" s="144" t="s">
        <v>2831</v>
      </c>
      <c r="B637" s="144" t="s">
        <v>4699</v>
      </c>
      <c r="C637" s="144" t="s">
        <v>201</v>
      </c>
      <c r="D637" s="144" t="s">
        <v>3590</v>
      </c>
      <c r="E637" s="144">
        <v>-0.17230000000000001</v>
      </c>
      <c r="F637" s="144" t="s">
        <v>4700</v>
      </c>
      <c r="G637" s="144">
        <v>0.17230000000000001</v>
      </c>
      <c r="H637" s="144" t="s">
        <v>1371</v>
      </c>
      <c r="I637" s="144">
        <v>0</v>
      </c>
      <c r="J637" s="144">
        <v>0</v>
      </c>
      <c r="K637" s="144"/>
      <c r="L637" s="144"/>
    </row>
    <row r="638" spans="1:12" x14ac:dyDescent="0.25">
      <c r="A638" s="144" t="s">
        <v>2834</v>
      </c>
      <c r="B638" s="144" t="s">
        <v>4701</v>
      </c>
      <c r="C638" s="144" t="s">
        <v>201</v>
      </c>
      <c r="D638" s="144" t="s">
        <v>4702</v>
      </c>
      <c r="E638" s="144">
        <v>-0.14019999999999999</v>
      </c>
      <c r="F638" s="144" t="s">
        <v>4703</v>
      </c>
      <c r="G638" s="144">
        <v>0.14019999999999999</v>
      </c>
      <c r="H638" s="144" t="s">
        <v>1371</v>
      </c>
      <c r="I638" s="144">
        <v>0</v>
      </c>
      <c r="J638" s="144">
        <v>0</v>
      </c>
      <c r="K638" s="144"/>
      <c r="L638" s="144"/>
    </row>
    <row r="639" spans="1:12" x14ac:dyDescent="0.25">
      <c r="A639" s="144" t="s">
        <v>2836</v>
      </c>
      <c r="B639" s="144" t="s">
        <v>4704</v>
      </c>
      <c r="C639" s="144" t="s">
        <v>201</v>
      </c>
      <c r="D639" s="144" t="s">
        <v>3593</v>
      </c>
      <c r="E639" s="144">
        <v>8.5559999999999997E-2</v>
      </c>
      <c r="F639" s="144" t="s">
        <v>201</v>
      </c>
      <c r="G639" s="144">
        <v>0</v>
      </c>
      <c r="H639" s="144" t="s">
        <v>1371</v>
      </c>
      <c r="I639" s="144">
        <v>100</v>
      </c>
      <c r="J639" s="144">
        <v>100</v>
      </c>
      <c r="K639" s="144"/>
      <c r="L639" s="144"/>
    </row>
    <row r="640" spans="1:12" x14ac:dyDescent="0.25">
      <c r="A640" s="144" t="s">
        <v>2838</v>
      </c>
      <c r="B640" s="144" t="s">
        <v>4705</v>
      </c>
      <c r="C640" s="144" t="s">
        <v>201</v>
      </c>
      <c r="D640" s="144" t="s">
        <v>4706</v>
      </c>
      <c r="E640" s="144">
        <v>-0.29389999999999999</v>
      </c>
      <c r="F640" s="144" t="s">
        <v>3594</v>
      </c>
      <c r="G640" s="144">
        <v>0.29389999999999999</v>
      </c>
      <c r="H640" s="144" t="s">
        <v>1371</v>
      </c>
      <c r="I640" s="144">
        <v>0</v>
      </c>
      <c r="J640" s="144">
        <v>0</v>
      </c>
      <c r="K640" s="144"/>
      <c r="L640" s="144"/>
    </row>
    <row r="641" spans="1:12" x14ac:dyDescent="0.25">
      <c r="A641" s="144" t="s">
        <v>2841</v>
      </c>
      <c r="B641" s="144" t="s">
        <v>4707</v>
      </c>
      <c r="C641" s="144" t="s">
        <v>201</v>
      </c>
      <c r="D641" s="144" t="s">
        <v>4708</v>
      </c>
      <c r="E641" s="144">
        <v>0.24979999999999999</v>
      </c>
      <c r="F641" s="144" t="s">
        <v>201</v>
      </c>
      <c r="G641" s="144">
        <v>0</v>
      </c>
      <c r="H641" s="144" t="s">
        <v>1371</v>
      </c>
      <c r="I641" s="144">
        <v>100</v>
      </c>
      <c r="J641" s="144">
        <v>100</v>
      </c>
      <c r="K641" s="144"/>
      <c r="L641" s="144"/>
    </row>
    <row r="642" spans="1:12" x14ac:dyDescent="0.25">
      <c r="A642" s="144" t="s">
        <v>2844</v>
      </c>
      <c r="B642" s="144" t="s">
        <v>4709</v>
      </c>
      <c r="C642" s="144" t="s">
        <v>201</v>
      </c>
      <c r="D642" s="144" t="s">
        <v>4710</v>
      </c>
      <c r="E642" s="144">
        <v>0.36299999999999999</v>
      </c>
      <c r="F642" s="144" t="s">
        <v>201</v>
      </c>
      <c r="G642" s="144">
        <v>0</v>
      </c>
      <c r="H642" s="144" t="s">
        <v>1371</v>
      </c>
      <c r="I642" s="144">
        <v>100</v>
      </c>
      <c r="J642" s="144">
        <v>100</v>
      </c>
      <c r="K642" s="144"/>
      <c r="L642" s="144"/>
    </row>
    <row r="643" spans="1:12" x14ac:dyDescent="0.25">
      <c r="A643" s="144" t="s">
        <v>2847</v>
      </c>
      <c r="B643" s="144" t="s">
        <v>4711</v>
      </c>
      <c r="C643" s="144" t="s">
        <v>201</v>
      </c>
      <c r="D643" s="144" t="s">
        <v>3596</v>
      </c>
      <c r="E643" s="144">
        <v>-0.31659999999999999</v>
      </c>
      <c r="F643" s="144" t="s">
        <v>4712</v>
      </c>
      <c r="G643" s="144">
        <v>0.31659999999999999</v>
      </c>
      <c r="H643" s="144" t="s">
        <v>1371</v>
      </c>
      <c r="I643" s="144">
        <v>0</v>
      </c>
      <c r="J643" s="144">
        <v>0</v>
      </c>
      <c r="K643" s="144"/>
      <c r="L643" s="144"/>
    </row>
    <row r="644" spans="1:12" x14ac:dyDescent="0.25">
      <c r="A644" s="144" t="s">
        <v>2850</v>
      </c>
      <c r="B644" s="144" t="s">
        <v>4713</v>
      </c>
      <c r="C644" s="144" t="s">
        <v>201</v>
      </c>
      <c r="D644" s="144" t="s">
        <v>4714</v>
      </c>
      <c r="E644" s="144">
        <v>0.19370000000000001</v>
      </c>
      <c r="F644" s="144" t="s">
        <v>201</v>
      </c>
      <c r="G644" s="144">
        <v>0</v>
      </c>
      <c r="H644" s="144" t="s">
        <v>1371</v>
      </c>
      <c r="I644" s="144">
        <v>100</v>
      </c>
      <c r="J644" s="144">
        <v>100</v>
      </c>
      <c r="K644" s="144"/>
      <c r="L644" s="144"/>
    </row>
    <row r="645" spans="1:12" x14ac:dyDescent="0.25">
      <c r="A645" s="144" t="s">
        <v>2853</v>
      </c>
      <c r="B645" s="144" t="s">
        <v>4715</v>
      </c>
      <c r="C645" s="144" t="s">
        <v>201</v>
      </c>
      <c r="D645" s="144" t="s">
        <v>4716</v>
      </c>
      <c r="E645" s="144">
        <v>0.16930000000000001</v>
      </c>
      <c r="F645" s="144" t="s">
        <v>201</v>
      </c>
      <c r="G645" s="144">
        <v>0</v>
      </c>
      <c r="H645" s="144" t="s">
        <v>1371</v>
      </c>
      <c r="I645" s="144">
        <v>100</v>
      </c>
      <c r="J645" s="144">
        <v>100</v>
      </c>
      <c r="K645" s="144"/>
      <c r="L645" s="144"/>
    </row>
    <row r="646" spans="1:12" x14ac:dyDescent="0.25">
      <c r="A646" s="144" t="s">
        <v>2856</v>
      </c>
      <c r="B646" s="144" t="s">
        <v>4717</v>
      </c>
      <c r="C646" s="144" t="s">
        <v>201</v>
      </c>
      <c r="D646" s="144" t="s">
        <v>4718</v>
      </c>
      <c r="E646" s="144">
        <v>-0.33839999999999998</v>
      </c>
      <c r="F646" s="144" t="s">
        <v>3597</v>
      </c>
      <c r="G646" s="144">
        <v>0.33839999999999998</v>
      </c>
      <c r="H646" s="144" t="s">
        <v>1371</v>
      </c>
      <c r="I646" s="144">
        <v>0</v>
      </c>
      <c r="J646" s="144">
        <v>0</v>
      </c>
      <c r="K646" s="144"/>
      <c r="L646" s="144"/>
    </row>
    <row r="647" spans="1:12" x14ac:dyDescent="0.25">
      <c r="A647" s="144" t="s">
        <v>2859</v>
      </c>
      <c r="B647" s="144" t="s">
        <v>4719</v>
      </c>
      <c r="C647" s="144" t="s">
        <v>201</v>
      </c>
      <c r="D647" s="144" t="s">
        <v>4720</v>
      </c>
      <c r="E647" s="144">
        <v>0.11360000000000001</v>
      </c>
      <c r="F647" s="144" t="s">
        <v>201</v>
      </c>
      <c r="G647" s="144">
        <v>0</v>
      </c>
      <c r="H647" s="144" t="s">
        <v>1371</v>
      </c>
      <c r="I647" s="144">
        <v>100</v>
      </c>
      <c r="J647" s="144">
        <v>100</v>
      </c>
      <c r="K647" s="144"/>
      <c r="L647" s="144"/>
    </row>
    <row r="648" spans="1:12" x14ac:dyDescent="0.25">
      <c r="A648" s="144" t="s">
        <v>2862</v>
      </c>
      <c r="B648" s="144" t="s">
        <v>4721</v>
      </c>
      <c r="C648" s="144" t="s">
        <v>201</v>
      </c>
      <c r="D648" s="144" t="s">
        <v>3599</v>
      </c>
      <c r="E648" s="144">
        <v>-0.2407</v>
      </c>
      <c r="F648" s="144" t="s">
        <v>4722</v>
      </c>
      <c r="G648" s="144">
        <v>0.2407</v>
      </c>
      <c r="H648" s="144" t="s">
        <v>1371</v>
      </c>
      <c r="I648" s="144">
        <v>0</v>
      </c>
      <c r="J648" s="144">
        <v>0</v>
      </c>
      <c r="K648" s="144"/>
      <c r="L648" s="144"/>
    </row>
    <row r="649" spans="1:12" x14ac:dyDescent="0.25">
      <c r="A649" s="144" t="s">
        <v>2865</v>
      </c>
      <c r="B649" s="144" t="s">
        <v>4723</v>
      </c>
      <c r="C649" s="144" t="s">
        <v>201</v>
      </c>
      <c r="D649" s="144" t="s">
        <v>4724</v>
      </c>
      <c r="E649" s="144">
        <v>-0.13469999999999999</v>
      </c>
      <c r="F649" s="144" t="s">
        <v>4725</v>
      </c>
      <c r="G649" s="144">
        <v>0.13469999999999999</v>
      </c>
      <c r="H649" s="144" t="s">
        <v>1371</v>
      </c>
      <c r="I649" s="144">
        <v>0</v>
      </c>
      <c r="J649" s="144">
        <v>0</v>
      </c>
      <c r="K649" s="144"/>
      <c r="L649" s="144"/>
    </row>
    <row r="650" spans="1:12" x14ac:dyDescent="0.25">
      <c r="A650" s="144" t="s">
        <v>2867</v>
      </c>
      <c r="B650" s="144" t="s">
        <v>4726</v>
      </c>
      <c r="C650" s="144" t="s">
        <v>201</v>
      </c>
      <c r="D650" s="144" t="s">
        <v>4727</v>
      </c>
      <c r="E650" s="144">
        <v>0.1835</v>
      </c>
      <c r="F650" s="144" t="s">
        <v>201</v>
      </c>
      <c r="G650" s="144">
        <v>0</v>
      </c>
      <c r="H650" s="144" t="s">
        <v>1371</v>
      </c>
      <c r="I650" s="144">
        <v>100</v>
      </c>
      <c r="J650" s="144">
        <v>100</v>
      </c>
      <c r="K650" s="144"/>
      <c r="L650" s="144"/>
    </row>
    <row r="651" spans="1:12" x14ac:dyDescent="0.25">
      <c r="A651" s="144" t="s">
        <v>2870</v>
      </c>
      <c r="B651" s="144" t="s">
        <v>4728</v>
      </c>
      <c r="C651" s="144" t="s">
        <v>201</v>
      </c>
      <c r="D651" s="144" t="s">
        <v>3302</v>
      </c>
      <c r="E651" s="144">
        <v>-0.14990000000000001</v>
      </c>
      <c r="F651" s="144" t="s">
        <v>4729</v>
      </c>
      <c r="G651" s="144">
        <v>0.14990000000000001</v>
      </c>
      <c r="H651" s="144" t="s">
        <v>1371</v>
      </c>
      <c r="I651" s="144">
        <v>0</v>
      </c>
      <c r="J651" s="144">
        <v>0</v>
      </c>
      <c r="K651" s="144"/>
      <c r="L651" s="144"/>
    </row>
    <row r="652" spans="1:12" x14ac:dyDescent="0.25">
      <c r="A652" s="144" t="s">
        <v>2873</v>
      </c>
      <c r="B652" s="144" t="s">
        <v>4730</v>
      </c>
      <c r="C652" s="144" t="s">
        <v>201</v>
      </c>
      <c r="D652" s="144" t="s">
        <v>4731</v>
      </c>
      <c r="E652" s="144">
        <v>-5.5480000000000002E-2</v>
      </c>
      <c r="F652" s="144" t="s">
        <v>4732</v>
      </c>
      <c r="G652" s="144">
        <v>5.5480000000000002E-2</v>
      </c>
      <c r="H652" s="144" t="s">
        <v>1371</v>
      </c>
      <c r="I652" s="144">
        <v>0</v>
      </c>
      <c r="J652" s="144">
        <v>0</v>
      </c>
      <c r="K652" s="144"/>
      <c r="L652" s="144"/>
    </row>
    <row r="653" spans="1:12" x14ac:dyDescent="0.25">
      <c r="A653" s="144" t="s">
        <v>2877</v>
      </c>
      <c r="B653" s="144" t="s">
        <v>4733</v>
      </c>
      <c r="C653" s="144" t="s">
        <v>201</v>
      </c>
      <c r="D653" s="144" t="s">
        <v>3602</v>
      </c>
      <c r="E653" s="144">
        <v>0.28949999999999998</v>
      </c>
      <c r="F653" s="144" t="s">
        <v>201</v>
      </c>
      <c r="G653" s="144">
        <v>0</v>
      </c>
      <c r="H653" s="144" t="s">
        <v>1371</v>
      </c>
      <c r="I653" s="144">
        <v>100</v>
      </c>
      <c r="J653" s="144">
        <v>100</v>
      </c>
      <c r="K653" s="144"/>
      <c r="L653" s="144"/>
    </row>
    <row r="654" spans="1:12" x14ac:dyDescent="0.25">
      <c r="A654" s="144" t="s">
        <v>2879</v>
      </c>
      <c r="B654" s="144" t="s">
        <v>4734</v>
      </c>
      <c r="C654" s="144" t="s">
        <v>201</v>
      </c>
      <c r="D654" s="144" t="s">
        <v>4735</v>
      </c>
      <c r="E654" s="144">
        <v>-7.6670000000000002E-2</v>
      </c>
      <c r="F654" s="144" t="s">
        <v>4736</v>
      </c>
      <c r="G654" s="144">
        <v>7.6670000000000002E-2</v>
      </c>
      <c r="H654" s="144" t="s">
        <v>1371</v>
      </c>
      <c r="I654" s="144">
        <v>0</v>
      </c>
      <c r="J654" s="144">
        <v>0</v>
      </c>
      <c r="K654" s="144"/>
      <c r="L654" s="144"/>
    </row>
    <row r="655" spans="1:12" x14ac:dyDescent="0.25">
      <c r="A655" s="144" t="s">
        <v>2883</v>
      </c>
      <c r="B655" s="144" t="s">
        <v>4737</v>
      </c>
      <c r="C655" s="144" t="s">
        <v>201</v>
      </c>
      <c r="D655" s="144" t="s">
        <v>4738</v>
      </c>
      <c r="E655" s="144">
        <v>4.7980000000000002E-2</v>
      </c>
      <c r="F655" s="144" t="s">
        <v>201</v>
      </c>
      <c r="G655" s="144">
        <v>0</v>
      </c>
      <c r="H655" s="144" t="s">
        <v>1371</v>
      </c>
      <c r="I655" s="144">
        <v>100</v>
      </c>
      <c r="J655" s="144">
        <v>100</v>
      </c>
      <c r="K655" s="144"/>
      <c r="L655" s="144"/>
    </row>
    <row r="656" spans="1:12" x14ac:dyDescent="0.25">
      <c r="A656" s="144" t="s">
        <v>2886</v>
      </c>
      <c r="B656" s="144" t="s">
        <v>4739</v>
      </c>
      <c r="C656" s="144" t="s">
        <v>201</v>
      </c>
      <c r="D656" s="144" t="s">
        <v>4740</v>
      </c>
      <c r="E656" s="144">
        <v>-0.53749999999999998</v>
      </c>
      <c r="F656" s="144" t="s">
        <v>4741</v>
      </c>
      <c r="G656" s="144">
        <v>0.53749999999999998</v>
      </c>
      <c r="H656" s="144" t="s">
        <v>1371</v>
      </c>
      <c r="I656" s="144">
        <v>0</v>
      </c>
      <c r="J656" s="144">
        <v>0</v>
      </c>
      <c r="K656" s="144"/>
      <c r="L656" s="144"/>
    </row>
    <row r="657" spans="1:12" x14ac:dyDescent="0.25">
      <c r="A657" s="144" t="s">
        <v>2890</v>
      </c>
      <c r="B657" s="144" t="s">
        <v>4742</v>
      </c>
      <c r="C657" s="144" t="s">
        <v>201</v>
      </c>
      <c r="D657" s="144" t="s">
        <v>3605</v>
      </c>
      <c r="E657" s="144">
        <v>-2.1150000000000001E-3</v>
      </c>
      <c r="F657" s="144" t="s">
        <v>3606</v>
      </c>
      <c r="G657" s="144">
        <v>2.1150000000000001E-3</v>
      </c>
      <c r="H657" s="144" t="s">
        <v>1371</v>
      </c>
      <c r="I657" s="144">
        <v>0</v>
      </c>
      <c r="J657" s="144">
        <v>0</v>
      </c>
      <c r="K657" s="144"/>
      <c r="L657" s="144"/>
    </row>
    <row r="658" spans="1:12" x14ac:dyDescent="0.25">
      <c r="A658" s="144" t="s">
        <v>2891</v>
      </c>
      <c r="B658" s="144" t="s">
        <v>4743</v>
      </c>
      <c r="C658" s="144" t="s">
        <v>201</v>
      </c>
      <c r="D658" s="144" t="s">
        <v>4744</v>
      </c>
      <c r="E658" s="144">
        <v>0.58430000000000004</v>
      </c>
      <c r="F658" s="144" t="s">
        <v>201</v>
      </c>
      <c r="G658" s="144">
        <v>0</v>
      </c>
      <c r="H658" s="144" t="s">
        <v>1371</v>
      </c>
      <c r="I658" s="144">
        <v>100</v>
      </c>
      <c r="J658" s="144">
        <v>100</v>
      </c>
      <c r="K658" s="144"/>
      <c r="L658" s="144"/>
    </row>
    <row r="659" spans="1:12" x14ac:dyDescent="0.25">
      <c r="A659" s="144" t="s">
        <v>2894</v>
      </c>
      <c r="B659" s="144" t="s">
        <v>4745</v>
      </c>
      <c r="C659" s="144" t="s">
        <v>201</v>
      </c>
      <c r="D659" s="144" t="s">
        <v>4746</v>
      </c>
      <c r="E659" s="144">
        <v>0.15129999999999999</v>
      </c>
      <c r="F659" s="144" t="s">
        <v>201</v>
      </c>
      <c r="G659" s="144">
        <v>0</v>
      </c>
      <c r="H659" s="144" t="s">
        <v>1371</v>
      </c>
      <c r="I659" s="144">
        <v>100</v>
      </c>
      <c r="J659" s="144">
        <v>100</v>
      </c>
      <c r="K659" s="144"/>
      <c r="L659" s="144"/>
    </row>
    <row r="660" spans="1:12" x14ac:dyDescent="0.25">
      <c r="A660" s="144" t="s">
        <v>2897</v>
      </c>
      <c r="B660" s="144" t="s">
        <v>4747</v>
      </c>
      <c r="C660" s="144" t="s">
        <v>201</v>
      </c>
      <c r="D660" s="144" t="s">
        <v>4748</v>
      </c>
      <c r="E660" s="144">
        <v>0.1232</v>
      </c>
      <c r="F660" s="144" t="s">
        <v>201</v>
      </c>
      <c r="G660" s="144">
        <v>0</v>
      </c>
      <c r="H660" s="144" t="s">
        <v>1371</v>
      </c>
      <c r="I660" s="144">
        <v>100</v>
      </c>
      <c r="J660" s="144">
        <v>100</v>
      </c>
      <c r="K660" s="144"/>
      <c r="L660" s="144"/>
    </row>
    <row r="661" spans="1:12" x14ac:dyDescent="0.25">
      <c r="A661" s="144" t="s">
        <v>2900</v>
      </c>
      <c r="B661" s="144" t="s">
        <v>4749</v>
      </c>
      <c r="C661" s="144" t="s">
        <v>201</v>
      </c>
      <c r="D661" s="144" t="s">
        <v>3608</v>
      </c>
      <c r="E661" s="144">
        <v>0.1308</v>
      </c>
      <c r="F661" s="144" t="s">
        <v>201</v>
      </c>
      <c r="G661" s="144">
        <v>0</v>
      </c>
      <c r="H661" s="144" t="s">
        <v>1371</v>
      </c>
      <c r="I661" s="144">
        <v>100</v>
      </c>
      <c r="J661" s="144">
        <v>100</v>
      </c>
      <c r="K661" s="144"/>
      <c r="L661" s="144"/>
    </row>
    <row r="662" spans="1:12" x14ac:dyDescent="0.25">
      <c r="A662" s="144" t="s">
        <v>2902</v>
      </c>
      <c r="B662" s="144" t="s">
        <v>4750</v>
      </c>
      <c r="C662" s="144" t="s">
        <v>201</v>
      </c>
      <c r="D662" s="144" t="s">
        <v>4751</v>
      </c>
      <c r="E662" s="144">
        <v>2.019E-2</v>
      </c>
      <c r="F662" s="144" t="s">
        <v>201</v>
      </c>
      <c r="G662" s="144">
        <v>0</v>
      </c>
      <c r="H662" s="144" t="s">
        <v>1371</v>
      </c>
      <c r="I662" s="144">
        <v>100</v>
      </c>
      <c r="J662" s="144">
        <v>100</v>
      </c>
      <c r="K662" s="144"/>
      <c r="L662" s="144"/>
    </row>
    <row r="663" spans="1:12" x14ac:dyDescent="0.25">
      <c r="A663" s="144" t="s">
        <v>2905</v>
      </c>
      <c r="B663" s="144" t="s">
        <v>4567</v>
      </c>
      <c r="C663" s="144" t="s">
        <v>201</v>
      </c>
      <c r="D663" s="144" t="s">
        <v>4752</v>
      </c>
      <c r="E663" s="144">
        <v>-4.2259999999999999E-2</v>
      </c>
      <c r="F663" s="144" t="s">
        <v>4568</v>
      </c>
      <c r="G663" s="144">
        <v>4.2259999999999999E-2</v>
      </c>
      <c r="H663" s="144" t="s">
        <v>1371</v>
      </c>
      <c r="I663" s="144">
        <v>0</v>
      </c>
      <c r="J663" s="144">
        <v>0</v>
      </c>
      <c r="K663" s="144"/>
      <c r="L663" s="144"/>
    </row>
    <row r="664" spans="1:12" x14ac:dyDescent="0.25">
      <c r="A664" s="144" t="s">
        <v>2907</v>
      </c>
      <c r="B664" s="144" t="s">
        <v>4753</v>
      </c>
      <c r="C664" s="144" t="s">
        <v>201</v>
      </c>
      <c r="D664" s="144" t="s">
        <v>4754</v>
      </c>
      <c r="E664" s="144">
        <v>1.8599999999999998E-2</v>
      </c>
      <c r="F664" s="144" t="s">
        <v>201</v>
      </c>
      <c r="G664" s="144">
        <v>0</v>
      </c>
      <c r="H664" s="144" t="s">
        <v>1371</v>
      </c>
      <c r="I664" s="144">
        <v>100</v>
      </c>
      <c r="J664" s="144">
        <v>100</v>
      </c>
      <c r="K664" s="144"/>
      <c r="L664" s="144"/>
    </row>
    <row r="665" spans="1:12" x14ac:dyDescent="0.25">
      <c r="A665" s="144" t="s">
        <v>2910</v>
      </c>
      <c r="B665" s="144" t="s">
        <v>4755</v>
      </c>
      <c r="C665" s="144" t="s">
        <v>201</v>
      </c>
      <c r="D665" s="144" t="s">
        <v>4756</v>
      </c>
      <c r="E665" s="144">
        <v>-0.56079999999999997</v>
      </c>
      <c r="F665" s="144" t="s">
        <v>4757</v>
      </c>
      <c r="G665" s="144">
        <v>0.56079999999999997</v>
      </c>
      <c r="H665" s="144" t="s">
        <v>1371</v>
      </c>
      <c r="I665" s="144">
        <v>0</v>
      </c>
      <c r="J665" s="144">
        <v>0</v>
      </c>
      <c r="K665" s="144"/>
      <c r="L665" s="144"/>
    </row>
    <row r="666" spans="1:12" x14ac:dyDescent="0.25">
      <c r="A666" s="144" t="s">
        <v>2914</v>
      </c>
      <c r="B666" s="144" t="s">
        <v>4758</v>
      </c>
      <c r="C666" s="144" t="s">
        <v>201</v>
      </c>
      <c r="D666" s="144" t="s">
        <v>3611</v>
      </c>
      <c r="E666" s="144">
        <v>-0.112</v>
      </c>
      <c r="F666" s="144" t="s">
        <v>3612</v>
      </c>
      <c r="G666" s="144">
        <v>0.112</v>
      </c>
      <c r="H666" s="144" t="s">
        <v>1371</v>
      </c>
      <c r="I666" s="144">
        <v>0</v>
      </c>
      <c r="J666" s="144">
        <v>0</v>
      </c>
      <c r="K666" s="144"/>
      <c r="L666" s="144"/>
    </row>
    <row r="667" spans="1:12" x14ac:dyDescent="0.25">
      <c r="A667" s="144" t="s">
        <v>2916</v>
      </c>
      <c r="B667" s="144" t="s">
        <v>4759</v>
      </c>
      <c r="C667" s="144" t="s">
        <v>201</v>
      </c>
      <c r="D667" s="144" t="s">
        <v>4760</v>
      </c>
      <c r="E667" s="144">
        <v>0.1181</v>
      </c>
      <c r="F667" s="144" t="s">
        <v>201</v>
      </c>
      <c r="G667" s="144">
        <v>0</v>
      </c>
      <c r="H667" s="144" t="s">
        <v>1371</v>
      </c>
      <c r="I667" s="144">
        <v>100</v>
      </c>
      <c r="J667" s="144">
        <v>100</v>
      </c>
      <c r="K667" s="144"/>
      <c r="L667" s="144"/>
    </row>
    <row r="668" spans="1:12" x14ac:dyDescent="0.25">
      <c r="A668" s="144" t="s">
        <v>2918</v>
      </c>
      <c r="B668" s="144" t="s">
        <v>4761</v>
      </c>
      <c r="C668" s="144" t="s">
        <v>201</v>
      </c>
      <c r="D668" s="144" t="s">
        <v>4762</v>
      </c>
      <c r="E668" s="144">
        <v>0.29909999999999998</v>
      </c>
      <c r="F668" s="144" t="s">
        <v>201</v>
      </c>
      <c r="G668" s="144">
        <v>0</v>
      </c>
      <c r="H668" s="144" t="s">
        <v>1371</v>
      </c>
      <c r="I668" s="144">
        <v>100</v>
      </c>
      <c r="J668" s="144">
        <v>100</v>
      </c>
      <c r="K668" s="144"/>
      <c r="L668" s="144"/>
    </row>
    <row r="669" spans="1:12" x14ac:dyDescent="0.25">
      <c r="A669" s="144" t="s">
        <v>2921</v>
      </c>
      <c r="B669" s="144" t="s">
        <v>4763</v>
      </c>
      <c r="C669" s="144" t="s">
        <v>201</v>
      </c>
      <c r="D669" s="144" t="s">
        <v>4764</v>
      </c>
      <c r="E669" s="144">
        <v>-3.8530000000000001E-3</v>
      </c>
      <c r="F669" s="144" t="s">
        <v>4765</v>
      </c>
      <c r="G669" s="144">
        <v>3.8530000000000001E-3</v>
      </c>
      <c r="H669" s="144" t="s">
        <v>1371</v>
      </c>
      <c r="I669" s="144">
        <v>0</v>
      </c>
      <c r="J669" s="144">
        <v>0</v>
      </c>
      <c r="K669" s="144"/>
      <c r="L669" s="144"/>
    </row>
    <row r="670" spans="1:12" x14ac:dyDescent="0.25">
      <c r="A670" s="144" t="s">
        <v>2925</v>
      </c>
      <c r="B670" s="144" t="s">
        <v>4766</v>
      </c>
      <c r="C670" s="144" t="s">
        <v>201</v>
      </c>
      <c r="D670" s="144" t="s">
        <v>3305</v>
      </c>
      <c r="E670" s="144">
        <v>0.39100000000000001</v>
      </c>
      <c r="F670" s="144" t="s">
        <v>201</v>
      </c>
      <c r="G670" s="144">
        <v>0</v>
      </c>
      <c r="H670" s="144" t="s">
        <v>1371</v>
      </c>
      <c r="I670" s="144">
        <v>100</v>
      </c>
      <c r="J670" s="144">
        <v>100</v>
      </c>
      <c r="K670" s="144"/>
      <c r="L670" s="144"/>
    </row>
    <row r="671" spans="1:12" x14ac:dyDescent="0.25">
      <c r="A671" s="144" t="s">
        <v>2927</v>
      </c>
      <c r="B671" s="144" t="s">
        <v>4767</v>
      </c>
      <c r="C671" s="144" t="s">
        <v>201</v>
      </c>
      <c r="D671" s="144" t="s">
        <v>4768</v>
      </c>
      <c r="E671" s="144">
        <v>0.23250000000000001</v>
      </c>
      <c r="F671" s="144" t="s">
        <v>201</v>
      </c>
      <c r="G671" s="144">
        <v>0</v>
      </c>
      <c r="H671" s="144" t="s">
        <v>1371</v>
      </c>
      <c r="I671" s="144">
        <v>100</v>
      </c>
      <c r="J671" s="144">
        <v>100</v>
      </c>
      <c r="K671" s="144"/>
      <c r="L671" s="144"/>
    </row>
    <row r="672" spans="1:12" x14ac:dyDescent="0.25">
      <c r="A672" s="144" t="s">
        <v>2930</v>
      </c>
      <c r="B672" s="144" t="s">
        <v>4769</v>
      </c>
      <c r="C672" s="144" t="s">
        <v>201</v>
      </c>
      <c r="D672" s="144" t="s">
        <v>4770</v>
      </c>
      <c r="E672" s="144">
        <v>-5.3420000000000002E-2</v>
      </c>
      <c r="F672" s="144" t="s">
        <v>4771</v>
      </c>
      <c r="G672" s="144">
        <v>5.3420000000000002E-2</v>
      </c>
      <c r="H672" s="144" t="s">
        <v>1371</v>
      </c>
      <c r="I672" s="144">
        <v>0</v>
      </c>
      <c r="J672" s="144">
        <v>0</v>
      </c>
      <c r="K672" s="144"/>
      <c r="L672" s="144"/>
    </row>
    <row r="673" spans="1:12" x14ac:dyDescent="0.25">
      <c r="A673" s="144" t="s">
        <v>2934</v>
      </c>
      <c r="B673" s="144" t="s">
        <v>4772</v>
      </c>
      <c r="C673" s="144" t="s">
        <v>201</v>
      </c>
      <c r="D673" s="144" t="s">
        <v>4773</v>
      </c>
      <c r="E673" s="144">
        <v>0.2969</v>
      </c>
      <c r="F673" s="144" t="s">
        <v>201</v>
      </c>
      <c r="G673" s="144">
        <v>0</v>
      </c>
      <c r="H673" s="144" t="s">
        <v>1371</v>
      </c>
      <c r="I673" s="144">
        <v>100</v>
      </c>
      <c r="J673" s="144">
        <v>100</v>
      </c>
      <c r="K673" s="144"/>
      <c r="L673" s="144"/>
    </row>
    <row r="674" spans="1:12" x14ac:dyDescent="0.25">
      <c r="A674" s="144" t="s">
        <v>2937</v>
      </c>
      <c r="B674" s="144" t="s">
        <v>4664</v>
      </c>
      <c r="C674" s="144" t="s">
        <v>201</v>
      </c>
      <c r="D674" s="144" t="s">
        <v>4774</v>
      </c>
      <c r="E674" s="144">
        <v>-0.30230000000000001</v>
      </c>
      <c r="F674" s="144" t="s">
        <v>3614</v>
      </c>
      <c r="G674" s="144">
        <v>0.30230000000000001</v>
      </c>
      <c r="H674" s="144" t="s">
        <v>1371</v>
      </c>
      <c r="I674" s="144">
        <v>0</v>
      </c>
      <c r="J674" s="144">
        <v>0</v>
      </c>
      <c r="K674" s="144"/>
      <c r="L674" s="144"/>
    </row>
    <row r="675" spans="1:12" x14ac:dyDescent="0.25">
      <c r="A675" s="144" t="s">
        <v>2939</v>
      </c>
      <c r="B675" s="144" t="s">
        <v>4775</v>
      </c>
      <c r="C675" s="144" t="s">
        <v>201</v>
      </c>
      <c r="D675" s="144" t="s">
        <v>3616</v>
      </c>
      <c r="E675" s="144">
        <v>0.25030000000000002</v>
      </c>
      <c r="F675" s="144" t="s">
        <v>201</v>
      </c>
      <c r="G675" s="144">
        <v>0</v>
      </c>
      <c r="H675" s="144" t="s">
        <v>1371</v>
      </c>
      <c r="I675" s="144">
        <v>100</v>
      </c>
      <c r="J675" s="144">
        <v>100</v>
      </c>
      <c r="K675" s="144"/>
      <c r="L675" s="144"/>
    </row>
    <row r="676" spans="1:12" x14ac:dyDescent="0.25">
      <c r="A676" s="144" t="s">
        <v>2941</v>
      </c>
      <c r="B676" s="144" t="s">
        <v>4776</v>
      </c>
      <c r="C676" s="144" t="s">
        <v>201</v>
      </c>
      <c r="D676" s="144" t="s">
        <v>4777</v>
      </c>
      <c r="E676" s="144">
        <v>-3.4940000000000001E-3</v>
      </c>
      <c r="F676" s="144" t="s">
        <v>3617</v>
      </c>
      <c r="G676" s="144">
        <v>3.4940000000000001E-3</v>
      </c>
      <c r="H676" s="144" t="s">
        <v>1371</v>
      </c>
      <c r="I676" s="144">
        <v>0</v>
      </c>
      <c r="J676" s="144">
        <v>0</v>
      </c>
      <c r="K676" s="144"/>
      <c r="L676" s="144"/>
    </row>
    <row r="677" spans="1:12" x14ac:dyDescent="0.25">
      <c r="A677" s="144" t="s">
        <v>2944</v>
      </c>
      <c r="B677" s="144" t="s">
        <v>4778</v>
      </c>
      <c r="C677" s="144" t="s">
        <v>201</v>
      </c>
      <c r="D677" s="144" t="s">
        <v>4779</v>
      </c>
      <c r="E677" s="144">
        <v>0.22409999999999999</v>
      </c>
      <c r="F677" s="144" t="s">
        <v>201</v>
      </c>
      <c r="G677" s="144">
        <v>0</v>
      </c>
      <c r="H677" s="144" t="s">
        <v>1371</v>
      </c>
      <c r="I677" s="144">
        <v>100</v>
      </c>
      <c r="J677" s="144">
        <v>100</v>
      </c>
      <c r="K677" s="144"/>
      <c r="L677" s="144"/>
    </row>
    <row r="678" spans="1:12" x14ac:dyDescent="0.25">
      <c r="A678" s="144" t="s">
        <v>2947</v>
      </c>
      <c r="B678" s="144" t="s">
        <v>4780</v>
      </c>
      <c r="C678" s="144" t="s">
        <v>201</v>
      </c>
      <c r="D678" s="144" t="s">
        <v>3619</v>
      </c>
      <c r="E678" s="144">
        <v>1.244</v>
      </c>
      <c r="F678" s="144" t="s">
        <v>201</v>
      </c>
      <c r="G678" s="144">
        <v>0</v>
      </c>
      <c r="H678" s="144" t="s">
        <v>1371</v>
      </c>
      <c r="I678" s="144">
        <v>100</v>
      </c>
      <c r="J678" s="144">
        <v>100</v>
      </c>
      <c r="K678" s="144"/>
      <c r="L678" s="144"/>
    </row>
    <row r="679" spans="1:12" x14ac:dyDescent="0.25">
      <c r="A679" s="144" t="s">
        <v>2949</v>
      </c>
      <c r="B679" s="144" t="s">
        <v>4781</v>
      </c>
      <c r="C679" s="144" t="s">
        <v>201</v>
      </c>
      <c r="D679" s="144" t="s">
        <v>4782</v>
      </c>
      <c r="E679" s="144">
        <v>-0.73570000000000002</v>
      </c>
      <c r="F679" s="144" t="s">
        <v>4783</v>
      </c>
      <c r="G679" s="144">
        <v>0.73570000000000002</v>
      </c>
      <c r="H679" s="144" t="s">
        <v>1371</v>
      </c>
      <c r="I679" s="144">
        <v>0</v>
      </c>
      <c r="J679" s="144">
        <v>0</v>
      </c>
      <c r="K679" s="144"/>
      <c r="L679" s="144"/>
    </row>
    <row r="680" spans="1:12" x14ac:dyDescent="0.25">
      <c r="A680" s="144" t="s">
        <v>2953</v>
      </c>
      <c r="B680" s="144" t="s">
        <v>4784</v>
      </c>
      <c r="C680" s="144" t="s">
        <v>201</v>
      </c>
      <c r="D680" s="144" t="s">
        <v>4785</v>
      </c>
      <c r="E680" s="144">
        <v>-0.32119999999999999</v>
      </c>
      <c r="F680" s="144" t="s">
        <v>4786</v>
      </c>
      <c r="G680" s="144">
        <v>0.32119999999999999</v>
      </c>
      <c r="H680" s="144" t="s">
        <v>1371</v>
      </c>
      <c r="I680" s="144">
        <v>0</v>
      </c>
      <c r="J680" s="144">
        <v>0</v>
      </c>
      <c r="K680" s="144"/>
      <c r="L680" s="144"/>
    </row>
    <row r="681" spans="1:12" x14ac:dyDescent="0.25">
      <c r="A681" s="144" t="s">
        <v>2957</v>
      </c>
      <c r="B681" s="144" t="s">
        <v>4787</v>
      </c>
      <c r="C681" s="144" t="s">
        <v>201</v>
      </c>
      <c r="D681" s="144" t="s">
        <v>4788</v>
      </c>
      <c r="E681" s="144">
        <v>0.12740000000000001</v>
      </c>
      <c r="F681" s="144" t="s">
        <v>201</v>
      </c>
      <c r="G681" s="144">
        <v>0</v>
      </c>
      <c r="H681" s="144" t="s">
        <v>1371</v>
      </c>
      <c r="I681" s="144">
        <v>100</v>
      </c>
      <c r="J681" s="144">
        <v>100</v>
      </c>
      <c r="K681" s="144"/>
      <c r="L681" s="144"/>
    </row>
    <row r="682" spans="1:12" x14ac:dyDescent="0.25">
      <c r="A682" s="144" t="s">
        <v>2959</v>
      </c>
      <c r="B682" s="144" t="s">
        <v>4789</v>
      </c>
      <c r="C682" s="144" t="s">
        <v>201</v>
      </c>
      <c r="D682" s="144" t="s">
        <v>3622</v>
      </c>
      <c r="E682" s="144">
        <v>-0.40489999999999998</v>
      </c>
      <c r="F682" s="144" t="s">
        <v>3623</v>
      </c>
      <c r="G682" s="144">
        <v>0.40489999999999998</v>
      </c>
      <c r="H682" s="144" t="s">
        <v>1371</v>
      </c>
      <c r="I682" s="144">
        <v>0</v>
      </c>
      <c r="J682" s="144">
        <v>0</v>
      </c>
      <c r="K682" s="144"/>
      <c r="L682" s="144"/>
    </row>
    <row r="683" spans="1:12" x14ac:dyDescent="0.25">
      <c r="A683" s="144" t="s">
        <v>2961</v>
      </c>
      <c r="B683" s="144" t="s">
        <v>4790</v>
      </c>
      <c r="C683" s="144" t="s">
        <v>201</v>
      </c>
      <c r="D683" s="144" t="s">
        <v>4791</v>
      </c>
      <c r="E683" s="144">
        <v>0.61129999999999995</v>
      </c>
      <c r="F683" s="144" t="s">
        <v>201</v>
      </c>
      <c r="G683" s="144">
        <v>0</v>
      </c>
      <c r="H683" s="144" t="s">
        <v>1371</v>
      </c>
      <c r="I683" s="144">
        <v>100</v>
      </c>
      <c r="J683" s="144">
        <v>100</v>
      </c>
      <c r="K683" s="144"/>
      <c r="L683" s="144"/>
    </row>
    <row r="684" spans="1:12" x14ac:dyDescent="0.25">
      <c r="A684" s="144" t="s">
        <v>2964</v>
      </c>
      <c r="B684" s="144" t="s">
        <v>4792</v>
      </c>
      <c r="C684" s="144" t="s">
        <v>201</v>
      </c>
      <c r="D684" s="144" t="s">
        <v>4793</v>
      </c>
      <c r="E684" s="144">
        <v>0.89059999999999995</v>
      </c>
      <c r="F684" s="144" t="s">
        <v>201</v>
      </c>
      <c r="G684" s="144">
        <v>0</v>
      </c>
      <c r="H684" s="144" t="s">
        <v>1371</v>
      </c>
      <c r="I684" s="144">
        <v>100</v>
      </c>
      <c r="J684" s="144">
        <v>100</v>
      </c>
      <c r="K684" s="144"/>
      <c r="L684" s="144"/>
    </row>
    <row r="685" spans="1:12" x14ac:dyDescent="0.25">
      <c r="A685" s="144" t="s">
        <v>2967</v>
      </c>
      <c r="B685" s="144" t="s">
        <v>4794</v>
      </c>
      <c r="C685" s="144" t="s">
        <v>201</v>
      </c>
      <c r="D685" s="144" t="s">
        <v>4795</v>
      </c>
      <c r="E685" s="144">
        <v>0.1628</v>
      </c>
      <c r="F685" s="144" t="s">
        <v>201</v>
      </c>
      <c r="G685" s="144">
        <v>0</v>
      </c>
      <c r="H685" s="144" t="s">
        <v>1371</v>
      </c>
      <c r="I685" s="144">
        <v>100</v>
      </c>
      <c r="J685" s="144">
        <v>100</v>
      </c>
      <c r="K685" s="144"/>
      <c r="L685" s="144"/>
    </row>
    <row r="686" spans="1:12" x14ac:dyDescent="0.25">
      <c r="A686" s="144" t="s">
        <v>2970</v>
      </c>
      <c r="B686" s="144" t="s">
        <v>4796</v>
      </c>
      <c r="C686" s="144" t="s">
        <v>201</v>
      </c>
      <c r="D686" s="144" t="s">
        <v>4797</v>
      </c>
      <c r="E686" s="144">
        <v>-0.31009999999999999</v>
      </c>
      <c r="F686" s="144" t="s">
        <v>4798</v>
      </c>
      <c r="G686" s="144">
        <v>0.31009999999999999</v>
      </c>
      <c r="H686" s="144" t="s">
        <v>1371</v>
      </c>
      <c r="I686" s="144">
        <v>0</v>
      </c>
      <c r="J686" s="144">
        <v>0</v>
      </c>
      <c r="K686" s="144"/>
      <c r="L686" s="144"/>
    </row>
    <row r="687" spans="1:12" x14ac:dyDescent="0.25">
      <c r="A687" s="144" t="s">
        <v>2972</v>
      </c>
      <c r="B687" s="144" t="s">
        <v>4799</v>
      </c>
      <c r="C687" s="144" t="s">
        <v>201</v>
      </c>
      <c r="D687" s="144" t="s">
        <v>3308</v>
      </c>
      <c r="E687" s="144">
        <v>0.1522</v>
      </c>
      <c r="F687" s="144" t="s">
        <v>201</v>
      </c>
      <c r="G687" s="144">
        <v>0</v>
      </c>
      <c r="H687" s="144" t="s">
        <v>1371</v>
      </c>
      <c r="I687" s="144">
        <v>100</v>
      </c>
      <c r="J687" s="144">
        <v>100</v>
      </c>
      <c r="K687" s="144"/>
      <c r="L687" s="144"/>
    </row>
    <row r="688" spans="1:12" x14ac:dyDescent="0.25">
      <c r="A688" s="144" t="s">
        <v>2974</v>
      </c>
      <c r="B688" s="144" t="s">
        <v>4800</v>
      </c>
      <c r="C688" s="144" t="s">
        <v>201</v>
      </c>
      <c r="D688" s="144" t="s">
        <v>4801</v>
      </c>
      <c r="E688" s="144">
        <v>0.17050000000000001</v>
      </c>
      <c r="F688" s="144" t="s">
        <v>201</v>
      </c>
      <c r="G688" s="144">
        <v>0</v>
      </c>
      <c r="H688" s="144" t="s">
        <v>1371</v>
      </c>
      <c r="I688" s="144">
        <v>100</v>
      </c>
      <c r="J688" s="144">
        <v>100</v>
      </c>
      <c r="K688" s="144"/>
      <c r="L688" s="144"/>
    </row>
    <row r="689" spans="1:12" x14ac:dyDescent="0.25">
      <c r="A689" s="144" t="s">
        <v>2977</v>
      </c>
      <c r="B689" s="144" t="s">
        <v>4802</v>
      </c>
      <c r="C689" s="144" t="s">
        <v>201</v>
      </c>
      <c r="D689" s="144" t="s">
        <v>4803</v>
      </c>
      <c r="E689" s="144">
        <v>-0.52190000000000003</v>
      </c>
      <c r="F689" s="144" t="s">
        <v>4804</v>
      </c>
      <c r="G689" s="144">
        <v>0.52190000000000003</v>
      </c>
      <c r="H689" s="144" t="s">
        <v>1371</v>
      </c>
      <c r="I689" s="144">
        <v>0</v>
      </c>
      <c r="J689" s="144">
        <v>0</v>
      </c>
      <c r="K689" s="144"/>
      <c r="L689" s="144"/>
    </row>
    <row r="690" spans="1:12" x14ac:dyDescent="0.25">
      <c r="A690" s="144" t="s">
        <v>2981</v>
      </c>
      <c r="B690" s="144" t="s">
        <v>4805</v>
      </c>
      <c r="C690" s="144" t="s">
        <v>201</v>
      </c>
      <c r="D690" s="144" t="s">
        <v>4806</v>
      </c>
      <c r="E690" s="144">
        <v>-0.1321</v>
      </c>
      <c r="F690" s="144" t="s">
        <v>4807</v>
      </c>
      <c r="G690" s="144">
        <v>0.1321</v>
      </c>
      <c r="H690" s="144" t="s">
        <v>1371</v>
      </c>
      <c r="I690" s="144">
        <v>0</v>
      </c>
      <c r="J690" s="144">
        <v>0</v>
      </c>
      <c r="K690" s="144"/>
      <c r="L690" s="144"/>
    </row>
    <row r="691" spans="1:12" x14ac:dyDescent="0.25">
      <c r="A691" s="144" t="s">
        <v>2983</v>
      </c>
      <c r="B691" s="144" t="s">
        <v>4808</v>
      </c>
      <c r="C691" s="144" t="s">
        <v>201</v>
      </c>
      <c r="D691" s="144" t="s">
        <v>3627</v>
      </c>
      <c r="E691" s="144">
        <v>0.40629999999999999</v>
      </c>
      <c r="F691" s="144" t="s">
        <v>201</v>
      </c>
      <c r="G691" s="144">
        <v>0</v>
      </c>
      <c r="H691" s="144" t="s">
        <v>1371</v>
      </c>
      <c r="I691" s="144">
        <v>100</v>
      </c>
      <c r="J691" s="144">
        <v>100</v>
      </c>
      <c r="K691" s="144"/>
      <c r="L691" s="144"/>
    </row>
    <row r="692" spans="1:12" x14ac:dyDescent="0.25">
      <c r="A692" s="144" t="s">
        <v>2985</v>
      </c>
      <c r="B692" s="144" t="s">
        <v>4809</v>
      </c>
      <c r="C692" s="144" t="s">
        <v>201</v>
      </c>
      <c r="D692" s="144" t="s">
        <v>4810</v>
      </c>
      <c r="E692" s="144">
        <v>-0.1002</v>
      </c>
      <c r="F692" s="144" t="s">
        <v>3628</v>
      </c>
      <c r="G692" s="144">
        <v>0.1002</v>
      </c>
      <c r="H692" s="144" t="s">
        <v>1371</v>
      </c>
      <c r="I692" s="144">
        <v>0</v>
      </c>
      <c r="J692" s="144">
        <v>0</v>
      </c>
      <c r="K692" s="144"/>
      <c r="L692" s="144"/>
    </row>
    <row r="693" spans="1:12" x14ac:dyDescent="0.25">
      <c r="A693" s="144" t="s">
        <v>2988</v>
      </c>
      <c r="B693" s="144" t="s">
        <v>4811</v>
      </c>
      <c r="C693" s="144" t="s">
        <v>201</v>
      </c>
      <c r="D693" s="144" t="s">
        <v>4812</v>
      </c>
      <c r="E693" s="144">
        <v>0.21099999999999999</v>
      </c>
      <c r="F693" s="144" t="s">
        <v>201</v>
      </c>
      <c r="G693" s="144">
        <v>0</v>
      </c>
      <c r="H693" s="144" t="s">
        <v>1371</v>
      </c>
      <c r="I693" s="144">
        <v>100</v>
      </c>
      <c r="J693" s="144">
        <v>100</v>
      </c>
      <c r="K693" s="144"/>
      <c r="L693" s="144"/>
    </row>
    <row r="694" spans="1:12" x14ac:dyDescent="0.25">
      <c r="A694" s="144" t="s">
        <v>2990</v>
      </c>
      <c r="B694" s="144" t="s">
        <v>4813</v>
      </c>
      <c r="C694" s="144" t="s">
        <v>201</v>
      </c>
      <c r="D694" s="144" t="s">
        <v>4814</v>
      </c>
      <c r="E694" s="144">
        <v>0.67279999999999995</v>
      </c>
      <c r="F694" s="144" t="s">
        <v>201</v>
      </c>
      <c r="G694" s="144">
        <v>0</v>
      </c>
      <c r="H694" s="144" t="s">
        <v>1371</v>
      </c>
      <c r="I694" s="144">
        <v>100</v>
      </c>
      <c r="J694" s="144">
        <v>100</v>
      </c>
      <c r="K694" s="144"/>
      <c r="L694" s="144"/>
    </row>
    <row r="695" spans="1:12" x14ac:dyDescent="0.25">
      <c r="A695" s="144" t="s">
        <v>2993</v>
      </c>
      <c r="B695" s="144" t="s">
        <v>4815</v>
      </c>
      <c r="C695" s="144" t="s">
        <v>201</v>
      </c>
      <c r="D695" s="144" t="s">
        <v>3630</v>
      </c>
      <c r="E695" s="144">
        <v>0.83020000000000005</v>
      </c>
      <c r="F695" s="144" t="s">
        <v>201</v>
      </c>
      <c r="G695" s="144">
        <v>0</v>
      </c>
      <c r="H695" s="144" t="s">
        <v>1371</v>
      </c>
      <c r="I695" s="144">
        <v>100</v>
      </c>
      <c r="J695" s="144">
        <v>100</v>
      </c>
      <c r="K695" s="144"/>
      <c r="L695" s="144"/>
    </row>
    <row r="696" spans="1:12" x14ac:dyDescent="0.25">
      <c r="A696" s="144" t="s">
        <v>2995</v>
      </c>
      <c r="B696" s="144" t="s">
        <v>4816</v>
      </c>
      <c r="C696" s="144" t="s">
        <v>201</v>
      </c>
      <c r="D696" s="144" t="s">
        <v>4817</v>
      </c>
      <c r="E696" s="144">
        <v>0.49940000000000001</v>
      </c>
      <c r="F696" s="144" t="s">
        <v>201</v>
      </c>
      <c r="G696" s="144">
        <v>0</v>
      </c>
      <c r="H696" s="144" t="s">
        <v>1371</v>
      </c>
      <c r="I696" s="144">
        <v>100</v>
      </c>
      <c r="J696" s="144">
        <v>100</v>
      </c>
      <c r="K696" s="144"/>
      <c r="L696" s="144"/>
    </row>
    <row r="697" spans="1:12" x14ac:dyDescent="0.25">
      <c r="A697" s="144" t="s">
        <v>2998</v>
      </c>
      <c r="B697" s="144" t="s">
        <v>4818</v>
      </c>
      <c r="C697" s="144" t="s">
        <v>201</v>
      </c>
      <c r="D697" s="144" t="s">
        <v>4819</v>
      </c>
      <c r="E697" s="144">
        <v>-0.50160000000000005</v>
      </c>
      <c r="F697" s="144" t="s">
        <v>3631</v>
      </c>
      <c r="G697" s="144">
        <v>0.50160000000000005</v>
      </c>
      <c r="H697" s="144" t="s">
        <v>1371</v>
      </c>
      <c r="I697" s="144">
        <v>0</v>
      </c>
      <c r="J697" s="144">
        <v>0</v>
      </c>
      <c r="K697" s="144"/>
      <c r="L697" s="144"/>
    </row>
    <row r="698" spans="1:12" x14ac:dyDescent="0.25">
      <c r="A698" s="144" t="s">
        <v>3001</v>
      </c>
      <c r="B698" s="144" t="s">
        <v>4820</v>
      </c>
      <c r="C698" s="144" t="s">
        <v>201</v>
      </c>
      <c r="D698" s="144" t="s">
        <v>4821</v>
      </c>
      <c r="E698" s="144">
        <v>0.32479999999999998</v>
      </c>
      <c r="F698" s="144" t="s">
        <v>201</v>
      </c>
      <c r="G698" s="144">
        <v>0</v>
      </c>
      <c r="H698" s="144" t="s">
        <v>1371</v>
      </c>
      <c r="I698" s="144">
        <v>100</v>
      </c>
      <c r="J698" s="144">
        <v>100</v>
      </c>
      <c r="K698" s="144"/>
      <c r="L698" s="144"/>
    </row>
    <row r="699" spans="1:12" x14ac:dyDescent="0.25">
      <c r="A699" s="144" t="s">
        <v>3004</v>
      </c>
      <c r="B699" s="144" t="s">
        <v>4822</v>
      </c>
      <c r="C699" s="144" t="s">
        <v>201</v>
      </c>
      <c r="D699" s="144" t="s">
        <v>3633</v>
      </c>
      <c r="E699" s="144">
        <v>-0.2767</v>
      </c>
      <c r="F699" s="144" t="s">
        <v>4823</v>
      </c>
      <c r="G699" s="144">
        <v>0.2767</v>
      </c>
      <c r="H699" s="144" t="s">
        <v>1371</v>
      </c>
      <c r="I699" s="144">
        <v>0</v>
      </c>
      <c r="J699" s="144">
        <v>0</v>
      </c>
      <c r="K699" s="144"/>
      <c r="L699" s="144"/>
    </row>
    <row r="700" spans="1:12" x14ac:dyDescent="0.25">
      <c r="A700" s="144" t="s">
        <v>3007</v>
      </c>
      <c r="B700" s="144" t="s">
        <v>4824</v>
      </c>
      <c r="C700" s="144" t="s">
        <v>201</v>
      </c>
      <c r="D700" s="144" t="s">
        <v>4825</v>
      </c>
      <c r="E700" s="144">
        <v>-0.58250000000000002</v>
      </c>
      <c r="F700" s="144" t="s">
        <v>4826</v>
      </c>
      <c r="G700" s="144">
        <v>0.58250000000000002</v>
      </c>
      <c r="H700" s="144" t="s">
        <v>1371</v>
      </c>
      <c r="I700" s="144">
        <v>0</v>
      </c>
      <c r="J700" s="144">
        <v>0</v>
      </c>
      <c r="K700" s="144"/>
      <c r="L700" s="144"/>
    </row>
    <row r="701" spans="1:12" x14ac:dyDescent="0.25">
      <c r="A701" s="144" t="s">
        <v>3011</v>
      </c>
      <c r="B701" s="144" t="s">
        <v>4827</v>
      </c>
      <c r="C701" s="144" t="s">
        <v>201</v>
      </c>
      <c r="D701" s="144" t="s">
        <v>4828</v>
      </c>
      <c r="E701" s="144">
        <v>-0.26679999999999998</v>
      </c>
      <c r="F701" s="144" t="s">
        <v>4829</v>
      </c>
      <c r="G701" s="144">
        <v>0.26679999999999998</v>
      </c>
      <c r="H701" s="144" t="s">
        <v>1371</v>
      </c>
      <c r="I701" s="144">
        <v>0</v>
      </c>
      <c r="J701" s="144">
        <v>0</v>
      </c>
      <c r="K701" s="144"/>
      <c r="L701" s="144"/>
    </row>
    <row r="702" spans="1:12" x14ac:dyDescent="0.25">
      <c r="A702" s="144" t="s">
        <v>3015</v>
      </c>
      <c r="B702" s="144" t="s">
        <v>4830</v>
      </c>
      <c r="C702" s="144" t="s">
        <v>201</v>
      </c>
      <c r="D702" s="144" t="s">
        <v>4831</v>
      </c>
      <c r="E702" s="144">
        <v>9.5079999999999998E-2</v>
      </c>
      <c r="F702" s="144" t="s">
        <v>201</v>
      </c>
      <c r="G702" s="144">
        <v>0</v>
      </c>
      <c r="H702" s="144" t="s">
        <v>1371</v>
      </c>
      <c r="I702" s="144">
        <v>100</v>
      </c>
      <c r="J702" s="144">
        <v>100</v>
      </c>
      <c r="K702" s="144"/>
      <c r="L702" s="144"/>
    </row>
    <row r="703" spans="1:12" x14ac:dyDescent="0.25">
      <c r="A703" s="144" t="s">
        <v>3018</v>
      </c>
      <c r="B703" s="144" t="s">
        <v>4832</v>
      </c>
      <c r="C703" s="144" t="s">
        <v>201</v>
      </c>
      <c r="D703" s="144" t="s">
        <v>4833</v>
      </c>
      <c r="E703" s="144">
        <v>-2.4369999999999999E-2</v>
      </c>
      <c r="F703" s="144" t="s">
        <v>4834</v>
      </c>
      <c r="G703" s="144">
        <v>2.4369999999999999E-2</v>
      </c>
      <c r="H703" s="144" t="s">
        <v>1371</v>
      </c>
      <c r="I703" s="144">
        <v>0</v>
      </c>
      <c r="J703" s="144">
        <v>0</v>
      </c>
      <c r="K703" s="144"/>
      <c r="L703" s="144"/>
    </row>
    <row r="704" spans="1:12" x14ac:dyDescent="0.25">
      <c r="A704" s="144" t="s">
        <v>3022</v>
      </c>
      <c r="B704" s="144" t="s">
        <v>4796</v>
      </c>
      <c r="C704" s="144" t="s">
        <v>201</v>
      </c>
      <c r="D704" s="144" t="s">
        <v>3636</v>
      </c>
      <c r="E704" s="144">
        <v>-0.31209999999999999</v>
      </c>
      <c r="F704" s="144" t="s">
        <v>4798</v>
      </c>
      <c r="G704" s="144">
        <v>0.31209999999999999</v>
      </c>
      <c r="H704" s="144" t="s">
        <v>1371</v>
      </c>
      <c r="I704" s="144">
        <v>0</v>
      </c>
      <c r="J704" s="144">
        <v>0</v>
      </c>
      <c r="K704" s="144"/>
      <c r="L704" s="144"/>
    </row>
    <row r="705" spans="1:12" x14ac:dyDescent="0.25">
      <c r="A705" s="144" t="s">
        <v>3023</v>
      </c>
      <c r="B705" s="144" t="s">
        <v>4835</v>
      </c>
      <c r="C705" s="144" t="s">
        <v>201</v>
      </c>
      <c r="D705" s="144" t="s">
        <v>4836</v>
      </c>
      <c r="E705" s="144">
        <v>1.018</v>
      </c>
      <c r="F705" s="144" t="s">
        <v>201</v>
      </c>
      <c r="G705" s="144">
        <v>0</v>
      </c>
      <c r="H705" s="144" t="s">
        <v>1371</v>
      </c>
      <c r="I705" s="144">
        <v>100</v>
      </c>
      <c r="J705" s="144">
        <v>100</v>
      </c>
      <c r="K705" s="144"/>
      <c r="L705" s="144"/>
    </row>
    <row r="706" spans="1:12" x14ac:dyDescent="0.25">
      <c r="A706" s="144" t="s">
        <v>3026</v>
      </c>
      <c r="B706" s="144" t="s">
        <v>4837</v>
      </c>
      <c r="C706" s="144" t="s">
        <v>201</v>
      </c>
      <c r="D706" s="144" t="s">
        <v>4838</v>
      </c>
      <c r="E706" s="144">
        <v>-0.34110000000000001</v>
      </c>
      <c r="F706" s="144" t="s">
        <v>4839</v>
      </c>
      <c r="G706" s="144">
        <v>0.34110000000000001</v>
      </c>
      <c r="H706" s="144" t="s">
        <v>1371</v>
      </c>
      <c r="I706" s="144">
        <v>0</v>
      </c>
      <c r="J706" s="144">
        <v>0</v>
      </c>
      <c r="K706" s="144"/>
      <c r="L706" s="144"/>
    </row>
    <row r="707" spans="1:12" x14ac:dyDescent="0.25">
      <c r="A707" s="144" t="s">
        <v>3030</v>
      </c>
      <c r="B707" s="144" t="s">
        <v>4840</v>
      </c>
      <c r="C707" s="144" t="s">
        <v>201</v>
      </c>
      <c r="D707" s="144" t="s">
        <v>4841</v>
      </c>
      <c r="E707" s="144">
        <v>-1.523E-2</v>
      </c>
      <c r="F707" s="144" t="s">
        <v>4842</v>
      </c>
      <c r="G707" s="144">
        <v>1.523E-2</v>
      </c>
      <c r="H707" s="144" t="s">
        <v>1371</v>
      </c>
      <c r="I707" s="144">
        <v>0</v>
      </c>
      <c r="J707" s="144">
        <v>0</v>
      </c>
      <c r="K707" s="144"/>
      <c r="L707" s="144"/>
    </row>
    <row r="708" spans="1:12" x14ac:dyDescent="0.25">
      <c r="A708" s="144" t="s">
        <v>3034</v>
      </c>
      <c r="B708" s="144" t="s">
        <v>4843</v>
      </c>
      <c r="C708" s="144" t="s">
        <v>201</v>
      </c>
      <c r="D708" s="144" t="s">
        <v>3311</v>
      </c>
      <c r="E708" s="144">
        <v>6.293E-2</v>
      </c>
      <c r="F708" s="144" t="s">
        <v>201</v>
      </c>
      <c r="G708" s="144">
        <v>0</v>
      </c>
      <c r="H708" s="144" t="s">
        <v>1371</v>
      </c>
      <c r="I708" s="144">
        <v>100</v>
      </c>
      <c r="J708" s="144">
        <v>100</v>
      </c>
      <c r="K708" s="144"/>
      <c r="L708" s="144"/>
    </row>
    <row r="709" spans="1:12" x14ac:dyDescent="0.25">
      <c r="A709" s="144" t="s">
        <v>3036</v>
      </c>
      <c r="B709" s="144" t="s">
        <v>4844</v>
      </c>
      <c r="C709" s="144" t="s">
        <v>201</v>
      </c>
      <c r="D709" s="144" t="s">
        <v>3639</v>
      </c>
      <c r="E709" s="144">
        <v>8.8360000000000001E-3</v>
      </c>
      <c r="F709" s="144" t="s">
        <v>201</v>
      </c>
      <c r="G709" s="144">
        <v>0</v>
      </c>
      <c r="H709" s="144" t="s">
        <v>1371</v>
      </c>
      <c r="I709" s="144">
        <v>100</v>
      </c>
      <c r="J709" s="144">
        <v>100</v>
      </c>
      <c r="K709" s="144"/>
      <c r="L709" s="144"/>
    </row>
    <row r="710" spans="1:12" x14ac:dyDescent="0.25">
      <c r="A710" s="144" t="s">
        <v>3037</v>
      </c>
      <c r="B710" s="144" t="s">
        <v>4845</v>
      </c>
      <c r="C710" s="144" t="s">
        <v>201</v>
      </c>
      <c r="D710" s="144" t="s">
        <v>4846</v>
      </c>
      <c r="E710" s="144">
        <v>-0.32500000000000001</v>
      </c>
      <c r="F710" s="144" t="s">
        <v>4847</v>
      </c>
      <c r="G710" s="144">
        <v>0.32500000000000001</v>
      </c>
      <c r="H710" s="144" t="s">
        <v>1371</v>
      </c>
      <c r="I710" s="144">
        <v>0</v>
      </c>
      <c r="J710" s="144">
        <v>0</v>
      </c>
      <c r="K710" s="144"/>
      <c r="L710" s="144"/>
    </row>
    <row r="711" spans="1:12" x14ac:dyDescent="0.25">
      <c r="A711" s="144" t="s">
        <v>3041</v>
      </c>
      <c r="B711" s="144" t="s">
        <v>4848</v>
      </c>
      <c r="C711" s="144" t="s">
        <v>201</v>
      </c>
      <c r="D711" s="144" t="s">
        <v>4849</v>
      </c>
      <c r="E711" s="144">
        <v>-0.5494</v>
      </c>
      <c r="F711" s="144" t="s">
        <v>4850</v>
      </c>
      <c r="G711" s="144">
        <v>0.5494</v>
      </c>
      <c r="H711" s="144" t="s">
        <v>1371</v>
      </c>
      <c r="I711" s="144">
        <v>0</v>
      </c>
      <c r="J711" s="144">
        <v>0</v>
      </c>
      <c r="K711" s="144"/>
      <c r="L711" s="144"/>
    </row>
    <row r="712" spans="1:12" x14ac:dyDescent="0.25">
      <c r="A712" s="144" t="s">
        <v>3045</v>
      </c>
      <c r="B712" s="144" t="s">
        <v>4851</v>
      </c>
      <c r="C712" s="144" t="s">
        <v>201</v>
      </c>
      <c r="D712" s="144" t="s">
        <v>4852</v>
      </c>
      <c r="E712" s="144">
        <v>-6.2520000000000006E-2</v>
      </c>
      <c r="F712" s="144" t="s">
        <v>4853</v>
      </c>
      <c r="G712" s="144">
        <v>6.2520000000000006E-2</v>
      </c>
      <c r="H712" s="144" t="s">
        <v>1371</v>
      </c>
      <c r="I712" s="144">
        <v>0</v>
      </c>
      <c r="J712" s="144">
        <v>0</v>
      </c>
      <c r="K712" s="144"/>
      <c r="L712" s="144"/>
    </row>
    <row r="713" spans="1:12" x14ac:dyDescent="0.25">
      <c r="A713" s="144" t="s">
        <v>3049</v>
      </c>
      <c r="B713" s="144" t="s">
        <v>4854</v>
      </c>
      <c r="C713" s="144" t="s">
        <v>201</v>
      </c>
      <c r="D713" s="144" t="s">
        <v>4855</v>
      </c>
      <c r="E713" s="144">
        <v>-0.10730000000000001</v>
      </c>
      <c r="F713" s="144" t="s">
        <v>4856</v>
      </c>
      <c r="G713" s="144">
        <v>0.10730000000000001</v>
      </c>
      <c r="H713" s="144" t="s">
        <v>1371</v>
      </c>
      <c r="I713" s="144">
        <v>0</v>
      </c>
      <c r="J713" s="144">
        <v>0</v>
      </c>
      <c r="K713" s="144"/>
      <c r="L713" s="144"/>
    </row>
    <row r="714" spans="1:12" x14ac:dyDescent="0.25">
      <c r="A714" s="144" t="s">
        <v>3053</v>
      </c>
      <c r="B714" s="144" t="s">
        <v>4857</v>
      </c>
      <c r="C714" s="144" t="s">
        <v>201</v>
      </c>
      <c r="D714" s="144" t="s">
        <v>3642</v>
      </c>
      <c r="E714" s="144">
        <v>-0.19850000000000001</v>
      </c>
      <c r="F714" s="144" t="s">
        <v>3643</v>
      </c>
      <c r="G714" s="144">
        <v>0.19850000000000001</v>
      </c>
      <c r="H714" s="144" t="s">
        <v>1371</v>
      </c>
      <c r="I714" s="144">
        <v>0</v>
      </c>
      <c r="J714" s="144">
        <v>0</v>
      </c>
      <c r="K714" s="144"/>
      <c r="L714" s="144"/>
    </row>
    <row r="715" spans="1:12" x14ac:dyDescent="0.25">
      <c r="A715" s="144" t="s">
        <v>3054</v>
      </c>
      <c r="B715" s="144" t="s">
        <v>4858</v>
      </c>
      <c r="C715" s="144" t="s">
        <v>201</v>
      </c>
      <c r="D715" s="144" t="s">
        <v>4859</v>
      </c>
      <c r="E715" s="144">
        <v>0.2712</v>
      </c>
      <c r="F715" s="144" t="s">
        <v>201</v>
      </c>
      <c r="G715" s="144">
        <v>0</v>
      </c>
      <c r="H715" s="144" t="s">
        <v>1371</v>
      </c>
      <c r="I715" s="144">
        <v>100</v>
      </c>
      <c r="J715" s="144">
        <v>100</v>
      </c>
      <c r="K715" s="144"/>
      <c r="L715" s="144"/>
    </row>
    <row r="716" spans="1:12" x14ac:dyDescent="0.25">
      <c r="A716" s="144" t="s">
        <v>3056</v>
      </c>
      <c r="B716" s="144" t="s">
        <v>4860</v>
      </c>
      <c r="C716" s="144" t="s">
        <v>201</v>
      </c>
      <c r="D716" s="144" t="s">
        <v>4861</v>
      </c>
      <c r="E716" s="144">
        <v>0.18110000000000001</v>
      </c>
      <c r="F716" s="144" t="s">
        <v>201</v>
      </c>
      <c r="G716" s="144">
        <v>0</v>
      </c>
      <c r="H716" s="144" t="s">
        <v>1371</v>
      </c>
      <c r="I716" s="144">
        <v>100</v>
      </c>
      <c r="J716" s="144">
        <v>100</v>
      </c>
      <c r="K716" s="144"/>
      <c r="L716" s="144"/>
    </row>
    <row r="717" spans="1:12" x14ac:dyDescent="0.25">
      <c r="A717" s="144" t="s">
        <v>3059</v>
      </c>
      <c r="B717" s="144" t="s">
        <v>4862</v>
      </c>
      <c r="C717" s="144" t="s">
        <v>201</v>
      </c>
      <c r="D717" s="144" t="s">
        <v>3645</v>
      </c>
      <c r="E717" s="144">
        <v>-4.2570000000000004E-3</v>
      </c>
      <c r="F717" s="144" t="s">
        <v>4863</v>
      </c>
      <c r="G717" s="144">
        <v>4.2570000000000004E-3</v>
      </c>
      <c r="H717" s="144" t="s">
        <v>1371</v>
      </c>
      <c r="I717" s="144">
        <v>0</v>
      </c>
      <c r="J717" s="144">
        <v>0</v>
      </c>
      <c r="K717" s="144"/>
      <c r="L717" s="144"/>
    </row>
    <row r="718" spans="1:12" x14ac:dyDescent="0.25">
      <c r="A718" s="144" t="s">
        <v>3062</v>
      </c>
      <c r="B718" s="144" t="s">
        <v>4864</v>
      </c>
      <c r="C718" s="144" t="s">
        <v>201</v>
      </c>
      <c r="D718" s="144" t="s">
        <v>4865</v>
      </c>
      <c r="E718" s="144">
        <v>-0.2994</v>
      </c>
      <c r="F718" s="144" t="s">
        <v>4866</v>
      </c>
      <c r="G718" s="144">
        <v>0.2994</v>
      </c>
      <c r="H718" s="144" t="s">
        <v>1371</v>
      </c>
      <c r="I718" s="144">
        <v>0</v>
      </c>
      <c r="J718" s="144">
        <v>0</v>
      </c>
      <c r="K718" s="144"/>
      <c r="L718" s="144"/>
    </row>
    <row r="719" spans="1:12" x14ac:dyDescent="0.25">
      <c r="A719" s="144" t="s">
        <v>3066</v>
      </c>
      <c r="B719" s="144" t="s">
        <v>4867</v>
      </c>
      <c r="C719" s="144" t="s">
        <v>201</v>
      </c>
      <c r="D719" s="144" t="s">
        <v>4868</v>
      </c>
      <c r="E719" s="144">
        <v>7.6800000000000002E-4</v>
      </c>
      <c r="F719" s="144" t="s">
        <v>201</v>
      </c>
      <c r="G719" s="144">
        <v>0</v>
      </c>
      <c r="H719" s="144" t="s">
        <v>1371</v>
      </c>
      <c r="I719" s="144">
        <v>100</v>
      </c>
      <c r="J719" s="144">
        <v>100</v>
      </c>
      <c r="K719" s="144"/>
      <c r="L719" s="144"/>
    </row>
    <row r="720" spans="1:12" x14ac:dyDescent="0.25">
      <c r="A720" s="144" t="s">
        <v>3069</v>
      </c>
      <c r="B720" s="144" t="s">
        <v>4869</v>
      </c>
      <c r="C720" s="144" t="s">
        <v>201</v>
      </c>
      <c r="D720" s="144" t="s">
        <v>4870</v>
      </c>
      <c r="E720" s="144">
        <v>1.8109999999999999</v>
      </c>
      <c r="F720" s="144" t="s">
        <v>201</v>
      </c>
      <c r="G720" s="144">
        <v>0</v>
      </c>
      <c r="H720" s="144" t="s">
        <v>1371</v>
      </c>
      <c r="I720" s="144">
        <v>100</v>
      </c>
      <c r="J720" s="144">
        <v>100</v>
      </c>
      <c r="K720" s="144"/>
      <c r="L720" s="144"/>
    </row>
    <row r="721" spans="1:12" x14ac:dyDescent="0.25">
      <c r="A721" s="144" t="s">
        <v>3072</v>
      </c>
      <c r="B721" s="144" t="s">
        <v>4871</v>
      </c>
      <c r="C721" s="144" t="s">
        <v>201</v>
      </c>
      <c r="D721" s="144" t="s">
        <v>4872</v>
      </c>
      <c r="E721" s="144">
        <v>-0.24329999999999999</v>
      </c>
      <c r="F721" s="144" t="s">
        <v>4873</v>
      </c>
      <c r="G721" s="144">
        <v>0.24329999999999999</v>
      </c>
      <c r="H721" s="144" t="s">
        <v>1371</v>
      </c>
      <c r="I721" s="144">
        <v>0</v>
      </c>
      <c r="J721" s="144">
        <v>0</v>
      </c>
      <c r="K721" s="144"/>
      <c r="L721" s="144"/>
    </row>
    <row r="722" spans="1:12" x14ac:dyDescent="0.25">
      <c r="A722" s="144" t="s">
        <v>3076</v>
      </c>
      <c r="B722" s="144" t="s">
        <v>4874</v>
      </c>
      <c r="C722" s="144" t="s">
        <v>201</v>
      </c>
      <c r="D722" s="144" t="s">
        <v>3648</v>
      </c>
      <c r="E722" s="144">
        <v>0.26800000000000002</v>
      </c>
      <c r="F722" s="144" t="s">
        <v>201</v>
      </c>
      <c r="G722" s="144">
        <v>0</v>
      </c>
      <c r="H722" s="144" t="s">
        <v>1371</v>
      </c>
      <c r="I722" s="144">
        <v>100</v>
      </c>
      <c r="J722" s="144">
        <v>100</v>
      </c>
      <c r="K722" s="144"/>
      <c r="L722" s="144"/>
    </row>
    <row r="723" spans="1:12" x14ac:dyDescent="0.25">
      <c r="A723" s="144" t="s">
        <v>3078</v>
      </c>
      <c r="B723" s="144" t="s">
        <v>4875</v>
      </c>
      <c r="C723" s="144" t="s">
        <v>201</v>
      </c>
      <c r="D723" s="144" t="s">
        <v>4876</v>
      </c>
      <c r="E723" s="144">
        <v>-0.40639999999999998</v>
      </c>
      <c r="F723" s="144" t="s">
        <v>3649</v>
      </c>
      <c r="G723" s="144">
        <v>0.40639999999999998</v>
      </c>
      <c r="H723" s="144" t="s">
        <v>1371</v>
      </c>
      <c r="I723" s="144">
        <v>0</v>
      </c>
      <c r="J723" s="144">
        <v>0</v>
      </c>
      <c r="K723" s="144"/>
      <c r="L723" s="144"/>
    </row>
    <row r="724" spans="1:12" x14ac:dyDescent="0.25">
      <c r="A724" s="144" t="s">
        <v>3081</v>
      </c>
      <c r="B724" s="144" t="s">
        <v>3223</v>
      </c>
      <c r="C724" s="144" t="s">
        <v>201</v>
      </c>
      <c r="D724" s="144" t="s">
        <v>4877</v>
      </c>
      <c r="E724" s="144">
        <v>3.4529999999999998</v>
      </c>
      <c r="F724" s="144" t="s">
        <v>201</v>
      </c>
      <c r="G724" s="144">
        <v>0</v>
      </c>
      <c r="H724" s="144" t="s">
        <v>1371</v>
      </c>
      <c r="I724" s="144">
        <v>100</v>
      </c>
      <c r="J724" s="144">
        <v>100</v>
      </c>
      <c r="K724" s="144"/>
      <c r="L724" s="144"/>
    </row>
    <row r="725" spans="1:12" x14ac:dyDescent="0.25">
      <c r="A725" s="144" t="s">
        <v>3083</v>
      </c>
      <c r="B725" s="144" t="s">
        <v>4878</v>
      </c>
      <c r="C725" s="144" t="s">
        <v>201</v>
      </c>
      <c r="D725" s="144" t="s">
        <v>4879</v>
      </c>
      <c r="E725" s="144">
        <v>0.7117</v>
      </c>
      <c r="F725" s="144" t="s">
        <v>201</v>
      </c>
      <c r="G725" s="144">
        <v>0</v>
      </c>
      <c r="H725" s="144" t="s">
        <v>1371</v>
      </c>
      <c r="I725" s="144">
        <v>100</v>
      </c>
      <c r="J725" s="144">
        <v>100</v>
      </c>
      <c r="K725" s="144"/>
      <c r="L725" s="144"/>
    </row>
    <row r="726" spans="1:12" x14ac:dyDescent="0.25">
      <c r="A726" s="144" t="s">
        <v>3086</v>
      </c>
      <c r="B726" s="144" t="s">
        <v>4880</v>
      </c>
      <c r="C726" s="144" t="s">
        <v>201</v>
      </c>
      <c r="D726" s="144" t="s">
        <v>3314</v>
      </c>
      <c r="E726" s="144">
        <v>0.23860000000000001</v>
      </c>
      <c r="F726" s="144" t="s">
        <v>201</v>
      </c>
      <c r="G726" s="144">
        <v>0</v>
      </c>
      <c r="H726" s="144" t="s">
        <v>1371</v>
      </c>
      <c r="I726" s="144">
        <v>100</v>
      </c>
      <c r="J726" s="144">
        <v>100</v>
      </c>
      <c r="K726" s="144"/>
      <c r="L726" s="144"/>
    </row>
    <row r="727" spans="1:12" x14ac:dyDescent="0.25">
      <c r="A727" s="144" t="s">
        <v>3088</v>
      </c>
      <c r="B727" s="144" t="s">
        <v>4881</v>
      </c>
      <c r="C727" s="144" t="s">
        <v>201</v>
      </c>
      <c r="D727" s="144" t="s">
        <v>4882</v>
      </c>
      <c r="E727" s="144">
        <v>1.208</v>
      </c>
      <c r="F727" s="144" t="s">
        <v>201</v>
      </c>
      <c r="G727" s="144">
        <v>0</v>
      </c>
      <c r="H727" s="144" t="s">
        <v>1371</v>
      </c>
      <c r="I727" s="144">
        <v>100</v>
      </c>
      <c r="J727" s="144">
        <v>100</v>
      </c>
      <c r="K727" s="144"/>
      <c r="L727" s="144"/>
    </row>
    <row r="728" spans="1:12" x14ac:dyDescent="0.25">
      <c r="A728" s="144" t="s">
        <v>3091</v>
      </c>
      <c r="B728" s="144" t="s">
        <v>4883</v>
      </c>
      <c r="C728" s="144" t="s">
        <v>201</v>
      </c>
      <c r="D728" s="144" t="s">
        <v>4884</v>
      </c>
      <c r="E728" s="144">
        <v>1.5720000000000001</v>
      </c>
      <c r="F728" s="144" t="s">
        <v>201</v>
      </c>
      <c r="G728" s="144">
        <v>0</v>
      </c>
      <c r="H728" s="144" t="s">
        <v>1371</v>
      </c>
      <c r="I728" s="144">
        <v>100</v>
      </c>
      <c r="J728" s="144">
        <v>100</v>
      </c>
      <c r="K728" s="144"/>
      <c r="L728" s="144"/>
    </row>
    <row r="729" spans="1:12" x14ac:dyDescent="0.25">
      <c r="A729" s="144" t="s">
        <v>3094</v>
      </c>
      <c r="B729" s="144" t="s">
        <v>4885</v>
      </c>
      <c r="C729" s="144" t="s">
        <v>201</v>
      </c>
      <c r="D729" s="144" t="s">
        <v>4886</v>
      </c>
      <c r="E729" s="144">
        <v>1.4319999999999999</v>
      </c>
      <c r="F729" s="144" t="s">
        <v>201</v>
      </c>
      <c r="G729" s="144">
        <v>0</v>
      </c>
      <c r="H729" s="144" t="s">
        <v>1371</v>
      </c>
      <c r="I729" s="144">
        <v>100</v>
      </c>
      <c r="J729" s="144">
        <v>100</v>
      </c>
      <c r="K729" s="144"/>
      <c r="L729" s="144"/>
    </row>
    <row r="730" spans="1:12" x14ac:dyDescent="0.25">
      <c r="A730" s="144" t="s">
        <v>3097</v>
      </c>
      <c r="B730" s="144" t="s">
        <v>4887</v>
      </c>
      <c r="C730" s="144" t="s">
        <v>201</v>
      </c>
      <c r="D730" s="144" t="s">
        <v>3652</v>
      </c>
      <c r="E730" s="144">
        <v>0.79720000000000002</v>
      </c>
      <c r="F730" s="144" t="s">
        <v>201</v>
      </c>
      <c r="G730" s="144">
        <v>0</v>
      </c>
      <c r="H730" s="144" t="s">
        <v>1371</v>
      </c>
      <c r="I730" s="144">
        <v>100</v>
      </c>
      <c r="J730" s="144">
        <v>100</v>
      </c>
      <c r="K730" s="144"/>
      <c r="L730" s="144"/>
    </row>
    <row r="731" spans="1:12" x14ac:dyDescent="0.25">
      <c r="A731" s="144" t="s">
        <v>3099</v>
      </c>
      <c r="B731" s="144" t="s">
        <v>4888</v>
      </c>
      <c r="C731" s="144" t="s">
        <v>201</v>
      </c>
      <c r="D731" s="144" t="s">
        <v>4889</v>
      </c>
      <c r="E731" s="144">
        <v>-5.4229999999999999E-3</v>
      </c>
      <c r="F731" s="144" t="s">
        <v>3653</v>
      </c>
      <c r="G731" s="144">
        <v>5.4229999999999999E-3</v>
      </c>
      <c r="H731" s="144" t="s">
        <v>1371</v>
      </c>
      <c r="I731" s="144">
        <v>0</v>
      </c>
      <c r="J731" s="144">
        <v>0</v>
      </c>
      <c r="K731" s="144"/>
      <c r="L731" s="144"/>
    </row>
    <row r="732" spans="1:12" x14ac:dyDescent="0.25">
      <c r="A732" s="144" t="s">
        <v>3102</v>
      </c>
      <c r="B732" s="144" t="s">
        <v>4890</v>
      </c>
      <c r="C732" s="144" t="s">
        <v>201</v>
      </c>
      <c r="D732" s="144" t="s">
        <v>4891</v>
      </c>
      <c r="E732" s="144">
        <v>9.9049999999999999E-2</v>
      </c>
      <c r="F732" s="144" t="s">
        <v>201</v>
      </c>
      <c r="G732" s="144">
        <v>0</v>
      </c>
      <c r="H732" s="144" t="s">
        <v>1371</v>
      </c>
      <c r="I732" s="144">
        <v>100</v>
      </c>
      <c r="J732" s="144">
        <v>100</v>
      </c>
      <c r="K732" s="144"/>
      <c r="L732" s="144"/>
    </row>
    <row r="733" spans="1:12" x14ac:dyDescent="0.25">
      <c r="A733" s="144" t="s">
        <v>3105</v>
      </c>
      <c r="B733" s="144" t="s">
        <v>4892</v>
      </c>
      <c r="C733" s="144" t="s">
        <v>201</v>
      </c>
      <c r="D733" s="144" t="s">
        <v>4893</v>
      </c>
      <c r="E733" s="144">
        <v>0.45300000000000001</v>
      </c>
      <c r="F733" s="144" t="s">
        <v>201</v>
      </c>
      <c r="G733" s="144">
        <v>0</v>
      </c>
      <c r="H733" s="144" t="s">
        <v>1371</v>
      </c>
      <c r="I733" s="144">
        <v>100</v>
      </c>
      <c r="J733" s="144">
        <v>100</v>
      </c>
      <c r="K733" s="144"/>
      <c r="L733" s="144"/>
    </row>
    <row r="734" spans="1:12" x14ac:dyDescent="0.25">
      <c r="A734" s="144" t="s">
        <v>3108</v>
      </c>
      <c r="B734" s="144" t="s">
        <v>4894</v>
      </c>
      <c r="C734" s="144" t="s">
        <v>201</v>
      </c>
      <c r="D734" s="144" t="s">
        <v>4895</v>
      </c>
      <c r="E734" s="144">
        <v>0.11609999999999999</v>
      </c>
      <c r="F734" s="144" t="s">
        <v>201</v>
      </c>
      <c r="G734" s="144">
        <v>0</v>
      </c>
      <c r="H734" s="144" t="s">
        <v>1371</v>
      </c>
      <c r="I734" s="144">
        <v>100</v>
      </c>
      <c r="J734" s="144">
        <v>100</v>
      </c>
      <c r="K734" s="144"/>
      <c r="L734" s="144"/>
    </row>
    <row r="735" spans="1:12" x14ac:dyDescent="0.25">
      <c r="A735" s="144" t="s">
        <v>3111</v>
      </c>
      <c r="B735" s="144" t="s">
        <v>4896</v>
      </c>
      <c r="C735" s="144" t="s">
        <v>201</v>
      </c>
      <c r="D735" s="144" t="s">
        <v>3655</v>
      </c>
      <c r="E735" s="144">
        <v>0.52370000000000005</v>
      </c>
      <c r="F735" s="144" t="s">
        <v>201</v>
      </c>
      <c r="G735" s="144">
        <v>0</v>
      </c>
      <c r="H735" s="144" t="s">
        <v>1371</v>
      </c>
      <c r="I735" s="144">
        <v>100</v>
      </c>
      <c r="J735" s="144">
        <v>100</v>
      </c>
      <c r="K735" s="144"/>
      <c r="L735" s="144"/>
    </row>
    <row r="736" spans="1:12" x14ac:dyDescent="0.25">
      <c r="A736" s="144" t="s">
        <v>3113</v>
      </c>
      <c r="B736" s="144" t="s">
        <v>4897</v>
      </c>
      <c r="C736" s="144" t="s">
        <v>201</v>
      </c>
      <c r="D736" s="144" t="s">
        <v>4898</v>
      </c>
      <c r="E736" s="144">
        <v>0.36270000000000002</v>
      </c>
      <c r="F736" s="144" t="s">
        <v>201</v>
      </c>
      <c r="G736" s="144">
        <v>0</v>
      </c>
      <c r="H736" s="144" t="s">
        <v>1371</v>
      </c>
      <c r="I736" s="144">
        <v>100</v>
      </c>
      <c r="J736" s="144">
        <v>100</v>
      </c>
      <c r="K736" s="144"/>
      <c r="L736" s="144"/>
    </row>
    <row r="737" spans="1:12" x14ac:dyDescent="0.25">
      <c r="A737" s="144" t="s">
        <v>3116</v>
      </c>
      <c r="B737" s="144" t="s">
        <v>4899</v>
      </c>
      <c r="C737" s="144" t="s">
        <v>201</v>
      </c>
      <c r="D737" s="144" t="s">
        <v>4900</v>
      </c>
      <c r="E737" s="144">
        <v>0.68840000000000001</v>
      </c>
      <c r="F737" s="144" t="s">
        <v>201</v>
      </c>
      <c r="G737" s="144">
        <v>0</v>
      </c>
      <c r="H737" s="144" t="s">
        <v>1371</v>
      </c>
      <c r="I737" s="144">
        <v>100</v>
      </c>
      <c r="J737" s="144">
        <v>100</v>
      </c>
      <c r="K737" s="144"/>
      <c r="L737" s="144"/>
    </row>
    <row r="738" spans="1:12" x14ac:dyDescent="0.25">
      <c r="A738" s="144" t="s">
        <v>3119</v>
      </c>
      <c r="B738" s="144" t="s">
        <v>4901</v>
      </c>
      <c r="C738" s="144" t="s">
        <v>201</v>
      </c>
      <c r="D738" s="144" t="s">
        <v>4902</v>
      </c>
      <c r="E738" s="144">
        <v>-7.6840000000000006E-2</v>
      </c>
      <c r="F738" s="144" t="s">
        <v>3656</v>
      </c>
      <c r="G738" s="144">
        <v>7.6840000000000006E-2</v>
      </c>
      <c r="H738" s="144" t="s">
        <v>1371</v>
      </c>
      <c r="I738" s="144">
        <v>0</v>
      </c>
      <c r="J738" s="144">
        <v>0</v>
      </c>
      <c r="K738" s="144"/>
      <c r="L738" s="144"/>
    </row>
    <row r="739" spans="1:12" x14ac:dyDescent="0.25">
      <c r="A739" s="144" t="s">
        <v>3122</v>
      </c>
      <c r="B739" s="144" t="s">
        <v>4903</v>
      </c>
      <c r="C739" s="144" t="s">
        <v>201</v>
      </c>
      <c r="D739" s="144" t="s">
        <v>3658</v>
      </c>
      <c r="E739" s="144">
        <v>0.16930000000000001</v>
      </c>
      <c r="F739" s="144" t="s">
        <v>201</v>
      </c>
      <c r="G739" s="144">
        <v>0</v>
      </c>
      <c r="H739" s="144" t="s">
        <v>1371</v>
      </c>
      <c r="I739" s="144">
        <v>100</v>
      </c>
      <c r="J739" s="144">
        <v>100</v>
      </c>
      <c r="K739" s="144"/>
      <c r="L739" s="144"/>
    </row>
    <row r="740" spans="1:12" x14ac:dyDescent="0.25">
      <c r="A740" s="144" t="s">
        <v>3124</v>
      </c>
      <c r="B740" s="144" t="s">
        <v>4904</v>
      </c>
      <c r="C740" s="144" t="s">
        <v>201</v>
      </c>
      <c r="D740" s="144" t="s">
        <v>4905</v>
      </c>
      <c r="E740" s="144">
        <v>0.68840000000000001</v>
      </c>
      <c r="F740" s="144" t="s">
        <v>201</v>
      </c>
      <c r="G740" s="144">
        <v>0</v>
      </c>
      <c r="H740" s="144" t="s">
        <v>1371</v>
      </c>
      <c r="I740" s="144">
        <v>100</v>
      </c>
      <c r="J740" s="144">
        <v>100</v>
      </c>
      <c r="K740" s="144"/>
      <c r="L740" s="144"/>
    </row>
    <row r="741" spans="1:12" x14ac:dyDescent="0.25">
      <c r="A741" s="144" t="s">
        <v>3127</v>
      </c>
      <c r="B741" s="144" t="s">
        <v>4906</v>
      </c>
      <c r="C741" s="144" t="s">
        <v>201</v>
      </c>
      <c r="D741" s="144" t="s">
        <v>3660</v>
      </c>
      <c r="E741" s="144">
        <v>-1.171</v>
      </c>
      <c r="F741" s="144" t="s">
        <v>3315</v>
      </c>
      <c r="G741" s="144">
        <v>1.171</v>
      </c>
      <c r="H741" s="144" t="s">
        <v>1371</v>
      </c>
      <c r="I741" s="144">
        <v>0</v>
      </c>
      <c r="J741" s="144">
        <v>0</v>
      </c>
      <c r="K741" s="144"/>
      <c r="L741" s="144"/>
    </row>
    <row r="742" spans="1:12" x14ac:dyDescent="0.25">
      <c r="A742" s="144" t="s">
        <v>3129</v>
      </c>
      <c r="B742" s="144" t="s">
        <v>4907</v>
      </c>
      <c r="C742" s="144" t="s">
        <v>201</v>
      </c>
      <c r="D742" s="144" t="s">
        <v>4908</v>
      </c>
      <c r="E742" s="144">
        <v>0.75319999999999998</v>
      </c>
      <c r="F742" s="144" t="s">
        <v>201</v>
      </c>
      <c r="G742" s="144">
        <v>0</v>
      </c>
      <c r="H742" s="144" t="s">
        <v>1371</v>
      </c>
      <c r="I742" s="144">
        <v>100</v>
      </c>
      <c r="J742" s="144">
        <v>100</v>
      </c>
      <c r="K742" s="144"/>
      <c r="L742" s="144"/>
    </row>
    <row r="743" spans="1:12" x14ac:dyDescent="0.25">
      <c r="A743" s="144" t="s">
        <v>3132</v>
      </c>
      <c r="B743" s="144" t="s">
        <v>4909</v>
      </c>
      <c r="C743" s="144" t="s">
        <v>201</v>
      </c>
      <c r="D743" s="144" t="s">
        <v>3317</v>
      </c>
      <c r="E743" s="144">
        <v>0.21160000000000001</v>
      </c>
      <c r="F743" s="144" t="s">
        <v>201</v>
      </c>
      <c r="G743" s="144">
        <v>0</v>
      </c>
      <c r="H743" s="144" t="s">
        <v>1371</v>
      </c>
      <c r="I743" s="144">
        <v>100</v>
      </c>
      <c r="J743" s="144">
        <v>100</v>
      </c>
      <c r="K743" s="144"/>
      <c r="L743" s="144"/>
    </row>
    <row r="744" spans="1:12" x14ac:dyDescent="0.25">
      <c r="A744" s="144" t="s">
        <v>3134</v>
      </c>
      <c r="B744" s="144" t="s">
        <v>4796</v>
      </c>
      <c r="C744" s="144" t="s">
        <v>201</v>
      </c>
      <c r="D744" s="144" t="s">
        <v>4910</v>
      </c>
      <c r="E744" s="144">
        <v>-0.35470000000000002</v>
      </c>
      <c r="F744" s="144" t="s">
        <v>4798</v>
      </c>
      <c r="G744" s="144">
        <v>0.35470000000000002</v>
      </c>
      <c r="H744" s="144" t="s">
        <v>1371</v>
      </c>
      <c r="I744" s="144">
        <v>0</v>
      </c>
      <c r="J744" s="144">
        <v>0</v>
      </c>
      <c r="K744" s="144"/>
      <c r="L744" s="144"/>
    </row>
    <row r="745" spans="1:12" x14ac:dyDescent="0.25">
      <c r="A745" s="144" t="s">
        <v>3136</v>
      </c>
      <c r="B745" s="144" t="s">
        <v>4911</v>
      </c>
      <c r="C745" s="144" t="s">
        <v>201</v>
      </c>
      <c r="D745" s="144" t="s">
        <v>3662</v>
      </c>
      <c r="E745" s="144">
        <v>0.49840000000000001</v>
      </c>
      <c r="F745" s="144" t="s">
        <v>201</v>
      </c>
      <c r="G745" s="144">
        <v>0</v>
      </c>
      <c r="H745" s="144" t="s">
        <v>1371</v>
      </c>
      <c r="I745" s="144">
        <v>100</v>
      </c>
      <c r="J745" s="144">
        <v>100</v>
      </c>
      <c r="K745" s="144"/>
      <c r="L745" s="144"/>
    </row>
    <row r="746" spans="1:12" x14ac:dyDescent="0.25">
      <c r="A746" s="144" t="s">
        <v>3137</v>
      </c>
      <c r="B746" s="144" t="s">
        <v>4912</v>
      </c>
      <c r="C746" s="144" t="s">
        <v>201</v>
      </c>
      <c r="D746" s="144" t="s">
        <v>4913</v>
      </c>
      <c r="E746" s="144">
        <v>-0.18690000000000001</v>
      </c>
      <c r="F746" s="144" t="s">
        <v>4914</v>
      </c>
      <c r="G746" s="144">
        <v>0.18690000000000001</v>
      </c>
      <c r="H746" s="144" t="s">
        <v>1371</v>
      </c>
      <c r="I746" s="144">
        <v>0</v>
      </c>
      <c r="J746" s="144">
        <v>0</v>
      </c>
      <c r="K746" s="144"/>
      <c r="L746" s="144"/>
    </row>
    <row r="747" spans="1:12" x14ac:dyDescent="0.25">
      <c r="A747" s="144" t="s">
        <v>3141</v>
      </c>
      <c r="B747" s="144" t="s">
        <v>4915</v>
      </c>
      <c r="C747" s="144" t="s">
        <v>201</v>
      </c>
      <c r="D747" s="144" t="s">
        <v>4916</v>
      </c>
      <c r="E747" s="144">
        <v>-0.40089999999999998</v>
      </c>
      <c r="F747" s="144" t="s">
        <v>4917</v>
      </c>
      <c r="G747" s="144">
        <v>0.40089999999999998</v>
      </c>
      <c r="H747" s="144" t="s">
        <v>1371</v>
      </c>
      <c r="I747" s="144">
        <v>0</v>
      </c>
      <c r="J747" s="144">
        <v>0</v>
      </c>
      <c r="K747" s="144"/>
      <c r="L747" s="144"/>
    </row>
    <row r="748" spans="1:12" x14ac:dyDescent="0.25">
      <c r="A748" s="144" t="s">
        <v>3145</v>
      </c>
      <c r="B748" s="144" t="s">
        <v>4918</v>
      </c>
      <c r="C748" s="144" t="s">
        <v>201</v>
      </c>
      <c r="D748" s="144" t="s">
        <v>4919</v>
      </c>
      <c r="E748" s="144">
        <v>-0.2198</v>
      </c>
      <c r="F748" s="144" t="s">
        <v>4920</v>
      </c>
      <c r="G748" s="144">
        <v>0.2198</v>
      </c>
      <c r="H748" s="144" t="s">
        <v>1371</v>
      </c>
      <c r="I748" s="144">
        <v>0</v>
      </c>
      <c r="J748" s="144">
        <v>0</v>
      </c>
      <c r="K748" s="144"/>
      <c r="L748" s="144"/>
    </row>
    <row r="749" spans="1:12" x14ac:dyDescent="0.25">
      <c r="A749" s="144" t="s">
        <v>3149</v>
      </c>
      <c r="B749" s="144" t="s">
        <v>4921</v>
      </c>
      <c r="C749" s="144" t="s">
        <v>201</v>
      </c>
      <c r="D749" s="144" t="s">
        <v>4922</v>
      </c>
      <c r="E749" s="144">
        <v>3.4790000000000001E-2</v>
      </c>
      <c r="F749" s="144" t="s">
        <v>201</v>
      </c>
      <c r="G749" s="144">
        <v>0</v>
      </c>
      <c r="H749" s="144" t="s">
        <v>1371</v>
      </c>
      <c r="I749" s="144">
        <v>100</v>
      </c>
      <c r="J749" s="144">
        <v>100</v>
      </c>
      <c r="K749" s="144"/>
      <c r="L749" s="144"/>
    </row>
    <row r="750" spans="1:12" x14ac:dyDescent="0.25">
      <c r="A750" s="144" t="s">
        <v>3152</v>
      </c>
      <c r="B750" s="144" t="s">
        <v>4923</v>
      </c>
      <c r="C750" s="144" t="s">
        <v>201</v>
      </c>
      <c r="D750" s="144" t="s">
        <v>3664</v>
      </c>
      <c r="E750" s="144">
        <v>0.30559999999999998</v>
      </c>
      <c r="F750" s="144" t="s">
        <v>201</v>
      </c>
      <c r="G750" s="144">
        <v>0</v>
      </c>
      <c r="H750" s="144" t="s">
        <v>1371</v>
      </c>
      <c r="I750" s="144">
        <v>100</v>
      </c>
      <c r="J750" s="144">
        <v>100</v>
      </c>
      <c r="K750" s="144"/>
      <c r="L750" s="144"/>
    </row>
    <row r="751" spans="1:12" x14ac:dyDescent="0.25">
      <c r="A751" s="144" t="s">
        <v>3154</v>
      </c>
      <c r="B751" s="144" t="s">
        <v>4924</v>
      </c>
      <c r="C751" s="144" t="s">
        <v>201</v>
      </c>
      <c r="D751" s="144" t="s">
        <v>4925</v>
      </c>
      <c r="E751" s="144">
        <v>0.50039999999999996</v>
      </c>
      <c r="F751" s="144" t="s">
        <v>201</v>
      </c>
      <c r="G751" s="144">
        <v>0</v>
      </c>
      <c r="H751" s="144" t="s">
        <v>1371</v>
      </c>
      <c r="I751" s="144">
        <v>100</v>
      </c>
      <c r="J751" s="144">
        <v>100</v>
      </c>
      <c r="K751" s="144"/>
      <c r="L751" s="144"/>
    </row>
    <row r="752" spans="1:12" x14ac:dyDescent="0.25">
      <c r="A752" s="144" t="s">
        <v>3157</v>
      </c>
      <c r="B752" s="144" t="s">
        <v>4926</v>
      </c>
      <c r="C752" s="144" t="s">
        <v>201</v>
      </c>
      <c r="D752" s="144" t="s">
        <v>4927</v>
      </c>
      <c r="E752" s="144">
        <v>0.22220000000000001</v>
      </c>
      <c r="F752" s="144" t="s">
        <v>201</v>
      </c>
      <c r="G752" s="144">
        <v>0</v>
      </c>
      <c r="H752" s="144" t="s">
        <v>1371</v>
      </c>
      <c r="I752" s="144">
        <v>100</v>
      </c>
      <c r="J752" s="144">
        <v>100</v>
      </c>
      <c r="K752" s="144"/>
      <c r="L752" s="144"/>
    </row>
    <row r="753" spans="1:12" x14ac:dyDescent="0.25">
      <c r="A753" s="144" t="s">
        <v>3160</v>
      </c>
      <c r="B753" s="144" t="s">
        <v>4928</v>
      </c>
      <c r="C753" s="144" t="s">
        <v>201</v>
      </c>
      <c r="D753" s="144" t="s">
        <v>3666</v>
      </c>
      <c r="E753" s="144">
        <v>1.1970000000000001</v>
      </c>
      <c r="F753" s="144" t="s">
        <v>201</v>
      </c>
      <c r="G753" s="144">
        <v>0</v>
      </c>
      <c r="H753" s="144" t="s">
        <v>1371</v>
      </c>
      <c r="I753" s="144">
        <v>100</v>
      </c>
      <c r="J753" s="144">
        <v>100</v>
      </c>
      <c r="K753" s="144"/>
      <c r="L753" s="144"/>
    </row>
    <row r="754" spans="1:12" x14ac:dyDescent="0.25">
      <c r="A754" s="144" t="s">
        <v>3162</v>
      </c>
      <c r="B754" s="144" t="s">
        <v>4664</v>
      </c>
      <c r="C754" s="144" t="s">
        <v>201</v>
      </c>
      <c r="D754" s="144" t="s">
        <v>4929</v>
      </c>
      <c r="E754" s="144">
        <v>-0.3574</v>
      </c>
      <c r="F754" s="144" t="s">
        <v>3614</v>
      </c>
      <c r="G754" s="144">
        <v>0.3574</v>
      </c>
      <c r="H754" s="144" t="s">
        <v>1371</v>
      </c>
      <c r="I754" s="144">
        <v>0</v>
      </c>
      <c r="J754" s="144">
        <v>0</v>
      </c>
      <c r="K754" s="144"/>
      <c r="L754" s="144"/>
    </row>
    <row r="755" spans="1:12" x14ac:dyDescent="0.25">
      <c r="A755" s="144" t="s">
        <v>3164</v>
      </c>
      <c r="B755" s="144" t="s">
        <v>4930</v>
      </c>
      <c r="C755" s="144" t="s">
        <v>201</v>
      </c>
      <c r="D755" s="144" t="s">
        <v>4931</v>
      </c>
      <c r="E755" s="144">
        <v>0.30530000000000002</v>
      </c>
      <c r="F755" s="144" t="s">
        <v>201</v>
      </c>
      <c r="G755" s="144">
        <v>0</v>
      </c>
      <c r="H755" s="144" t="s">
        <v>1371</v>
      </c>
      <c r="I755" s="144">
        <v>100</v>
      </c>
      <c r="J755" s="144">
        <v>100</v>
      </c>
      <c r="K755" s="144"/>
      <c r="L755" s="144"/>
    </row>
    <row r="756" spans="1:12" x14ac:dyDescent="0.25">
      <c r="A756" s="144" t="s">
        <v>3167</v>
      </c>
      <c r="B756" s="144" t="s">
        <v>4932</v>
      </c>
      <c r="C756" s="144" t="s">
        <v>201</v>
      </c>
      <c r="D756" s="144" t="s">
        <v>4933</v>
      </c>
      <c r="E756" s="144">
        <v>1.006</v>
      </c>
      <c r="F756" s="144" t="s">
        <v>201</v>
      </c>
      <c r="G756" s="144">
        <v>0</v>
      </c>
      <c r="H756" s="144" t="s">
        <v>1371</v>
      </c>
      <c r="I756" s="144">
        <v>100</v>
      </c>
      <c r="J756" s="144">
        <v>100</v>
      </c>
      <c r="K756" s="144"/>
      <c r="L756" s="144"/>
    </row>
    <row r="757" spans="1:12" x14ac:dyDescent="0.25">
      <c r="A757" s="144" t="s">
        <v>3170</v>
      </c>
      <c r="B757" s="144" t="s">
        <v>4934</v>
      </c>
      <c r="C757" s="144" t="s">
        <v>201</v>
      </c>
      <c r="D757" s="144" t="s">
        <v>4935</v>
      </c>
      <c r="E757" s="144">
        <v>0.31580000000000003</v>
      </c>
      <c r="F757" s="144" t="s">
        <v>201</v>
      </c>
      <c r="G757" s="144">
        <v>0</v>
      </c>
      <c r="H757" s="144" t="s">
        <v>1371</v>
      </c>
      <c r="I757" s="144">
        <v>100</v>
      </c>
      <c r="J757" s="144">
        <v>100</v>
      </c>
      <c r="K757" s="144"/>
      <c r="L757" s="144"/>
    </row>
    <row r="758" spans="1:12" x14ac:dyDescent="0.25">
      <c r="A758" s="144" t="s">
        <v>3173</v>
      </c>
      <c r="B758" s="144" t="s">
        <v>4936</v>
      </c>
      <c r="C758" s="144" t="s">
        <v>201</v>
      </c>
      <c r="D758" s="144" t="s">
        <v>3668</v>
      </c>
      <c r="E758" s="144">
        <v>-0.59399999999999997</v>
      </c>
      <c r="F758" s="144" t="s">
        <v>3669</v>
      </c>
      <c r="G758" s="144">
        <v>0.59399999999999997</v>
      </c>
      <c r="H758" s="144" t="s">
        <v>1371</v>
      </c>
      <c r="I758" s="144">
        <v>0</v>
      </c>
      <c r="J758" s="144">
        <v>0</v>
      </c>
      <c r="K758" s="144"/>
      <c r="L758" s="144"/>
    </row>
    <row r="759" spans="1:12" x14ac:dyDescent="0.25">
      <c r="A759" s="144" t="s">
        <v>3175</v>
      </c>
      <c r="B759" s="144" t="s">
        <v>4937</v>
      </c>
      <c r="C759" s="144" t="s">
        <v>201</v>
      </c>
      <c r="D759" s="144" t="s">
        <v>3320</v>
      </c>
      <c r="E759" s="144">
        <v>0.18210000000000001</v>
      </c>
      <c r="F759" s="144" t="s">
        <v>201</v>
      </c>
      <c r="G759" s="144">
        <v>0</v>
      </c>
      <c r="H759" s="144" t="s">
        <v>1371</v>
      </c>
      <c r="I759" s="144">
        <v>100</v>
      </c>
      <c r="J759" s="144">
        <v>100</v>
      </c>
      <c r="K759" s="144"/>
      <c r="L759" s="144"/>
    </row>
    <row r="760" spans="1:12" x14ac:dyDescent="0.25">
      <c r="A760" s="144" t="s">
        <v>3177</v>
      </c>
      <c r="B760" s="144" t="s">
        <v>4938</v>
      </c>
      <c r="C760" s="144" t="s">
        <v>201</v>
      </c>
      <c r="D760" s="144" t="s">
        <v>3671</v>
      </c>
      <c r="E760" s="144">
        <v>-1.8489999999999999E-2</v>
      </c>
      <c r="F760" s="144" t="s">
        <v>4939</v>
      </c>
      <c r="G760" s="144">
        <v>1.8489999999999999E-2</v>
      </c>
      <c r="H760" s="144" t="s">
        <v>1371</v>
      </c>
      <c r="I760" s="144">
        <v>0</v>
      </c>
      <c r="J760" s="144">
        <v>0</v>
      </c>
      <c r="K760" s="144"/>
      <c r="L760" s="144"/>
    </row>
    <row r="761" spans="1:12" x14ac:dyDescent="0.25">
      <c r="A761" s="144" t="s">
        <v>3180</v>
      </c>
      <c r="B761" s="144" t="s">
        <v>4940</v>
      </c>
      <c r="C761" s="144" t="s">
        <v>201</v>
      </c>
      <c r="D761" s="144" t="s">
        <v>4941</v>
      </c>
      <c r="E761" s="144">
        <v>0.60270000000000001</v>
      </c>
      <c r="F761" s="144" t="s">
        <v>201</v>
      </c>
      <c r="G761" s="144">
        <v>0</v>
      </c>
      <c r="H761" s="144" t="s">
        <v>1371</v>
      </c>
      <c r="I761" s="144">
        <v>100</v>
      </c>
      <c r="J761" s="144">
        <v>100</v>
      </c>
      <c r="K761" s="144"/>
      <c r="L761" s="144"/>
    </row>
    <row r="762" spans="1:12" x14ac:dyDescent="0.25">
      <c r="A762" s="144" t="s">
        <v>3183</v>
      </c>
      <c r="B762" s="144" t="s">
        <v>4942</v>
      </c>
      <c r="C762" s="144" t="s">
        <v>201</v>
      </c>
      <c r="D762" s="144" t="s">
        <v>4943</v>
      </c>
      <c r="E762" s="144">
        <v>8.5419999999999996E-2</v>
      </c>
      <c r="F762" s="144" t="s">
        <v>201</v>
      </c>
      <c r="G762" s="144">
        <v>0</v>
      </c>
      <c r="H762" s="144" t="s">
        <v>1371</v>
      </c>
      <c r="I762" s="144">
        <v>100</v>
      </c>
      <c r="J762" s="144">
        <v>100</v>
      </c>
      <c r="K762" s="144"/>
      <c r="L762" s="144"/>
    </row>
    <row r="763" spans="1:12" x14ac:dyDescent="0.25">
      <c r="A763" s="144" t="s">
        <v>1581</v>
      </c>
      <c r="B763" s="144" t="s">
        <v>4944</v>
      </c>
      <c r="C763" s="144" t="s">
        <v>201</v>
      </c>
      <c r="D763" s="144" t="s">
        <v>4945</v>
      </c>
      <c r="E763" s="144">
        <v>-2.9340000000000001E-2</v>
      </c>
      <c r="F763" s="144" t="s">
        <v>3672</v>
      </c>
      <c r="G763" s="144">
        <v>2.9340000000000001E-2</v>
      </c>
      <c r="H763" s="144" t="s">
        <v>1371</v>
      </c>
      <c r="I763" s="144">
        <v>0</v>
      </c>
      <c r="J763" s="144">
        <v>0</v>
      </c>
      <c r="K763" s="144"/>
      <c r="L763" s="144"/>
    </row>
    <row r="764" spans="1:12" x14ac:dyDescent="0.25">
      <c r="A764" s="144" t="s">
        <v>1582</v>
      </c>
      <c r="B764" s="144" t="s">
        <v>4946</v>
      </c>
      <c r="C764" s="144" t="s">
        <v>201</v>
      </c>
      <c r="D764" s="144" t="s">
        <v>3674</v>
      </c>
      <c r="E764" s="144">
        <v>-0.1537</v>
      </c>
      <c r="F764" s="144" t="s">
        <v>3675</v>
      </c>
      <c r="G764" s="144">
        <v>0.1537</v>
      </c>
      <c r="H764" s="144" t="s">
        <v>1371</v>
      </c>
      <c r="I764" s="144">
        <v>0</v>
      </c>
      <c r="J764" s="144">
        <v>0</v>
      </c>
      <c r="K764" s="144"/>
      <c r="L764" s="144"/>
    </row>
    <row r="765" spans="1:12" x14ac:dyDescent="0.25">
      <c r="A765" s="144" t="s">
        <v>1584</v>
      </c>
      <c r="B765" s="144" t="s">
        <v>4947</v>
      </c>
      <c r="C765" s="144" t="s">
        <v>201</v>
      </c>
      <c r="D765" s="144" t="s">
        <v>4948</v>
      </c>
      <c r="E765" s="144">
        <v>0.2102</v>
      </c>
      <c r="F765" s="144" t="s">
        <v>201</v>
      </c>
      <c r="G765" s="144">
        <v>0</v>
      </c>
      <c r="H765" s="144" t="s">
        <v>1371</v>
      </c>
      <c r="I765" s="144">
        <v>100</v>
      </c>
      <c r="J765" s="144">
        <v>100</v>
      </c>
      <c r="K765" s="144"/>
      <c r="L765" s="144"/>
    </row>
    <row r="766" spans="1:12" x14ac:dyDescent="0.25">
      <c r="A766" s="144" t="s">
        <v>1587</v>
      </c>
      <c r="B766" s="144" t="s">
        <v>4949</v>
      </c>
      <c r="C766" s="144" t="s">
        <v>201</v>
      </c>
      <c r="D766" s="144" t="s">
        <v>4950</v>
      </c>
      <c r="E766" s="144">
        <v>0.33510000000000001</v>
      </c>
      <c r="F766" s="144" t="s">
        <v>201</v>
      </c>
      <c r="G766" s="144">
        <v>0</v>
      </c>
      <c r="H766" s="144" t="s">
        <v>1371</v>
      </c>
      <c r="I766" s="144">
        <v>100</v>
      </c>
      <c r="J766" s="144">
        <v>100</v>
      </c>
      <c r="K766" s="144"/>
      <c r="L766" s="144"/>
    </row>
    <row r="767" spans="1:12" x14ac:dyDescent="0.25">
      <c r="A767" s="144" t="s">
        <v>1590</v>
      </c>
      <c r="B767" s="144" t="s">
        <v>4951</v>
      </c>
      <c r="C767" s="144" t="s">
        <v>201</v>
      </c>
      <c r="D767" s="144" t="s">
        <v>4952</v>
      </c>
      <c r="E767" s="144">
        <v>-7.1540000000000006E-2</v>
      </c>
      <c r="F767" s="144" t="s">
        <v>4953</v>
      </c>
      <c r="G767" s="144">
        <v>7.1540000000000006E-2</v>
      </c>
      <c r="H767" s="144" t="s">
        <v>1371</v>
      </c>
      <c r="I767" s="144">
        <v>0</v>
      </c>
      <c r="J767" s="144">
        <v>0</v>
      </c>
      <c r="K767" s="144"/>
      <c r="L767" s="144"/>
    </row>
    <row r="768" spans="1:12" x14ac:dyDescent="0.25">
      <c r="A768" s="144" t="s">
        <v>1594</v>
      </c>
      <c r="B768" s="144" t="s">
        <v>4954</v>
      </c>
      <c r="C768" s="144" t="s">
        <v>201</v>
      </c>
      <c r="D768" s="144" t="s">
        <v>3677</v>
      </c>
      <c r="E768" s="144">
        <v>0.1696</v>
      </c>
      <c r="F768" s="144" t="s">
        <v>201</v>
      </c>
      <c r="G768" s="144">
        <v>0</v>
      </c>
      <c r="H768" s="144" t="s">
        <v>1371</v>
      </c>
      <c r="I768" s="144">
        <v>100</v>
      </c>
      <c r="J768" s="144">
        <v>100</v>
      </c>
      <c r="K768" s="144"/>
      <c r="L768" s="144"/>
    </row>
    <row r="769" spans="1:12" x14ac:dyDescent="0.25">
      <c r="A769" s="144" t="s">
        <v>1596</v>
      </c>
      <c r="B769" s="144" t="s">
        <v>4955</v>
      </c>
      <c r="C769" s="144" t="s">
        <v>201</v>
      </c>
      <c r="D769" s="144" t="s">
        <v>4956</v>
      </c>
      <c r="E769" s="144">
        <v>-6.7589999999999997E-2</v>
      </c>
      <c r="F769" s="144" t="s">
        <v>4957</v>
      </c>
      <c r="G769" s="144">
        <v>6.7589999999999997E-2</v>
      </c>
      <c r="H769" s="144" t="s">
        <v>1371</v>
      </c>
      <c r="I769" s="144">
        <v>0</v>
      </c>
      <c r="J769" s="144">
        <v>0</v>
      </c>
      <c r="K769" s="144"/>
      <c r="L769" s="144"/>
    </row>
    <row r="770" spans="1:12" x14ac:dyDescent="0.25">
      <c r="A770" s="144" t="s">
        <v>1600</v>
      </c>
      <c r="B770" s="144" t="s">
        <v>4958</v>
      </c>
      <c r="C770" s="144" t="s">
        <v>201</v>
      </c>
      <c r="D770" s="144" t="s">
        <v>4959</v>
      </c>
      <c r="E770" s="144">
        <v>-0.30370000000000003</v>
      </c>
      <c r="F770" s="144" t="s">
        <v>4960</v>
      </c>
      <c r="G770" s="144">
        <v>0.30370000000000003</v>
      </c>
      <c r="H770" s="144" t="s">
        <v>1371</v>
      </c>
      <c r="I770" s="144">
        <v>0</v>
      </c>
      <c r="J770" s="144">
        <v>0</v>
      </c>
      <c r="K770" s="144"/>
      <c r="L770" s="144"/>
    </row>
    <row r="771" spans="1:12" x14ac:dyDescent="0.25">
      <c r="A771" s="144" t="s">
        <v>1602</v>
      </c>
      <c r="B771" s="144" t="s">
        <v>4961</v>
      </c>
      <c r="C771" s="144" t="s">
        <v>201</v>
      </c>
      <c r="D771" s="144" t="s">
        <v>4962</v>
      </c>
      <c r="E771" s="144">
        <v>0.1197</v>
      </c>
      <c r="F771" s="144" t="s">
        <v>201</v>
      </c>
      <c r="G771" s="144">
        <v>0</v>
      </c>
      <c r="H771" s="144" t="s">
        <v>1371</v>
      </c>
      <c r="I771" s="144">
        <v>100</v>
      </c>
      <c r="J771" s="144">
        <v>100</v>
      </c>
      <c r="K771" s="144"/>
      <c r="L771" s="144"/>
    </row>
    <row r="772" spans="1:12" x14ac:dyDescent="0.25">
      <c r="A772" s="144" t="s">
        <v>1605</v>
      </c>
      <c r="B772" s="144" t="s">
        <v>4963</v>
      </c>
      <c r="C772" s="144" t="s">
        <v>201</v>
      </c>
      <c r="D772" s="144" t="s">
        <v>4964</v>
      </c>
      <c r="E772" s="144">
        <v>1.908E-2</v>
      </c>
      <c r="F772" s="144" t="s">
        <v>201</v>
      </c>
      <c r="G772" s="144">
        <v>0</v>
      </c>
      <c r="H772" s="144" t="s">
        <v>1371</v>
      </c>
      <c r="I772" s="144">
        <v>100</v>
      </c>
      <c r="J772" s="144">
        <v>100</v>
      </c>
      <c r="K772" s="144"/>
      <c r="L772" s="144"/>
    </row>
    <row r="773" spans="1:12" x14ac:dyDescent="0.25">
      <c r="A773" s="144" t="s">
        <v>1608</v>
      </c>
      <c r="B773" s="144" t="s">
        <v>4965</v>
      </c>
      <c r="C773" s="144" t="s">
        <v>201</v>
      </c>
      <c r="D773" s="144" t="s">
        <v>3680</v>
      </c>
      <c r="E773" s="144">
        <v>-0.75319999999999998</v>
      </c>
      <c r="F773" s="144" t="s">
        <v>4966</v>
      </c>
      <c r="G773" s="144">
        <v>0.75319999999999998</v>
      </c>
      <c r="H773" s="144" t="s">
        <v>1371</v>
      </c>
      <c r="I773" s="144">
        <v>0</v>
      </c>
      <c r="J773" s="144">
        <v>0</v>
      </c>
      <c r="K773" s="144"/>
      <c r="L773" s="144"/>
    </row>
    <row r="774" spans="1:12" x14ac:dyDescent="0.25">
      <c r="A774" s="144" t="s">
        <v>1611</v>
      </c>
      <c r="B774" s="144" t="s">
        <v>4967</v>
      </c>
      <c r="C774" s="144" t="s">
        <v>201</v>
      </c>
      <c r="D774" s="144" t="s">
        <v>4968</v>
      </c>
      <c r="E774" s="144">
        <v>-0.57650000000000001</v>
      </c>
      <c r="F774" s="144" t="s">
        <v>4969</v>
      </c>
      <c r="G774" s="144">
        <v>0.57650000000000001</v>
      </c>
      <c r="H774" s="144" t="s">
        <v>1371</v>
      </c>
      <c r="I774" s="144">
        <v>0</v>
      </c>
      <c r="J774" s="144">
        <v>0</v>
      </c>
      <c r="K774" s="144"/>
      <c r="L774" s="144"/>
    </row>
    <row r="775" spans="1:12" x14ac:dyDescent="0.25">
      <c r="A775" s="144" t="s">
        <v>1615</v>
      </c>
      <c r="B775" s="144" t="s">
        <v>4970</v>
      </c>
      <c r="C775" s="144" t="s">
        <v>201</v>
      </c>
      <c r="D775" s="144" t="s">
        <v>4971</v>
      </c>
      <c r="E775" s="144">
        <v>1.2460000000000001E-2</v>
      </c>
      <c r="F775" s="144" t="s">
        <v>201</v>
      </c>
      <c r="G775" s="144">
        <v>0</v>
      </c>
      <c r="H775" s="144" t="s">
        <v>1371</v>
      </c>
      <c r="I775" s="144">
        <v>100</v>
      </c>
      <c r="J775" s="144">
        <v>100</v>
      </c>
      <c r="K775" s="144"/>
      <c r="L775" s="144"/>
    </row>
    <row r="776" spans="1:12" x14ac:dyDescent="0.25">
      <c r="A776" s="144" t="s">
        <v>1618</v>
      </c>
      <c r="B776" s="144" t="s">
        <v>4972</v>
      </c>
      <c r="C776" s="144" t="s">
        <v>201</v>
      </c>
      <c r="D776" s="144" t="s">
        <v>4973</v>
      </c>
      <c r="E776" s="144">
        <v>-0.49580000000000002</v>
      </c>
      <c r="F776" s="144" t="s">
        <v>4974</v>
      </c>
      <c r="G776" s="144">
        <v>0.49580000000000002</v>
      </c>
      <c r="H776" s="144" t="s">
        <v>1371</v>
      </c>
      <c r="I776" s="144">
        <v>0</v>
      </c>
      <c r="J776" s="144">
        <v>0</v>
      </c>
      <c r="K776" s="144"/>
      <c r="L776" s="144"/>
    </row>
    <row r="777" spans="1:12" x14ac:dyDescent="0.25">
      <c r="A777" s="144" t="s">
        <v>1622</v>
      </c>
      <c r="B777" s="144" t="s">
        <v>4975</v>
      </c>
      <c r="C777" s="144" t="s">
        <v>201</v>
      </c>
      <c r="D777" s="144" t="s">
        <v>3262</v>
      </c>
      <c r="E777" s="144">
        <v>8.8919999999999999E-2</v>
      </c>
      <c r="F777" s="144" t="s">
        <v>201</v>
      </c>
      <c r="G777" s="144">
        <v>0</v>
      </c>
      <c r="H777" s="144" t="s">
        <v>1371</v>
      </c>
      <c r="I777" s="144">
        <v>100</v>
      </c>
      <c r="J777" s="144">
        <v>100</v>
      </c>
      <c r="K777" s="144"/>
      <c r="L777" s="144"/>
    </row>
    <row r="778" spans="1:12" x14ac:dyDescent="0.25">
      <c r="A778" s="144" t="s">
        <v>1624</v>
      </c>
      <c r="B778" s="144" t="s">
        <v>4976</v>
      </c>
      <c r="C778" s="144" t="s">
        <v>201</v>
      </c>
      <c r="D778" s="144" t="s">
        <v>4977</v>
      </c>
      <c r="E778" s="144">
        <v>9.5210000000000003E-2</v>
      </c>
      <c r="F778" s="144" t="s">
        <v>201</v>
      </c>
      <c r="G778" s="144">
        <v>0</v>
      </c>
      <c r="H778" s="144" t="s">
        <v>1371</v>
      </c>
      <c r="I778" s="144">
        <v>100</v>
      </c>
      <c r="J778" s="144">
        <v>100</v>
      </c>
      <c r="K778" s="144"/>
      <c r="L778" s="144"/>
    </row>
    <row r="779" spans="1:12" x14ac:dyDescent="0.25">
      <c r="A779" s="144" t="s">
        <v>1627</v>
      </c>
      <c r="B779" s="144" t="s">
        <v>4978</v>
      </c>
      <c r="C779" s="144" t="s">
        <v>201</v>
      </c>
      <c r="D779" s="144" t="s">
        <v>4979</v>
      </c>
      <c r="E779" s="144">
        <v>8.7010000000000004E-2</v>
      </c>
      <c r="F779" s="144" t="s">
        <v>201</v>
      </c>
      <c r="G779" s="144">
        <v>0</v>
      </c>
      <c r="H779" s="144" t="s">
        <v>1371</v>
      </c>
      <c r="I779" s="144">
        <v>100</v>
      </c>
      <c r="J779" s="144">
        <v>100</v>
      </c>
      <c r="K779" s="144"/>
      <c r="L779" s="144"/>
    </row>
    <row r="780" spans="1:12" x14ac:dyDescent="0.25">
      <c r="A780" s="144" t="s">
        <v>1630</v>
      </c>
      <c r="B780" s="144" t="s">
        <v>4980</v>
      </c>
      <c r="C780" s="144" t="s">
        <v>201</v>
      </c>
      <c r="D780" s="144" t="s">
        <v>4981</v>
      </c>
      <c r="E780" s="144">
        <v>6.0109999999999997E-2</v>
      </c>
      <c r="F780" s="144" t="s">
        <v>201</v>
      </c>
      <c r="G780" s="144">
        <v>0</v>
      </c>
      <c r="H780" s="144" t="s">
        <v>1371</v>
      </c>
      <c r="I780" s="144">
        <v>100</v>
      </c>
      <c r="J780" s="144">
        <v>100</v>
      </c>
      <c r="K780" s="144"/>
      <c r="L780" s="144"/>
    </row>
    <row r="781" spans="1:12" x14ac:dyDescent="0.25">
      <c r="A781" s="144" t="s">
        <v>1633</v>
      </c>
      <c r="B781" s="144" t="s">
        <v>4982</v>
      </c>
      <c r="C781" s="144" t="s">
        <v>201</v>
      </c>
      <c r="D781" s="144" t="s">
        <v>3684</v>
      </c>
      <c r="E781" s="144">
        <v>6.216E-2</v>
      </c>
      <c r="F781" s="144" t="s">
        <v>201</v>
      </c>
      <c r="G781" s="144">
        <v>0</v>
      </c>
      <c r="H781" s="144" t="s">
        <v>1371</v>
      </c>
      <c r="I781" s="144">
        <v>100</v>
      </c>
      <c r="J781" s="144">
        <v>100</v>
      </c>
      <c r="K781" s="144"/>
      <c r="L781" s="144"/>
    </row>
    <row r="782" spans="1:12" x14ac:dyDescent="0.25">
      <c r="A782" s="144" t="s">
        <v>1635</v>
      </c>
      <c r="B782" s="144" t="s">
        <v>4983</v>
      </c>
      <c r="C782" s="144" t="s">
        <v>201</v>
      </c>
      <c r="D782" s="144" t="s">
        <v>4984</v>
      </c>
      <c r="E782" s="144">
        <v>-0.34079999999999999</v>
      </c>
      <c r="F782" s="144" t="s">
        <v>4985</v>
      </c>
      <c r="G782" s="144">
        <v>0.34079999999999999</v>
      </c>
      <c r="H782" s="144" t="s">
        <v>1371</v>
      </c>
      <c r="I782" s="144">
        <v>0</v>
      </c>
      <c r="J782" s="144">
        <v>0</v>
      </c>
      <c r="K782" s="144"/>
      <c r="L782" s="144"/>
    </row>
    <row r="783" spans="1:12" x14ac:dyDescent="0.25">
      <c r="A783" s="144" t="s">
        <v>1639</v>
      </c>
      <c r="B783" s="144" t="s">
        <v>4986</v>
      </c>
      <c r="C783" s="144" t="s">
        <v>201</v>
      </c>
      <c r="D783" s="144" t="s">
        <v>4987</v>
      </c>
      <c r="E783" s="144">
        <v>1.2869999999999999</v>
      </c>
      <c r="F783" s="144" t="s">
        <v>201</v>
      </c>
      <c r="G783" s="144">
        <v>0</v>
      </c>
      <c r="H783" s="144" t="s">
        <v>1371</v>
      </c>
      <c r="I783" s="144">
        <v>100</v>
      </c>
      <c r="J783" s="144">
        <v>100</v>
      </c>
      <c r="K783" s="144"/>
      <c r="L783" s="144"/>
    </row>
    <row r="784" spans="1:12" x14ac:dyDescent="0.25">
      <c r="A784" s="144" t="s">
        <v>1642</v>
      </c>
      <c r="B784" s="144" t="s">
        <v>4988</v>
      </c>
      <c r="C784" s="144" t="s">
        <v>201</v>
      </c>
      <c r="D784" s="144" t="s">
        <v>4989</v>
      </c>
      <c r="E784" s="144">
        <v>-0.49390000000000001</v>
      </c>
      <c r="F784" s="144" t="s">
        <v>3685</v>
      </c>
      <c r="G784" s="144">
        <v>0.49390000000000001</v>
      </c>
      <c r="H784" s="144" t="s">
        <v>1371</v>
      </c>
      <c r="I784" s="144">
        <v>0</v>
      </c>
      <c r="J784" s="144">
        <v>0</v>
      </c>
      <c r="K784" s="144"/>
      <c r="L784" s="144"/>
    </row>
    <row r="785" spans="1:12" x14ac:dyDescent="0.25">
      <c r="A785" s="144" t="s">
        <v>1645</v>
      </c>
      <c r="B785" s="144" t="s">
        <v>4990</v>
      </c>
      <c r="C785" s="144" t="s">
        <v>201</v>
      </c>
      <c r="D785" s="144" t="s">
        <v>3687</v>
      </c>
      <c r="E785" s="144">
        <v>0.126</v>
      </c>
      <c r="F785" s="144" t="s">
        <v>201</v>
      </c>
      <c r="G785" s="144">
        <v>0</v>
      </c>
      <c r="H785" s="144" t="s">
        <v>1371</v>
      </c>
      <c r="I785" s="144">
        <v>100</v>
      </c>
      <c r="J785" s="144">
        <v>100</v>
      </c>
      <c r="K785" s="144"/>
      <c r="L785" s="144"/>
    </row>
    <row r="786" spans="1:12" x14ac:dyDescent="0.25">
      <c r="A786" s="144" t="s">
        <v>1647</v>
      </c>
      <c r="B786" s="144" t="s">
        <v>4991</v>
      </c>
      <c r="C786" s="144" t="s">
        <v>201</v>
      </c>
      <c r="D786" s="144" t="s">
        <v>4992</v>
      </c>
      <c r="E786" s="144">
        <v>-0.41959999999999997</v>
      </c>
      <c r="F786" s="144" t="s">
        <v>3688</v>
      </c>
      <c r="G786" s="144">
        <v>0.41959999999999997</v>
      </c>
      <c r="H786" s="144" t="s">
        <v>1371</v>
      </c>
      <c r="I786" s="144">
        <v>0</v>
      </c>
      <c r="J786" s="144">
        <v>0</v>
      </c>
      <c r="K786" s="144"/>
      <c r="L786" s="144"/>
    </row>
    <row r="787" spans="1:12" x14ac:dyDescent="0.25">
      <c r="A787" s="144" t="s">
        <v>1650</v>
      </c>
      <c r="B787" s="144" t="s">
        <v>4993</v>
      </c>
      <c r="C787" s="144" t="s">
        <v>201</v>
      </c>
      <c r="D787" s="144" t="s">
        <v>4994</v>
      </c>
      <c r="E787" s="144">
        <v>4.768E-2</v>
      </c>
      <c r="F787" s="144" t="s">
        <v>201</v>
      </c>
      <c r="G787" s="144">
        <v>0</v>
      </c>
      <c r="H787" s="144" t="s">
        <v>1371</v>
      </c>
      <c r="I787" s="144">
        <v>100</v>
      </c>
      <c r="J787" s="144">
        <v>100</v>
      </c>
      <c r="K787" s="144"/>
      <c r="L787" s="144"/>
    </row>
    <row r="788" spans="1:12" x14ac:dyDescent="0.25">
      <c r="A788" s="144" t="s">
        <v>1653</v>
      </c>
      <c r="B788" s="144" t="s">
        <v>4995</v>
      </c>
      <c r="C788" s="144" t="s">
        <v>201</v>
      </c>
      <c r="D788" s="144" t="s">
        <v>3690</v>
      </c>
      <c r="E788" s="144">
        <v>-0.11609999999999999</v>
      </c>
      <c r="F788" s="144" t="s">
        <v>3691</v>
      </c>
      <c r="G788" s="144">
        <v>0.11609999999999999</v>
      </c>
      <c r="H788" s="144" t="s">
        <v>1371</v>
      </c>
      <c r="I788" s="144">
        <v>0</v>
      </c>
      <c r="J788" s="144">
        <v>0</v>
      </c>
      <c r="K788" s="144"/>
      <c r="L788" s="144"/>
    </row>
    <row r="789" spans="1:12" x14ac:dyDescent="0.25">
      <c r="A789" s="144" t="s">
        <v>1655</v>
      </c>
      <c r="B789" s="144" t="s">
        <v>1032</v>
      </c>
      <c r="C789" s="144" t="s">
        <v>201</v>
      </c>
      <c r="D789" s="144" t="s">
        <v>4996</v>
      </c>
      <c r="E789" s="144">
        <v>6.5089999999999995E-2</v>
      </c>
      <c r="F789" s="144" t="s">
        <v>201</v>
      </c>
      <c r="G789" s="144">
        <v>0</v>
      </c>
      <c r="H789" s="144" t="s">
        <v>1371</v>
      </c>
      <c r="I789" s="144">
        <v>100</v>
      </c>
      <c r="J789" s="144">
        <v>100</v>
      </c>
      <c r="K789" s="144"/>
      <c r="L789" s="144"/>
    </row>
    <row r="790" spans="1:12" x14ac:dyDescent="0.25">
      <c r="A790" s="144" t="s">
        <v>1658</v>
      </c>
      <c r="B790" s="144" t="s">
        <v>4997</v>
      </c>
      <c r="C790" s="144" t="s">
        <v>201</v>
      </c>
      <c r="D790" s="144" t="s">
        <v>4998</v>
      </c>
      <c r="E790" s="144">
        <v>0.2475</v>
      </c>
      <c r="F790" s="144" t="s">
        <v>201</v>
      </c>
      <c r="G790" s="144">
        <v>0</v>
      </c>
      <c r="H790" s="144" t="s">
        <v>1371</v>
      </c>
      <c r="I790" s="144">
        <v>100</v>
      </c>
      <c r="J790" s="144">
        <v>100</v>
      </c>
      <c r="K790" s="144"/>
      <c r="L790" s="144"/>
    </row>
    <row r="791" spans="1:12" x14ac:dyDescent="0.25">
      <c r="A791" s="144" t="s">
        <v>1661</v>
      </c>
      <c r="B791" s="144" t="s">
        <v>4999</v>
      </c>
      <c r="C791" s="144" t="s">
        <v>201</v>
      </c>
      <c r="D791" s="144" t="s">
        <v>5000</v>
      </c>
      <c r="E791" s="144">
        <v>0.1439</v>
      </c>
      <c r="F791" s="144" t="s">
        <v>201</v>
      </c>
      <c r="G791" s="144">
        <v>0</v>
      </c>
      <c r="H791" s="144" t="s">
        <v>1371</v>
      </c>
      <c r="I791" s="144">
        <v>100</v>
      </c>
      <c r="J791" s="144">
        <v>100</v>
      </c>
      <c r="K791" s="144"/>
      <c r="L791" s="144"/>
    </row>
    <row r="792" spans="1:12" x14ac:dyDescent="0.25">
      <c r="A792" s="144" t="s">
        <v>1664</v>
      </c>
      <c r="B792" s="144" t="s">
        <v>5001</v>
      </c>
      <c r="C792" s="144" t="s">
        <v>201</v>
      </c>
      <c r="D792" s="144" t="s">
        <v>3693</v>
      </c>
      <c r="E792" s="144">
        <v>1.121</v>
      </c>
      <c r="F792" s="144" t="s">
        <v>201</v>
      </c>
      <c r="G792" s="144">
        <v>0</v>
      </c>
      <c r="H792" s="144" t="s">
        <v>1371</v>
      </c>
      <c r="I792" s="144">
        <v>100</v>
      </c>
      <c r="J792" s="144">
        <v>100</v>
      </c>
      <c r="K792" s="144"/>
      <c r="L792" s="144"/>
    </row>
    <row r="793" spans="1:12" x14ac:dyDescent="0.25">
      <c r="A793" s="144" t="s">
        <v>1666</v>
      </c>
      <c r="B793" s="144" t="s">
        <v>5002</v>
      </c>
      <c r="C793" s="144" t="s">
        <v>201</v>
      </c>
      <c r="D793" s="144" t="s">
        <v>3325</v>
      </c>
      <c r="E793" s="144">
        <v>-1.208</v>
      </c>
      <c r="F793" s="144" t="s">
        <v>3694</v>
      </c>
      <c r="G793" s="144">
        <v>1.208</v>
      </c>
      <c r="H793" s="144" t="s">
        <v>1371</v>
      </c>
      <c r="I793" s="144">
        <v>0</v>
      </c>
      <c r="J793" s="144">
        <v>0</v>
      </c>
      <c r="K793" s="144"/>
      <c r="L793" s="144"/>
    </row>
    <row r="794" spans="1:12" x14ac:dyDescent="0.25">
      <c r="A794" s="144" t="s">
        <v>1667</v>
      </c>
      <c r="B794" s="144" t="s">
        <v>5003</v>
      </c>
      <c r="C794" s="144" t="s">
        <v>201</v>
      </c>
      <c r="D794" s="144" t="s">
        <v>5004</v>
      </c>
      <c r="E794" s="144">
        <v>0.5917</v>
      </c>
      <c r="F794" s="144" t="s">
        <v>201</v>
      </c>
      <c r="G794" s="144">
        <v>0</v>
      </c>
      <c r="H794" s="144" t="s">
        <v>1371</v>
      </c>
      <c r="I794" s="144">
        <v>100</v>
      </c>
      <c r="J794" s="144">
        <v>100</v>
      </c>
      <c r="K794" s="144"/>
      <c r="L794" s="144"/>
    </row>
    <row r="795" spans="1:12" x14ac:dyDescent="0.25">
      <c r="A795" s="144" t="s">
        <v>1670</v>
      </c>
      <c r="B795" s="144" t="s">
        <v>5005</v>
      </c>
      <c r="C795" s="144" t="s">
        <v>201</v>
      </c>
      <c r="D795" s="144" t="s">
        <v>5006</v>
      </c>
      <c r="E795" s="144">
        <v>-0.1842</v>
      </c>
      <c r="F795" s="144" t="s">
        <v>5007</v>
      </c>
      <c r="G795" s="144">
        <v>0.1842</v>
      </c>
      <c r="H795" s="144" t="s">
        <v>1371</v>
      </c>
      <c r="I795" s="144">
        <v>0</v>
      </c>
      <c r="J795" s="144">
        <v>0</v>
      </c>
      <c r="K795" s="144"/>
      <c r="L795" s="144"/>
    </row>
    <row r="796" spans="1:12" x14ac:dyDescent="0.25">
      <c r="A796" s="144" t="s">
        <v>1672</v>
      </c>
      <c r="B796" s="144" t="s">
        <v>5008</v>
      </c>
      <c r="C796" s="144" t="s">
        <v>201</v>
      </c>
      <c r="D796" s="144" t="s">
        <v>5009</v>
      </c>
      <c r="E796" s="144">
        <v>0.38340000000000002</v>
      </c>
      <c r="F796" s="144" t="s">
        <v>201</v>
      </c>
      <c r="G796" s="144">
        <v>0</v>
      </c>
      <c r="H796" s="144" t="s">
        <v>1371</v>
      </c>
      <c r="I796" s="144">
        <v>100</v>
      </c>
      <c r="J796" s="144">
        <v>100</v>
      </c>
      <c r="K796" s="144"/>
      <c r="L796" s="144"/>
    </row>
    <row r="797" spans="1:12" x14ac:dyDescent="0.25">
      <c r="A797" s="144" t="s">
        <v>1675</v>
      </c>
      <c r="B797" s="144" t="s">
        <v>5010</v>
      </c>
      <c r="C797" s="144" t="s">
        <v>201</v>
      </c>
      <c r="D797" s="144" t="s">
        <v>3696</v>
      </c>
      <c r="E797" s="144">
        <v>-0.22159999999999999</v>
      </c>
      <c r="F797" s="144" t="s">
        <v>5011</v>
      </c>
      <c r="G797" s="144">
        <v>0.22159999999999999</v>
      </c>
      <c r="H797" s="144" t="s">
        <v>1371</v>
      </c>
      <c r="I797" s="144">
        <v>0</v>
      </c>
      <c r="J797" s="144">
        <v>0</v>
      </c>
      <c r="K797" s="144"/>
      <c r="L797" s="144"/>
    </row>
    <row r="798" spans="1:12" x14ac:dyDescent="0.25">
      <c r="A798" s="144" t="s">
        <v>1678</v>
      </c>
      <c r="B798" s="144" t="s">
        <v>5012</v>
      </c>
      <c r="C798" s="144" t="s">
        <v>201</v>
      </c>
      <c r="D798" s="144" t="s">
        <v>5013</v>
      </c>
      <c r="E798" s="144">
        <v>6.5729999999999997E-2</v>
      </c>
      <c r="F798" s="144" t="s">
        <v>201</v>
      </c>
      <c r="G798" s="144">
        <v>0</v>
      </c>
      <c r="H798" s="144" t="s">
        <v>1371</v>
      </c>
      <c r="I798" s="144">
        <v>100</v>
      </c>
      <c r="J798" s="144">
        <v>100</v>
      </c>
      <c r="K798" s="144"/>
      <c r="L798" s="144"/>
    </row>
    <row r="799" spans="1:12" x14ac:dyDescent="0.25">
      <c r="A799" s="144" t="s">
        <v>1681</v>
      </c>
      <c r="B799" s="144" t="s">
        <v>5014</v>
      </c>
      <c r="C799" s="144" t="s">
        <v>201</v>
      </c>
      <c r="D799" s="144" t="s">
        <v>5015</v>
      </c>
      <c r="E799" s="144">
        <v>-0.32400000000000001</v>
      </c>
      <c r="F799" s="144" t="s">
        <v>5016</v>
      </c>
      <c r="G799" s="144">
        <v>0.32400000000000001</v>
      </c>
      <c r="H799" s="144" t="s">
        <v>1371</v>
      </c>
      <c r="I799" s="144">
        <v>0</v>
      </c>
      <c r="J799" s="144">
        <v>0</v>
      </c>
      <c r="K799" s="144"/>
      <c r="L799" s="144"/>
    </row>
    <row r="800" spans="1:12" x14ac:dyDescent="0.25">
      <c r="A800" s="144" t="s">
        <v>1685</v>
      </c>
      <c r="B800" s="144" t="s">
        <v>5017</v>
      </c>
      <c r="C800" s="144" t="s">
        <v>201</v>
      </c>
      <c r="D800" s="144" t="s">
        <v>5018</v>
      </c>
      <c r="E800" s="144">
        <v>8.8330000000000006E-2</v>
      </c>
      <c r="F800" s="144" t="s">
        <v>201</v>
      </c>
      <c r="G800" s="144">
        <v>0</v>
      </c>
      <c r="H800" s="144" t="s">
        <v>1371</v>
      </c>
      <c r="I800" s="144">
        <v>100</v>
      </c>
      <c r="J800" s="144">
        <v>100</v>
      </c>
      <c r="K800" s="144"/>
      <c r="L800" s="144"/>
    </row>
    <row r="801" spans="1:12" x14ac:dyDescent="0.25">
      <c r="A801" s="144" t="s">
        <v>1688</v>
      </c>
      <c r="B801" s="144" t="s">
        <v>5019</v>
      </c>
      <c r="C801" s="144" t="s">
        <v>201</v>
      </c>
      <c r="D801" s="144" t="s">
        <v>3699</v>
      </c>
      <c r="E801" s="144">
        <v>0.2873</v>
      </c>
      <c r="F801" s="144" t="s">
        <v>201</v>
      </c>
      <c r="G801" s="144">
        <v>0</v>
      </c>
      <c r="H801" s="144" t="s">
        <v>1371</v>
      </c>
      <c r="I801" s="144">
        <v>100</v>
      </c>
      <c r="J801" s="144">
        <v>100</v>
      </c>
      <c r="K801" s="144"/>
      <c r="L801" s="144"/>
    </row>
    <row r="802" spans="1:12" x14ac:dyDescent="0.25">
      <c r="A802" s="144" t="s">
        <v>1690</v>
      </c>
      <c r="B802" s="144" t="s">
        <v>5020</v>
      </c>
      <c r="C802" s="144" t="s">
        <v>201</v>
      </c>
      <c r="D802" s="144" t="s">
        <v>5021</v>
      </c>
      <c r="E802" s="144">
        <v>-0.85360000000000003</v>
      </c>
      <c r="F802" s="144" t="s">
        <v>5022</v>
      </c>
      <c r="G802" s="144">
        <v>0.85360000000000003</v>
      </c>
      <c r="H802" s="144" t="s">
        <v>1371</v>
      </c>
      <c r="I802" s="144">
        <v>0</v>
      </c>
      <c r="J802" s="144">
        <v>0</v>
      </c>
      <c r="K802" s="144"/>
      <c r="L802" s="144"/>
    </row>
    <row r="803" spans="1:12" x14ac:dyDescent="0.25">
      <c r="A803" s="144" t="s">
        <v>1694</v>
      </c>
      <c r="B803" s="144" t="s">
        <v>5023</v>
      </c>
      <c r="C803" s="144" t="s">
        <v>201</v>
      </c>
      <c r="D803" s="144" t="s">
        <v>5024</v>
      </c>
      <c r="E803" s="144">
        <v>-2.0289999999999999E-2</v>
      </c>
      <c r="F803" s="144" t="s">
        <v>5025</v>
      </c>
      <c r="G803" s="144">
        <v>2.0289999999999999E-2</v>
      </c>
      <c r="H803" s="144" t="s">
        <v>1371</v>
      </c>
      <c r="I803" s="144">
        <v>0</v>
      </c>
      <c r="J803" s="144">
        <v>0</v>
      </c>
      <c r="K803" s="144"/>
      <c r="L803" s="144"/>
    </row>
    <row r="804" spans="1:12" x14ac:dyDescent="0.25">
      <c r="A804" s="144" t="s">
        <v>1698</v>
      </c>
      <c r="B804" s="144" t="s">
        <v>5026</v>
      </c>
      <c r="C804" s="144" t="s">
        <v>201</v>
      </c>
      <c r="D804" s="144" t="s">
        <v>5027</v>
      </c>
      <c r="E804" s="144">
        <v>1.8159999999999999E-2</v>
      </c>
      <c r="F804" s="144" t="s">
        <v>201</v>
      </c>
      <c r="G804" s="144">
        <v>0</v>
      </c>
      <c r="H804" s="144" t="s">
        <v>1371</v>
      </c>
      <c r="I804" s="144">
        <v>100</v>
      </c>
      <c r="J804" s="144">
        <v>100</v>
      </c>
      <c r="K804" s="144"/>
      <c r="L804" s="144"/>
    </row>
    <row r="805" spans="1:12" x14ac:dyDescent="0.25">
      <c r="A805" s="144" t="s">
        <v>1701</v>
      </c>
      <c r="B805" s="144" t="s">
        <v>5028</v>
      </c>
      <c r="C805" s="144" t="s">
        <v>201</v>
      </c>
      <c r="D805" s="144" t="s">
        <v>3702</v>
      </c>
      <c r="E805" s="144">
        <v>0.24340000000000001</v>
      </c>
      <c r="F805" s="144" t="s">
        <v>201</v>
      </c>
      <c r="G805" s="144">
        <v>0</v>
      </c>
      <c r="H805" s="144" t="s">
        <v>1371</v>
      </c>
      <c r="I805" s="144">
        <v>100</v>
      </c>
      <c r="J805" s="144">
        <v>100</v>
      </c>
      <c r="K805" s="144"/>
      <c r="L805" s="144"/>
    </row>
    <row r="806" spans="1:12" x14ac:dyDescent="0.25">
      <c r="A806" s="144" t="s">
        <v>1703</v>
      </c>
      <c r="B806" s="144" t="s">
        <v>5029</v>
      </c>
      <c r="C806" s="144" t="s">
        <v>201</v>
      </c>
      <c r="D806" s="144" t="s">
        <v>5030</v>
      </c>
      <c r="E806" s="144">
        <v>-2.1350000000000002E-3</v>
      </c>
      <c r="F806" s="144" t="s">
        <v>3703</v>
      </c>
      <c r="G806" s="144">
        <v>2.1350000000000002E-3</v>
      </c>
      <c r="H806" s="144" t="s">
        <v>1371</v>
      </c>
      <c r="I806" s="144">
        <v>0</v>
      </c>
      <c r="J806" s="144">
        <v>0</v>
      </c>
      <c r="K806" s="144"/>
      <c r="L806" s="144"/>
    </row>
    <row r="807" spans="1:12" x14ac:dyDescent="0.25">
      <c r="A807" s="144" t="s">
        <v>1706</v>
      </c>
      <c r="B807" s="144" t="s">
        <v>5031</v>
      </c>
      <c r="C807" s="144" t="s">
        <v>201</v>
      </c>
      <c r="D807" s="144" t="s">
        <v>3705</v>
      </c>
      <c r="E807" s="144">
        <v>-0.28539999999999999</v>
      </c>
      <c r="F807" s="144" t="s">
        <v>3706</v>
      </c>
      <c r="G807" s="144">
        <v>0.28539999999999999</v>
      </c>
      <c r="H807" s="144" t="s">
        <v>1371</v>
      </c>
      <c r="I807" s="144">
        <v>0</v>
      </c>
      <c r="J807" s="144">
        <v>0</v>
      </c>
      <c r="K807" s="144"/>
      <c r="L807" s="144"/>
    </row>
    <row r="808" spans="1:12" x14ac:dyDescent="0.25">
      <c r="A808" s="144" t="s">
        <v>1708</v>
      </c>
      <c r="B808" s="144" t="s">
        <v>5032</v>
      </c>
      <c r="C808" s="144" t="s">
        <v>201</v>
      </c>
      <c r="D808" s="144" t="s">
        <v>5033</v>
      </c>
      <c r="E808" s="144">
        <v>2.912E-2</v>
      </c>
      <c r="F808" s="144" t="s">
        <v>201</v>
      </c>
      <c r="G808" s="144">
        <v>0</v>
      </c>
      <c r="H808" s="144" t="s">
        <v>1371</v>
      </c>
      <c r="I808" s="144">
        <v>100</v>
      </c>
      <c r="J808" s="144">
        <v>100</v>
      </c>
      <c r="K808" s="144"/>
      <c r="L808" s="144"/>
    </row>
    <row r="809" spans="1:12" x14ac:dyDescent="0.25">
      <c r="A809" s="144" t="s">
        <v>1711</v>
      </c>
      <c r="B809" s="144" t="s">
        <v>5034</v>
      </c>
      <c r="C809" s="144" t="s">
        <v>201</v>
      </c>
      <c r="D809" s="144" t="s">
        <v>5035</v>
      </c>
      <c r="E809" s="144">
        <v>0.15620000000000001</v>
      </c>
      <c r="F809" s="144" t="s">
        <v>201</v>
      </c>
      <c r="G809" s="144">
        <v>0</v>
      </c>
      <c r="H809" s="144" t="s">
        <v>1371</v>
      </c>
      <c r="I809" s="144">
        <v>100</v>
      </c>
      <c r="J809" s="144">
        <v>100</v>
      </c>
      <c r="K809" s="144"/>
      <c r="L809" s="144"/>
    </row>
    <row r="810" spans="1:12" x14ac:dyDescent="0.25">
      <c r="A810" s="144" t="s">
        <v>1713</v>
      </c>
      <c r="B810" s="144" t="s">
        <v>5036</v>
      </c>
      <c r="C810" s="144" t="s">
        <v>201</v>
      </c>
      <c r="D810" s="144" t="s">
        <v>3328</v>
      </c>
      <c r="E810" s="144">
        <v>-8.8419999999999999E-2</v>
      </c>
      <c r="F810" s="144" t="s">
        <v>5037</v>
      </c>
      <c r="G810" s="144">
        <v>8.8419999999999999E-2</v>
      </c>
      <c r="H810" s="144" t="s">
        <v>1371</v>
      </c>
      <c r="I810" s="144">
        <v>0</v>
      </c>
      <c r="J810" s="144">
        <v>0</v>
      </c>
      <c r="K810" s="144"/>
      <c r="L810" s="144"/>
    </row>
    <row r="811" spans="1:12" x14ac:dyDescent="0.25">
      <c r="A811" s="144" t="s">
        <v>1716</v>
      </c>
      <c r="B811" s="144" t="s">
        <v>5038</v>
      </c>
      <c r="C811" s="144" t="s">
        <v>201</v>
      </c>
      <c r="D811" s="144" t="s">
        <v>5039</v>
      </c>
      <c r="E811" s="144">
        <v>0.14369999999999999</v>
      </c>
      <c r="F811" s="144" t="s">
        <v>201</v>
      </c>
      <c r="G811" s="144">
        <v>0</v>
      </c>
      <c r="H811" s="144" t="s">
        <v>1371</v>
      </c>
      <c r="I811" s="144">
        <v>100</v>
      </c>
      <c r="J811" s="144">
        <v>100</v>
      </c>
      <c r="K811" s="144"/>
      <c r="L811" s="144"/>
    </row>
    <row r="812" spans="1:12" x14ac:dyDescent="0.25">
      <c r="A812" s="144" t="s">
        <v>1719</v>
      </c>
      <c r="B812" s="144" t="s">
        <v>5040</v>
      </c>
      <c r="C812" s="144" t="s">
        <v>201</v>
      </c>
      <c r="D812" s="144" t="s">
        <v>3708</v>
      </c>
      <c r="E812" s="144">
        <v>-0.4022</v>
      </c>
      <c r="F812" s="144" t="s">
        <v>3709</v>
      </c>
      <c r="G812" s="144">
        <v>0.4022</v>
      </c>
      <c r="H812" s="144" t="s">
        <v>1371</v>
      </c>
      <c r="I812" s="144">
        <v>0</v>
      </c>
      <c r="J812" s="144">
        <v>0</v>
      </c>
      <c r="K812" s="144"/>
      <c r="L812" s="144"/>
    </row>
    <row r="813" spans="1:12" x14ac:dyDescent="0.25">
      <c r="A813" s="144" t="s">
        <v>1721</v>
      </c>
      <c r="B813" s="144" t="s">
        <v>5041</v>
      </c>
      <c r="C813" s="144" t="s">
        <v>201</v>
      </c>
      <c r="D813" s="144" t="s">
        <v>5042</v>
      </c>
      <c r="E813" s="144">
        <v>0.99250000000000005</v>
      </c>
      <c r="F813" s="144" t="s">
        <v>201</v>
      </c>
      <c r="G813" s="144">
        <v>0</v>
      </c>
      <c r="H813" s="144" t="s">
        <v>1371</v>
      </c>
      <c r="I813" s="144">
        <v>100</v>
      </c>
      <c r="J813" s="144">
        <v>100</v>
      </c>
      <c r="K813" s="144"/>
      <c r="L813" s="144"/>
    </row>
    <row r="814" spans="1:12" x14ac:dyDescent="0.25">
      <c r="A814" s="144" t="s">
        <v>1724</v>
      </c>
      <c r="B814" s="144" t="s">
        <v>5043</v>
      </c>
      <c r="C814" s="144" t="s">
        <v>201</v>
      </c>
      <c r="D814" s="144" t="s">
        <v>5044</v>
      </c>
      <c r="E814" s="144">
        <v>1.239E-2</v>
      </c>
      <c r="F814" s="144" t="s">
        <v>201</v>
      </c>
      <c r="G814" s="144">
        <v>0</v>
      </c>
      <c r="H814" s="144" t="s">
        <v>1371</v>
      </c>
      <c r="I814" s="144">
        <v>100</v>
      </c>
      <c r="J814" s="144">
        <v>100</v>
      </c>
      <c r="K814" s="144"/>
      <c r="L814" s="144"/>
    </row>
    <row r="815" spans="1:12" x14ac:dyDescent="0.25">
      <c r="A815" s="144" t="s">
        <v>1727</v>
      </c>
      <c r="B815" s="144" t="s">
        <v>5045</v>
      </c>
      <c r="C815" s="144" t="s">
        <v>201</v>
      </c>
      <c r="D815" s="144" t="s">
        <v>5046</v>
      </c>
      <c r="E815" s="144">
        <v>0.2175</v>
      </c>
      <c r="F815" s="144" t="s">
        <v>201</v>
      </c>
      <c r="G815" s="144">
        <v>0</v>
      </c>
      <c r="H815" s="144" t="s">
        <v>1371</v>
      </c>
      <c r="I815" s="144">
        <v>100</v>
      </c>
      <c r="J815" s="144">
        <v>100</v>
      </c>
      <c r="K815" s="144"/>
      <c r="L815" s="144"/>
    </row>
    <row r="816" spans="1:12" x14ac:dyDescent="0.25">
      <c r="A816" s="144" t="s">
        <v>1730</v>
      </c>
      <c r="B816" s="144" t="s">
        <v>5047</v>
      </c>
      <c r="C816" s="144" t="s">
        <v>201</v>
      </c>
      <c r="D816" s="144" t="s">
        <v>3711</v>
      </c>
      <c r="E816" s="144">
        <v>0.20019999999999999</v>
      </c>
      <c r="F816" s="144" t="s">
        <v>201</v>
      </c>
      <c r="G816" s="144">
        <v>0</v>
      </c>
      <c r="H816" s="144" t="s">
        <v>1371</v>
      </c>
      <c r="I816" s="144">
        <v>100</v>
      </c>
      <c r="J816" s="144">
        <v>100</v>
      </c>
      <c r="K816" s="144"/>
      <c r="L816" s="144"/>
    </row>
    <row r="817" spans="1:12" x14ac:dyDescent="0.25">
      <c r="A817" s="144" t="s">
        <v>1732</v>
      </c>
      <c r="B817" s="144" t="s">
        <v>5048</v>
      </c>
      <c r="C817" s="144" t="s">
        <v>201</v>
      </c>
      <c r="D817" s="144" t="s">
        <v>5049</v>
      </c>
      <c r="E817" s="144">
        <v>-0.30590000000000001</v>
      </c>
      <c r="F817" s="144" t="s">
        <v>3712</v>
      </c>
      <c r="G817" s="144">
        <v>0.30590000000000001</v>
      </c>
      <c r="H817" s="144" t="s">
        <v>1371</v>
      </c>
      <c r="I817" s="144">
        <v>0</v>
      </c>
      <c r="J817" s="144">
        <v>0</v>
      </c>
      <c r="K817" s="144"/>
      <c r="L817" s="144"/>
    </row>
    <row r="818" spans="1:12" x14ac:dyDescent="0.25">
      <c r="A818" s="144" t="s">
        <v>1735</v>
      </c>
      <c r="B818" s="144" t="s">
        <v>5050</v>
      </c>
      <c r="C818" s="144" t="s">
        <v>201</v>
      </c>
      <c r="D818" s="144" t="s">
        <v>5051</v>
      </c>
      <c r="E818" s="144">
        <v>6.2909999999999994E-2</v>
      </c>
      <c r="F818" s="144" t="s">
        <v>201</v>
      </c>
      <c r="G818" s="144">
        <v>0</v>
      </c>
      <c r="H818" s="144" t="s">
        <v>1371</v>
      </c>
      <c r="I818" s="144">
        <v>100</v>
      </c>
      <c r="J818" s="144">
        <v>100</v>
      </c>
      <c r="K818" s="144"/>
      <c r="L818" s="144"/>
    </row>
    <row r="819" spans="1:12" x14ac:dyDescent="0.25">
      <c r="A819" s="144" t="s">
        <v>1738</v>
      </c>
      <c r="B819" s="144" t="s">
        <v>5052</v>
      </c>
      <c r="C819" s="144" t="s">
        <v>201</v>
      </c>
      <c r="D819" s="144" t="s">
        <v>5053</v>
      </c>
      <c r="E819" s="144">
        <v>9.4710000000000003E-2</v>
      </c>
      <c r="F819" s="144" t="s">
        <v>201</v>
      </c>
      <c r="G819" s="144">
        <v>0</v>
      </c>
      <c r="H819" s="144" t="s">
        <v>1371</v>
      </c>
      <c r="I819" s="144">
        <v>100</v>
      </c>
      <c r="J819" s="144">
        <v>100</v>
      </c>
      <c r="K819" s="144"/>
      <c r="L819" s="144"/>
    </row>
    <row r="820" spans="1:12" x14ac:dyDescent="0.25">
      <c r="A820" s="144" t="s">
        <v>1741</v>
      </c>
      <c r="B820" s="144" t="s">
        <v>5054</v>
      </c>
      <c r="C820" s="144" t="s">
        <v>201</v>
      </c>
      <c r="D820" s="144" t="s">
        <v>5055</v>
      </c>
      <c r="E820" s="144">
        <v>0.40849999999999997</v>
      </c>
      <c r="F820" s="144" t="s">
        <v>201</v>
      </c>
      <c r="G820" s="144">
        <v>0</v>
      </c>
      <c r="H820" s="144" t="s">
        <v>1371</v>
      </c>
      <c r="I820" s="144">
        <v>100</v>
      </c>
      <c r="J820" s="144">
        <v>100</v>
      </c>
      <c r="K820" s="144"/>
      <c r="L820" s="144"/>
    </row>
    <row r="821" spans="1:12" x14ac:dyDescent="0.25">
      <c r="A821" s="144" t="s">
        <v>1744</v>
      </c>
      <c r="B821" s="144" t="s">
        <v>5056</v>
      </c>
      <c r="C821" s="144" t="s">
        <v>201</v>
      </c>
      <c r="D821" s="144" t="s">
        <v>3714</v>
      </c>
      <c r="E821" s="144">
        <v>0.35389999999999999</v>
      </c>
      <c r="F821" s="144" t="s">
        <v>201</v>
      </c>
      <c r="G821" s="144">
        <v>0</v>
      </c>
      <c r="H821" s="144" t="s">
        <v>1371</v>
      </c>
      <c r="I821" s="144">
        <v>100</v>
      </c>
      <c r="J821" s="144">
        <v>100</v>
      </c>
      <c r="K821" s="144"/>
      <c r="L821" s="144"/>
    </row>
    <row r="822" spans="1:12" x14ac:dyDescent="0.25">
      <c r="A822" s="144" t="s">
        <v>1746</v>
      </c>
      <c r="B822" s="144" t="s">
        <v>5057</v>
      </c>
      <c r="C822" s="144" t="s">
        <v>201</v>
      </c>
      <c r="D822" s="144" t="s">
        <v>5058</v>
      </c>
      <c r="E822" s="144">
        <v>-0.14000000000000001</v>
      </c>
      <c r="F822" s="144" t="s">
        <v>5059</v>
      </c>
      <c r="G822" s="144">
        <v>0.14000000000000001</v>
      </c>
      <c r="H822" s="144" t="s">
        <v>1371</v>
      </c>
      <c r="I822" s="144">
        <v>0</v>
      </c>
      <c r="J822" s="144">
        <v>0</v>
      </c>
      <c r="K822" s="144"/>
      <c r="L822" s="144"/>
    </row>
    <row r="823" spans="1:12" x14ac:dyDescent="0.25">
      <c r="A823" s="144" t="s">
        <v>1750</v>
      </c>
      <c r="B823" s="144" t="s">
        <v>5060</v>
      </c>
      <c r="C823" s="144" t="s">
        <v>201</v>
      </c>
      <c r="D823" s="144" t="s">
        <v>5061</v>
      </c>
      <c r="E823" s="144">
        <v>-0.40350000000000003</v>
      </c>
      <c r="F823" s="144" t="s">
        <v>5062</v>
      </c>
      <c r="G823" s="144">
        <v>0.40350000000000003</v>
      </c>
      <c r="H823" s="144" t="s">
        <v>1371</v>
      </c>
      <c r="I823" s="144">
        <v>0</v>
      </c>
      <c r="J823" s="144">
        <v>0</v>
      </c>
      <c r="K823" s="144"/>
      <c r="L823" s="144"/>
    </row>
    <row r="824" spans="1:12" x14ac:dyDescent="0.25">
      <c r="A824" s="144" t="s">
        <v>1754</v>
      </c>
      <c r="B824" s="144" t="s">
        <v>5063</v>
      </c>
      <c r="C824" s="144" t="s">
        <v>201</v>
      </c>
      <c r="D824" s="144" t="s">
        <v>5064</v>
      </c>
      <c r="E824" s="144">
        <v>-0.3891</v>
      </c>
      <c r="F824" s="144" t="s">
        <v>5065</v>
      </c>
      <c r="G824" s="144">
        <v>0.3891</v>
      </c>
      <c r="H824" s="144" t="s">
        <v>1371</v>
      </c>
      <c r="I824" s="144">
        <v>0</v>
      </c>
      <c r="J824" s="144">
        <v>0</v>
      </c>
      <c r="K824" s="144"/>
      <c r="L824" s="144"/>
    </row>
    <row r="825" spans="1:12" x14ac:dyDescent="0.25">
      <c r="A825" s="144" t="s">
        <v>1758</v>
      </c>
      <c r="B825" s="144" t="s">
        <v>5066</v>
      </c>
      <c r="C825" s="144" t="s">
        <v>201</v>
      </c>
      <c r="D825" s="144" t="s">
        <v>5067</v>
      </c>
      <c r="E825" s="144">
        <v>6.7320000000000005E-2</v>
      </c>
      <c r="F825" s="144" t="s">
        <v>201</v>
      </c>
      <c r="G825" s="144">
        <v>0</v>
      </c>
      <c r="H825" s="144" t="s">
        <v>1371</v>
      </c>
      <c r="I825" s="144">
        <v>100</v>
      </c>
      <c r="J825" s="144">
        <v>100</v>
      </c>
      <c r="K825" s="144"/>
      <c r="L825" s="144"/>
    </row>
    <row r="826" spans="1:12" x14ac:dyDescent="0.25">
      <c r="A826" s="144" t="s">
        <v>1761</v>
      </c>
      <c r="B826" s="144" t="s">
        <v>5068</v>
      </c>
      <c r="C826" s="144" t="s">
        <v>201</v>
      </c>
      <c r="D826" s="144" t="s">
        <v>3717</v>
      </c>
      <c r="E826" s="144">
        <v>-0.4012</v>
      </c>
      <c r="F826" s="144" t="s">
        <v>5069</v>
      </c>
      <c r="G826" s="144">
        <v>0.4012</v>
      </c>
      <c r="H826" s="144" t="s">
        <v>1371</v>
      </c>
      <c r="I826" s="144">
        <v>0</v>
      </c>
      <c r="J826" s="144">
        <v>0</v>
      </c>
      <c r="K826" s="144"/>
      <c r="L826" s="144"/>
    </row>
    <row r="827" spans="1:12" x14ac:dyDescent="0.25">
      <c r="A827" s="144" t="s">
        <v>1764</v>
      </c>
      <c r="B827" s="144" t="s">
        <v>5070</v>
      </c>
      <c r="C827" s="144" t="s">
        <v>201</v>
      </c>
      <c r="D827" s="144" t="s">
        <v>5071</v>
      </c>
      <c r="E827" s="144">
        <v>0.2324</v>
      </c>
      <c r="F827" s="144" t="s">
        <v>201</v>
      </c>
      <c r="G827" s="144">
        <v>0</v>
      </c>
      <c r="H827" s="144" t="s">
        <v>1371</v>
      </c>
      <c r="I827" s="144">
        <v>100</v>
      </c>
      <c r="J827" s="144">
        <v>100</v>
      </c>
      <c r="K827" s="144"/>
      <c r="L827" s="144"/>
    </row>
    <row r="828" spans="1:12" x14ac:dyDescent="0.25">
      <c r="A828" s="144" t="s">
        <v>1767</v>
      </c>
      <c r="B828" s="144" t="s">
        <v>5072</v>
      </c>
      <c r="C828" s="144" t="s">
        <v>201</v>
      </c>
      <c r="D828" s="144" t="s">
        <v>5073</v>
      </c>
      <c r="E828" s="144">
        <v>-0.28050000000000003</v>
      </c>
      <c r="F828" s="144" t="s">
        <v>5074</v>
      </c>
      <c r="G828" s="144">
        <v>0.28050000000000003</v>
      </c>
      <c r="H828" s="144" t="s">
        <v>1371</v>
      </c>
      <c r="I828" s="144">
        <v>0</v>
      </c>
      <c r="J828" s="144">
        <v>0</v>
      </c>
      <c r="K828" s="144"/>
      <c r="L828" s="144"/>
    </row>
    <row r="829" spans="1:12" x14ac:dyDescent="0.25">
      <c r="A829" s="144" t="s">
        <v>1771</v>
      </c>
      <c r="B829" s="144" t="s">
        <v>5075</v>
      </c>
      <c r="C829" s="144" t="s">
        <v>201</v>
      </c>
      <c r="D829" s="144" t="s">
        <v>5076</v>
      </c>
      <c r="E829" s="144">
        <v>2.0079999999999998E-3</v>
      </c>
      <c r="F829" s="144" t="s">
        <v>201</v>
      </c>
      <c r="G829" s="144">
        <v>0</v>
      </c>
      <c r="H829" s="144" t="s">
        <v>1371</v>
      </c>
      <c r="I829" s="144">
        <v>100</v>
      </c>
      <c r="J829" s="144">
        <v>100</v>
      </c>
      <c r="K829" s="144"/>
      <c r="L829" s="144"/>
    </row>
    <row r="830" spans="1:12" x14ac:dyDescent="0.25">
      <c r="A830" s="144" t="s">
        <v>1774</v>
      </c>
      <c r="B830" s="144" t="s">
        <v>5077</v>
      </c>
      <c r="C830" s="144" t="s">
        <v>201</v>
      </c>
      <c r="D830" s="144" t="s">
        <v>5078</v>
      </c>
      <c r="E830" s="144">
        <v>8.7599999999999997E-2</v>
      </c>
      <c r="F830" s="144" t="s">
        <v>201</v>
      </c>
      <c r="G830" s="144">
        <v>0</v>
      </c>
      <c r="H830" s="144" t="s">
        <v>1371</v>
      </c>
      <c r="I830" s="144">
        <v>100</v>
      </c>
      <c r="J830" s="144">
        <v>100</v>
      </c>
      <c r="K830" s="144"/>
      <c r="L830" s="144"/>
    </row>
    <row r="831" spans="1:12" x14ac:dyDescent="0.25">
      <c r="A831" s="144" t="s">
        <v>1777</v>
      </c>
      <c r="B831" s="144" t="s">
        <v>5079</v>
      </c>
      <c r="C831" s="144" t="s">
        <v>201</v>
      </c>
      <c r="D831" s="144" t="s">
        <v>3331</v>
      </c>
      <c r="E831" s="144">
        <v>-0.26269999999999999</v>
      </c>
      <c r="F831" s="144" t="s">
        <v>5080</v>
      </c>
      <c r="G831" s="144">
        <v>0.26269999999999999</v>
      </c>
      <c r="H831" s="144" t="s">
        <v>1371</v>
      </c>
      <c r="I831" s="144">
        <v>0</v>
      </c>
      <c r="J831" s="144">
        <v>0</v>
      </c>
      <c r="K831" s="144"/>
      <c r="L831" s="144"/>
    </row>
    <row r="832" spans="1:12" x14ac:dyDescent="0.25">
      <c r="A832" s="144" t="s">
        <v>1780</v>
      </c>
      <c r="B832" s="144" t="s">
        <v>5081</v>
      </c>
      <c r="C832" s="144" t="s">
        <v>201</v>
      </c>
      <c r="D832" s="144" t="s">
        <v>5082</v>
      </c>
      <c r="E832" s="144">
        <v>-0.30530000000000002</v>
      </c>
      <c r="F832" s="144" t="s">
        <v>5083</v>
      </c>
      <c r="G832" s="144">
        <v>0.30530000000000002</v>
      </c>
      <c r="H832" s="144" t="s">
        <v>1371</v>
      </c>
      <c r="I832" s="144">
        <v>0</v>
      </c>
      <c r="J832" s="144">
        <v>0</v>
      </c>
      <c r="K832" s="144"/>
      <c r="L832" s="144"/>
    </row>
    <row r="833" spans="1:12" x14ac:dyDescent="0.25">
      <c r="A833" s="144" t="s">
        <v>1784</v>
      </c>
      <c r="B833" s="144" t="s">
        <v>5084</v>
      </c>
      <c r="C833" s="144" t="s">
        <v>201</v>
      </c>
      <c r="D833" s="144" t="s">
        <v>5085</v>
      </c>
      <c r="E833" s="144">
        <v>0.216</v>
      </c>
      <c r="F833" s="144" t="s">
        <v>201</v>
      </c>
      <c r="G833" s="144">
        <v>0</v>
      </c>
      <c r="H833" s="144" t="s">
        <v>1371</v>
      </c>
      <c r="I833" s="144">
        <v>100</v>
      </c>
      <c r="J833" s="144">
        <v>100</v>
      </c>
      <c r="K833" s="144"/>
      <c r="L833" s="144"/>
    </row>
    <row r="834" spans="1:12" x14ac:dyDescent="0.25">
      <c r="A834" s="144" t="s">
        <v>1787</v>
      </c>
      <c r="B834" s="144" t="s">
        <v>5086</v>
      </c>
      <c r="C834" s="144" t="s">
        <v>201</v>
      </c>
      <c r="D834" s="144" t="s">
        <v>5087</v>
      </c>
      <c r="E834" s="144">
        <v>0.56459999999999999</v>
      </c>
      <c r="F834" s="144" t="s">
        <v>201</v>
      </c>
      <c r="G834" s="144">
        <v>0</v>
      </c>
      <c r="H834" s="144" t="s">
        <v>1371</v>
      </c>
      <c r="I834" s="144">
        <v>100</v>
      </c>
      <c r="J834" s="144">
        <v>100</v>
      </c>
      <c r="K834" s="144"/>
      <c r="L834" s="144"/>
    </row>
    <row r="835" spans="1:12" x14ac:dyDescent="0.25">
      <c r="A835" s="144" t="s">
        <v>1790</v>
      </c>
      <c r="B835" s="144" t="s">
        <v>5088</v>
      </c>
      <c r="C835" s="144" t="s">
        <v>201</v>
      </c>
      <c r="D835" s="144" t="s">
        <v>3721</v>
      </c>
      <c r="E835" s="144">
        <v>-0.14599999999999999</v>
      </c>
      <c r="F835" s="144" t="s">
        <v>5089</v>
      </c>
      <c r="G835" s="144">
        <v>0.14599999999999999</v>
      </c>
      <c r="H835" s="144" t="s">
        <v>1371</v>
      </c>
      <c r="I835" s="144">
        <v>0</v>
      </c>
      <c r="J835" s="144">
        <v>0</v>
      </c>
      <c r="K835" s="144"/>
      <c r="L835" s="144"/>
    </row>
    <row r="836" spans="1:12" x14ac:dyDescent="0.25">
      <c r="A836" s="144" t="s">
        <v>1793</v>
      </c>
      <c r="B836" s="144" t="s">
        <v>5090</v>
      </c>
      <c r="C836" s="144" t="s">
        <v>201</v>
      </c>
      <c r="D836" s="144" t="s">
        <v>5091</v>
      </c>
      <c r="E836" s="144">
        <v>2.9059999999999999E-2</v>
      </c>
      <c r="F836" s="144" t="s">
        <v>201</v>
      </c>
      <c r="G836" s="144">
        <v>0</v>
      </c>
      <c r="H836" s="144" t="s">
        <v>1371</v>
      </c>
      <c r="I836" s="144">
        <v>100</v>
      </c>
      <c r="J836" s="144">
        <v>100</v>
      </c>
      <c r="K836" s="144"/>
      <c r="L836" s="144"/>
    </row>
    <row r="837" spans="1:12" x14ac:dyDescent="0.25">
      <c r="A837" s="144" t="s">
        <v>1796</v>
      </c>
      <c r="B837" s="144" t="s">
        <v>5092</v>
      </c>
      <c r="C837" s="144" t="s">
        <v>201</v>
      </c>
      <c r="D837" s="144" t="s">
        <v>5093</v>
      </c>
      <c r="E837" s="144">
        <v>3.388E-2</v>
      </c>
      <c r="F837" s="144" t="s">
        <v>201</v>
      </c>
      <c r="G837" s="144">
        <v>0</v>
      </c>
      <c r="H837" s="144" t="s">
        <v>1371</v>
      </c>
      <c r="I837" s="144">
        <v>100</v>
      </c>
      <c r="J837" s="144">
        <v>100</v>
      </c>
      <c r="K837" s="144"/>
      <c r="L837" s="144"/>
    </row>
    <row r="838" spans="1:12" x14ac:dyDescent="0.25">
      <c r="A838" s="144" t="s">
        <v>1799</v>
      </c>
      <c r="B838" s="144" t="s">
        <v>5094</v>
      </c>
      <c r="C838" s="144" t="s">
        <v>201</v>
      </c>
      <c r="D838" s="144" t="s">
        <v>5095</v>
      </c>
      <c r="E838" s="144">
        <v>-0.12429999999999999</v>
      </c>
      <c r="F838" s="144" t="s">
        <v>5096</v>
      </c>
      <c r="G838" s="144">
        <v>0.12429999999999999</v>
      </c>
      <c r="H838" s="144" t="s">
        <v>1371</v>
      </c>
      <c r="I838" s="144">
        <v>0</v>
      </c>
      <c r="J838" s="144">
        <v>0</v>
      </c>
      <c r="K838" s="144"/>
      <c r="L838" s="144"/>
    </row>
    <row r="839" spans="1:12" x14ac:dyDescent="0.25">
      <c r="A839" s="144" t="s">
        <v>1803</v>
      </c>
      <c r="B839" s="144" t="s">
        <v>5097</v>
      </c>
      <c r="C839" s="144" t="s">
        <v>201</v>
      </c>
      <c r="D839" s="144" t="s">
        <v>3724</v>
      </c>
      <c r="E839" s="144">
        <v>0.2233</v>
      </c>
      <c r="F839" s="144" t="s">
        <v>201</v>
      </c>
      <c r="G839" s="144">
        <v>0</v>
      </c>
      <c r="H839" s="144" t="s">
        <v>1371</v>
      </c>
      <c r="I839" s="144">
        <v>100</v>
      </c>
      <c r="J839" s="144">
        <v>100</v>
      </c>
      <c r="K839" s="144"/>
      <c r="L839" s="144"/>
    </row>
    <row r="840" spans="1:12" x14ac:dyDescent="0.25">
      <c r="A840" s="144" t="s">
        <v>1805</v>
      </c>
      <c r="B840" s="144" t="s">
        <v>5098</v>
      </c>
      <c r="C840" s="144" t="s">
        <v>201</v>
      </c>
      <c r="D840" s="144" t="s">
        <v>5099</v>
      </c>
      <c r="E840" s="144">
        <v>5.359E-3</v>
      </c>
      <c r="F840" s="144" t="s">
        <v>201</v>
      </c>
      <c r="G840" s="144">
        <v>0</v>
      </c>
      <c r="H840" s="144" t="s">
        <v>1371</v>
      </c>
      <c r="I840" s="144">
        <v>100</v>
      </c>
      <c r="J840" s="144">
        <v>100</v>
      </c>
      <c r="K840" s="144"/>
      <c r="L840" s="144"/>
    </row>
    <row r="841" spans="1:12" x14ac:dyDescent="0.25">
      <c r="A841" s="144" t="s">
        <v>1808</v>
      </c>
      <c r="B841" s="144" t="s">
        <v>5100</v>
      </c>
      <c r="C841" s="144" t="s">
        <v>201</v>
      </c>
      <c r="D841" s="144" t="s">
        <v>5101</v>
      </c>
      <c r="E841" s="144">
        <v>0.60560000000000003</v>
      </c>
      <c r="F841" s="144" t="s">
        <v>201</v>
      </c>
      <c r="G841" s="144">
        <v>0</v>
      </c>
      <c r="H841" s="144" t="s">
        <v>1371</v>
      </c>
      <c r="I841" s="144">
        <v>100</v>
      </c>
      <c r="J841" s="144">
        <v>100</v>
      </c>
      <c r="K841" s="144"/>
      <c r="L841" s="144"/>
    </row>
    <row r="842" spans="1:12" x14ac:dyDescent="0.25">
      <c r="A842" s="144" t="s">
        <v>1811</v>
      </c>
      <c r="B842" s="144" t="s">
        <v>5102</v>
      </c>
      <c r="C842" s="144" t="s">
        <v>201</v>
      </c>
      <c r="D842" s="144" t="s">
        <v>5103</v>
      </c>
      <c r="E842" s="144">
        <v>-0.1573</v>
      </c>
      <c r="F842" s="144" t="s">
        <v>3725</v>
      </c>
      <c r="G842" s="144">
        <v>0.1573</v>
      </c>
      <c r="H842" s="144" t="s">
        <v>1371</v>
      </c>
      <c r="I842" s="144">
        <v>0</v>
      </c>
      <c r="J842" s="144">
        <v>0</v>
      </c>
      <c r="K842" s="144"/>
      <c r="L842" s="144"/>
    </row>
    <row r="843" spans="1:12" x14ac:dyDescent="0.25">
      <c r="A843" s="144" t="s">
        <v>1814</v>
      </c>
      <c r="B843" s="144" t="s">
        <v>5104</v>
      </c>
      <c r="C843" s="144" t="s">
        <v>201</v>
      </c>
      <c r="D843" s="144" t="s">
        <v>3727</v>
      </c>
      <c r="E843" s="144">
        <v>-4.6489999999999997E-2</v>
      </c>
      <c r="F843" s="144" t="s">
        <v>5105</v>
      </c>
      <c r="G843" s="144">
        <v>4.6489999999999997E-2</v>
      </c>
      <c r="H843" s="144" t="s">
        <v>1371</v>
      </c>
      <c r="I843" s="144">
        <v>0</v>
      </c>
      <c r="J843" s="144">
        <v>0</v>
      </c>
      <c r="K843" s="144"/>
      <c r="L843" s="144"/>
    </row>
    <row r="844" spans="1:12" x14ac:dyDescent="0.25">
      <c r="A844" s="144" t="s">
        <v>1817</v>
      </c>
      <c r="B844" s="144" t="s">
        <v>5106</v>
      </c>
      <c r="C844" s="144" t="s">
        <v>201</v>
      </c>
      <c r="D844" s="144" t="s">
        <v>5107</v>
      </c>
      <c r="E844" s="144">
        <v>-0.1104</v>
      </c>
      <c r="F844" s="144" t="s">
        <v>5108</v>
      </c>
      <c r="G844" s="144">
        <v>0.1104</v>
      </c>
      <c r="H844" s="144" t="s">
        <v>1371</v>
      </c>
      <c r="I844" s="144">
        <v>0</v>
      </c>
      <c r="J844" s="144">
        <v>0</v>
      </c>
      <c r="K844" s="144"/>
      <c r="L844" s="144"/>
    </row>
    <row r="845" spans="1:12" x14ac:dyDescent="0.25">
      <c r="A845" s="144" t="s">
        <v>1821</v>
      </c>
      <c r="B845" s="144" t="s">
        <v>5109</v>
      </c>
      <c r="C845" s="144" t="s">
        <v>201</v>
      </c>
      <c r="D845" s="144" t="s">
        <v>5110</v>
      </c>
      <c r="E845" s="144">
        <v>0.1351</v>
      </c>
      <c r="F845" s="144" t="s">
        <v>201</v>
      </c>
      <c r="G845" s="144">
        <v>0</v>
      </c>
      <c r="H845" s="144" t="s">
        <v>1371</v>
      </c>
      <c r="I845" s="144">
        <v>100</v>
      </c>
      <c r="J845" s="144">
        <v>100</v>
      </c>
      <c r="K845" s="144"/>
      <c r="L845" s="144"/>
    </row>
    <row r="846" spans="1:12" x14ac:dyDescent="0.25">
      <c r="A846" s="144" t="s">
        <v>1824</v>
      </c>
      <c r="B846" s="144" t="s">
        <v>5111</v>
      </c>
      <c r="C846" s="144" t="s">
        <v>201</v>
      </c>
      <c r="D846" s="144" t="s">
        <v>5112</v>
      </c>
      <c r="E846" s="144">
        <v>1.202</v>
      </c>
      <c r="F846" s="144" t="s">
        <v>201</v>
      </c>
      <c r="G846" s="144">
        <v>0</v>
      </c>
      <c r="H846" s="144" t="s">
        <v>1371</v>
      </c>
      <c r="I846" s="144">
        <v>100</v>
      </c>
      <c r="J846" s="144">
        <v>100</v>
      </c>
      <c r="K846" s="144"/>
      <c r="L846" s="144"/>
    </row>
    <row r="847" spans="1:12" x14ac:dyDescent="0.25">
      <c r="A847" s="144" t="s">
        <v>1827</v>
      </c>
      <c r="B847" s="144" t="s">
        <v>5113</v>
      </c>
      <c r="C847" s="144" t="s">
        <v>201</v>
      </c>
      <c r="D847" s="144" t="s">
        <v>3730</v>
      </c>
      <c r="E847" s="144">
        <v>-0.34160000000000001</v>
      </c>
      <c r="F847" s="144" t="s">
        <v>3731</v>
      </c>
      <c r="G847" s="144">
        <v>0.34160000000000001</v>
      </c>
      <c r="H847" s="144" t="s">
        <v>1371</v>
      </c>
      <c r="I847" s="144">
        <v>0</v>
      </c>
      <c r="J847" s="144">
        <v>0</v>
      </c>
      <c r="K847" s="144"/>
      <c r="L847" s="144"/>
    </row>
    <row r="848" spans="1:12" x14ac:dyDescent="0.25">
      <c r="A848" s="144" t="s">
        <v>1829</v>
      </c>
      <c r="B848" s="144" t="s">
        <v>5114</v>
      </c>
      <c r="C848" s="144" t="s">
        <v>201</v>
      </c>
      <c r="D848" s="144" t="s">
        <v>3334</v>
      </c>
      <c r="E848" s="144">
        <v>4.9230000000000003E-2</v>
      </c>
      <c r="F848" s="144" t="s">
        <v>201</v>
      </c>
      <c r="G848" s="144">
        <v>0</v>
      </c>
      <c r="H848" s="144" t="s">
        <v>1371</v>
      </c>
      <c r="I848" s="144">
        <v>100</v>
      </c>
      <c r="J848" s="144">
        <v>100</v>
      </c>
      <c r="K848" s="144"/>
      <c r="L848" s="144"/>
    </row>
    <row r="849" spans="1:12" x14ac:dyDescent="0.25">
      <c r="A849" s="144" t="s">
        <v>1831</v>
      </c>
      <c r="B849" s="144" t="s">
        <v>5115</v>
      </c>
      <c r="C849" s="144" t="s">
        <v>201</v>
      </c>
      <c r="D849" s="144" t="s">
        <v>5116</v>
      </c>
      <c r="E849" s="144">
        <v>0.33379999999999999</v>
      </c>
      <c r="F849" s="144" t="s">
        <v>201</v>
      </c>
      <c r="G849" s="144">
        <v>0</v>
      </c>
      <c r="H849" s="144" t="s">
        <v>1371</v>
      </c>
      <c r="I849" s="144">
        <v>100</v>
      </c>
      <c r="J849" s="144">
        <v>100</v>
      </c>
      <c r="K849" s="144"/>
      <c r="L849" s="144"/>
    </row>
    <row r="850" spans="1:12" x14ac:dyDescent="0.25">
      <c r="A850" s="144" t="s">
        <v>1834</v>
      </c>
      <c r="B850" s="144" t="s">
        <v>5117</v>
      </c>
      <c r="C850" s="144" t="s">
        <v>201</v>
      </c>
      <c r="D850" s="144" t="s">
        <v>5118</v>
      </c>
      <c r="E850" s="144">
        <v>0.19209999999999999</v>
      </c>
      <c r="F850" s="144" t="s">
        <v>201</v>
      </c>
      <c r="G850" s="144">
        <v>0</v>
      </c>
      <c r="H850" s="144" t="s">
        <v>1371</v>
      </c>
      <c r="I850" s="144">
        <v>100</v>
      </c>
      <c r="J850" s="144">
        <v>100</v>
      </c>
      <c r="K850" s="144"/>
      <c r="L850" s="144"/>
    </row>
    <row r="851" spans="1:12" x14ac:dyDescent="0.25">
      <c r="A851" s="144" t="s">
        <v>1837</v>
      </c>
      <c r="B851" s="144" t="s">
        <v>5119</v>
      </c>
      <c r="C851" s="144" t="s">
        <v>201</v>
      </c>
      <c r="D851" s="144" t="s">
        <v>3733</v>
      </c>
      <c r="E851" s="144">
        <v>0.1055</v>
      </c>
      <c r="F851" s="144" t="s">
        <v>201</v>
      </c>
      <c r="G851" s="144">
        <v>0</v>
      </c>
      <c r="H851" s="144" t="s">
        <v>1371</v>
      </c>
      <c r="I851" s="144">
        <v>100</v>
      </c>
      <c r="J851" s="144">
        <v>100</v>
      </c>
      <c r="K851" s="144"/>
      <c r="L851" s="144"/>
    </row>
    <row r="852" spans="1:12" x14ac:dyDescent="0.25">
      <c r="A852" s="144" t="s">
        <v>1839</v>
      </c>
      <c r="B852" s="144" t="s">
        <v>5120</v>
      </c>
      <c r="C852" s="144" t="s">
        <v>201</v>
      </c>
      <c r="D852" s="144" t="s">
        <v>5121</v>
      </c>
      <c r="E852" s="144">
        <v>-0.19589999999999999</v>
      </c>
      <c r="F852" s="144" t="s">
        <v>3734</v>
      </c>
      <c r="G852" s="144">
        <v>0.19589999999999999</v>
      </c>
      <c r="H852" s="144" t="s">
        <v>1371</v>
      </c>
      <c r="I852" s="144">
        <v>0</v>
      </c>
      <c r="J852" s="144">
        <v>0</v>
      </c>
      <c r="K852" s="144"/>
      <c r="L852" s="144"/>
    </row>
    <row r="853" spans="1:12" x14ac:dyDescent="0.25">
      <c r="A853" s="144" t="s">
        <v>1842</v>
      </c>
      <c r="B853" s="144" t="s">
        <v>5122</v>
      </c>
      <c r="C853" s="144" t="s">
        <v>201</v>
      </c>
      <c r="D853" s="144" t="s">
        <v>5123</v>
      </c>
      <c r="E853" s="144">
        <v>0.15720000000000001</v>
      </c>
      <c r="F853" s="144" t="s">
        <v>201</v>
      </c>
      <c r="G853" s="144">
        <v>0</v>
      </c>
      <c r="H853" s="144" t="s">
        <v>1371</v>
      </c>
      <c r="I853" s="144">
        <v>100</v>
      </c>
      <c r="J853" s="144">
        <v>100</v>
      </c>
      <c r="K853" s="144"/>
      <c r="L853" s="144"/>
    </row>
    <row r="854" spans="1:12" x14ac:dyDescent="0.25">
      <c r="A854" s="144" t="s">
        <v>1845</v>
      </c>
      <c r="B854" s="144" t="s">
        <v>5124</v>
      </c>
      <c r="C854" s="144" t="s">
        <v>201</v>
      </c>
      <c r="D854" s="144" t="s">
        <v>3736</v>
      </c>
      <c r="E854" s="144">
        <v>0.35709999999999997</v>
      </c>
      <c r="F854" s="144" t="s">
        <v>201</v>
      </c>
      <c r="G854" s="144">
        <v>0</v>
      </c>
      <c r="H854" s="144" t="s">
        <v>1371</v>
      </c>
      <c r="I854" s="144">
        <v>100</v>
      </c>
      <c r="J854" s="144">
        <v>100</v>
      </c>
      <c r="K854" s="144"/>
      <c r="L854" s="144"/>
    </row>
    <row r="855" spans="1:12" x14ac:dyDescent="0.25">
      <c r="A855" s="144" t="s">
        <v>1847</v>
      </c>
      <c r="B855" s="144" t="s">
        <v>5125</v>
      </c>
      <c r="C855" s="144" t="s">
        <v>201</v>
      </c>
      <c r="D855" s="144" t="s">
        <v>5126</v>
      </c>
      <c r="E855" s="144">
        <v>0.1241</v>
      </c>
      <c r="F855" s="144" t="s">
        <v>201</v>
      </c>
      <c r="G855" s="144">
        <v>0</v>
      </c>
      <c r="H855" s="144" t="s">
        <v>1371</v>
      </c>
      <c r="I855" s="144">
        <v>100</v>
      </c>
      <c r="J855" s="144">
        <v>100</v>
      </c>
      <c r="K855" s="144"/>
      <c r="L855" s="144"/>
    </row>
    <row r="856" spans="1:12" x14ac:dyDescent="0.25">
      <c r="A856" s="144" t="s">
        <v>1850</v>
      </c>
      <c r="B856" s="144" t="s">
        <v>5127</v>
      </c>
      <c r="C856" s="144" t="s">
        <v>201</v>
      </c>
      <c r="D856" s="144" t="s">
        <v>5128</v>
      </c>
      <c r="E856" s="144">
        <v>0.1263</v>
      </c>
      <c r="F856" s="144" t="s">
        <v>201</v>
      </c>
      <c r="G856" s="144">
        <v>0</v>
      </c>
      <c r="H856" s="144" t="s">
        <v>1371</v>
      </c>
      <c r="I856" s="144">
        <v>100</v>
      </c>
      <c r="J856" s="144">
        <v>100</v>
      </c>
      <c r="K856" s="144"/>
      <c r="L856" s="144"/>
    </row>
    <row r="857" spans="1:12" x14ac:dyDescent="0.25">
      <c r="A857" s="144" t="s">
        <v>1853</v>
      </c>
      <c r="B857" s="144" t="s">
        <v>5129</v>
      </c>
      <c r="C857" s="144" t="s">
        <v>201</v>
      </c>
      <c r="D857" s="144" t="s">
        <v>5130</v>
      </c>
      <c r="E857" s="144">
        <v>-0.16009999999999999</v>
      </c>
      <c r="F857" s="144" t="s">
        <v>5131</v>
      </c>
      <c r="G857" s="144">
        <v>0.16009999999999999</v>
      </c>
      <c r="H857" s="144" t="s">
        <v>1371</v>
      </c>
      <c r="I857" s="144">
        <v>0</v>
      </c>
      <c r="J857" s="144">
        <v>0</v>
      </c>
      <c r="K857" s="144"/>
      <c r="L857" s="144"/>
    </row>
    <row r="858" spans="1:12" x14ac:dyDescent="0.25">
      <c r="A858" s="144" t="s">
        <v>1857</v>
      </c>
      <c r="B858" s="144" t="s">
        <v>5132</v>
      </c>
      <c r="C858" s="144" t="s">
        <v>201</v>
      </c>
      <c r="D858" s="144" t="s">
        <v>5133</v>
      </c>
      <c r="E858" s="144">
        <v>-0.24629999999999999</v>
      </c>
      <c r="F858" s="144" t="s">
        <v>5134</v>
      </c>
      <c r="G858" s="144">
        <v>0.24629999999999999</v>
      </c>
      <c r="H858" s="144" t="s">
        <v>1371</v>
      </c>
      <c r="I858" s="144">
        <v>0</v>
      </c>
      <c r="J858" s="144">
        <v>0</v>
      </c>
      <c r="K858" s="144"/>
      <c r="L858" s="144"/>
    </row>
    <row r="859" spans="1:12" x14ac:dyDescent="0.25">
      <c r="A859" s="144" t="s">
        <v>1861</v>
      </c>
      <c r="B859" s="144" t="s">
        <v>5135</v>
      </c>
      <c r="C859" s="144" t="s">
        <v>201</v>
      </c>
      <c r="D859" s="144" t="s">
        <v>3739</v>
      </c>
      <c r="E859" s="144">
        <v>0.30659999999999998</v>
      </c>
      <c r="F859" s="144" t="s">
        <v>201</v>
      </c>
      <c r="G859" s="144">
        <v>0</v>
      </c>
      <c r="H859" s="144" t="s">
        <v>1371</v>
      </c>
      <c r="I859" s="144">
        <v>100</v>
      </c>
      <c r="J859" s="144">
        <v>100</v>
      </c>
      <c r="K859" s="144"/>
      <c r="L859" s="144"/>
    </row>
    <row r="860" spans="1:12" x14ac:dyDescent="0.25">
      <c r="A860" s="144" t="s">
        <v>1863</v>
      </c>
      <c r="B860" s="144" t="s">
        <v>5136</v>
      </c>
      <c r="C860" s="144" t="s">
        <v>201</v>
      </c>
      <c r="D860" s="144" t="s">
        <v>5137</v>
      </c>
      <c r="E860" s="144">
        <v>-0.8155</v>
      </c>
      <c r="F860" s="144" t="s">
        <v>5138</v>
      </c>
      <c r="G860" s="144">
        <v>0.8155</v>
      </c>
      <c r="H860" s="144" t="s">
        <v>1371</v>
      </c>
      <c r="I860" s="144">
        <v>0</v>
      </c>
      <c r="J860" s="144">
        <v>0</v>
      </c>
      <c r="K860" s="144"/>
      <c r="L860" s="144"/>
    </row>
    <row r="861" spans="1:12" x14ac:dyDescent="0.25">
      <c r="A861" s="144" t="s">
        <v>1867</v>
      </c>
      <c r="B861" s="144" t="s">
        <v>5139</v>
      </c>
      <c r="C861" s="144" t="s">
        <v>201</v>
      </c>
      <c r="D861" s="144" t="s">
        <v>5140</v>
      </c>
      <c r="E861" s="144">
        <v>1.0030000000000001E-2</v>
      </c>
      <c r="F861" s="144" t="s">
        <v>201</v>
      </c>
      <c r="G861" s="144">
        <v>0</v>
      </c>
      <c r="H861" s="144" t="s">
        <v>1371</v>
      </c>
      <c r="I861" s="144">
        <v>100</v>
      </c>
      <c r="J861" s="144">
        <v>100</v>
      </c>
      <c r="K861" s="144"/>
      <c r="L861" s="144"/>
    </row>
    <row r="862" spans="1:12" x14ac:dyDescent="0.25">
      <c r="A862" s="144" t="s">
        <v>1870</v>
      </c>
      <c r="B862" s="144" t="s">
        <v>5141</v>
      </c>
      <c r="C862" s="144" t="s">
        <v>201</v>
      </c>
      <c r="D862" s="144" t="s">
        <v>5142</v>
      </c>
      <c r="E862" s="144">
        <v>-0.14380000000000001</v>
      </c>
      <c r="F862" s="144" t="s">
        <v>5143</v>
      </c>
      <c r="G862" s="144">
        <v>0.14380000000000001</v>
      </c>
      <c r="H862" s="144" t="s">
        <v>1371</v>
      </c>
      <c r="I862" s="144">
        <v>0</v>
      </c>
      <c r="J862" s="144">
        <v>0</v>
      </c>
      <c r="K862" s="144"/>
      <c r="L862" s="144"/>
    </row>
    <row r="863" spans="1:12" x14ac:dyDescent="0.25">
      <c r="A863" s="144" t="s">
        <v>1874</v>
      </c>
      <c r="B863" s="144" t="s">
        <v>5144</v>
      </c>
      <c r="C863" s="144" t="s">
        <v>201</v>
      </c>
      <c r="D863" s="144" t="s">
        <v>5145</v>
      </c>
      <c r="E863" s="144">
        <v>0.33239999999999997</v>
      </c>
      <c r="F863" s="144" t="s">
        <v>201</v>
      </c>
      <c r="G863" s="144">
        <v>0</v>
      </c>
      <c r="H863" s="144" t="s">
        <v>1371</v>
      </c>
      <c r="I863" s="144">
        <v>100</v>
      </c>
      <c r="J863" s="144">
        <v>100</v>
      </c>
      <c r="K863" s="144"/>
      <c r="L863" s="144"/>
    </row>
    <row r="864" spans="1:12" x14ac:dyDescent="0.25">
      <c r="A864" s="144" t="s">
        <v>1877</v>
      </c>
      <c r="B864" s="144" t="s">
        <v>5146</v>
      </c>
      <c r="C864" s="144" t="s">
        <v>201</v>
      </c>
      <c r="D864" s="144" t="s">
        <v>3742</v>
      </c>
      <c r="E864" s="144">
        <v>0.13220000000000001</v>
      </c>
      <c r="F864" s="144" t="s">
        <v>201</v>
      </c>
      <c r="G864" s="144">
        <v>0</v>
      </c>
      <c r="H864" s="144" t="s">
        <v>1371</v>
      </c>
      <c r="I864" s="144">
        <v>100</v>
      </c>
      <c r="J864" s="144">
        <v>100</v>
      </c>
      <c r="K864" s="144"/>
      <c r="L864" s="144"/>
    </row>
    <row r="865" spans="1:12" x14ac:dyDescent="0.25">
      <c r="A865" s="144" t="s">
        <v>1879</v>
      </c>
      <c r="B865" s="144" t="s">
        <v>5147</v>
      </c>
      <c r="C865" s="144" t="s">
        <v>201</v>
      </c>
      <c r="D865" s="144" t="s">
        <v>5148</v>
      </c>
      <c r="E865" s="144">
        <v>1.9709999999999998E-2</v>
      </c>
      <c r="F865" s="144" t="s">
        <v>201</v>
      </c>
      <c r="G865" s="144">
        <v>0</v>
      </c>
      <c r="H865" s="144" t="s">
        <v>1371</v>
      </c>
      <c r="I865" s="144">
        <v>100</v>
      </c>
      <c r="J865" s="144">
        <v>100</v>
      </c>
      <c r="K865" s="144"/>
      <c r="L865" s="144"/>
    </row>
    <row r="866" spans="1:12" x14ac:dyDescent="0.25">
      <c r="A866" s="144" t="s">
        <v>1882</v>
      </c>
      <c r="B866" s="144" t="s">
        <v>5149</v>
      </c>
      <c r="C866" s="144" t="s">
        <v>201</v>
      </c>
      <c r="D866" s="144" t="s">
        <v>5150</v>
      </c>
      <c r="E866" s="144">
        <v>0.13789999999999999</v>
      </c>
      <c r="F866" s="144" t="s">
        <v>201</v>
      </c>
      <c r="G866" s="144">
        <v>0</v>
      </c>
      <c r="H866" s="144" t="s">
        <v>1371</v>
      </c>
      <c r="I866" s="144">
        <v>100</v>
      </c>
      <c r="J866" s="144">
        <v>100</v>
      </c>
      <c r="K866" s="144"/>
      <c r="L866" s="144"/>
    </row>
    <row r="867" spans="1:12" x14ac:dyDescent="0.25">
      <c r="A867" s="144" t="s">
        <v>1885</v>
      </c>
      <c r="B867" s="144" t="s">
        <v>5151</v>
      </c>
      <c r="C867" s="144" t="s">
        <v>201</v>
      </c>
      <c r="D867" s="144" t="s">
        <v>5152</v>
      </c>
      <c r="E867" s="144">
        <v>1.9850000000000001</v>
      </c>
      <c r="F867" s="144" t="s">
        <v>201</v>
      </c>
      <c r="G867" s="144">
        <v>0</v>
      </c>
      <c r="H867" s="144" t="s">
        <v>1371</v>
      </c>
      <c r="I867" s="144">
        <v>100</v>
      </c>
      <c r="J867" s="144">
        <v>100</v>
      </c>
      <c r="K867" s="144"/>
      <c r="L867" s="144"/>
    </row>
    <row r="868" spans="1:12" x14ac:dyDescent="0.25">
      <c r="A868" s="144" t="s">
        <v>1888</v>
      </c>
      <c r="B868" s="144" t="s">
        <v>5153</v>
      </c>
      <c r="C868" s="144" t="s">
        <v>201</v>
      </c>
      <c r="D868" s="144" t="s">
        <v>3337</v>
      </c>
      <c r="E868" s="144">
        <v>-2.6429999999999999E-2</v>
      </c>
      <c r="F868" s="144" t="s">
        <v>3743</v>
      </c>
      <c r="G868" s="144">
        <v>2.6429999999999999E-2</v>
      </c>
      <c r="H868" s="144" t="s">
        <v>1371</v>
      </c>
      <c r="I868" s="144">
        <v>0</v>
      </c>
      <c r="J868" s="144">
        <v>0</v>
      </c>
      <c r="K868" s="144"/>
      <c r="L868" s="144"/>
    </row>
    <row r="869" spans="1:12" x14ac:dyDescent="0.25">
      <c r="A869" s="144" t="s">
        <v>1890</v>
      </c>
      <c r="B869" s="144" t="s">
        <v>5154</v>
      </c>
      <c r="C869" s="144" t="s">
        <v>201</v>
      </c>
      <c r="D869" s="144" t="s">
        <v>3745</v>
      </c>
      <c r="E869" s="144">
        <v>-0.25280000000000002</v>
      </c>
      <c r="F869" s="144" t="s">
        <v>5155</v>
      </c>
      <c r="G869" s="144">
        <v>0.25280000000000002</v>
      </c>
      <c r="H869" s="144" t="s">
        <v>1371</v>
      </c>
      <c r="I869" s="144">
        <v>0</v>
      </c>
      <c r="J869" s="144">
        <v>0</v>
      </c>
      <c r="K869" s="144"/>
      <c r="L869" s="144"/>
    </row>
    <row r="870" spans="1:12" x14ac:dyDescent="0.25">
      <c r="A870" s="144" t="s">
        <v>1893</v>
      </c>
      <c r="B870" s="144" t="s">
        <v>5156</v>
      </c>
      <c r="C870" s="144" t="s">
        <v>201</v>
      </c>
      <c r="D870" s="144" t="s">
        <v>5157</v>
      </c>
      <c r="E870" s="144">
        <v>0.27400000000000002</v>
      </c>
      <c r="F870" s="144" t="s">
        <v>201</v>
      </c>
      <c r="G870" s="144">
        <v>0</v>
      </c>
      <c r="H870" s="144" t="s">
        <v>1371</v>
      </c>
      <c r="I870" s="144">
        <v>100</v>
      </c>
      <c r="J870" s="144">
        <v>100</v>
      </c>
      <c r="K870" s="144"/>
      <c r="L870" s="144"/>
    </row>
    <row r="871" spans="1:12" x14ac:dyDescent="0.25">
      <c r="A871" s="144" t="s">
        <v>1896</v>
      </c>
      <c r="B871" s="144" t="s">
        <v>5158</v>
      </c>
      <c r="C871" s="144" t="s">
        <v>201</v>
      </c>
      <c r="D871" s="144" t="s">
        <v>5159</v>
      </c>
      <c r="E871" s="144">
        <v>-0.32900000000000001</v>
      </c>
      <c r="F871" s="144" t="s">
        <v>3746</v>
      </c>
      <c r="G871" s="144">
        <v>0.32900000000000001</v>
      </c>
      <c r="H871" s="144" t="s">
        <v>1371</v>
      </c>
      <c r="I871" s="144">
        <v>0</v>
      </c>
      <c r="J871" s="144">
        <v>0</v>
      </c>
      <c r="K871" s="144"/>
      <c r="L871" s="144"/>
    </row>
    <row r="872" spans="1:12" x14ac:dyDescent="0.25">
      <c r="A872" s="144" t="s">
        <v>1899</v>
      </c>
      <c r="B872" s="144" t="s">
        <v>5160</v>
      </c>
      <c r="C872" s="144" t="s">
        <v>201</v>
      </c>
      <c r="D872" s="144" t="s">
        <v>3748</v>
      </c>
      <c r="E872" s="144">
        <v>5.6259999999999999E-3</v>
      </c>
      <c r="F872" s="144" t="s">
        <v>201</v>
      </c>
      <c r="G872" s="144">
        <v>0</v>
      </c>
      <c r="H872" s="144" t="s">
        <v>1371</v>
      </c>
      <c r="I872" s="144">
        <v>100</v>
      </c>
      <c r="J872" s="144">
        <v>100</v>
      </c>
      <c r="K872" s="144"/>
      <c r="L872" s="144"/>
    </row>
    <row r="873" spans="1:12" x14ac:dyDescent="0.25">
      <c r="A873" s="144" t="s">
        <v>1901</v>
      </c>
      <c r="B873" s="144" t="s">
        <v>5161</v>
      </c>
      <c r="C873" s="144" t="s">
        <v>201</v>
      </c>
      <c r="D873" s="144" t="s">
        <v>5162</v>
      </c>
      <c r="E873" s="144">
        <v>-0.46139999999999998</v>
      </c>
      <c r="F873" s="144" t="s">
        <v>3749</v>
      </c>
      <c r="G873" s="144">
        <v>0.46139999999999998</v>
      </c>
      <c r="H873" s="144" t="s">
        <v>1371</v>
      </c>
      <c r="I873" s="144">
        <v>0</v>
      </c>
      <c r="J873" s="144">
        <v>0</v>
      </c>
      <c r="K873" s="144"/>
      <c r="L873" s="144"/>
    </row>
    <row r="874" spans="1:12" x14ac:dyDescent="0.25">
      <c r="A874" s="144" t="s">
        <v>1904</v>
      </c>
      <c r="B874" s="144" t="s">
        <v>5163</v>
      </c>
      <c r="C874" s="144" t="s">
        <v>201</v>
      </c>
      <c r="D874" s="144" t="s">
        <v>5164</v>
      </c>
      <c r="E874" s="144">
        <v>0.34870000000000001</v>
      </c>
      <c r="F874" s="144" t="s">
        <v>201</v>
      </c>
      <c r="G874" s="144">
        <v>0</v>
      </c>
      <c r="H874" s="144" t="s">
        <v>1371</v>
      </c>
      <c r="I874" s="144">
        <v>100</v>
      </c>
      <c r="J874" s="144">
        <v>100</v>
      </c>
      <c r="K874" s="144"/>
      <c r="L874" s="144"/>
    </row>
    <row r="875" spans="1:12" x14ac:dyDescent="0.25">
      <c r="A875" s="144" t="s">
        <v>1907</v>
      </c>
      <c r="B875" s="144" t="s">
        <v>5165</v>
      </c>
      <c r="C875" s="144" t="s">
        <v>201</v>
      </c>
      <c r="D875" s="144" t="s">
        <v>5166</v>
      </c>
      <c r="E875" s="144">
        <v>0.20610000000000001</v>
      </c>
      <c r="F875" s="144" t="s">
        <v>201</v>
      </c>
      <c r="G875" s="144">
        <v>0</v>
      </c>
      <c r="H875" s="144" t="s">
        <v>1371</v>
      </c>
      <c r="I875" s="144">
        <v>100</v>
      </c>
      <c r="J875" s="144">
        <v>100</v>
      </c>
      <c r="K875" s="144"/>
      <c r="L875" s="144"/>
    </row>
    <row r="876" spans="1:12" x14ac:dyDescent="0.25">
      <c r="A876" s="144" t="s">
        <v>1910</v>
      </c>
      <c r="B876" s="144" t="s">
        <v>5167</v>
      </c>
      <c r="C876" s="144" t="s">
        <v>201</v>
      </c>
      <c r="D876" s="144" t="s">
        <v>5168</v>
      </c>
      <c r="E876" s="144">
        <v>6.404E-2</v>
      </c>
      <c r="F876" s="144" t="s">
        <v>201</v>
      </c>
      <c r="G876" s="144">
        <v>0</v>
      </c>
      <c r="H876" s="144" t="s">
        <v>1371</v>
      </c>
      <c r="I876" s="144">
        <v>100</v>
      </c>
      <c r="J876" s="144">
        <v>100</v>
      </c>
      <c r="K876" s="144"/>
      <c r="L876" s="144"/>
    </row>
    <row r="877" spans="1:12" x14ac:dyDescent="0.25">
      <c r="A877" s="144" t="s">
        <v>1913</v>
      </c>
      <c r="B877" s="144" t="s">
        <v>5169</v>
      </c>
      <c r="C877" s="144" t="s">
        <v>201</v>
      </c>
      <c r="D877" s="144" t="s">
        <v>3751</v>
      </c>
      <c r="E877" s="144">
        <v>-0.114</v>
      </c>
      <c r="F877" s="144" t="s">
        <v>5170</v>
      </c>
      <c r="G877" s="144">
        <v>0.114</v>
      </c>
      <c r="H877" s="144" t="s">
        <v>1371</v>
      </c>
      <c r="I877" s="144">
        <v>0</v>
      </c>
      <c r="J877" s="144">
        <v>0</v>
      </c>
      <c r="K877" s="144"/>
      <c r="L877" s="144"/>
    </row>
    <row r="878" spans="1:12" x14ac:dyDescent="0.25">
      <c r="A878" s="144" t="s">
        <v>1916</v>
      </c>
      <c r="B878" s="144" t="s">
        <v>5171</v>
      </c>
      <c r="C878" s="144" t="s">
        <v>201</v>
      </c>
      <c r="D878" s="144" t="s">
        <v>5172</v>
      </c>
      <c r="E878" s="144">
        <v>-0.18659999999999999</v>
      </c>
      <c r="F878" s="144" t="s">
        <v>5173</v>
      </c>
      <c r="G878" s="144">
        <v>0.18659999999999999</v>
      </c>
      <c r="H878" s="144" t="s">
        <v>1371</v>
      </c>
      <c r="I878" s="144">
        <v>0</v>
      </c>
      <c r="J878" s="144">
        <v>0</v>
      </c>
      <c r="K878" s="144"/>
      <c r="L878" s="144"/>
    </row>
    <row r="879" spans="1:12" x14ac:dyDescent="0.25">
      <c r="A879" s="144" t="s">
        <v>1920</v>
      </c>
      <c r="B879" s="144" t="s">
        <v>5174</v>
      </c>
      <c r="C879" s="144" t="s">
        <v>201</v>
      </c>
      <c r="D879" s="144" t="s">
        <v>5175</v>
      </c>
      <c r="E879" s="144">
        <v>-2.307E-2</v>
      </c>
      <c r="F879" s="144" t="s">
        <v>5176</v>
      </c>
      <c r="G879" s="144">
        <v>2.307E-2</v>
      </c>
      <c r="H879" s="144" t="s">
        <v>1371</v>
      </c>
      <c r="I879" s="144">
        <v>0</v>
      </c>
      <c r="J879" s="144">
        <v>0</v>
      </c>
      <c r="K879" s="144"/>
      <c r="L879" s="144"/>
    </row>
    <row r="880" spans="1:12" x14ac:dyDescent="0.25">
      <c r="A880" s="144" t="s">
        <v>1924</v>
      </c>
      <c r="B880" s="144" t="s">
        <v>5177</v>
      </c>
      <c r="C880" s="144" t="s">
        <v>201</v>
      </c>
      <c r="D880" s="144" t="s">
        <v>5178</v>
      </c>
      <c r="E880" s="144">
        <v>5.4289999999999998E-2</v>
      </c>
      <c r="F880" s="144" t="s">
        <v>201</v>
      </c>
      <c r="G880" s="144">
        <v>0</v>
      </c>
      <c r="H880" s="144" t="s">
        <v>1371</v>
      </c>
      <c r="I880" s="144">
        <v>100</v>
      </c>
      <c r="J880" s="144">
        <v>100</v>
      </c>
      <c r="K880" s="144"/>
      <c r="L880" s="144"/>
    </row>
    <row r="881" spans="1:12" x14ac:dyDescent="0.25">
      <c r="A881" s="144" t="s">
        <v>1926</v>
      </c>
      <c r="B881" s="144" t="s">
        <v>5179</v>
      </c>
      <c r="C881" s="144" t="s">
        <v>201</v>
      </c>
      <c r="D881" s="144" t="s">
        <v>5180</v>
      </c>
      <c r="E881" s="144">
        <v>-5.6779999999999997E-2</v>
      </c>
      <c r="F881" s="144" t="s">
        <v>5181</v>
      </c>
      <c r="G881" s="144">
        <v>5.6779999999999997E-2</v>
      </c>
      <c r="H881" s="144" t="s">
        <v>1371</v>
      </c>
      <c r="I881" s="144">
        <v>0</v>
      </c>
      <c r="J881" s="144">
        <v>0</v>
      </c>
      <c r="K881" s="144"/>
      <c r="L881" s="144"/>
    </row>
    <row r="882" spans="1:12" x14ac:dyDescent="0.25">
      <c r="A882" s="144" t="s">
        <v>1930</v>
      </c>
      <c r="B882" s="144" t="s">
        <v>5182</v>
      </c>
      <c r="C882" s="144" t="s">
        <v>201</v>
      </c>
      <c r="D882" s="144" t="s">
        <v>3754</v>
      </c>
      <c r="E882" s="144">
        <v>-0.1216</v>
      </c>
      <c r="F882" s="144" t="s">
        <v>5183</v>
      </c>
      <c r="G882" s="144">
        <v>0.1216</v>
      </c>
      <c r="H882" s="144" t="s">
        <v>1371</v>
      </c>
      <c r="I882" s="144">
        <v>0</v>
      </c>
      <c r="J882" s="144">
        <v>0</v>
      </c>
      <c r="K882" s="144"/>
      <c r="L882" s="144"/>
    </row>
    <row r="883" spans="1:12" x14ac:dyDescent="0.25">
      <c r="A883" s="144" t="s">
        <v>1933</v>
      </c>
      <c r="B883" s="144" t="s">
        <v>5184</v>
      </c>
      <c r="C883" s="144" t="s">
        <v>201</v>
      </c>
      <c r="D883" s="144" t="s">
        <v>5185</v>
      </c>
      <c r="E883" s="144">
        <v>-7.4749999999999997E-2</v>
      </c>
      <c r="F883" s="144" t="s">
        <v>5186</v>
      </c>
      <c r="G883" s="144">
        <v>7.4749999999999997E-2</v>
      </c>
      <c r="H883" s="144" t="s">
        <v>1371</v>
      </c>
      <c r="I883" s="144">
        <v>0</v>
      </c>
      <c r="J883" s="144">
        <v>0</v>
      </c>
      <c r="K883" s="144"/>
      <c r="L883" s="144"/>
    </row>
    <row r="884" spans="1:12" x14ac:dyDescent="0.25">
      <c r="A884" s="144" t="s">
        <v>1937</v>
      </c>
      <c r="B884" s="144" t="s">
        <v>5187</v>
      </c>
      <c r="C884" s="144" t="s">
        <v>201</v>
      </c>
      <c r="D884" s="144" t="s">
        <v>5188</v>
      </c>
      <c r="E884" s="144">
        <v>-0.28749999999999998</v>
      </c>
      <c r="F884" s="144" t="s">
        <v>5189</v>
      </c>
      <c r="G884" s="144">
        <v>0.28749999999999998</v>
      </c>
      <c r="H884" s="144" t="s">
        <v>1371</v>
      </c>
      <c r="I884" s="144">
        <v>0</v>
      </c>
      <c r="J884" s="144">
        <v>0</v>
      </c>
      <c r="K884" s="144"/>
      <c r="L884" s="144"/>
    </row>
    <row r="885" spans="1:12" x14ac:dyDescent="0.25">
      <c r="A885" s="144" t="s">
        <v>1941</v>
      </c>
      <c r="B885" s="144" t="s">
        <v>5190</v>
      </c>
      <c r="C885" s="144" t="s">
        <v>201</v>
      </c>
      <c r="D885" s="144" t="s">
        <v>5191</v>
      </c>
      <c r="E885" s="144">
        <v>0.35809999999999997</v>
      </c>
      <c r="F885" s="144" t="s">
        <v>201</v>
      </c>
      <c r="G885" s="144">
        <v>0</v>
      </c>
      <c r="H885" s="144" t="s">
        <v>1371</v>
      </c>
      <c r="I885" s="144">
        <v>100</v>
      </c>
      <c r="J885" s="144">
        <v>100</v>
      </c>
      <c r="K885" s="144"/>
      <c r="L885" s="144"/>
    </row>
    <row r="886" spans="1:12" x14ac:dyDescent="0.25">
      <c r="A886" s="144" t="s">
        <v>1944</v>
      </c>
      <c r="B886" s="144" t="s">
        <v>5192</v>
      </c>
      <c r="C886" s="144" t="s">
        <v>201</v>
      </c>
      <c r="D886" s="144" t="s">
        <v>5193</v>
      </c>
      <c r="E886" s="144">
        <v>5.5E-2</v>
      </c>
      <c r="F886" s="144" t="s">
        <v>201</v>
      </c>
      <c r="G886" s="144">
        <v>0</v>
      </c>
      <c r="H886" s="144" t="s">
        <v>1371</v>
      </c>
      <c r="I886" s="144">
        <v>100</v>
      </c>
      <c r="J886" s="144">
        <v>100</v>
      </c>
      <c r="K886" s="144"/>
      <c r="L886" s="144"/>
    </row>
    <row r="887" spans="1:12" x14ac:dyDescent="0.25">
      <c r="A887" s="144" t="s">
        <v>1947</v>
      </c>
      <c r="B887" s="144" t="s">
        <v>5194</v>
      </c>
      <c r="C887" s="144" t="s">
        <v>201</v>
      </c>
      <c r="D887" s="144" t="s">
        <v>3340</v>
      </c>
      <c r="E887" s="144">
        <v>0.34010000000000001</v>
      </c>
      <c r="F887" s="144" t="s">
        <v>201</v>
      </c>
      <c r="G887" s="144">
        <v>0</v>
      </c>
      <c r="H887" s="144" t="s">
        <v>1371</v>
      </c>
      <c r="I887" s="144">
        <v>100</v>
      </c>
      <c r="J887" s="144">
        <v>100</v>
      </c>
      <c r="K887" s="144"/>
      <c r="L887" s="144"/>
    </row>
    <row r="888" spans="1:12" x14ac:dyDescent="0.25">
      <c r="A888" s="144" t="s">
        <v>1949</v>
      </c>
      <c r="B888" s="144" t="s">
        <v>5195</v>
      </c>
      <c r="C888" s="144" t="s">
        <v>201</v>
      </c>
      <c r="D888" s="144" t="s">
        <v>5196</v>
      </c>
      <c r="E888" s="144">
        <v>-0.20449999999999999</v>
      </c>
      <c r="F888" s="144" t="s">
        <v>5197</v>
      </c>
      <c r="G888" s="144">
        <v>0.20449999999999999</v>
      </c>
      <c r="H888" s="144" t="s">
        <v>1371</v>
      </c>
      <c r="I888" s="144">
        <v>0</v>
      </c>
      <c r="J888" s="144">
        <v>0</v>
      </c>
      <c r="K888" s="144"/>
      <c r="L888" s="144"/>
    </row>
    <row r="889" spans="1:12" x14ac:dyDescent="0.25">
      <c r="A889" s="144" t="s">
        <v>1953</v>
      </c>
      <c r="B889" s="144" t="s">
        <v>5198</v>
      </c>
      <c r="C889" s="144" t="s">
        <v>201</v>
      </c>
      <c r="D889" s="144" t="s">
        <v>5199</v>
      </c>
      <c r="E889" s="144">
        <v>2.6379999999999999</v>
      </c>
      <c r="F889" s="144" t="s">
        <v>201</v>
      </c>
      <c r="G889" s="144">
        <v>0</v>
      </c>
      <c r="H889" s="144" t="s">
        <v>1371</v>
      </c>
      <c r="I889" s="144">
        <v>100</v>
      </c>
      <c r="J889" s="144">
        <v>100</v>
      </c>
      <c r="K889" s="144"/>
      <c r="L889" s="144"/>
    </row>
    <row r="890" spans="1:12" x14ac:dyDescent="0.25">
      <c r="A890" s="144" t="s">
        <v>1955</v>
      </c>
      <c r="B890" s="144" t="s">
        <v>5200</v>
      </c>
      <c r="C890" s="144" t="s">
        <v>201</v>
      </c>
      <c r="D890" s="144" t="s">
        <v>5201</v>
      </c>
      <c r="E890" s="144">
        <v>-0.33489999999999998</v>
      </c>
      <c r="F890" s="144" t="s">
        <v>3757</v>
      </c>
      <c r="G890" s="144">
        <v>0.33489999999999998</v>
      </c>
      <c r="H890" s="144" t="s">
        <v>1371</v>
      </c>
      <c r="I890" s="144">
        <v>0</v>
      </c>
      <c r="J890" s="144">
        <v>0</v>
      </c>
      <c r="K890" s="144"/>
      <c r="L890" s="144"/>
    </row>
    <row r="891" spans="1:12" x14ac:dyDescent="0.25">
      <c r="A891" s="144" t="s">
        <v>1957</v>
      </c>
      <c r="B891" s="144" t="s">
        <v>5202</v>
      </c>
      <c r="C891" s="144" t="s">
        <v>201</v>
      </c>
      <c r="D891" s="144" t="s">
        <v>3759</v>
      </c>
      <c r="E891" s="144">
        <v>-2.5149999999999999E-2</v>
      </c>
      <c r="F891" s="144" t="s">
        <v>3760</v>
      </c>
      <c r="G891" s="144">
        <v>2.5149999999999999E-2</v>
      </c>
      <c r="H891" s="144" t="s">
        <v>1371</v>
      </c>
      <c r="I891" s="144">
        <v>0</v>
      </c>
      <c r="J891" s="144">
        <v>0</v>
      </c>
      <c r="K891" s="144"/>
      <c r="L891" s="144"/>
    </row>
    <row r="892" spans="1:12" x14ac:dyDescent="0.25">
      <c r="A892" s="144" t="s">
        <v>1959</v>
      </c>
      <c r="B892" s="144" t="s">
        <v>5203</v>
      </c>
      <c r="C892" s="144" t="s">
        <v>201</v>
      </c>
      <c r="D892" s="144" t="s">
        <v>5204</v>
      </c>
      <c r="E892" s="144">
        <v>0.12989999999999999</v>
      </c>
      <c r="F892" s="144" t="s">
        <v>201</v>
      </c>
      <c r="G892" s="144">
        <v>0</v>
      </c>
      <c r="H892" s="144" t="s">
        <v>1371</v>
      </c>
      <c r="I892" s="144">
        <v>100</v>
      </c>
      <c r="J892" s="144">
        <v>100</v>
      </c>
      <c r="K892" s="144"/>
      <c r="L892" s="144"/>
    </row>
    <row r="893" spans="1:12" x14ac:dyDescent="0.25">
      <c r="A893" s="144" t="s">
        <v>1962</v>
      </c>
      <c r="B893" s="144" t="s">
        <v>5205</v>
      </c>
      <c r="C893" s="144" t="s">
        <v>201</v>
      </c>
      <c r="D893" s="144" t="s">
        <v>5206</v>
      </c>
      <c r="E893" s="144">
        <v>0.31640000000000001</v>
      </c>
      <c r="F893" s="144" t="s">
        <v>201</v>
      </c>
      <c r="G893" s="144">
        <v>0</v>
      </c>
      <c r="H893" s="144" t="s">
        <v>1371</v>
      </c>
      <c r="I893" s="144">
        <v>100</v>
      </c>
      <c r="J893" s="144">
        <v>100</v>
      </c>
      <c r="K893" s="144"/>
      <c r="L893" s="144"/>
    </row>
    <row r="894" spans="1:12" x14ac:dyDescent="0.25">
      <c r="A894" s="144" t="s">
        <v>1965</v>
      </c>
      <c r="B894" s="144" t="s">
        <v>5207</v>
      </c>
      <c r="C894" s="144" t="s">
        <v>201</v>
      </c>
      <c r="D894" s="144" t="s">
        <v>5208</v>
      </c>
      <c r="E894" s="144">
        <v>1.0319999999999999E-2</v>
      </c>
      <c r="F894" s="144" t="s">
        <v>201</v>
      </c>
      <c r="G894" s="144">
        <v>0</v>
      </c>
      <c r="H894" s="144" t="s">
        <v>1371</v>
      </c>
      <c r="I894" s="144">
        <v>100</v>
      </c>
      <c r="J894" s="144">
        <v>100</v>
      </c>
      <c r="K894" s="144"/>
      <c r="L894" s="144"/>
    </row>
    <row r="895" spans="1:12" x14ac:dyDescent="0.25">
      <c r="A895" s="144" t="s">
        <v>1968</v>
      </c>
      <c r="B895" s="144" t="s">
        <v>5209</v>
      </c>
      <c r="C895" s="144" t="s">
        <v>201</v>
      </c>
      <c r="D895" s="144" t="s">
        <v>3762</v>
      </c>
      <c r="E895" s="144">
        <v>0.3664</v>
      </c>
      <c r="F895" s="144" t="s">
        <v>201</v>
      </c>
      <c r="G895" s="144">
        <v>0</v>
      </c>
      <c r="H895" s="144" t="s">
        <v>1371</v>
      </c>
      <c r="I895" s="144">
        <v>100</v>
      </c>
      <c r="J895" s="144">
        <v>100</v>
      </c>
      <c r="K895" s="144"/>
      <c r="L895" s="144"/>
    </row>
    <row r="896" spans="1:12" x14ac:dyDescent="0.25">
      <c r="A896" s="144" t="s">
        <v>1970</v>
      </c>
      <c r="B896" s="144" t="s">
        <v>5210</v>
      </c>
      <c r="C896" s="144" t="s">
        <v>201</v>
      </c>
      <c r="D896" s="144" t="s">
        <v>5211</v>
      </c>
      <c r="E896" s="144">
        <v>3.735E-3</v>
      </c>
      <c r="F896" s="144" t="s">
        <v>201</v>
      </c>
      <c r="G896" s="144">
        <v>0</v>
      </c>
      <c r="H896" s="144" t="s">
        <v>1371</v>
      </c>
      <c r="I896" s="144">
        <v>100</v>
      </c>
      <c r="J896" s="144">
        <v>100</v>
      </c>
      <c r="K896" s="144"/>
      <c r="L896" s="144"/>
    </row>
    <row r="897" spans="1:12" x14ac:dyDescent="0.25">
      <c r="A897" s="144" t="s">
        <v>1973</v>
      </c>
      <c r="B897" s="144" t="s">
        <v>5212</v>
      </c>
      <c r="C897" s="144" t="s">
        <v>201</v>
      </c>
      <c r="D897" s="144" t="s">
        <v>5213</v>
      </c>
      <c r="E897" s="144">
        <v>-5.7349999999999996E-3</v>
      </c>
      <c r="F897" s="144" t="s">
        <v>3763</v>
      </c>
      <c r="G897" s="144">
        <v>5.7349999999999996E-3</v>
      </c>
      <c r="H897" s="144" t="s">
        <v>1371</v>
      </c>
      <c r="I897" s="144">
        <v>0</v>
      </c>
      <c r="J897" s="144">
        <v>0</v>
      </c>
      <c r="K897" s="144"/>
      <c r="L897" s="144"/>
    </row>
    <row r="898" spans="1:12" x14ac:dyDescent="0.25">
      <c r="A898" s="144" t="s">
        <v>1976</v>
      </c>
      <c r="B898" s="144" t="s">
        <v>5214</v>
      </c>
      <c r="C898" s="144" t="s">
        <v>201</v>
      </c>
      <c r="D898" s="144" t="s">
        <v>5215</v>
      </c>
      <c r="E898" s="144">
        <v>4.895E-2</v>
      </c>
      <c r="F898" s="144" t="s">
        <v>201</v>
      </c>
      <c r="G898" s="144">
        <v>0</v>
      </c>
      <c r="H898" s="144" t="s">
        <v>1371</v>
      </c>
      <c r="I898" s="144">
        <v>100</v>
      </c>
      <c r="J898" s="144">
        <v>100</v>
      </c>
      <c r="K898" s="144"/>
      <c r="L898" s="144"/>
    </row>
    <row r="899" spans="1:12" x14ac:dyDescent="0.25">
      <c r="A899" s="144" t="s">
        <v>1979</v>
      </c>
      <c r="B899" s="144" t="s">
        <v>5216</v>
      </c>
      <c r="C899" s="144" t="s">
        <v>201</v>
      </c>
      <c r="D899" s="144" t="s">
        <v>3765</v>
      </c>
      <c r="E899" s="144">
        <v>1.0049999999999999</v>
      </c>
      <c r="F899" s="144" t="s">
        <v>201</v>
      </c>
      <c r="G899" s="144">
        <v>0</v>
      </c>
      <c r="H899" s="144" t="s">
        <v>1371</v>
      </c>
      <c r="I899" s="144">
        <v>100</v>
      </c>
      <c r="J899" s="144">
        <v>100</v>
      </c>
      <c r="K899" s="144"/>
      <c r="L899" s="144"/>
    </row>
    <row r="900" spans="1:12" x14ac:dyDescent="0.25">
      <c r="A900" s="144" t="s">
        <v>1981</v>
      </c>
      <c r="B900" s="144" t="s">
        <v>5217</v>
      </c>
      <c r="C900" s="144" t="s">
        <v>201</v>
      </c>
      <c r="D900" s="144" t="s">
        <v>5218</v>
      </c>
      <c r="E900" s="144">
        <v>-0.1135</v>
      </c>
      <c r="F900" s="144" t="s">
        <v>3766</v>
      </c>
      <c r="G900" s="144">
        <v>0.1135</v>
      </c>
      <c r="H900" s="144" t="s">
        <v>1371</v>
      </c>
      <c r="I900" s="144">
        <v>0</v>
      </c>
      <c r="J900" s="144">
        <v>0</v>
      </c>
      <c r="K900" s="144"/>
      <c r="L900" s="144"/>
    </row>
    <row r="901" spans="1:12" x14ac:dyDescent="0.25">
      <c r="A901" s="144" t="s">
        <v>1984</v>
      </c>
      <c r="B901" s="144" t="s">
        <v>5219</v>
      </c>
      <c r="C901" s="144" t="s">
        <v>201</v>
      </c>
      <c r="D901" s="144" t="s">
        <v>5220</v>
      </c>
      <c r="E901" s="144">
        <v>7.9259999999999997E-2</v>
      </c>
      <c r="F901" s="144" t="s">
        <v>201</v>
      </c>
      <c r="G901" s="144">
        <v>0</v>
      </c>
      <c r="H901" s="144" t="s">
        <v>1371</v>
      </c>
      <c r="I901" s="144">
        <v>100</v>
      </c>
      <c r="J901" s="144">
        <v>100</v>
      </c>
      <c r="K901" s="144"/>
      <c r="L901" s="144"/>
    </row>
    <row r="902" spans="1:12" x14ac:dyDescent="0.25">
      <c r="A902" s="144" t="s">
        <v>1986</v>
      </c>
      <c r="B902" s="144" t="s">
        <v>5221</v>
      </c>
      <c r="C902" s="144" t="s">
        <v>201</v>
      </c>
      <c r="D902" s="144" t="s">
        <v>3768</v>
      </c>
      <c r="E902" s="144">
        <v>0.34460000000000002</v>
      </c>
      <c r="F902" s="144" t="s">
        <v>201</v>
      </c>
      <c r="G902" s="144">
        <v>0</v>
      </c>
      <c r="H902" s="144" t="s">
        <v>1371</v>
      </c>
      <c r="I902" s="144">
        <v>100</v>
      </c>
      <c r="J902" s="144">
        <v>100</v>
      </c>
      <c r="K902" s="144"/>
      <c r="L902" s="144"/>
    </row>
    <row r="903" spans="1:12" x14ac:dyDescent="0.25">
      <c r="A903" s="144" t="s">
        <v>1988</v>
      </c>
      <c r="B903" s="144" t="s">
        <v>5222</v>
      </c>
      <c r="C903" s="144" t="s">
        <v>201</v>
      </c>
      <c r="D903" s="144" t="s">
        <v>5223</v>
      </c>
      <c r="E903" s="144">
        <v>1.327</v>
      </c>
      <c r="F903" s="144" t="s">
        <v>201</v>
      </c>
      <c r="G903" s="144">
        <v>0</v>
      </c>
      <c r="H903" s="144" t="s">
        <v>1371</v>
      </c>
      <c r="I903" s="144">
        <v>100</v>
      </c>
      <c r="J903" s="144">
        <v>100</v>
      </c>
      <c r="K903" s="144"/>
      <c r="L903" s="144"/>
    </row>
    <row r="904" spans="1:12" x14ac:dyDescent="0.25">
      <c r="A904" s="144" t="s">
        <v>1991</v>
      </c>
      <c r="B904" s="144" t="s">
        <v>5224</v>
      </c>
      <c r="C904" s="144" t="s">
        <v>201</v>
      </c>
      <c r="D904" s="144" t="s">
        <v>3343</v>
      </c>
      <c r="E904" s="144">
        <v>0.22</v>
      </c>
      <c r="F904" s="144" t="s">
        <v>201</v>
      </c>
      <c r="G904" s="144">
        <v>0</v>
      </c>
      <c r="H904" s="144" t="s">
        <v>1371</v>
      </c>
      <c r="I904" s="144">
        <v>100</v>
      </c>
      <c r="J904" s="144">
        <v>100</v>
      </c>
      <c r="K904" s="144"/>
      <c r="L904" s="144"/>
    </row>
    <row r="905" spans="1:12" x14ac:dyDescent="0.25">
      <c r="A905" s="144" t="s">
        <v>1993</v>
      </c>
      <c r="B905" s="144" t="s">
        <v>5225</v>
      </c>
      <c r="C905" s="144" t="s">
        <v>201</v>
      </c>
      <c r="D905" s="144" t="s">
        <v>5226</v>
      </c>
      <c r="E905" s="144">
        <v>-5.7119999999999997E-2</v>
      </c>
      <c r="F905" s="144" t="s">
        <v>3769</v>
      </c>
      <c r="G905" s="144">
        <v>5.7119999999999997E-2</v>
      </c>
      <c r="H905" s="144" t="s">
        <v>1371</v>
      </c>
      <c r="I905" s="144">
        <v>0</v>
      </c>
      <c r="J905" s="144">
        <v>0</v>
      </c>
      <c r="K905" s="144"/>
      <c r="L905" s="144"/>
    </row>
    <row r="906" spans="1:12" x14ac:dyDescent="0.25">
      <c r="A906" s="144" t="s">
        <v>1996</v>
      </c>
      <c r="B906" s="144" t="s">
        <v>5227</v>
      </c>
      <c r="C906" s="144" t="s">
        <v>201</v>
      </c>
      <c r="D906" s="144" t="s">
        <v>5228</v>
      </c>
      <c r="E906" s="144">
        <v>0.3785</v>
      </c>
      <c r="F906" s="144" t="s">
        <v>201</v>
      </c>
      <c r="G906" s="144">
        <v>0</v>
      </c>
      <c r="H906" s="144" t="s">
        <v>1371</v>
      </c>
      <c r="I906" s="144">
        <v>100</v>
      </c>
      <c r="J906" s="144">
        <v>100</v>
      </c>
      <c r="K906" s="144"/>
      <c r="L906" s="144"/>
    </row>
    <row r="907" spans="1:12" x14ac:dyDescent="0.25">
      <c r="A907" s="144" t="s">
        <v>1999</v>
      </c>
      <c r="B907" s="144" t="s">
        <v>5229</v>
      </c>
      <c r="C907" s="144" t="s">
        <v>201</v>
      </c>
      <c r="D907" s="144" t="s">
        <v>3771</v>
      </c>
      <c r="E907" s="144">
        <v>0.73429999999999995</v>
      </c>
      <c r="F907" s="144" t="s">
        <v>201</v>
      </c>
      <c r="G907" s="144">
        <v>0</v>
      </c>
      <c r="H907" s="144" t="s">
        <v>1371</v>
      </c>
      <c r="I907" s="144">
        <v>100</v>
      </c>
      <c r="J907" s="144">
        <v>100</v>
      </c>
      <c r="K907" s="144"/>
      <c r="L907" s="144"/>
    </row>
    <row r="908" spans="1:12" x14ac:dyDescent="0.25">
      <c r="A908" s="144" t="s">
        <v>2001</v>
      </c>
      <c r="B908" s="144" t="s">
        <v>5230</v>
      </c>
      <c r="C908" s="144" t="s">
        <v>201</v>
      </c>
      <c r="D908" s="144" t="s">
        <v>5231</v>
      </c>
      <c r="E908" s="144">
        <v>-0.31659999999999999</v>
      </c>
      <c r="F908" s="144" t="s">
        <v>5232</v>
      </c>
      <c r="G908" s="144">
        <v>0.31659999999999999</v>
      </c>
      <c r="H908" s="144" t="s">
        <v>1371</v>
      </c>
      <c r="I908" s="144">
        <v>0</v>
      </c>
      <c r="J908" s="144">
        <v>0</v>
      </c>
      <c r="K908" s="144"/>
      <c r="L908" s="144"/>
    </row>
    <row r="909" spans="1:12" x14ac:dyDescent="0.25">
      <c r="A909" s="144" t="s">
        <v>2004</v>
      </c>
      <c r="B909" s="144" t="s">
        <v>5233</v>
      </c>
      <c r="C909" s="144" t="s">
        <v>201</v>
      </c>
      <c r="D909" s="144" t="s">
        <v>5234</v>
      </c>
      <c r="E909" s="144">
        <v>-0.5877</v>
      </c>
      <c r="F909" s="144" t="s">
        <v>5235</v>
      </c>
      <c r="G909" s="144">
        <v>0.5877</v>
      </c>
      <c r="H909" s="144" t="s">
        <v>1371</v>
      </c>
      <c r="I909" s="144">
        <v>0</v>
      </c>
      <c r="J909" s="144">
        <v>0</v>
      </c>
      <c r="K909" s="144"/>
      <c r="L909" s="144"/>
    </row>
    <row r="910" spans="1:12" x14ac:dyDescent="0.25">
      <c r="A910" s="144" t="s">
        <v>2008</v>
      </c>
      <c r="B910" s="144" t="s">
        <v>5236</v>
      </c>
      <c r="C910" s="144" t="s">
        <v>201</v>
      </c>
      <c r="D910" s="144" t="s">
        <v>5237</v>
      </c>
      <c r="E910" s="144">
        <v>-0.1351</v>
      </c>
      <c r="F910" s="144" t="s">
        <v>5238</v>
      </c>
      <c r="G910" s="144">
        <v>0.1351</v>
      </c>
      <c r="H910" s="144" t="s">
        <v>1371</v>
      </c>
      <c r="I910" s="144">
        <v>0</v>
      </c>
      <c r="J910" s="144">
        <v>0</v>
      </c>
      <c r="K910" s="144"/>
      <c r="L910" s="144"/>
    </row>
    <row r="911" spans="1:12" x14ac:dyDescent="0.25">
      <c r="A911" s="144" t="s">
        <v>2012</v>
      </c>
      <c r="B911" s="144" t="s">
        <v>5239</v>
      </c>
      <c r="C911" s="144" t="s">
        <v>201</v>
      </c>
      <c r="D911" s="144" t="s">
        <v>5240</v>
      </c>
      <c r="E911" s="144">
        <v>-0.1137</v>
      </c>
      <c r="F911" s="144" t="s">
        <v>5241</v>
      </c>
      <c r="G911" s="144">
        <v>0.1137</v>
      </c>
      <c r="H911" s="144" t="s">
        <v>1371</v>
      </c>
      <c r="I911" s="144">
        <v>0</v>
      </c>
      <c r="J911" s="144">
        <v>0</v>
      </c>
      <c r="K911" s="144"/>
      <c r="L911" s="144"/>
    </row>
    <row r="912" spans="1:12" x14ac:dyDescent="0.25">
      <c r="A912" s="144" t="s">
        <v>2016</v>
      </c>
      <c r="B912" s="144" t="s">
        <v>5048</v>
      </c>
      <c r="C912" s="144" t="s">
        <v>201</v>
      </c>
      <c r="D912" s="144" t="s">
        <v>3774</v>
      </c>
      <c r="E912" s="144">
        <v>-0.33489999999999998</v>
      </c>
      <c r="F912" s="144" t="s">
        <v>3712</v>
      </c>
      <c r="G912" s="144">
        <v>0.33489999999999998</v>
      </c>
      <c r="H912" s="144" t="s">
        <v>1371</v>
      </c>
      <c r="I912" s="144">
        <v>0</v>
      </c>
      <c r="J912" s="144">
        <v>0</v>
      </c>
      <c r="K912" s="144"/>
      <c r="L912" s="144"/>
    </row>
    <row r="913" spans="1:12" x14ac:dyDescent="0.25">
      <c r="A913" s="144" t="s">
        <v>2017</v>
      </c>
      <c r="B913" s="144" t="s">
        <v>5242</v>
      </c>
      <c r="C913" s="144" t="s">
        <v>201</v>
      </c>
      <c r="D913" s="144" t="s">
        <v>5243</v>
      </c>
      <c r="E913" s="144">
        <v>0.4098</v>
      </c>
      <c r="F913" s="144" t="s">
        <v>201</v>
      </c>
      <c r="G913" s="144">
        <v>0</v>
      </c>
      <c r="H913" s="144" t="s">
        <v>1371</v>
      </c>
      <c r="I913" s="144">
        <v>100</v>
      </c>
      <c r="J913" s="144">
        <v>100</v>
      </c>
      <c r="K913" s="144"/>
      <c r="L913" s="144"/>
    </row>
    <row r="914" spans="1:12" x14ac:dyDescent="0.25">
      <c r="A914" s="144" t="s">
        <v>2020</v>
      </c>
      <c r="B914" s="144" t="s">
        <v>5244</v>
      </c>
      <c r="C914" s="144" t="s">
        <v>201</v>
      </c>
      <c r="D914" s="144" t="s">
        <v>5245</v>
      </c>
      <c r="E914" s="144">
        <v>0.16170000000000001</v>
      </c>
      <c r="F914" s="144" t="s">
        <v>201</v>
      </c>
      <c r="G914" s="144">
        <v>0</v>
      </c>
      <c r="H914" s="144" t="s">
        <v>1371</v>
      </c>
      <c r="I914" s="144">
        <v>100</v>
      </c>
      <c r="J914" s="144">
        <v>100</v>
      </c>
      <c r="K914" s="144"/>
      <c r="L914" s="144"/>
    </row>
    <row r="915" spans="1:12" x14ac:dyDescent="0.25">
      <c r="A915" s="144" t="s">
        <v>2023</v>
      </c>
      <c r="B915" s="144" t="s">
        <v>5246</v>
      </c>
      <c r="C915" s="144" t="s">
        <v>201</v>
      </c>
      <c r="D915" s="144" t="s">
        <v>5247</v>
      </c>
      <c r="E915" s="144">
        <v>-0.23719999999999999</v>
      </c>
      <c r="F915" s="144" t="s">
        <v>5248</v>
      </c>
      <c r="G915" s="144">
        <v>0.23719999999999999</v>
      </c>
      <c r="H915" s="144" t="s">
        <v>1371</v>
      </c>
      <c r="I915" s="144">
        <v>0</v>
      </c>
      <c r="J915" s="144">
        <v>0</v>
      </c>
      <c r="K915" s="144"/>
      <c r="L915" s="144"/>
    </row>
    <row r="916" spans="1:12" x14ac:dyDescent="0.25">
      <c r="A916" s="144" t="s">
        <v>2027</v>
      </c>
      <c r="B916" s="144" t="s">
        <v>5249</v>
      </c>
      <c r="C916" s="144" t="s">
        <v>201</v>
      </c>
      <c r="D916" s="144" t="s">
        <v>5250</v>
      </c>
      <c r="E916" s="144">
        <v>-0.4098</v>
      </c>
      <c r="F916" s="144" t="s">
        <v>5251</v>
      </c>
      <c r="G916" s="144">
        <v>0.4098</v>
      </c>
      <c r="H916" s="144" t="s">
        <v>1371</v>
      </c>
      <c r="I916" s="144">
        <v>0</v>
      </c>
      <c r="J916" s="144">
        <v>0</v>
      </c>
      <c r="K916" s="144"/>
      <c r="L916" s="144"/>
    </row>
    <row r="917" spans="1:12" x14ac:dyDescent="0.25">
      <c r="A917" s="144" t="s">
        <v>2031</v>
      </c>
      <c r="B917" s="144" t="s">
        <v>5252</v>
      </c>
      <c r="C917" s="144" t="s">
        <v>201</v>
      </c>
      <c r="D917" s="144" t="s">
        <v>3777</v>
      </c>
      <c r="E917" s="144">
        <v>0.14199999999999999</v>
      </c>
      <c r="F917" s="144" t="s">
        <v>201</v>
      </c>
      <c r="G917" s="144">
        <v>0</v>
      </c>
      <c r="H917" s="144" t="s">
        <v>1371</v>
      </c>
      <c r="I917" s="144">
        <v>100</v>
      </c>
      <c r="J917" s="144">
        <v>100</v>
      </c>
      <c r="K917" s="144"/>
      <c r="L917" s="144"/>
    </row>
    <row r="918" spans="1:12" x14ac:dyDescent="0.25">
      <c r="A918" s="144" t="s">
        <v>2033</v>
      </c>
      <c r="B918" s="144" t="s">
        <v>5253</v>
      </c>
      <c r="C918" s="144" t="s">
        <v>201</v>
      </c>
      <c r="D918" s="144" t="s">
        <v>5254</v>
      </c>
      <c r="E918" s="144">
        <v>-0.14929999999999999</v>
      </c>
      <c r="F918" s="144" t="s">
        <v>5255</v>
      </c>
      <c r="G918" s="144">
        <v>0.14929999999999999</v>
      </c>
      <c r="H918" s="144" t="s">
        <v>1371</v>
      </c>
      <c r="I918" s="144">
        <v>0</v>
      </c>
      <c r="J918" s="144">
        <v>0</v>
      </c>
      <c r="K918" s="144"/>
      <c r="L918" s="144"/>
    </row>
    <row r="919" spans="1:12" x14ac:dyDescent="0.25">
      <c r="A919" s="144" t="s">
        <v>2037</v>
      </c>
      <c r="B919" s="144" t="s">
        <v>5256</v>
      </c>
      <c r="C919" s="144" t="s">
        <v>201</v>
      </c>
      <c r="D919" s="144" t="s">
        <v>5257</v>
      </c>
      <c r="E919" s="144">
        <v>-3.6330000000000001E-2</v>
      </c>
      <c r="F919" s="144" t="s">
        <v>5258</v>
      </c>
      <c r="G919" s="144">
        <v>3.6330000000000001E-2</v>
      </c>
      <c r="H919" s="144" t="s">
        <v>1371</v>
      </c>
      <c r="I919" s="144">
        <v>0</v>
      </c>
      <c r="J919" s="144">
        <v>0</v>
      </c>
      <c r="K919" s="144"/>
      <c r="L919" s="144"/>
    </row>
    <row r="920" spans="1:12" x14ac:dyDescent="0.25">
      <c r="A920" s="144" t="s">
        <v>2041</v>
      </c>
      <c r="B920" s="144" t="s">
        <v>5259</v>
      </c>
      <c r="C920" s="144" t="s">
        <v>201</v>
      </c>
      <c r="D920" s="144" t="s">
        <v>5260</v>
      </c>
      <c r="E920" s="144">
        <v>-0.32229999999999998</v>
      </c>
      <c r="F920" s="144" t="s">
        <v>5261</v>
      </c>
      <c r="G920" s="144">
        <v>0.32229999999999998</v>
      </c>
      <c r="H920" s="144" t="s">
        <v>1371</v>
      </c>
      <c r="I920" s="144">
        <v>0</v>
      </c>
      <c r="J920" s="144">
        <v>0</v>
      </c>
      <c r="K920" s="144"/>
      <c r="L920" s="144"/>
    </row>
    <row r="921" spans="1:12" x14ac:dyDescent="0.25">
      <c r="A921" s="144" t="s">
        <v>2045</v>
      </c>
      <c r="B921" s="144" t="s">
        <v>5262</v>
      </c>
      <c r="C921" s="144" t="s">
        <v>201</v>
      </c>
      <c r="D921" s="144" t="s">
        <v>5263</v>
      </c>
      <c r="E921" s="144">
        <v>-0.12959999999999999</v>
      </c>
      <c r="F921" s="144" t="s">
        <v>5264</v>
      </c>
      <c r="G921" s="144">
        <v>0.12959999999999999</v>
      </c>
      <c r="H921" s="144" t="s">
        <v>1371</v>
      </c>
      <c r="I921" s="144">
        <v>0</v>
      </c>
      <c r="J921" s="144">
        <v>0</v>
      </c>
      <c r="K921" s="144"/>
      <c r="L921" s="144"/>
    </row>
    <row r="922" spans="1:12" x14ac:dyDescent="0.25">
      <c r="A922" s="144" t="s">
        <v>2049</v>
      </c>
      <c r="B922" s="144" t="s">
        <v>5017</v>
      </c>
      <c r="C922" s="144" t="s">
        <v>201</v>
      </c>
      <c r="D922" s="144" t="s">
        <v>3780</v>
      </c>
      <c r="E922" s="144">
        <v>9.6560000000000007E-2</v>
      </c>
      <c r="F922" s="144" t="s">
        <v>201</v>
      </c>
      <c r="G922" s="144">
        <v>0</v>
      </c>
      <c r="H922" s="144" t="s">
        <v>1371</v>
      </c>
      <c r="I922" s="144">
        <v>100</v>
      </c>
      <c r="J922" s="144">
        <v>100</v>
      </c>
      <c r="K922" s="144"/>
      <c r="L922" s="144"/>
    </row>
    <row r="923" spans="1:12" x14ac:dyDescent="0.25">
      <c r="A923" s="144" t="s">
        <v>2050</v>
      </c>
      <c r="B923" s="144" t="s">
        <v>5265</v>
      </c>
      <c r="C923" s="144" t="s">
        <v>201</v>
      </c>
      <c r="D923" s="144" t="s">
        <v>5266</v>
      </c>
      <c r="E923" s="144">
        <v>-0.37909999999999999</v>
      </c>
      <c r="F923" s="144" t="s">
        <v>5267</v>
      </c>
      <c r="G923" s="144">
        <v>0.37909999999999999</v>
      </c>
      <c r="H923" s="144" t="s">
        <v>1371</v>
      </c>
      <c r="I923" s="144">
        <v>0</v>
      </c>
      <c r="J923" s="144">
        <v>0</v>
      </c>
      <c r="K923" s="144"/>
      <c r="L923" s="144"/>
    </row>
    <row r="924" spans="1:12" x14ac:dyDescent="0.25">
      <c r="A924" s="144" t="s">
        <v>2054</v>
      </c>
      <c r="B924" s="144" t="s">
        <v>5268</v>
      </c>
      <c r="C924" s="144" t="s">
        <v>201</v>
      </c>
      <c r="D924" s="144" t="s">
        <v>5269</v>
      </c>
      <c r="E924" s="144">
        <v>-0.22789999999999999</v>
      </c>
      <c r="F924" s="144" t="s">
        <v>5270</v>
      </c>
      <c r="G924" s="144">
        <v>0.22789999999999999</v>
      </c>
      <c r="H924" s="144" t="s">
        <v>1371</v>
      </c>
      <c r="I924" s="144">
        <v>0</v>
      </c>
      <c r="J924" s="144">
        <v>0</v>
      </c>
      <c r="K924" s="144"/>
      <c r="L924" s="144"/>
    </row>
    <row r="925" spans="1:12" x14ac:dyDescent="0.25">
      <c r="A925" s="144" t="s">
        <v>2058</v>
      </c>
      <c r="B925" s="144" t="s">
        <v>5271</v>
      </c>
      <c r="C925" s="144" t="s">
        <v>201</v>
      </c>
      <c r="D925" s="144" t="s">
        <v>5272</v>
      </c>
      <c r="E925" s="144">
        <v>-0.41830000000000001</v>
      </c>
      <c r="F925" s="144" t="s">
        <v>5273</v>
      </c>
      <c r="G925" s="144">
        <v>0.41830000000000001</v>
      </c>
      <c r="H925" s="144" t="s">
        <v>1371</v>
      </c>
      <c r="I925" s="144">
        <v>0</v>
      </c>
      <c r="J925" s="144">
        <v>0</v>
      </c>
      <c r="K925" s="144"/>
      <c r="L925" s="144"/>
    </row>
    <row r="926" spans="1:12" x14ac:dyDescent="0.25">
      <c r="A926" s="144" t="s">
        <v>2062</v>
      </c>
      <c r="B926" s="144" t="s">
        <v>5274</v>
      </c>
      <c r="C926" s="144" t="s">
        <v>201</v>
      </c>
      <c r="D926" s="144" t="s">
        <v>3346</v>
      </c>
      <c r="E926" s="144">
        <v>-0.10589999999999999</v>
      </c>
      <c r="F926" s="144" t="s">
        <v>5275</v>
      </c>
      <c r="G926" s="144">
        <v>0.10589999999999999</v>
      </c>
      <c r="H926" s="144" t="s">
        <v>1371</v>
      </c>
      <c r="I926" s="144">
        <v>0</v>
      </c>
      <c r="J926" s="144">
        <v>0</v>
      </c>
      <c r="K926" s="144"/>
      <c r="L926" s="144"/>
    </row>
    <row r="927" spans="1:12" x14ac:dyDescent="0.25">
      <c r="A927" s="144" t="s">
        <v>2065</v>
      </c>
      <c r="B927" s="144" t="s">
        <v>5276</v>
      </c>
      <c r="C927" s="144" t="s">
        <v>201</v>
      </c>
      <c r="D927" s="144" t="s">
        <v>5277</v>
      </c>
      <c r="E927" s="144">
        <v>-9.3810000000000004E-2</v>
      </c>
      <c r="F927" s="144" t="s">
        <v>5278</v>
      </c>
      <c r="G927" s="144">
        <v>9.3810000000000004E-2</v>
      </c>
      <c r="H927" s="144" t="s">
        <v>1371</v>
      </c>
      <c r="I927" s="144">
        <v>0</v>
      </c>
      <c r="J927" s="144">
        <v>0</v>
      </c>
      <c r="K927" s="144"/>
      <c r="L927" s="144"/>
    </row>
    <row r="928" spans="1:12" x14ac:dyDescent="0.25">
      <c r="A928" s="144" t="s">
        <v>2069</v>
      </c>
      <c r="B928" s="144" t="s">
        <v>5279</v>
      </c>
      <c r="C928" s="144" t="s">
        <v>201</v>
      </c>
      <c r="D928" s="144" t="s">
        <v>5280</v>
      </c>
      <c r="E928" s="144">
        <v>-0.27050000000000002</v>
      </c>
      <c r="F928" s="144" t="s">
        <v>5281</v>
      </c>
      <c r="G928" s="144">
        <v>0.27050000000000002</v>
      </c>
      <c r="H928" s="144" t="s">
        <v>1371</v>
      </c>
      <c r="I928" s="144">
        <v>0</v>
      </c>
      <c r="J928" s="144">
        <v>0</v>
      </c>
      <c r="K928" s="144"/>
      <c r="L928" s="144"/>
    </row>
    <row r="929" spans="1:12" x14ac:dyDescent="0.25">
      <c r="A929" s="144" t="s">
        <v>2073</v>
      </c>
      <c r="B929" s="144" t="s">
        <v>5282</v>
      </c>
      <c r="C929" s="144" t="s">
        <v>201</v>
      </c>
      <c r="D929" s="144" t="s">
        <v>5283</v>
      </c>
      <c r="E929" s="144">
        <v>-0.45100000000000001</v>
      </c>
      <c r="F929" s="144" t="s">
        <v>5284</v>
      </c>
      <c r="G929" s="144">
        <v>0.45100000000000001</v>
      </c>
      <c r="H929" s="144" t="s">
        <v>1371</v>
      </c>
      <c r="I929" s="144">
        <v>0</v>
      </c>
      <c r="J929" s="144">
        <v>0</v>
      </c>
      <c r="K929" s="144"/>
      <c r="L929" s="144"/>
    </row>
    <row r="930" spans="1:12" x14ac:dyDescent="0.25">
      <c r="A930" s="144" t="s">
        <v>2077</v>
      </c>
      <c r="B930" s="144" t="s">
        <v>5285</v>
      </c>
      <c r="C930" s="144" t="s">
        <v>201</v>
      </c>
      <c r="D930" s="144" t="s">
        <v>5286</v>
      </c>
      <c r="E930" s="144">
        <v>-0.26029999999999998</v>
      </c>
      <c r="F930" s="144" t="s">
        <v>5287</v>
      </c>
      <c r="G930" s="144">
        <v>0.26029999999999998</v>
      </c>
      <c r="H930" s="144" t="s">
        <v>1371</v>
      </c>
      <c r="I930" s="144">
        <v>0</v>
      </c>
      <c r="J930" s="144">
        <v>0</v>
      </c>
      <c r="K930" s="144"/>
      <c r="L930" s="144"/>
    </row>
    <row r="931" spans="1:12" x14ac:dyDescent="0.25">
      <c r="A931" s="144" t="s">
        <v>2081</v>
      </c>
      <c r="B931" s="144" t="s">
        <v>5288</v>
      </c>
      <c r="C931" s="144" t="s">
        <v>201</v>
      </c>
      <c r="D931" s="144" t="s">
        <v>3785</v>
      </c>
      <c r="E931" s="144">
        <v>7.732E-2</v>
      </c>
      <c r="F931" s="144" t="s">
        <v>201</v>
      </c>
      <c r="G931" s="144">
        <v>0</v>
      </c>
      <c r="H931" s="144" t="s">
        <v>1371</v>
      </c>
      <c r="I931" s="144">
        <v>100</v>
      </c>
      <c r="J931" s="144">
        <v>100</v>
      </c>
      <c r="K931" s="144"/>
      <c r="L931" s="144"/>
    </row>
    <row r="932" spans="1:12" x14ac:dyDescent="0.25">
      <c r="A932" s="144" t="s">
        <v>2083</v>
      </c>
      <c r="B932" s="144" t="s">
        <v>5289</v>
      </c>
      <c r="C932" s="144" t="s">
        <v>201</v>
      </c>
      <c r="D932" s="144" t="s">
        <v>5290</v>
      </c>
      <c r="E932" s="144">
        <v>0.106</v>
      </c>
      <c r="F932" s="144" t="s">
        <v>201</v>
      </c>
      <c r="G932" s="144">
        <v>0</v>
      </c>
      <c r="H932" s="144" t="s">
        <v>1371</v>
      </c>
      <c r="I932" s="144">
        <v>100</v>
      </c>
      <c r="J932" s="144">
        <v>100</v>
      </c>
      <c r="K932" s="144"/>
      <c r="L932" s="144"/>
    </row>
    <row r="933" spans="1:12" x14ac:dyDescent="0.25">
      <c r="A933" s="144" t="s">
        <v>2086</v>
      </c>
      <c r="B933" s="144" t="s">
        <v>5291</v>
      </c>
      <c r="C933" s="144" t="s">
        <v>201</v>
      </c>
      <c r="D933" s="144" t="s">
        <v>5292</v>
      </c>
      <c r="E933" s="144">
        <v>-0.1056</v>
      </c>
      <c r="F933" s="144" t="s">
        <v>5293</v>
      </c>
      <c r="G933" s="144">
        <v>0.1056</v>
      </c>
      <c r="H933" s="144" t="s">
        <v>1371</v>
      </c>
      <c r="I933" s="144">
        <v>0</v>
      </c>
      <c r="J933" s="144">
        <v>0</v>
      </c>
      <c r="K933" s="144"/>
      <c r="L933" s="144"/>
    </row>
    <row r="934" spans="1:12" x14ac:dyDescent="0.25">
      <c r="A934" s="144" t="s">
        <v>2090</v>
      </c>
      <c r="B934" s="144" t="s">
        <v>5294</v>
      </c>
      <c r="C934" s="144" t="s">
        <v>201</v>
      </c>
      <c r="D934" s="144" t="s">
        <v>5295</v>
      </c>
      <c r="E934" s="144">
        <v>-0.5504</v>
      </c>
      <c r="F934" s="144" t="s">
        <v>5296</v>
      </c>
      <c r="G934" s="144">
        <v>0.5504</v>
      </c>
      <c r="H934" s="144" t="s">
        <v>1371</v>
      </c>
      <c r="I934" s="144">
        <v>0</v>
      </c>
      <c r="J934" s="144">
        <v>0</v>
      </c>
      <c r="K934" s="144"/>
      <c r="L934" s="144"/>
    </row>
    <row r="935" spans="1:12" x14ac:dyDescent="0.25">
      <c r="A935" s="144" t="s">
        <v>2094</v>
      </c>
      <c r="B935" s="144" t="s">
        <v>5297</v>
      </c>
      <c r="C935" s="144" t="s">
        <v>201</v>
      </c>
      <c r="D935" s="144" t="s">
        <v>3788</v>
      </c>
      <c r="E935" s="144">
        <v>0.24560000000000001</v>
      </c>
      <c r="F935" s="144" t="s">
        <v>201</v>
      </c>
      <c r="G935" s="144">
        <v>0</v>
      </c>
      <c r="H935" s="144" t="s">
        <v>1371</v>
      </c>
      <c r="I935" s="144">
        <v>100</v>
      </c>
      <c r="J935" s="144">
        <v>100</v>
      </c>
      <c r="K935" s="144"/>
      <c r="L935" s="144"/>
    </row>
    <row r="936" spans="1:12" x14ac:dyDescent="0.25">
      <c r="A936" s="144" t="s">
        <v>2096</v>
      </c>
      <c r="B936" s="144" t="s">
        <v>5298</v>
      </c>
      <c r="C936" s="144" t="s">
        <v>201</v>
      </c>
      <c r="D936" s="144" t="s">
        <v>5299</v>
      </c>
      <c r="E936" s="144">
        <v>0.19009999999999999</v>
      </c>
      <c r="F936" s="144" t="s">
        <v>201</v>
      </c>
      <c r="G936" s="144">
        <v>0</v>
      </c>
      <c r="H936" s="144" t="s">
        <v>1371</v>
      </c>
      <c r="I936" s="144">
        <v>100</v>
      </c>
      <c r="J936" s="144">
        <v>100</v>
      </c>
      <c r="K936" s="144"/>
      <c r="L936" s="144"/>
    </row>
    <row r="937" spans="1:12" x14ac:dyDescent="0.25">
      <c r="A937" s="144" t="s">
        <v>2099</v>
      </c>
      <c r="B937" s="144" t="s">
        <v>5300</v>
      </c>
      <c r="C937" s="144" t="s">
        <v>201</v>
      </c>
      <c r="D937" s="144" t="s">
        <v>5301</v>
      </c>
      <c r="E937" s="144">
        <v>-0.35549999999999998</v>
      </c>
      <c r="F937" s="144" t="s">
        <v>5302</v>
      </c>
      <c r="G937" s="144">
        <v>0.35549999999999998</v>
      </c>
      <c r="H937" s="144" t="s">
        <v>1371</v>
      </c>
      <c r="I937" s="144">
        <v>0</v>
      </c>
      <c r="J937" s="144">
        <v>0</v>
      </c>
      <c r="K937" s="144"/>
      <c r="L937" s="144"/>
    </row>
    <row r="938" spans="1:12" x14ac:dyDescent="0.25">
      <c r="A938" s="144" t="s">
        <v>2103</v>
      </c>
      <c r="B938" s="144" t="s">
        <v>5303</v>
      </c>
      <c r="C938" s="144" t="s">
        <v>201</v>
      </c>
      <c r="D938" s="144" t="s">
        <v>5304</v>
      </c>
      <c r="E938" s="144">
        <v>-6.3780000000000003E-2</v>
      </c>
      <c r="F938" s="144" t="s">
        <v>5305</v>
      </c>
      <c r="G938" s="144">
        <v>6.3780000000000003E-2</v>
      </c>
      <c r="H938" s="144" t="s">
        <v>1371</v>
      </c>
      <c r="I938" s="144">
        <v>0</v>
      </c>
      <c r="J938" s="144">
        <v>0</v>
      </c>
      <c r="K938" s="144"/>
      <c r="L938" s="144"/>
    </row>
    <row r="939" spans="1:12" x14ac:dyDescent="0.25">
      <c r="A939" s="144" t="s">
        <v>2107</v>
      </c>
      <c r="B939" s="144" t="s">
        <v>5306</v>
      </c>
      <c r="C939" s="144" t="s">
        <v>201</v>
      </c>
      <c r="D939" s="144" t="s">
        <v>3791</v>
      </c>
      <c r="E939" s="144">
        <v>0.46</v>
      </c>
      <c r="F939" s="144" t="s">
        <v>201</v>
      </c>
      <c r="G939" s="144">
        <v>0</v>
      </c>
      <c r="H939" s="144" t="s">
        <v>1371</v>
      </c>
      <c r="I939" s="144">
        <v>100</v>
      </c>
      <c r="J939" s="144">
        <v>100</v>
      </c>
      <c r="K939" s="144"/>
      <c r="L939" s="144"/>
    </row>
    <row r="940" spans="1:12" x14ac:dyDescent="0.25">
      <c r="A940" s="144" t="s">
        <v>2109</v>
      </c>
      <c r="B940" s="144" t="s">
        <v>5307</v>
      </c>
      <c r="C940" s="144" t="s">
        <v>201</v>
      </c>
      <c r="D940" s="144" t="s">
        <v>3785</v>
      </c>
      <c r="E940" s="144">
        <v>0.21640000000000001</v>
      </c>
      <c r="F940" s="144" t="s">
        <v>201</v>
      </c>
      <c r="G940" s="144">
        <v>0</v>
      </c>
      <c r="H940" s="144" t="s">
        <v>1371</v>
      </c>
      <c r="I940" s="144">
        <v>100</v>
      </c>
      <c r="J940" s="144">
        <v>100</v>
      </c>
      <c r="K940" s="144"/>
      <c r="L940" s="144"/>
    </row>
    <row r="941" spans="1:12" x14ac:dyDescent="0.25">
      <c r="A941" s="144" t="s">
        <v>2111</v>
      </c>
      <c r="B941" s="144" t="s">
        <v>5308</v>
      </c>
      <c r="C941" s="144" t="s">
        <v>201</v>
      </c>
      <c r="D941" s="144" t="s">
        <v>5309</v>
      </c>
      <c r="E941" s="144">
        <v>-0.1207</v>
      </c>
      <c r="F941" s="144" t="s">
        <v>5310</v>
      </c>
      <c r="G941" s="144">
        <v>0.1207</v>
      </c>
      <c r="H941" s="144" t="s">
        <v>1371</v>
      </c>
      <c r="I941" s="144">
        <v>0</v>
      </c>
      <c r="J941" s="144">
        <v>0</v>
      </c>
      <c r="K941" s="144"/>
      <c r="L941" s="144"/>
    </row>
    <row r="942" spans="1:12" x14ac:dyDescent="0.25">
      <c r="A942" s="144" t="s">
        <v>2115</v>
      </c>
      <c r="B942" s="144" t="s">
        <v>5311</v>
      </c>
      <c r="C942" s="144" t="s">
        <v>201</v>
      </c>
      <c r="D942" s="144" t="s">
        <v>5312</v>
      </c>
      <c r="E942" s="144">
        <v>-1.376E-2</v>
      </c>
      <c r="F942" s="144" t="s">
        <v>5313</v>
      </c>
      <c r="G942" s="144">
        <v>1.376E-2</v>
      </c>
      <c r="H942" s="144" t="s">
        <v>1371</v>
      </c>
      <c r="I942" s="144">
        <v>0</v>
      </c>
      <c r="J942" s="144">
        <v>0</v>
      </c>
      <c r="K942" s="144"/>
      <c r="L942" s="144"/>
    </row>
    <row r="943" spans="1:12" x14ac:dyDescent="0.25">
      <c r="A943" s="144" t="s">
        <v>2119</v>
      </c>
      <c r="B943" s="144" t="s">
        <v>5314</v>
      </c>
      <c r="C943" s="144" t="s">
        <v>201</v>
      </c>
      <c r="D943" s="144" t="s">
        <v>5315</v>
      </c>
      <c r="E943" s="144">
        <v>0.5161</v>
      </c>
      <c r="F943" s="144" t="s">
        <v>201</v>
      </c>
      <c r="G943" s="144">
        <v>0</v>
      </c>
      <c r="H943" s="144" t="s">
        <v>1371</v>
      </c>
      <c r="I943" s="144">
        <v>100</v>
      </c>
      <c r="J943" s="144">
        <v>100</v>
      </c>
      <c r="K943" s="144"/>
      <c r="L943" s="144"/>
    </row>
    <row r="944" spans="1:12" x14ac:dyDescent="0.25">
      <c r="A944" s="144" t="s">
        <v>2122</v>
      </c>
      <c r="B944" s="144" t="s">
        <v>5316</v>
      </c>
      <c r="C944" s="144" t="s">
        <v>201</v>
      </c>
      <c r="D944" s="144" t="s">
        <v>3349</v>
      </c>
      <c r="E944" s="144">
        <v>-7.1379999999999999E-2</v>
      </c>
      <c r="F944" s="144" t="s">
        <v>5317</v>
      </c>
      <c r="G944" s="144">
        <v>7.1379999999999999E-2</v>
      </c>
      <c r="H944" s="144" t="s">
        <v>1371</v>
      </c>
      <c r="I944" s="144">
        <v>0</v>
      </c>
      <c r="J944" s="144">
        <v>0</v>
      </c>
      <c r="K944" s="144"/>
      <c r="L944" s="144"/>
    </row>
    <row r="945" spans="1:12" x14ac:dyDescent="0.25">
      <c r="A945" s="144" t="s">
        <v>2123</v>
      </c>
      <c r="B945" s="144" t="s">
        <v>5311</v>
      </c>
      <c r="C945" s="144" t="s">
        <v>201</v>
      </c>
      <c r="D945" s="144" t="s">
        <v>5318</v>
      </c>
      <c r="E945" s="144">
        <v>-1.3820000000000001E-2</v>
      </c>
      <c r="F945" s="144" t="s">
        <v>5313</v>
      </c>
      <c r="G945" s="144">
        <v>1.3820000000000001E-2</v>
      </c>
      <c r="H945" s="144" t="s">
        <v>1371</v>
      </c>
      <c r="I945" s="144">
        <v>0</v>
      </c>
      <c r="J945" s="144">
        <v>0</v>
      </c>
      <c r="K945" s="144"/>
      <c r="L945" s="144"/>
    </row>
    <row r="946" spans="1:12" x14ac:dyDescent="0.25">
      <c r="A946" s="144" t="s">
        <v>2125</v>
      </c>
      <c r="B946" s="144" t="s">
        <v>5319</v>
      </c>
      <c r="C946" s="144" t="s">
        <v>201</v>
      </c>
      <c r="D946" s="144" t="s">
        <v>5320</v>
      </c>
      <c r="E946" s="144">
        <v>1.242</v>
      </c>
      <c r="F946" s="144" t="s">
        <v>201</v>
      </c>
      <c r="G946" s="144">
        <v>0</v>
      </c>
      <c r="H946" s="144" t="s">
        <v>1371</v>
      </c>
      <c r="I946" s="144">
        <v>100</v>
      </c>
      <c r="J946" s="144">
        <v>100</v>
      </c>
      <c r="K946" s="144"/>
      <c r="L946" s="144"/>
    </row>
    <row r="947" spans="1:12" x14ac:dyDescent="0.25">
      <c r="A947" s="144" t="s">
        <v>2128</v>
      </c>
      <c r="B947" s="144" t="s">
        <v>5321</v>
      </c>
      <c r="C947" s="144" t="s">
        <v>201</v>
      </c>
      <c r="D947" s="144" t="s">
        <v>5322</v>
      </c>
      <c r="E947" s="144">
        <v>-0.43269999999999997</v>
      </c>
      <c r="F947" s="144" t="s">
        <v>5323</v>
      </c>
      <c r="G947" s="144">
        <v>0.43269999999999997</v>
      </c>
      <c r="H947" s="144" t="s">
        <v>1371</v>
      </c>
      <c r="I947" s="144">
        <v>0</v>
      </c>
      <c r="J947" s="144">
        <v>0</v>
      </c>
      <c r="K947" s="144"/>
      <c r="L947" s="144"/>
    </row>
    <row r="948" spans="1:12" x14ac:dyDescent="0.25">
      <c r="A948" s="144" t="s">
        <v>2132</v>
      </c>
      <c r="B948" s="144" t="s">
        <v>5324</v>
      </c>
      <c r="C948" s="144" t="s">
        <v>201</v>
      </c>
      <c r="D948" s="144" t="s">
        <v>5325</v>
      </c>
      <c r="E948" s="144">
        <v>-0.437</v>
      </c>
      <c r="F948" s="144" t="s">
        <v>5326</v>
      </c>
      <c r="G948" s="144">
        <v>0.437</v>
      </c>
      <c r="H948" s="144" t="s">
        <v>1371</v>
      </c>
      <c r="I948" s="144">
        <v>0</v>
      </c>
      <c r="J948" s="144">
        <v>0</v>
      </c>
      <c r="K948" s="144"/>
      <c r="L948" s="144"/>
    </row>
    <row r="949" spans="1:12" x14ac:dyDescent="0.25">
      <c r="A949" s="144" t="s">
        <v>2136</v>
      </c>
      <c r="B949" s="144" t="s">
        <v>5327</v>
      </c>
      <c r="C949" s="144" t="s">
        <v>201</v>
      </c>
      <c r="D949" s="144" t="s">
        <v>3796</v>
      </c>
      <c r="E949" s="144">
        <v>0.19420000000000001</v>
      </c>
      <c r="F949" s="144" t="s">
        <v>201</v>
      </c>
      <c r="G949" s="144">
        <v>0</v>
      </c>
      <c r="H949" s="144" t="s">
        <v>1371</v>
      </c>
      <c r="I949" s="144">
        <v>100</v>
      </c>
      <c r="J949" s="144">
        <v>100</v>
      </c>
      <c r="K949" s="144"/>
      <c r="L949" s="144"/>
    </row>
    <row r="950" spans="1:12" x14ac:dyDescent="0.25">
      <c r="A950" s="144" t="s">
        <v>2138</v>
      </c>
      <c r="B950" s="144" t="s">
        <v>5328</v>
      </c>
      <c r="C950" s="144" t="s">
        <v>201</v>
      </c>
      <c r="D950" s="144" t="s">
        <v>5329</v>
      </c>
      <c r="E950" s="144">
        <v>-0.33040000000000003</v>
      </c>
      <c r="F950" s="144" t="s">
        <v>5330</v>
      </c>
      <c r="G950" s="144">
        <v>0.33040000000000003</v>
      </c>
      <c r="H950" s="144" t="s">
        <v>1371</v>
      </c>
      <c r="I950" s="144">
        <v>0</v>
      </c>
      <c r="J950" s="144">
        <v>0</v>
      </c>
      <c r="K950" s="144"/>
      <c r="L950" s="144"/>
    </row>
    <row r="951" spans="1:12" x14ac:dyDescent="0.25">
      <c r="A951" s="144" t="s">
        <v>2142</v>
      </c>
      <c r="B951" s="144" t="s">
        <v>5331</v>
      </c>
      <c r="C951" s="144" t="s">
        <v>201</v>
      </c>
      <c r="D951" s="144" t="s">
        <v>5332</v>
      </c>
      <c r="E951" s="144">
        <v>0.26290000000000002</v>
      </c>
      <c r="F951" s="144" t="s">
        <v>201</v>
      </c>
      <c r="G951" s="144">
        <v>0</v>
      </c>
      <c r="H951" s="144" t="s">
        <v>1371</v>
      </c>
      <c r="I951" s="144">
        <v>100</v>
      </c>
      <c r="J951" s="144">
        <v>100</v>
      </c>
      <c r="K951" s="144"/>
      <c r="L951" s="144"/>
    </row>
    <row r="952" spans="1:12" x14ac:dyDescent="0.25">
      <c r="A952" s="144" t="s">
        <v>2145</v>
      </c>
      <c r="B952" s="144" t="s">
        <v>5333</v>
      </c>
      <c r="C952" s="144" t="s">
        <v>201</v>
      </c>
      <c r="D952" s="144" t="s">
        <v>5334</v>
      </c>
      <c r="E952" s="144">
        <v>-0.3342</v>
      </c>
      <c r="F952" s="144" t="s">
        <v>5335</v>
      </c>
      <c r="G952" s="144">
        <v>0.3342</v>
      </c>
      <c r="H952" s="144" t="s">
        <v>1371</v>
      </c>
      <c r="I952" s="144">
        <v>0</v>
      </c>
      <c r="J952" s="144">
        <v>0</v>
      </c>
      <c r="K952" s="144"/>
      <c r="L952" s="144"/>
    </row>
    <row r="953" spans="1:12" x14ac:dyDescent="0.25">
      <c r="A953" s="144" t="s">
        <v>2149</v>
      </c>
      <c r="B953" s="144" t="s">
        <v>5336</v>
      </c>
      <c r="C953" s="144" t="s">
        <v>201</v>
      </c>
      <c r="D953" s="144" t="s">
        <v>5337</v>
      </c>
      <c r="E953" s="144">
        <v>-0.22489999999999999</v>
      </c>
      <c r="F953" s="144" t="s">
        <v>5338</v>
      </c>
      <c r="G953" s="144">
        <v>0.22489999999999999</v>
      </c>
      <c r="H953" s="144" t="s">
        <v>1371</v>
      </c>
      <c r="I953" s="144">
        <v>0</v>
      </c>
      <c r="J953" s="144">
        <v>0</v>
      </c>
      <c r="K953" s="144"/>
      <c r="L953" s="144"/>
    </row>
    <row r="954" spans="1:12" x14ac:dyDescent="0.25">
      <c r="A954" s="144" t="s">
        <v>2153</v>
      </c>
      <c r="B954" s="144" t="s">
        <v>5339</v>
      </c>
      <c r="C954" s="144" t="s">
        <v>201</v>
      </c>
      <c r="D954" s="144" t="s">
        <v>3799</v>
      </c>
      <c r="E954" s="144">
        <v>0.32079999999999997</v>
      </c>
      <c r="F954" s="144" t="s">
        <v>201</v>
      </c>
      <c r="G954" s="144">
        <v>0</v>
      </c>
      <c r="H954" s="144" t="s">
        <v>1371</v>
      </c>
      <c r="I954" s="144">
        <v>100</v>
      </c>
      <c r="J954" s="144">
        <v>100</v>
      </c>
      <c r="K954" s="144"/>
      <c r="L954" s="144"/>
    </row>
    <row r="955" spans="1:12" x14ac:dyDescent="0.25">
      <c r="A955" s="144" t="s">
        <v>2155</v>
      </c>
      <c r="B955" s="144" t="s">
        <v>5340</v>
      </c>
      <c r="C955" s="144" t="s">
        <v>201</v>
      </c>
      <c r="D955" s="144" t="s">
        <v>5341</v>
      </c>
      <c r="E955" s="144">
        <v>0.17319999999999999</v>
      </c>
      <c r="F955" s="144" t="s">
        <v>201</v>
      </c>
      <c r="G955" s="144">
        <v>0</v>
      </c>
      <c r="H955" s="144" t="s">
        <v>1371</v>
      </c>
      <c r="I955" s="144">
        <v>100</v>
      </c>
      <c r="J955" s="144">
        <v>100</v>
      </c>
      <c r="K955" s="144"/>
      <c r="L955" s="144"/>
    </row>
    <row r="956" spans="1:12" x14ac:dyDescent="0.25">
      <c r="A956" s="144" t="s">
        <v>2158</v>
      </c>
      <c r="B956" s="144" t="s">
        <v>5342</v>
      </c>
      <c r="C956" s="144" t="s">
        <v>201</v>
      </c>
      <c r="D956" s="144" t="s">
        <v>5343</v>
      </c>
      <c r="E956" s="144">
        <v>-9.0289999999999995E-2</v>
      </c>
      <c r="F956" s="144" t="s">
        <v>5344</v>
      </c>
      <c r="G956" s="144">
        <v>9.0289999999999995E-2</v>
      </c>
      <c r="H956" s="144" t="s">
        <v>1371</v>
      </c>
      <c r="I956" s="144">
        <v>0</v>
      </c>
      <c r="J956" s="144">
        <v>0</v>
      </c>
      <c r="K956" s="144"/>
      <c r="L956" s="144"/>
    </row>
    <row r="957" spans="1:12" x14ac:dyDescent="0.25">
      <c r="A957" s="144" t="s">
        <v>2162</v>
      </c>
      <c r="B957" s="144" t="s">
        <v>5345</v>
      </c>
      <c r="C957" s="144" t="s">
        <v>201</v>
      </c>
      <c r="D957" s="144" t="s">
        <v>5346</v>
      </c>
      <c r="E957" s="144">
        <v>-0.1653</v>
      </c>
      <c r="F957" s="144" t="s">
        <v>5347</v>
      </c>
      <c r="G957" s="144">
        <v>0.1653</v>
      </c>
      <c r="H957" s="144" t="s">
        <v>1371</v>
      </c>
      <c r="I957" s="144">
        <v>0</v>
      </c>
      <c r="J957" s="144">
        <v>0</v>
      </c>
      <c r="K957" s="144"/>
      <c r="L957" s="144"/>
    </row>
    <row r="958" spans="1:12" x14ac:dyDescent="0.25">
      <c r="A958" s="144" t="s">
        <v>2166</v>
      </c>
      <c r="B958" s="144" t="s">
        <v>5348</v>
      </c>
      <c r="C958" s="144" t="s">
        <v>201</v>
      </c>
      <c r="D958" s="144" t="s">
        <v>3802</v>
      </c>
      <c r="E958" s="144">
        <v>0.1555</v>
      </c>
      <c r="F958" s="144" t="s">
        <v>201</v>
      </c>
      <c r="G958" s="144">
        <v>0</v>
      </c>
      <c r="H958" s="144" t="s">
        <v>1371</v>
      </c>
      <c r="I958" s="144">
        <v>100</v>
      </c>
      <c r="J958" s="144">
        <v>100</v>
      </c>
      <c r="K958" s="144"/>
      <c r="L958" s="144"/>
    </row>
    <row r="959" spans="1:12" x14ac:dyDescent="0.25">
      <c r="A959" s="144" t="s">
        <v>2168</v>
      </c>
      <c r="B959" s="144" t="s">
        <v>5349</v>
      </c>
      <c r="C959" s="144" t="s">
        <v>201</v>
      </c>
      <c r="D959" s="144" t="s">
        <v>5350</v>
      </c>
      <c r="E959" s="144">
        <v>0.1641</v>
      </c>
      <c r="F959" s="144" t="s">
        <v>201</v>
      </c>
      <c r="G959" s="144">
        <v>0</v>
      </c>
      <c r="H959" s="144" t="s">
        <v>1371</v>
      </c>
      <c r="I959" s="144">
        <v>100</v>
      </c>
      <c r="J959" s="144">
        <v>100</v>
      </c>
      <c r="K959" s="144"/>
      <c r="L959" s="144"/>
    </row>
    <row r="960" spans="1:12" x14ac:dyDescent="0.25">
      <c r="A960" s="144" t="s">
        <v>2171</v>
      </c>
      <c r="B960" s="144" t="s">
        <v>5351</v>
      </c>
      <c r="C960" s="144" t="s">
        <v>201</v>
      </c>
      <c r="D960" s="144" t="s">
        <v>5352</v>
      </c>
      <c r="E960" s="144">
        <v>9.2560000000000003E-3</v>
      </c>
      <c r="F960" s="144" t="s">
        <v>201</v>
      </c>
      <c r="G960" s="144">
        <v>0</v>
      </c>
      <c r="H960" s="144" t="s">
        <v>1371</v>
      </c>
      <c r="I960" s="144">
        <v>100</v>
      </c>
      <c r="J960" s="144">
        <v>100</v>
      </c>
      <c r="K960" s="144"/>
      <c r="L960" s="144"/>
    </row>
    <row r="961" spans="1:12" x14ac:dyDescent="0.25">
      <c r="A961" s="144" t="s">
        <v>2174</v>
      </c>
      <c r="B961" s="144" t="s">
        <v>5353</v>
      </c>
      <c r="C961" s="144" t="s">
        <v>201</v>
      </c>
      <c r="D961" s="144" t="s">
        <v>3804</v>
      </c>
      <c r="E961" s="144">
        <v>-3.4470000000000001E-2</v>
      </c>
      <c r="F961" s="144" t="s">
        <v>5354</v>
      </c>
      <c r="G961" s="144">
        <v>3.4470000000000001E-2</v>
      </c>
      <c r="H961" s="144" t="s">
        <v>1371</v>
      </c>
      <c r="I961" s="144">
        <v>0</v>
      </c>
      <c r="J961" s="144">
        <v>0</v>
      </c>
      <c r="K961" s="144"/>
      <c r="L961" s="144"/>
    </row>
    <row r="962" spans="1:12" x14ac:dyDescent="0.25">
      <c r="A962" s="144" t="s">
        <v>2177</v>
      </c>
      <c r="B962" s="144" t="s">
        <v>5355</v>
      </c>
      <c r="C962" s="144" t="s">
        <v>201</v>
      </c>
      <c r="D962" s="144" t="s">
        <v>5356</v>
      </c>
      <c r="E962" s="144">
        <v>-0.52710000000000001</v>
      </c>
      <c r="F962" s="144" t="s">
        <v>5357</v>
      </c>
      <c r="G962" s="144">
        <v>0.52710000000000001</v>
      </c>
      <c r="H962" s="144" t="s">
        <v>1371</v>
      </c>
      <c r="I962" s="144">
        <v>0</v>
      </c>
      <c r="J962" s="144">
        <v>0</v>
      </c>
      <c r="K962" s="144"/>
      <c r="L962" s="144"/>
    </row>
    <row r="963" spans="1:12" x14ac:dyDescent="0.25">
      <c r="A963" s="144" t="s">
        <v>2181</v>
      </c>
      <c r="B963" s="144" t="s">
        <v>5358</v>
      </c>
      <c r="C963" s="144" t="s">
        <v>201</v>
      </c>
      <c r="D963" s="144" t="s">
        <v>5359</v>
      </c>
      <c r="E963" s="144">
        <v>-0.23669999999999999</v>
      </c>
      <c r="F963" s="144" t="s">
        <v>5360</v>
      </c>
      <c r="G963" s="144">
        <v>0.23669999999999999</v>
      </c>
      <c r="H963" s="144" t="s">
        <v>1371</v>
      </c>
      <c r="I963" s="144">
        <v>0</v>
      </c>
      <c r="J963" s="144">
        <v>0</v>
      </c>
      <c r="K963" s="144"/>
      <c r="L963" s="144"/>
    </row>
    <row r="964" spans="1:12" x14ac:dyDescent="0.25">
      <c r="A964" s="144" t="s">
        <v>2185</v>
      </c>
      <c r="B964" s="144" t="s">
        <v>5361</v>
      </c>
      <c r="C964" s="144" t="s">
        <v>201</v>
      </c>
      <c r="D964" s="144" t="s">
        <v>3352</v>
      </c>
      <c r="E964" s="144">
        <v>-0.61909999999999998</v>
      </c>
      <c r="F964" s="144" t="s">
        <v>5362</v>
      </c>
      <c r="G964" s="144">
        <v>0.61909999999999998</v>
      </c>
      <c r="H964" s="144" t="s">
        <v>1371</v>
      </c>
      <c r="I964" s="144">
        <v>0</v>
      </c>
      <c r="J964" s="144">
        <v>0</v>
      </c>
      <c r="K964" s="144"/>
      <c r="L964" s="144"/>
    </row>
    <row r="965" spans="1:12" x14ac:dyDescent="0.25">
      <c r="A965" s="144" t="s">
        <v>2188</v>
      </c>
      <c r="B965" s="144" t="s">
        <v>5363</v>
      </c>
      <c r="C965" s="144" t="s">
        <v>201</v>
      </c>
      <c r="D965" s="144" t="s">
        <v>3807</v>
      </c>
      <c r="E965" s="144">
        <v>0.49320000000000003</v>
      </c>
      <c r="F965" s="144" t="s">
        <v>201</v>
      </c>
      <c r="G965" s="144">
        <v>0</v>
      </c>
      <c r="H965" s="144" t="s">
        <v>1371</v>
      </c>
      <c r="I965" s="144">
        <v>100</v>
      </c>
      <c r="J965" s="144">
        <v>100</v>
      </c>
      <c r="K965" s="144"/>
      <c r="L965" s="144"/>
    </row>
    <row r="966" spans="1:12" x14ac:dyDescent="0.25">
      <c r="A966" s="144" t="s">
        <v>2190</v>
      </c>
      <c r="B966" s="144" t="s">
        <v>5364</v>
      </c>
      <c r="C966" s="144" t="s">
        <v>201</v>
      </c>
      <c r="D966" s="144" t="s">
        <v>5365</v>
      </c>
      <c r="E966" s="144">
        <v>0.17519999999999999</v>
      </c>
      <c r="F966" s="144" t="s">
        <v>201</v>
      </c>
      <c r="G966" s="144">
        <v>0</v>
      </c>
      <c r="H966" s="144" t="s">
        <v>1371</v>
      </c>
      <c r="I966" s="144">
        <v>100</v>
      </c>
      <c r="J966" s="144">
        <v>100</v>
      </c>
      <c r="K966" s="144"/>
      <c r="L966" s="144"/>
    </row>
    <row r="967" spans="1:12" x14ac:dyDescent="0.25">
      <c r="A967" s="144" t="s">
        <v>2193</v>
      </c>
      <c r="B967" s="144" t="s">
        <v>5366</v>
      </c>
      <c r="C967" s="144" t="s">
        <v>201</v>
      </c>
      <c r="D967" s="144" t="s">
        <v>5367</v>
      </c>
      <c r="E967" s="144">
        <v>-0.16439999999999999</v>
      </c>
      <c r="F967" s="144" t="s">
        <v>5368</v>
      </c>
      <c r="G967" s="144">
        <v>0.16439999999999999</v>
      </c>
      <c r="H967" s="144" t="s">
        <v>1371</v>
      </c>
      <c r="I967" s="144">
        <v>0</v>
      </c>
      <c r="J967" s="144">
        <v>0</v>
      </c>
      <c r="K967" s="144"/>
      <c r="L967" s="144"/>
    </row>
    <row r="968" spans="1:12" x14ac:dyDescent="0.25">
      <c r="A968" s="144" t="s">
        <v>2197</v>
      </c>
      <c r="B968" s="144" t="s">
        <v>5369</v>
      </c>
      <c r="C968" s="144" t="s">
        <v>201</v>
      </c>
      <c r="D968" s="144" t="s">
        <v>5370</v>
      </c>
      <c r="E968" s="144">
        <v>-3.6290000000000003E-2</v>
      </c>
      <c r="F968" s="144" t="s">
        <v>5371</v>
      </c>
      <c r="G968" s="144">
        <v>3.6290000000000003E-2</v>
      </c>
      <c r="H968" s="144" t="s">
        <v>1371</v>
      </c>
      <c r="I968" s="144">
        <v>0</v>
      </c>
      <c r="J968" s="144">
        <v>0</v>
      </c>
      <c r="K968" s="144"/>
      <c r="L968" s="144"/>
    </row>
    <row r="969" spans="1:12" x14ac:dyDescent="0.25">
      <c r="A969" s="144" t="s">
        <v>2201</v>
      </c>
      <c r="B969" s="144" t="s">
        <v>5372</v>
      </c>
      <c r="C969" s="144" t="s">
        <v>201</v>
      </c>
      <c r="D969" s="144" t="s">
        <v>3810</v>
      </c>
      <c r="E969" s="144">
        <v>0.52659999999999996</v>
      </c>
      <c r="F969" s="144" t="s">
        <v>201</v>
      </c>
      <c r="G969" s="144">
        <v>0</v>
      </c>
      <c r="H969" s="144" t="s">
        <v>1371</v>
      </c>
      <c r="I969" s="144">
        <v>100</v>
      </c>
      <c r="J969" s="144">
        <v>100</v>
      </c>
      <c r="K969" s="144"/>
      <c r="L969" s="144"/>
    </row>
    <row r="970" spans="1:12" x14ac:dyDescent="0.25">
      <c r="A970" s="144" t="s">
        <v>2203</v>
      </c>
      <c r="B970" s="144" t="s">
        <v>5373</v>
      </c>
      <c r="C970" s="144" t="s">
        <v>201</v>
      </c>
      <c r="D970" s="144" t="s">
        <v>5374</v>
      </c>
      <c r="E970" s="144">
        <v>-0.5363</v>
      </c>
      <c r="F970" s="144" t="s">
        <v>5375</v>
      </c>
      <c r="G970" s="144">
        <v>0.5363</v>
      </c>
      <c r="H970" s="144" t="s">
        <v>1371</v>
      </c>
      <c r="I970" s="144">
        <v>0</v>
      </c>
      <c r="J970" s="144">
        <v>0</v>
      </c>
      <c r="K970" s="144"/>
      <c r="L970" s="144"/>
    </row>
    <row r="971" spans="1:12" x14ac:dyDescent="0.25">
      <c r="A971" s="144" t="s">
        <v>2207</v>
      </c>
      <c r="B971" s="144" t="s">
        <v>5376</v>
      </c>
      <c r="C971" s="144" t="s">
        <v>201</v>
      </c>
      <c r="D971" s="144" t="s">
        <v>5377</v>
      </c>
      <c r="E971" s="144">
        <v>-0.221</v>
      </c>
      <c r="F971" s="144" t="s">
        <v>5378</v>
      </c>
      <c r="G971" s="144">
        <v>0.221</v>
      </c>
      <c r="H971" s="144" t="s">
        <v>1371</v>
      </c>
      <c r="I971" s="144">
        <v>0</v>
      </c>
      <c r="J971" s="144">
        <v>0</v>
      </c>
      <c r="K971" s="144"/>
      <c r="L971" s="144"/>
    </row>
    <row r="972" spans="1:12" x14ac:dyDescent="0.25">
      <c r="A972" s="144" t="s">
        <v>2211</v>
      </c>
      <c r="B972" s="144" t="s">
        <v>5379</v>
      </c>
      <c r="C972" s="144" t="s">
        <v>201</v>
      </c>
      <c r="D972" s="144" t="s">
        <v>5380</v>
      </c>
      <c r="E972" s="144">
        <v>0.20269999999999999</v>
      </c>
      <c r="F972" s="144" t="s">
        <v>201</v>
      </c>
      <c r="G972" s="144">
        <v>0</v>
      </c>
      <c r="H972" s="144" t="s">
        <v>1371</v>
      </c>
      <c r="I972" s="144">
        <v>100</v>
      </c>
      <c r="J972" s="144">
        <v>100</v>
      </c>
      <c r="K972" s="144"/>
      <c r="L972" s="144"/>
    </row>
    <row r="973" spans="1:12" x14ac:dyDescent="0.25">
      <c r="A973" s="144" t="s">
        <v>2214</v>
      </c>
      <c r="B973" s="144" t="s">
        <v>5381</v>
      </c>
      <c r="C973" s="144" t="s">
        <v>201</v>
      </c>
      <c r="D973" s="144" t="s">
        <v>5382</v>
      </c>
      <c r="E973" s="144">
        <v>-0.53049999999999997</v>
      </c>
      <c r="F973" s="144" t="s">
        <v>5383</v>
      </c>
      <c r="G973" s="144">
        <v>0.53049999999999997</v>
      </c>
      <c r="H973" s="144" t="s">
        <v>1371</v>
      </c>
      <c r="I973" s="144">
        <v>0</v>
      </c>
      <c r="J973" s="144">
        <v>0</v>
      </c>
      <c r="K973" s="144"/>
      <c r="L973" s="144"/>
    </row>
    <row r="974" spans="1:12" x14ac:dyDescent="0.25">
      <c r="A974" s="144" t="s">
        <v>2218</v>
      </c>
      <c r="B974" s="144" t="s">
        <v>5384</v>
      </c>
      <c r="C974" s="144" t="s">
        <v>201</v>
      </c>
      <c r="D974" s="144" t="s">
        <v>3813</v>
      </c>
      <c r="E974" s="144">
        <v>-4.2810000000000001E-2</v>
      </c>
      <c r="F974" s="144" t="s">
        <v>3814</v>
      </c>
      <c r="G974" s="144">
        <v>4.2810000000000001E-2</v>
      </c>
      <c r="H974" s="144" t="s">
        <v>1371</v>
      </c>
      <c r="I974" s="144">
        <v>0</v>
      </c>
      <c r="J974" s="144">
        <v>0</v>
      </c>
      <c r="K974" s="144"/>
      <c r="L974" s="144"/>
    </row>
    <row r="975" spans="1:12" x14ac:dyDescent="0.25">
      <c r="A975" s="144" t="s">
        <v>2220</v>
      </c>
      <c r="B975" s="144" t="s">
        <v>5385</v>
      </c>
      <c r="C975" s="144" t="s">
        <v>201</v>
      </c>
      <c r="D975" s="144" t="s">
        <v>5386</v>
      </c>
      <c r="E975" s="144">
        <v>0.52659999999999996</v>
      </c>
      <c r="F975" s="144" t="s">
        <v>201</v>
      </c>
      <c r="G975" s="144">
        <v>0</v>
      </c>
      <c r="H975" s="144" t="s">
        <v>1371</v>
      </c>
      <c r="I975" s="144">
        <v>100</v>
      </c>
      <c r="J975" s="144">
        <v>100</v>
      </c>
      <c r="K975" s="144"/>
      <c r="L975" s="144"/>
    </row>
    <row r="976" spans="1:12" x14ac:dyDescent="0.25">
      <c r="A976" s="144" t="s">
        <v>2223</v>
      </c>
      <c r="B976" s="144" t="s">
        <v>5387</v>
      </c>
      <c r="C976" s="144" t="s">
        <v>201</v>
      </c>
      <c r="D976" s="144" t="s">
        <v>5388</v>
      </c>
      <c r="E976" s="144">
        <v>0.71250000000000002</v>
      </c>
      <c r="F976" s="144" t="s">
        <v>201</v>
      </c>
      <c r="G976" s="144">
        <v>0</v>
      </c>
      <c r="H976" s="144" t="s">
        <v>1371</v>
      </c>
      <c r="I976" s="144">
        <v>100</v>
      </c>
      <c r="J976" s="144">
        <v>100</v>
      </c>
      <c r="K976" s="144"/>
      <c r="L976" s="144"/>
    </row>
    <row r="977" spans="1:12" x14ac:dyDescent="0.25">
      <c r="A977" s="144" t="s">
        <v>2226</v>
      </c>
      <c r="B977" s="144" t="s">
        <v>5389</v>
      </c>
      <c r="C977" s="144" t="s">
        <v>201</v>
      </c>
      <c r="D977" s="144" t="s">
        <v>5390</v>
      </c>
      <c r="E977" s="144">
        <v>0.22339999999999999</v>
      </c>
      <c r="F977" s="144" t="s">
        <v>201</v>
      </c>
      <c r="G977" s="144">
        <v>0</v>
      </c>
      <c r="H977" s="144" t="s">
        <v>1371</v>
      </c>
      <c r="I977" s="144">
        <v>100</v>
      </c>
      <c r="J977" s="144">
        <v>100</v>
      </c>
      <c r="K977" s="144"/>
      <c r="L977" s="144"/>
    </row>
    <row r="978" spans="1:12" x14ac:dyDescent="0.25">
      <c r="A978" s="144" t="s">
        <v>2228</v>
      </c>
      <c r="B978" s="144" t="s">
        <v>5391</v>
      </c>
      <c r="C978" s="144" t="s">
        <v>201</v>
      </c>
      <c r="D978" s="144" t="s">
        <v>5392</v>
      </c>
      <c r="E978" s="144">
        <v>0.58679999999999999</v>
      </c>
      <c r="F978" s="144" t="s">
        <v>201</v>
      </c>
      <c r="G978" s="144">
        <v>0</v>
      </c>
      <c r="H978" s="144" t="s">
        <v>1371</v>
      </c>
      <c r="I978" s="144">
        <v>100</v>
      </c>
      <c r="J978" s="144">
        <v>100</v>
      </c>
      <c r="K978" s="144"/>
      <c r="L978" s="144"/>
    </row>
    <row r="979" spans="1:12" x14ac:dyDescent="0.25">
      <c r="A979" s="144" t="s">
        <v>2231</v>
      </c>
      <c r="B979" s="144" t="s">
        <v>5393</v>
      </c>
      <c r="C979" s="144" t="s">
        <v>201</v>
      </c>
      <c r="D979" s="144" t="s">
        <v>3816</v>
      </c>
      <c r="E979" s="144">
        <v>0.51690000000000003</v>
      </c>
      <c r="F979" s="144" t="s">
        <v>201</v>
      </c>
      <c r="G979" s="144">
        <v>0</v>
      </c>
      <c r="H979" s="144" t="s">
        <v>1371</v>
      </c>
      <c r="I979" s="144">
        <v>100</v>
      </c>
      <c r="J979" s="144">
        <v>100</v>
      </c>
      <c r="K979" s="144"/>
      <c r="L979" s="144"/>
    </row>
    <row r="980" spans="1:12" x14ac:dyDescent="0.25">
      <c r="A980" s="144" t="s">
        <v>2233</v>
      </c>
      <c r="B980" s="144" t="s">
        <v>5394</v>
      </c>
      <c r="C980" s="144" t="s">
        <v>201</v>
      </c>
      <c r="D980" s="144" t="s">
        <v>5395</v>
      </c>
      <c r="E980" s="144">
        <v>-0.20300000000000001</v>
      </c>
      <c r="F980" s="144" t="s">
        <v>5396</v>
      </c>
      <c r="G980" s="144">
        <v>0.20300000000000001</v>
      </c>
      <c r="H980" s="144" t="s">
        <v>1371</v>
      </c>
      <c r="I980" s="144">
        <v>0</v>
      </c>
      <c r="J980" s="144">
        <v>0</v>
      </c>
      <c r="K980" s="144"/>
      <c r="L980" s="144"/>
    </row>
    <row r="981" spans="1:12" x14ac:dyDescent="0.25">
      <c r="A981" s="144" t="s">
        <v>2237</v>
      </c>
      <c r="B981" s="144" t="s">
        <v>5397</v>
      </c>
      <c r="C981" s="144" t="s">
        <v>201</v>
      </c>
      <c r="D981" s="144" t="s">
        <v>5398</v>
      </c>
      <c r="E981" s="144">
        <v>-0.41860000000000003</v>
      </c>
      <c r="F981" s="144" t="s">
        <v>5399</v>
      </c>
      <c r="G981" s="144">
        <v>0.41860000000000003</v>
      </c>
      <c r="H981" s="144" t="s">
        <v>1371</v>
      </c>
      <c r="I981" s="144">
        <v>0</v>
      </c>
      <c r="J981" s="144">
        <v>0</v>
      </c>
      <c r="K981" s="144"/>
      <c r="L981" s="144"/>
    </row>
    <row r="982" spans="1:12" x14ac:dyDescent="0.25">
      <c r="A982" s="144" t="s">
        <v>2241</v>
      </c>
      <c r="B982" s="144" t="s">
        <v>5400</v>
      </c>
      <c r="C982" s="144" t="s">
        <v>201</v>
      </c>
      <c r="D982" s="144" t="s">
        <v>3355</v>
      </c>
      <c r="E982" s="144">
        <v>-0.2636</v>
      </c>
      <c r="F982" s="144" t="s">
        <v>5401</v>
      </c>
      <c r="G982" s="144">
        <v>0.2636</v>
      </c>
      <c r="H982" s="144" t="s">
        <v>1371</v>
      </c>
      <c r="I982" s="144">
        <v>0</v>
      </c>
      <c r="J982" s="144">
        <v>0</v>
      </c>
      <c r="K982" s="144"/>
      <c r="L982" s="144"/>
    </row>
    <row r="983" spans="1:12" x14ac:dyDescent="0.25">
      <c r="A983" s="144" t="s">
        <v>2244</v>
      </c>
      <c r="B983" s="144" t="s">
        <v>5402</v>
      </c>
      <c r="C983" s="144" t="s">
        <v>201</v>
      </c>
      <c r="D983" s="144" t="s">
        <v>5403</v>
      </c>
      <c r="E983" s="144">
        <v>-3.5349999999999999E-2</v>
      </c>
      <c r="F983" s="144" t="s">
        <v>5404</v>
      </c>
      <c r="G983" s="144">
        <v>3.5349999999999999E-2</v>
      </c>
      <c r="H983" s="144" t="s">
        <v>1371</v>
      </c>
      <c r="I983" s="144">
        <v>0</v>
      </c>
      <c r="J983" s="144">
        <v>0</v>
      </c>
      <c r="K983" s="144"/>
      <c r="L983" s="144"/>
    </row>
    <row r="984" spans="1:12" x14ac:dyDescent="0.25">
      <c r="A984" s="144" t="s">
        <v>2248</v>
      </c>
      <c r="B984" s="144" t="s">
        <v>5405</v>
      </c>
      <c r="C984" s="144" t="s">
        <v>201</v>
      </c>
      <c r="D984" s="144" t="s">
        <v>3819</v>
      </c>
      <c r="E984" s="144">
        <v>0.1149</v>
      </c>
      <c r="F984" s="144" t="s">
        <v>201</v>
      </c>
      <c r="G984" s="144">
        <v>0</v>
      </c>
      <c r="H984" s="144" t="s">
        <v>1371</v>
      </c>
      <c r="I984" s="144">
        <v>100</v>
      </c>
      <c r="J984" s="144">
        <v>100</v>
      </c>
      <c r="K984" s="144"/>
      <c r="L984" s="144"/>
    </row>
    <row r="985" spans="1:12" x14ac:dyDescent="0.25">
      <c r="A985" s="144" t="s">
        <v>2250</v>
      </c>
      <c r="B985" s="144" t="s">
        <v>5406</v>
      </c>
      <c r="C985" s="144" t="s">
        <v>201</v>
      </c>
      <c r="D985" s="144" t="s">
        <v>5407</v>
      </c>
      <c r="E985" s="144">
        <v>0.40760000000000002</v>
      </c>
      <c r="F985" s="144" t="s">
        <v>201</v>
      </c>
      <c r="G985" s="144">
        <v>0</v>
      </c>
      <c r="H985" s="144" t="s">
        <v>1371</v>
      </c>
      <c r="I985" s="144">
        <v>100</v>
      </c>
      <c r="J985" s="144">
        <v>100</v>
      </c>
      <c r="K985" s="144"/>
      <c r="L985" s="144"/>
    </row>
    <row r="986" spans="1:12" x14ac:dyDescent="0.25">
      <c r="A986" s="144" t="s">
        <v>2253</v>
      </c>
      <c r="B986" s="144" t="s">
        <v>5408</v>
      </c>
      <c r="C986" s="144" t="s">
        <v>201</v>
      </c>
      <c r="D986" s="144" t="s">
        <v>5409</v>
      </c>
      <c r="E986" s="144">
        <v>-0.32690000000000002</v>
      </c>
      <c r="F986" s="144" t="s">
        <v>3820</v>
      </c>
      <c r="G986" s="144">
        <v>0.32690000000000002</v>
      </c>
      <c r="H986" s="144" t="s">
        <v>1371</v>
      </c>
      <c r="I986" s="144">
        <v>0</v>
      </c>
      <c r="J986" s="144">
        <v>0</v>
      </c>
      <c r="K986" s="144"/>
      <c r="L986" s="144"/>
    </row>
    <row r="987" spans="1:12" x14ac:dyDescent="0.25">
      <c r="A987" s="144" t="s">
        <v>2256</v>
      </c>
      <c r="B987" s="144" t="s">
        <v>5410</v>
      </c>
      <c r="C987" s="144" t="s">
        <v>201</v>
      </c>
      <c r="D987" s="144" t="s">
        <v>5411</v>
      </c>
      <c r="E987" s="144">
        <v>0.40189999999999998</v>
      </c>
      <c r="F987" s="144" t="s">
        <v>201</v>
      </c>
      <c r="G987" s="144">
        <v>0</v>
      </c>
      <c r="H987" s="144" t="s">
        <v>1371</v>
      </c>
      <c r="I987" s="144">
        <v>100</v>
      </c>
      <c r="J987" s="144">
        <v>100</v>
      </c>
      <c r="K987" s="144"/>
      <c r="L987" s="144"/>
    </row>
    <row r="988" spans="1:12" x14ac:dyDescent="0.25">
      <c r="A988" s="144" t="s">
        <v>566</v>
      </c>
      <c r="B988" s="144" t="s">
        <v>5412</v>
      </c>
      <c r="C988" s="144" t="s">
        <v>201</v>
      </c>
      <c r="D988" s="144" t="s">
        <v>5413</v>
      </c>
      <c r="E988" s="144">
        <v>0.1027</v>
      </c>
      <c r="F988" s="144" t="s">
        <v>201</v>
      </c>
      <c r="G988" s="144">
        <v>0</v>
      </c>
      <c r="H988" s="144" t="s">
        <v>1371</v>
      </c>
      <c r="I988" s="144">
        <v>100</v>
      </c>
      <c r="J988" s="144">
        <v>100</v>
      </c>
      <c r="K988" s="144"/>
      <c r="L988" s="144"/>
    </row>
    <row r="989" spans="1:12" x14ac:dyDescent="0.25">
      <c r="A989" s="144" t="s">
        <v>567</v>
      </c>
      <c r="B989" s="144" t="s">
        <v>5414</v>
      </c>
      <c r="C989" s="144" t="s">
        <v>201</v>
      </c>
      <c r="D989" s="144" t="s">
        <v>3822</v>
      </c>
      <c r="E989" s="144">
        <v>0.60109999999999997</v>
      </c>
      <c r="F989" s="144" t="s">
        <v>201</v>
      </c>
      <c r="G989" s="144">
        <v>0</v>
      </c>
      <c r="H989" s="144" t="s">
        <v>1371</v>
      </c>
      <c r="I989" s="144">
        <v>100</v>
      </c>
      <c r="J989" s="144">
        <v>100</v>
      </c>
      <c r="K989" s="144"/>
      <c r="L989" s="144"/>
    </row>
    <row r="990" spans="1:12" x14ac:dyDescent="0.25">
      <c r="A990" s="144" t="s">
        <v>569</v>
      </c>
      <c r="B990" s="144" t="s">
        <v>5415</v>
      </c>
      <c r="C990" s="144" t="s">
        <v>201</v>
      </c>
      <c r="D990" s="144" t="s">
        <v>5416</v>
      </c>
      <c r="E990" s="144">
        <v>1.9290000000000002E-2</v>
      </c>
      <c r="F990" s="144" t="s">
        <v>201</v>
      </c>
      <c r="G990" s="144">
        <v>0</v>
      </c>
      <c r="H990" s="144" t="s">
        <v>1371</v>
      </c>
      <c r="I990" s="144">
        <v>100</v>
      </c>
      <c r="J990" s="144">
        <v>100</v>
      </c>
      <c r="K990" s="144"/>
      <c r="L990" s="144"/>
    </row>
    <row r="991" spans="1:12" x14ac:dyDescent="0.25">
      <c r="A991" s="144" t="s">
        <v>572</v>
      </c>
      <c r="B991" s="144" t="s">
        <v>5417</v>
      </c>
      <c r="C991" s="144" t="s">
        <v>201</v>
      </c>
      <c r="D991" s="144" t="s">
        <v>5418</v>
      </c>
      <c r="E991" s="144">
        <v>-5.5739999999999998E-2</v>
      </c>
      <c r="F991" s="144" t="s">
        <v>5419</v>
      </c>
      <c r="G991" s="144">
        <v>5.5739999999999998E-2</v>
      </c>
      <c r="H991" s="144" t="s">
        <v>1371</v>
      </c>
      <c r="I991" s="144">
        <v>0</v>
      </c>
      <c r="J991" s="144">
        <v>0</v>
      </c>
      <c r="K991" s="144"/>
      <c r="L991" s="144"/>
    </row>
    <row r="992" spans="1:12" x14ac:dyDescent="0.25">
      <c r="A992" s="144" t="s">
        <v>576</v>
      </c>
      <c r="B992" s="144" t="s">
        <v>5420</v>
      </c>
      <c r="C992" s="144" t="s">
        <v>201</v>
      </c>
      <c r="D992" s="144" t="s">
        <v>5421</v>
      </c>
      <c r="E992" s="144">
        <v>-9.3099999999999997E-4</v>
      </c>
      <c r="F992" s="144" t="s">
        <v>5422</v>
      </c>
      <c r="G992" s="144">
        <v>9.3099999999999997E-4</v>
      </c>
      <c r="H992" s="144" t="s">
        <v>1371</v>
      </c>
      <c r="I992" s="144">
        <v>0</v>
      </c>
      <c r="J992" s="144">
        <v>0</v>
      </c>
      <c r="K992" s="144"/>
      <c r="L992" s="144"/>
    </row>
    <row r="993" spans="1:12" x14ac:dyDescent="0.25">
      <c r="A993" s="144" t="s">
        <v>580</v>
      </c>
      <c r="B993" s="144" t="s">
        <v>5423</v>
      </c>
      <c r="C993" s="144" t="s">
        <v>201</v>
      </c>
      <c r="D993" s="144" t="s">
        <v>3825</v>
      </c>
      <c r="E993" s="144">
        <v>-0.65990000000000004</v>
      </c>
      <c r="F993" s="144" t="s">
        <v>3826</v>
      </c>
      <c r="G993" s="144">
        <v>0.65990000000000004</v>
      </c>
      <c r="H993" s="144" t="s">
        <v>1371</v>
      </c>
      <c r="I993" s="144">
        <v>0</v>
      </c>
      <c r="J993" s="144">
        <v>0</v>
      </c>
      <c r="K993" s="144"/>
      <c r="L993" s="144"/>
    </row>
    <row r="994" spans="1:12" x14ac:dyDescent="0.25">
      <c r="A994" s="144" t="s">
        <v>582</v>
      </c>
      <c r="B994" s="144" t="s">
        <v>5424</v>
      </c>
      <c r="C994" s="144" t="s">
        <v>201</v>
      </c>
      <c r="D994" s="144" t="s">
        <v>5425</v>
      </c>
      <c r="E994" s="144">
        <v>0.45800000000000002</v>
      </c>
      <c r="F994" s="144" t="s">
        <v>201</v>
      </c>
      <c r="G994" s="144">
        <v>0</v>
      </c>
      <c r="H994" s="144" t="s">
        <v>1371</v>
      </c>
      <c r="I994" s="144">
        <v>100</v>
      </c>
      <c r="J994" s="144">
        <v>100</v>
      </c>
      <c r="K994" s="144"/>
      <c r="L994" s="144"/>
    </row>
    <row r="995" spans="1:12" x14ac:dyDescent="0.25">
      <c r="A995" s="144" t="s">
        <v>585</v>
      </c>
      <c r="B995" s="144" t="s">
        <v>5426</v>
      </c>
      <c r="C995" s="144" t="s">
        <v>201</v>
      </c>
      <c r="D995" s="144" t="s">
        <v>5427</v>
      </c>
      <c r="E995" s="144">
        <v>-0.152</v>
      </c>
      <c r="F995" s="144" t="s">
        <v>5428</v>
      </c>
      <c r="G995" s="144">
        <v>0.152</v>
      </c>
      <c r="H995" s="144" t="s">
        <v>1371</v>
      </c>
      <c r="I995" s="144">
        <v>0</v>
      </c>
      <c r="J995" s="144">
        <v>0</v>
      </c>
      <c r="K995" s="144"/>
      <c r="L995" s="144"/>
    </row>
    <row r="996" spans="1:12" x14ac:dyDescent="0.25">
      <c r="A996" s="144" t="s">
        <v>589</v>
      </c>
      <c r="B996" s="144" t="s">
        <v>5429</v>
      </c>
      <c r="C996" s="144" t="s">
        <v>201</v>
      </c>
      <c r="D996" s="144" t="s">
        <v>5430</v>
      </c>
      <c r="E996" s="144">
        <v>-0.13389999999999999</v>
      </c>
      <c r="F996" s="144" t="s">
        <v>5431</v>
      </c>
      <c r="G996" s="144">
        <v>0.13389999999999999</v>
      </c>
      <c r="H996" s="144" t="s">
        <v>1371</v>
      </c>
      <c r="I996" s="144">
        <v>0</v>
      </c>
      <c r="J996" s="144">
        <v>0</v>
      </c>
      <c r="K996" s="144"/>
      <c r="L996" s="144"/>
    </row>
    <row r="997" spans="1:12" x14ac:dyDescent="0.25">
      <c r="A997" s="144" t="s">
        <v>593</v>
      </c>
      <c r="B997" s="144" t="s">
        <v>5432</v>
      </c>
      <c r="C997" s="144" t="s">
        <v>201</v>
      </c>
      <c r="D997" s="144" t="s">
        <v>5433</v>
      </c>
      <c r="E997" s="144">
        <v>-0.1091</v>
      </c>
      <c r="F997" s="144" t="s">
        <v>5434</v>
      </c>
      <c r="G997" s="144">
        <v>0.1091</v>
      </c>
      <c r="H997" s="144" t="s">
        <v>1371</v>
      </c>
      <c r="I997" s="144">
        <v>0</v>
      </c>
      <c r="J997" s="144">
        <v>0</v>
      </c>
      <c r="K997" s="144"/>
      <c r="L997" s="144"/>
    </row>
    <row r="998" spans="1:12" x14ac:dyDescent="0.25">
      <c r="A998" s="144" t="s">
        <v>597</v>
      </c>
      <c r="B998" s="144" t="s">
        <v>5435</v>
      </c>
      <c r="C998" s="144" t="s">
        <v>201</v>
      </c>
      <c r="D998" s="144" t="s">
        <v>3828</v>
      </c>
      <c r="E998" s="144">
        <v>0.26440000000000002</v>
      </c>
      <c r="F998" s="144" t="s">
        <v>201</v>
      </c>
      <c r="G998" s="144">
        <v>0</v>
      </c>
      <c r="H998" s="144" t="s">
        <v>1371</v>
      </c>
      <c r="I998" s="144">
        <v>100</v>
      </c>
      <c r="J998" s="144">
        <v>100</v>
      </c>
      <c r="K998" s="144"/>
      <c r="L998" s="144"/>
    </row>
    <row r="999" spans="1:12" x14ac:dyDescent="0.25">
      <c r="A999" s="144" t="s">
        <v>599</v>
      </c>
      <c r="B999" s="144" t="s">
        <v>5436</v>
      </c>
      <c r="C999" s="144" t="s">
        <v>201</v>
      </c>
      <c r="D999" s="144" t="s">
        <v>5437</v>
      </c>
      <c r="E999" s="144">
        <v>-0.1409</v>
      </c>
      <c r="F999" s="144" t="s">
        <v>5438</v>
      </c>
      <c r="G999" s="144">
        <v>0.1409</v>
      </c>
      <c r="H999" s="144" t="s">
        <v>1371</v>
      </c>
      <c r="I999" s="144">
        <v>0</v>
      </c>
      <c r="J999" s="144">
        <v>0</v>
      </c>
      <c r="K999" s="144"/>
      <c r="L999" s="144"/>
    </row>
    <row r="1000" spans="1:12" x14ac:dyDescent="0.25">
      <c r="A1000" s="144" t="s">
        <v>603</v>
      </c>
      <c r="B1000" s="144" t="s">
        <v>5439</v>
      </c>
      <c r="C1000" s="144" t="s">
        <v>201</v>
      </c>
      <c r="D1000" s="144" t="s">
        <v>5440</v>
      </c>
      <c r="E1000" s="144">
        <v>-0.29320000000000002</v>
      </c>
      <c r="F1000" s="144" t="s">
        <v>5441</v>
      </c>
      <c r="G1000" s="144">
        <v>0.29320000000000002</v>
      </c>
      <c r="H1000" s="144" t="s">
        <v>1371</v>
      </c>
      <c r="I1000" s="144">
        <v>0</v>
      </c>
      <c r="J1000" s="144">
        <v>0</v>
      </c>
      <c r="K1000" s="144"/>
      <c r="L1000" s="144"/>
    </row>
    <row r="1001" spans="1:12" x14ac:dyDescent="0.25">
      <c r="A1001" s="144" t="s">
        <v>607</v>
      </c>
      <c r="B1001" s="144" t="s">
        <v>5442</v>
      </c>
      <c r="C1001" s="144" t="s">
        <v>201</v>
      </c>
      <c r="D1001" s="144" t="s">
        <v>5443</v>
      </c>
      <c r="E1001" s="144">
        <v>-0.23089999999999999</v>
      </c>
      <c r="F1001" s="144" t="s">
        <v>5444</v>
      </c>
      <c r="G1001" s="144">
        <v>0.23089999999999999</v>
      </c>
      <c r="H1001" s="144" t="s">
        <v>1371</v>
      </c>
      <c r="I1001" s="144">
        <v>0</v>
      </c>
      <c r="J1001" s="144">
        <v>0</v>
      </c>
      <c r="K1001" s="144"/>
      <c r="L1001" s="144"/>
    </row>
    <row r="1002" spans="1:12" x14ac:dyDescent="0.25">
      <c r="A1002" s="144" t="s">
        <v>611</v>
      </c>
      <c r="B1002" s="144" t="s">
        <v>5445</v>
      </c>
      <c r="C1002" s="144" t="s">
        <v>201</v>
      </c>
      <c r="D1002" s="144" t="s">
        <v>3266</v>
      </c>
      <c r="E1002" s="144">
        <v>0.1462</v>
      </c>
      <c r="F1002" s="144" t="s">
        <v>201</v>
      </c>
      <c r="G1002" s="144">
        <v>0</v>
      </c>
      <c r="H1002" s="144" t="s">
        <v>1371</v>
      </c>
      <c r="I1002" s="144">
        <v>100</v>
      </c>
      <c r="J1002" s="144">
        <v>100</v>
      </c>
      <c r="K1002" s="144"/>
      <c r="L1002" s="144"/>
    </row>
    <row r="1003" spans="1:12" x14ac:dyDescent="0.25">
      <c r="A1003" s="144" t="s">
        <v>613</v>
      </c>
      <c r="B1003" s="144" t="s">
        <v>3040</v>
      </c>
      <c r="C1003" s="144" t="s">
        <v>201</v>
      </c>
      <c r="D1003" s="144" t="s">
        <v>5446</v>
      </c>
      <c r="E1003" s="144">
        <v>0.20630000000000001</v>
      </c>
      <c r="F1003" s="144" t="s">
        <v>201</v>
      </c>
      <c r="G1003" s="144">
        <v>0</v>
      </c>
      <c r="H1003" s="144" t="s">
        <v>1371</v>
      </c>
      <c r="I1003" s="144">
        <v>100</v>
      </c>
      <c r="J1003" s="144">
        <v>100</v>
      </c>
      <c r="K1003" s="144"/>
      <c r="L1003" s="144"/>
    </row>
    <row r="1004" spans="1:12" x14ac:dyDescent="0.25">
      <c r="A1004" s="144" t="s">
        <v>616</v>
      </c>
      <c r="B1004" s="144" t="s">
        <v>5447</v>
      </c>
      <c r="C1004" s="144" t="s">
        <v>201</v>
      </c>
      <c r="D1004" s="144" t="s">
        <v>5448</v>
      </c>
      <c r="E1004" s="144">
        <v>9.1520000000000004E-2</v>
      </c>
      <c r="F1004" s="144" t="s">
        <v>201</v>
      </c>
      <c r="G1004" s="144">
        <v>0</v>
      </c>
      <c r="H1004" s="144" t="s">
        <v>1371</v>
      </c>
      <c r="I1004" s="144">
        <v>100</v>
      </c>
      <c r="J1004" s="144">
        <v>100</v>
      </c>
      <c r="K1004" s="144"/>
      <c r="L1004" s="144"/>
    </row>
    <row r="1005" spans="1:12" x14ac:dyDescent="0.25">
      <c r="A1005" s="144" t="s">
        <v>619</v>
      </c>
      <c r="B1005" s="144" t="s">
        <v>5449</v>
      </c>
      <c r="C1005" s="144" t="s">
        <v>201</v>
      </c>
      <c r="D1005" s="144" t="s">
        <v>5450</v>
      </c>
      <c r="E1005" s="144">
        <v>0.2782</v>
      </c>
      <c r="F1005" s="144" t="s">
        <v>201</v>
      </c>
      <c r="G1005" s="144">
        <v>0</v>
      </c>
      <c r="H1005" s="144" t="s">
        <v>1371</v>
      </c>
      <c r="I1005" s="144">
        <v>100</v>
      </c>
      <c r="J1005" s="144">
        <v>100</v>
      </c>
      <c r="K1005" s="144"/>
      <c r="L1005" s="144"/>
    </row>
    <row r="1006" spans="1:12" x14ac:dyDescent="0.25">
      <c r="A1006" s="144" t="s">
        <v>622</v>
      </c>
      <c r="B1006" s="144" t="s">
        <v>5451</v>
      </c>
      <c r="C1006" s="144" t="s">
        <v>201</v>
      </c>
      <c r="D1006" s="144" t="s">
        <v>3832</v>
      </c>
      <c r="E1006" s="144">
        <v>0.38490000000000002</v>
      </c>
      <c r="F1006" s="144" t="s">
        <v>201</v>
      </c>
      <c r="G1006" s="144">
        <v>0</v>
      </c>
      <c r="H1006" s="144" t="s">
        <v>1371</v>
      </c>
      <c r="I1006" s="144">
        <v>100</v>
      </c>
      <c r="J1006" s="144">
        <v>100</v>
      </c>
      <c r="K1006" s="144"/>
      <c r="L1006" s="144"/>
    </row>
    <row r="1007" spans="1:12" x14ac:dyDescent="0.25">
      <c r="A1007" s="144" t="s">
        <v>624</v>
      </c>
      <c r="B1007" s="144" t="s">
        <v>5452</v>
      </c>
      <c r="C1007" s="144" t="s">
        <v>201</v>
      </c>
      <c r="D1007" s="144" t="s">
        <v>5453</v>
      </c>
      <c r="E1007" s="144">
        <v>-0.23139999999999999</v>
      </c>
      <c r="F1007" s="144" t="s">
        <v>3833</v>
      </c>
      <c r="G1007" s="144">
        <v>0.23139999999999999</v>
      </c>
      <c r="H1007" s="144" t="s">
        <v>1371</v>
      </c>
      <c r="I1007" s="144">
        <v>0</v>
      </c>
      <c r="J1007" s="144">
        <v>0</v>
      </c>
      <c r="K1007" s="144"/>
      <c r="L1007" s="144"/>
    </row>
    <row r="1008" spans="1:12" x14ac:dyDescent="0.25">
      <c r="A1008" s="144" t="s">
        <v>627</v>
      </c>
      <c r="B1008" s="144" t="s">
        <v>5454</v>
      </c>
      <c r="C1008" s="144" t="s">
        <v>201</v>
      </c>
      <c r="D1008" s="144" t="s">
        <v>5455</v>
      </c>
      <c r="E1008" s="144">
        <v>1.81</v>
      </c>
      <c r="F1008" s="144" t="s">
        <v>201</v>
      </c>
      <c r="G1008" s="144">
        <v>0</v>
      </c>
      <c r="H1008" s="144" t="s">
        <v>1371</v>
      </c>
      <c r="I1008" s="144">
        <v>100</v>
      </c>
      <c r="J1008" s="144">
        <v>100</v>
      </c>
      <c r="K1008" s="144"/>
      <c r="L1008" s="144"/>
    </row>
    <row r="1009" spans="1:12" x14ac:dyDescent="0.25">
      <c r="A1009" s="144" t="s">
        <v>630</v>
      </c>
      <c r="B1009" s="144" t="s">
        <v>5456</v>
      </c>
      <c r="C1009" s="144" t="s">
        <v>201</v>
      </c>
      <c r="D1009" s="144" t="s">
        <v>3835</v>
      </c>
      <c r="E1009" s="144">
        <v>-0.29320000000000002</v>
      </c>
      <c r="F1009" s="144" t="s">
        <v>5457</v>
      </c>
      <c r="G1009" s="144">
        <v>0.29320000000000002</v>
      </c>
      <c r="H1009" s="144" t="s">
        <v>1371</v>
      </c>
      <c r="I1009" s="144">
        <v>0</v>
      </c>
      <c r="J1009" s="144">
        <v>0</v>
      </c>
      <c r="K1009" s="144"/>
      <c r="L1009" s="144"/>
    </row>
    <row r="1010" spans="1:12" x14ac:dyDescent="0.25">
      <c r="A1010" s="144" t="s">
        <v>633</v>
      </c>
      <c r="B1010" s="144" t="s">
        <v>5458</v>
      </c>
      <c r="C1010" s="144" t="s">
        <v>201</v>
      </c>
      <c r="D1010" s="144" t="s">
        <v>5459</v>
      </c>
      <c r="E1010" s="144">
        <v>1.6129999999999999E-2</v>
      </c>
      <c r="F1010" s="144" t="s">
        <v>201</v>
      </c>
      <c r="G1010" s="144">
        <v>0</v>
      </c>
      <c r="H1010" s="144" t="s">
        <v>1371</v>
      </c>
      <c r="I1010" s="144">
        <v>100</v>
      </c>
      <c r="J1010" s="144">
        <v>100</v>
      </c>
      <c r="K1010" s="144"/>
      <c r="L1010" s="144"/>
    </row>
    <row r="1011" spans="1:12" x14ac:dyDescent="0.25">
      <c r="A1011" s="144" t="s">
        <v>636</v>
      </c>
      <c r="B1011" s="144" t="s">
        <v>5460</v>
      </c>
      <c r="C1011" s="144" t="s">
        <v>201</v>
      </c>
      <c r="D1011" s="144" t="s">
        <v>5461</v>
      </c>
      <c r="E1011" s="144">
        <v>0.35470000000000002</v>
      </c>
      <c r="F1011" s="144" t="s">
        <v>201</v>
      </c>
      <c r="G1011" s="144">
        <v>0</v>
      </c>
      <c r="H1011" s="144" t="s">
        <v>1371</v>
      </c>
      <c r="I1011" s="144">
        <v>100</v>
      </c>
      <c r="J1011" s="144">
        <v>100</v>
      </c>
      <c r="K1011" s="144"/>
      <c r="L1011" s="144"/>
    </row>
    <row r="1012" spans="1:12" x14ac:dyDescent="0.25">
      <c r="A1012" s="144" t="s">
        <v>639</v>
      </c>
      <c r="B1012" s="144" t="s">
        <v>5462</v>
      </c>
      <c r="C1012" s="144" t="s">
        <v>201</v>
      </c>
      <c r="D1012" s="144" t="s">
        <v>5463</v>
      </c>
      <c r="E1012" s="144">
        <v>-0.12920000000000001</v>
      </c>
      <c r="F1012" s="144" t="s">
        <v>5464</v>
      </c>
      <c r="G1012" s="144">
        <v>0.12920000000000001</v>
      </c>
      <c r="H1012" s="144" t="s">
        <v>1371</v>
      </c>
      <c r="I1012" s="144">
        <v>0</v>
      </c>
      <c r="J1012" s="144">
        <v>0</v>
      </c>
      <c r="K1012" s="144"/>
      <c r="L1012" s="144"/>
    </row>
    <row r="1013" spans="1:12" x14ac:dyDescent="0.25">
      <c r="A1013" s="144" t="s">
        <v>643</v>
      </c>
      <c r="B1013" s="144" t="s">
        <v>5465</v>
      </c>
      <c r="C1013" s="144" t="s">
        <v>201</v>
      </c>
      <c r="D1013" s="144" t="s">
        <v>5466</v>
      </c>
      <c r="E1013" s="144">
        <v>-0.29020000000000001</v>
      </c>
      <c r="F1013" s="144" t="s">
        <v>5467</v>
      </c>
      <c r="G1013" s="144">
        <v>0.29020000000000001</v>
      </c>
      <c r="H1013" s="144" t="s">
        <v>1371</v>
      </c>
      <c r="I1013" s="144">
        <v>0</v>
      </c>
      <c r="J1013" s="144">
        <v>0</v>
      </c>
      <c r="K1013" s="144"/>
      <c r="L1013" s="144"/>
    </row>
    <row r="1014" spans="1:12" x14ac:dyDescent="0.25">
      <c r="A1014" s="144" t="s">
        <v>647</v>
      </c>
      <c r="B1014" s="144" t="s">
        <v>5468</v>
      </c>
      <c r="C1014" s="144" t="s">
        <v>201</v>
      </c>
      <c r="D1014" s="144" t="s">
        <v>3838</v>
      </c>
      <c r="E1014" s="144">
        <v>-0.80369999999999997</v>
      </c>
      <c r="F1014" s="144" t="s">
        <v>3839</v>
      </c>
      <c r="G1014" s="144">
        <v>0.80369999999999997</v>
      </c>
      <c r="H1014" s="144" t="s">
        <v>1371</v>
      </c>
      <c r="I1014" s="144">
        <v>0</v>
      </c>
      <c r="J1014" s="144">
        <v>0</v>
      </c>
      <c r="K1014" s="144"/>
      <c r="L1014" s="144"/>
    </row>
    <row r="1015" spans="1:12" x14ac:dyDescent="0.25">
      <c r="A1015" s="144" t="s">
        <v>649</v>
      </c>
      <c r="B1015" s="144" t="s">
        <v>5469</v>
      </c>
      <c r="C1015" s="144" t="s">
        <v>201</v>
      </c>
      <c r="D1015" s="144" t="s">
        <v>5470</v>
      </c>
      <c r="E1015" s="144">
        <v>9.5500000000000002E-2</v>
      </c>
      <c r="F1015" s="144" t="s">
        <v>201</v>
      </c>
      <c r="G1015" s="144">
        <v>0</v>
      </c>
      <c r="H1015" s="144" t="s">
        <v>1371</v>
      </c>
      <c r="I1015" s="144">
        <v>100</v>
      </c>
      <c r="J1015" s="144">
        <v>100</v>
      </c>
      <c r="K1015" s="144"/>
      <c r="L1015" s="144"/>
    </row>
    <row r="1016" spans="1:12" x14ac:dyDescent="0.25">
      <c r="A1016" s="144" t="s">
        <v>652</v>
      </c>
      <c r="B1016" s="144" t="s">
        <v>5471</v>
      </c>
      <c r="C1016" s="144" t="s">
        <v>201</v>
      </c>
      <c r="D1016" s="144" t="s">
        <v>5472</v>
      </c>
      <c r="E1016" s="144">
        <v>-1.566E-2</v>
      </c>
      <c r="F1016" s="144" t="s">
        <v>5473</v>
      </c>
      <c r="G1016" s="144">
        <v>1.566E-2</v>
      </c>
      <c r="H1016" s="144" t="s">
        <v>1371</v>
      </c>
      <c r="I1016" s="144">
        <v>0</v>
      </c>
      <c r="J1016" s="144">
        <v>0</v>
      </c>
      <c r="K1016" s="144"/>
      <c r="L1016" s="144"/>
    </row>
    <row r="1017" spans="1:12" x14ac:dyDescent="0.25">
      <c r="A1017" s="144" t="s">
        <v>656</v>
      </c>
      <c r="B1017" s="144" t="s">
        <v>5474</v>
      </c>
      <c r="C1017" s="144" t="s">
        <v>201</v>
      </c>
      <c r="D1017" s="144" t="s">
        <v>5475</v>
      </c>
      <c r="E1017" s="144">
        <v>0.48580000000000001</v>
      </c>
      <c r="F1017" s="144" t="s">
        <v>201</v>
      </c>
      <c r="G1017" s="144">
        <v>0</v>
      </c>
      <c r="H1017" s="144" t="s">
        <v>1371</v>
      </c>
      <c r="I1017" s="144">
        <v>100</v>
      </c>
      <c r="J1017" s="144">
        <v>100</v>
      </c>
      <c r="K1017" s="144"/>
      <c r="L1017" s="144"/>
    </row>
    <row r="1018" spans="1:12" x14ac:dyDescent="0.25">
      <c r="A1018" s="144" t="s">
        <v>659</v>
      </c>
      <c r="B1018" s="144" t="s">
        <v>5476</v>
      </c>
      <c r="C1018" s="144" t="s">
        <v>201</v>
      </c>
      <c r="D1018" s="144" t="s">
        <v>5477</v>
      </c>
      <c r="E1018" s="144">
        <v>0.96719999999999995</v>
      </c>
      <c r="F1018" s="144" t="s">
        <v>201</v>
      </c>
      <c r="G1018" s="144">
        <v>0</v>
      </c>
      <c r="H1018" s="144" t="s">
        <v>1371</v>
      </c>
      <c r="I1018" s="144">
        <v>100</v>
      </c>
      <c r="J1018" s="144">
        <v>100</v>
      </c>
      <c r="K1018" s="144"/>
      <c r="L1018" s="144"/>
    </row>
    <row r="1019" spans="1:12" x14ac:dyDescent="0.25">
      <c r="A1019" s="144" t="s">
        <v>662</v>
      </c>
      <c r="B1019" s="144" t="s">
        <v>5478</v>
      </c>
      <c r="C1019" s="144" t="s">
        <v>201</v>
      </c>
      <c r="D1019" s="144" t="s">
        <v>3841</v>
      </c>
      <c r="E1019" s="144">
        <v>0.1082</v>
      </c>
      <c r="F1019" s="144" t="s">
        <v>201</v>
      </c>
      <c r="G1019" s="144">
        <v>0</v>
      </c>
      <c r="H1019" s="144" t="s">
        <v>1371</v>
      </c>
      <c r="I1019" s="144">
        <v>100</v>
      </c>
      <c r="J1019" s="144">
        <v>100</v>
      </c>
      <c r="K1019" s="144"/>
      <c r="L1019" s="144"/>
    </row>
    <row r="1020" spans="1:12" x14ac:dyDescent="0.25">
      <c r="A1020" s="144" t="s">
        <v>664</v>
      </c>
      <c r="B1020" s="144" t="s">
        <v>5479</v>
      </c>
      <c r="C1020" s="144" t="s">
        <v>201</v>
      </c>
      <c r="D1020" s="144" t="s">
        <v>5480</v>
      </c>
      <c r="E1020" s="144">
        <v>-4.3679999999999997E-2</v>
      </c>
      <c r="F1020" s="144" t="s">
        <v>5481</v>
      </c>
      <c r="G1020" s="144">
        <v>4.3679999999999997E-2</v>
      </c>
      <c r="H1020" s="144" t="s">
        <v>1371</v>
      </c>
      <c r="I1020" s="144">
        <v>0</v>
      </c>
      <c r="J1020" s="144">
        <v>0</v>
      </c>
      <c r="K1020" s="144"/>
      <c r="L1020" s="144"/>
    </row>
    <row r="1021" spans="1:12" x14ac:dyDescent="0.25">
      <c r="A1021" s="144" t="s">
        <v>668</v>
      </c>
      <c r="B1021" s="144" t="s">
        <v>5482</v>
      </c>
      <c r="C1021" s="144" t="s">
        <v>201</v>
      </c>
      <c r="D1021" s="144" t="s">
        <v>3360</v>
      </c>
      <c r="E1021" s="144">
        <v>0.30280000000000001</v>
      </c>
      <c r="F1021" s="144" t="s">
        <v>201</v>
      </c>
      <c r="G1021" s="144">
        <v>0</v>
      </c>
      <c r="H1021" s="144" t="s">
        <v>1371</v>
      </c>
      <c r="I1021" s="144">
        <v>100</v>
      </c>
      <c r="J1021" s="144">
        <v>100</v>
      </c>
      <c r="K1021" s="144"/>
      <c r="L1021" s="144"/>
    </row>
    <row r="1022" spans="1:12" x14ac:dyDescent="0.25">
      <c r="A1022" s="144" t="s">
        <v>670</v>
      </c>
      <c r="B1022" s="144" t="s">
        <v>5483</v>
      </c>
      <c r="C1022" s="144" t="s">
        <v>201</v>
      </c>
      <c r="D1022" s="144" t="s">
        <v>5484</v>
      </c>
      <c r="E1022" s="144">
        <v>-0.16159999999999999</v>
      </c>
      <c r="F1022" s="144" t="s">
        <v>5485</v>
      </c>
      <c r="G1022" s="144">
        <v>0.16159999999999999</v>
      </c>
      <c r="H1022" s="144" t="s">
        <v>1371</v>
      </c>
      <c r="I1022" s="144">
        <v>0</v>
      </c>
      <c r="J1022" s="144">
        <v>0</v>
      </c>
      <c r="K1022" s="144"/>
      <c r="L1022" s="144"/>
    </row>
    <row r="1023" spans="1:12" x14ac:dyDescent="0.25">
      <c r="A1023" s="144" t="s">
        <v>674</v>
      </c>
      <c r="B1023" s="144" t="s">
        <v>5486</v>
      </c>
      <c r="C1023" s="144" t="s">
        <v>201</v>
      </c>
      <c r="D1023" s="144" t="s">
        <v>5487</v>
      </c>
      <c r="E1023" s="144">
        <v>-5.033E-2</v>
      </c>
      <c r="F1023" s="144" t="s">
        <v>5488</v>
      </c>
      <c r="G1023" s="144">
        <v>5.033E-2</v>
      </c>
      <c r="H1023" s="144" t="s">
        <v>1371</v>
      </c>
      <c r="I1023" s="144">
        <v>0</v>
      </c>
      <c r="J1023" s="144">
        <v>0</v>
      </c>
      <c r="K1023" s="144"/>
      <c r="L1023" s="144"/>
    </row>
    <row r="1024" spans="1:12" x14ac:dyDescent="0.25">
      <c r="A1024" s="144" t="s">
        <v>678</v>
      </c>
      <c r="B1024" s="144" t="s">
        <v>5489</v>
      </c>
      <c r="C1024" s="144" t="s">
        <v>201</v>
      </c>
      <c r="D1024" s="144" t="s">
        <v>3844</v>
      </c>
      <c r="E1024" s="144">
        <v>-0.24030000000000001</v>
      </c>
      <c r="F1024" s="144" t="s">
        <v>5490</v>
      </c>
      <c r="G1024" s="144">
        <v>0.24030000000000001</v>
      </c>
      <c r="H1024" s="144" t="s">
        <v>1371</v>
      </c>
      <c r="I1024" s="144">
        <v>0</v>
      </c>
      <c r="J1024" s="144">
        <v>0</v>
      </c>
      <c r="K1024" s="144"/>
      <c r="L1024" s="144"/>
    </row>
    <row r="1025" spans="1:12" x14ac:dyDescent="0.25">
      <c r="A1025" s="144" t="s">
        <v>681</v>
      </c>
      <c r="B1025" s="144" t="s">
        <v>5491</v>
      </c>
      <c r="C1025" s="144" t="s">
        <v>201</v>
      </c>
      <c r="D1025" s="144" t="s">
        <v>5492</v>
      </c>
      <c r="E1025" s="144">
        <v>-0.80840000000000001</v>
      </c>
      <c r="F1025" s="144" t="s">
        <v>5493</v>
      </c>
      <c r="G1025" s="144">
        <v>0.80840000000000001</v>
      </c>
      <c r="H1025" s="144" t="s">
        <v>1371</v>
      </c>
      <c r="I1025" s="144">
        <v>0</v>
      </c>
      <c r="J1025" s="144">
        <v>0</v>
      </c>
      <c r="K1025" s="144"/>
      <c r="L1025" s="144"/>
    </row>
    <row r="1026" spans="1:12" x14ac:dyDescent="0.25">
      <c r="A1026" s="144" t="s">
        <v>685</v>
      </c>
      <c r="B1026" s="144" t="s">
        <v>5494</v>
      </c>
      <c r="C1026" s="144" t="s">
        <v>201</v>
      </c>
      <c r="D1026" s="144" t="s">
        <v>5495</v>
      </c>
      <c r="E1026" s="144">
        <v>-0.90100000000000002</v>
      </c>
      <c r="F1026" s="144" t="s">
        <v>5496</v>
      </c>
      <c r="G1026" s="144">
        <v>0.90100000000000002</v>
      </c>
      <c r="H1026" s="144" t="s">
        <v>1371</v>
      </c>
      <c r="I1026" s="144">
        <v>0</v>
      </c>
      <c r="J1026" s="144">
        <v>0</v>
      </c>
      <c r="K1026" s="144"/>
      <c r="L1026" s="144"/>
    </row>
    <row r="1027" spans="1:12" x14ac:dyDescent="0.25">
      <c r="A1027" s="144" t="s">
        <v>689</v>
      </c>
      <c r="B1027" s="144" t="s">
        <v>5497</v>
      </c>
      <c r="C1027" s="144" t="s">
        <v>201</v>
      </c>
      <c r="D1027" s="144" t="s">
        <v>5498</v>
      </c>
      <c r="E1027" s="144">
        <v>0.27829999999999999</v>
      </c>
      <c r="F1027" s="144" t="s">
        <v>201</v>
      </c>
      <c r="G1027" s="144">
        <v>0</v>
      </c>
      <c r="H1027" s="144" t="s">
        <v>1371</v>
      </c>
      <c r="I1027" s="144">
        <v>100</v>
      </c>
      <c r="J1027" s="144">
        <v>100</v>
      </c>
      <c r="K1027" s="144"/>
      <c r="L1027" s="144"/>
    </row>
    <row r="1028" spans="1:12" x14ac:dyDescent="0.25">
      <c r="A1028" s="144" t="s">
        <v>692</v>
      </c>
      <c r="B1028" s="144" t="s">
        <v>5499</v>
      </c>
      <c r="C1028" s="144" t="s">
        <v>201</v>
      </c>
      <c r="D1028" s="144" t="s">
        <v>5500</v>
      </c>
      <c r="E1028" s="144">
        <v>-0.29849999999999999</v>
      </c>
      <c r="F1028" s="144" t="s">
        <v>5501</v>
      </c>
      <c r="G1028" s="144">
        <v>0.29849999999999999</v>
      </c>
      <c r="H1028" s="144" t="s">
        <v>1371</v>
      </c>
      <c r="I1028" s="144">
        <v>0</v>
      </c>
      <c r="J1028" s="144">
        <v>0</v>
      </c>
      <c r="K1028" s="144"/>
      <c r="L1028" s="144"/>
    </row>
    <row r="1029" spans="1:12" x14ac:dyDescent="0.25">
      <c r="A1029" s="144" t="s">
        <v>696</v>
      </c>
      <c r="B1029" s="144" t="s">
        <v>5502</v>
      </c>
      <c r="C1029" s="144" t="s">
        <v>201</v>
      </c>
      <c r="D1029" s="144" t="s">
        <v>3847</v>
      </c>
      <c r="E1029" s="144">
        <v>0.1163</v>
      </c>
      <c r="F1029" s="144" t="s">
        <v>201</v>
      </c>
      <c r="G1029" s="144">
        <v>0</v>
      </c>
      <c r="H1029" s="144" t="s">
        <v>1371</v>
      </c>
      <c r="I1029" s="144">
        <v>100</v>
      </c>
      <c r="J1029" s="144">
        <v>100</v>
      </c>
      <c r="K1029" s="144"/>
      <c r="L1029" s="144"/>
    </row>
    <row r="1030" spans="1:12" x14ac:dyDescent="0.25">
      <c r="A1030" s="144" t="s">
        <v>698</v>
      </c>
      <c r="B1030" s="144" t="s">
        <v>5503</v>
      </c>
      <c r="C1030" s="144" t="s">
        <v>201</v>
      </c>
      <c r="D1030" s="144" t="s">
        <v>5504</v>
      </c>
      <c r="E1030" s="144">
        <v>-5.2540000000000003E-2</v>
      </c>
      <c r="F1030" s="144" t="s">
        <v>5505</v>
      </c>
      <c r="G1030" s="144">
        <v>5.2540000000000003E-2</v>
      </c>
      <c r="H1030" s="144" t="s">
        <v>1371</v>
      </c>
      <c r="I1030" s="144">
        <v>0</v>
      </c>
      <c r="J1030" s="144">
        <v>0</v>
      </c>
      <c r="K1030" s="144"/>
      <c r="L1030" s="144"/>
    </row>
    <row r="1031" spans="1:12" x14ac:dyDescent="0.25">
      <c r="A1031" s="144" t="s">
        <v>702</v>
      </c>
      <c r="B1031" s="144" t="s">
        <v>5506</v>
      </c>
      <c r="C1031" s="144" t="s">
        <v>201</v>
      </c>
      <c r="D1031" s="144" t="s">
        <v>5507</v>
      </c>
      <c r="E1031" s="144">
        <v>-0.1258</v>
      </c>
      <c r="F1031" s="144" t="s">
        <v>5508</v>
      </c>
      <c r="G1031" s="144">
        <v>0.1258</v>
      </c>
      <c r="H1031" s="144" t="s">
        <v>1371</v>
      </c>
      <c r="I1031" s="144">
        <v>0</v>
      </c>
      <c r="J1031" s="144">
        <v>0</v>
      </c>
      <c r="K1031" s="144"/>
      <c r="L1031" s="144"/>
    </row>
    <row r="1032" spans="1:12" x14ac:dyDescent="0.25">
      <c r="A1032" s="144" t="s">
        <v>706</v>
      </c>
      <c r="B1032" s="144" t="s">
        <v>5509</v>
      </c>
      <c r="C1032" s="144" t="s">
        <v>201</v>
      </c>
      <c r="D1032" s="144" t="s">
        <v>5510</v>
      </c>
      <c r="E1032" s="144">
        <v>2.14E-4</v>
      </c>
      <c r="F1032" s="144" t="s">
        <v>201</v>
      </c>
      <c r="G1032" s="144">
        <v>0</v>
      </c>
      <c r="H1032" s="144" t="s">
        <v>1371</v>
      </c>
      <c r="I1032" s="144">
        <v>100</v>
      </c>
      <c r="J1032" s="144">
        <v>100</v>
      </c>
      <c r="K1032" s="144"/>
      <c r="L1032" s="144"/>
    </row>
    <row r="1033" spans="1:12" x14ac:dyDescent="0.25">
      <c r="A1033" s="144" t="s">
        <v>709</v>
      </c>
      <c r="B1033" s="144" t="s">
        <v>5511</v>
      </c>
      <c r="C1033" s="144" t="s">
        <v>201</v>
      </c>
      <c r="D1033" s="144" t="s">
        <v>5512</v>
      </c>
      <c r="E1033" s="144">
        <v>0.14269999999999999</v>
      </c>
      <c r="F1033" s="144" t="s">
        <v>201</v>
      </c>
      <c r="G1033" s="144">
        <v>0</v>
      </c>
      <c r="H1033" s="144" t="s">
        <v>1371</v>
      </c>
      <c r="I1033" s="144">
        <v>100</v>
      </c>
      <c r="J1033" s="144">
        <v>100</v>
      </c>
      <c r="K1033" s="144"/>
      <c r="L1033" s="144"/>
    </row>
    <row r="1034" spans="1:12" x14ac:dyDescent="0.25">
      <c r="A1034" s="144" t="s">
        <v>712</v>
      </c>
      <c r="B1034" s="144" t="s">
        <v>5513</v>
      </c>
      <c r="C1034" s="144" t="s">
        <v>201</v>
      </c>
      <c r="D1034" s="144" t="s">
        <v>3850</v>
      </c>
      <c r="E1034" s="144">
        <v>1.619</v>
      </c>
      <c r="F1034" s="144" t="s">
        <v>201</v>
      </c>
      <c r="G1034" s="144">
        <v>0</v>
      </c>
      <c r="H1034" s="144" t="s">
        <v>1371</v>
      </c>
      <c r="I1034" s="144">
        <v>100</v>
      </c>
      <c r="J1034" s="144">
        <v>100</v>
      </c>
      <c r="K1034" s="144"/>
      <c r="L1034" s="144"/>
    </row>
    <row r="1035" spans="1:12" x14ac:dyDescent="0.25">
      <c r="A1035" s="144" t="s">
        <v>714</v>
      </c>
      <c r="B1035" s="144" t="s">
        <v>3224</v>
      </c>
      <c r="C1035" s="144" t="s">
        <v>201</v>
      </c>
      <c r="D1035" s="144" t="s">
        <v>5514</v>
      </c>
      <c r="E1035" s="144">
        <v>4.3639999999999999</v>
      </c>
      <c r="F1035" s="144" t="s">
        <v>201</v>
      </c>
      <c r="G1035" s="144">
        <v>0</v>
      </c>
      <c r="H1035" s="144" t="s">
        <v>1371</v>
      </c>
      <c r="I1035" s="144">
        <v>100</v>
      </c>
      <c r="J1035" s="144">
        <v>100</v>
      </c>
      <c r="K1035" s="144"/>
      <c r="L1035" s="144"/>
    </row>
    <row r="1036" spans="1:12" x14ac:dyDescent="0.25">
      <c r="A1036" s="144" t="s">
        <v>716</v>
      </c>
      <c r="B1036" s="144" t="s">
        <v>5515</v>
      </c>
      <c r="C1036" s="144" t="s">
        <v>201</v>
      </c>
      <c r="D1036" s="144" t="s">
        <v>5516</v>
      </c>
      <c r="E1036" s="144">
        <v>0.12939999999999999</v>
      </c>
      <c r="F1036" s="144" t="s">
        <v>201</v>
      </c>
      <c r="G1036" s="144">
        <v>0</v>
      </c>
      <c r="H1036" s="144" t="s">
        <v>1371</v>
      </c>
      <c r="I1036" s="144">
        <v>100</v>
      </c>
      <c r="J1036" s="144">
        <v>100</v>
      </c>
      <c r="K1036" s="144"/>
      <c r="L1036" s="144"/>
    </row>
    <row r="1037" spans="1:12" x14ac:dyDescent="0.25">
      <c r="A1037" s="144" t="s">
        <v>719</v>
      </c>
      <c r="B1037" s="144" t="s">
        <v>5517</v>
      </c>
      <c r="C1037" s="144" t="s">
        <v>201</v>
      </c>
      <c r="D1037" s="144" t="s">
        <v>3852</v>
      </c>
      <c r="E1037" s="144">
        <v>-7.1590000000000001E-2</v>
      </c>
      <c r="F1037" s="144" t="s">
        <v>3853</v>
      </c>
      <c r="G1037" s="144">
        <v>7.1590000000000001E-2</v>
      </c>
      <c r="H1037" s="144" t="s">
        <v>1371</v>
      </c>
      <c r="I1037" s="144">
        <v>0</v>
      </c>
      <c r="J1037" s="144">
        <v>0</v>
      </c>
      <c r="K1037" s="144"/>
      <c r="L1037" s="144"/>
    </row>
    <row r="1038" spans="1:12" x14ac:dyDescent="0.25">
      <c r="A1038" s="144" t="s">
        <v>721</v>
      </c>
      <c r="B1038" s="144" t="s">
        <v>5518</v>
      </c>
      <c r="C1038" s="144" t="s">
        <v>201</v>
      </c>
      <c r="D1038" s="144" t="s">
        <v>5519</v>
      </c>
      <c r="E1038" s="144">
        <v>0.47860000000000003</v>
      </c>
      <c r="F1038" s="144" t="s">
        <v>201</v>
      </c>
      <c r="G1038" s="144">
        <v>0</v>
      </c>
      <c r="H1038" s="144" t="s">
        <v>1371</v>
      </c>
      <c r="I1038" s="144">
        <v>100</v>
      </c>
      <c r="J1038" s="144">
        <v>100</v>
      </c>
      <c r="K1038" s="144"/>
      <c r="L1038" s="144"/>
    </row>
    <row r="1039" spans="1:12" x14ac:dyDescent="0.25">
      <c r="A1039" s="144" t="s">
        <v>724</v>
      </c>
      <c r="B1039" s="144" t="s">
        <v>5520</v>
      </c>
      <c r="C1039" s="144" t="s">
        <v>201</v>
      </c>
      <c r="D1039" s="144" t="s">
        <v>5521</v>
      </c>
      <c r="E1039" s="144">
        <v>0.50309999999999999</v>
      </c>
      <c r="F1039" s="144" t="s">
        <v>201</v>
      </c>
      <c r="G1039" s="144">
        <v>0</v>
      </c>
      <c r="H1039" s="144" t="s">
        <v>1371</v>
      </c>
      <c r="I1039" s="144">
        <v>100</v>
      </c>
      <c r="J1039" s="144">
        <v>100</v>
      </c>
      <c r="K1039" s="144"/>
      <c r="L1039" s="144"/>
    </row>
    <row r="1040" spans="1:12" x14ac:dyDescent="0.25">
      <c r="A1040" s="144" t="s">
        <v>727</v>
      </c>
      <c r="B1040" s="144" t="s">
        <v>5522</v>
      </c>
      <c r="C1040" s="144" t="s">
        <v>201</v>
      </c>
      <c r="D1040" s="144" t="s">
        <v>5523</v>
      </c>
      <c r="E1040" s="144">
        <v>0.90029999999999999</v>
      </c>
      <c r="F1040" s="144" t="s">
        <v>201</v>
      </c>
      <c r="G1040" s="144">
        <v>0</v>
      </c>
      <c r="H1040" s="144" t="s">
        <v>1371</v>
      </c>
      <c r="I1040" s="144">
        <v>100</v>
      </c>
      <c r="J1040" s="144">
        <v>100</v>
      </c>
      <c r="K1040" s="144"/>
      <c r="L1040" s="144"/>
    </row>
    <row r="1041" spans="1:12" x14ac:dyDescent="0.25">
      <c r="A1041" s="144" t="s">
        <v>730</v>
      </c>
      <c r="B1041" s="144" t="s">
        <v>5524</v>
      </c>
      <c r="C1041" s="144" t="s">
        <v>201</v>
      </c>
      <c r="D1041" s="144" t="s">
        <v>3363</v>
      </c>
      <c r="E1041" s="144">
        <v>0.26690000000000003</v>
      </c>
      <c r="F1041" s="144" t="s">
        <v>201</v>
      </c>
      <c r="G1041" s="144">
        <v>0</v>
      </c>
      <c r="H1041" s="144" t="s">
        <v>1371</v>
      </c>
      <c r="I1041" s="144">
        <v>100</v>
      </c>
      <c r="J1041" s="144">
        <v>100</v>
      </c>
      <c r="K1041" s="144"/>
      <c r="L1041" s="144"/>
    </row>
    <row r="1042" spans="1:12" x14ac:dyDescent="0.25">
      <c r="A1042" s="144" t="s">
        <v>732</v>
      </c>
      <c r="B1042" s="144" t="s">
        <v>5525</v>
      </c>
      <c r="C1042" s="144" t="s">
        <v>201</v>
      </c>
      <c r="D1042" s="144" t="s">
        <v>3855</v>
      </c>
      <c r="E1042" s="144">
        <v>0.57040000000000002</v>
      </c>
      <c r="F1042" s="144" t="s">
        <v>201</v>
      </c>
      <c r="G1042" s="144">
        <v>0</v>
      </c>
      <c r="H1042" s="144" t="s">
        <v>1371</v>
      </c>
      <c r="I1042" s="144">
        <v>100</v>
      </c>
      <c r="J1042" s="144">
        <v>100</v>
      </c>
      <c r="K1042" s="144"/>
      <c r="L1042" s="144"/>
    </row>
    <row r="1043" spans="1:12" x14ac:dyDescent="0.25">
      <c r="A1043" s="144" t="s">
        <v>734</v>
      </c>
      <c r="B1043" s="144" t="s">
        <v>5526</v>
      </c>
      <c r="C1043" s="144" t="s">
        <v>201</v>
      </c>
      <c r="D1043" s="144" t="s">
        <v>5527</v>
      </c>
      <c r="E1043" s="144">
        <v>0.18740000000000001</v>
      </c>
      <c r="F1043" s="144" t="s">
        <v>201</v>
      </c>
      <c r="G1043" s="144">
        <v>0</v>
      </c>
      <c r="H1043" s="144" t="s">
        <v>1371</v>
      </c>
      <c r="I1043" s="144">
        <v>100</v>
      </c>
      <c r="J1043" s="144">
        <v>100</v>
      </c>
      <c r="K1043" s="144"/>
      <c r="L1043" s="144"/>
    </row>
    <row r="1044" spans="1:12" x14ac:dyDescent="0.25">
      <c r="A1044" s="144" t="s">
        <v>737</v>
      </c>
      <c r="B1044" s="144" t="s">
        <v>5528</v>
      </c>
      <c r="C1044" s="144" t="s">
        <v>201</v>
      </c>
      <c r="D1044" s="144" t="s">
        <v>5529</v>
      </c>
      <c r="E1044" s="144">
        <v>-0.43509999999999999</v>
      </c>
      <c r="F1044" s="144" t="s">
        <v>5530</v>
      </c>
      <c r="G1044" s="144">
        <v>0.43509999999999999</v>
      </c>
      <c r="H1044" s="144" t="s">
        <v>1371</v>
      </c>
      <c r="I1044" s="144">
        <v>0</v>
      </c>
      <c r="J1044" s="144">
        <v>0</v>
      </c>
      <c r="K1044" s="144"/>
      <c r="L1044" s="144"/>
    </row>
    <row r="1045" spans="1:12" x14ac:dyDescent="0.25">
      <c r="A1045" s="144" t="s">
        <v>741</v>
      </c>
      <c r="B1045" s="144" t="s">
        <v>5531</v>
      </c>
      <c r="C1045" s="144" t="s">
        <v>201</v>
      </c>
      <c r="D1045" s="144" t="s">
        <v>5532</v>
      </c>
      <c r="E1045" s="144">
        <v>-0.1353</v>
      </c>
      <c r="F1045" s="144" t="s">
        <v>5533</v>
      </c>
      <c r="G1045" s="144">
        <v>0.1353</v>
      </c>
      <c r="H1045" s="144" t="s">
        <v>1371</v>
      </c>
      <c r="I1045" s="144">
        <v>0</v>
      </c>
      <c r="J1045" s="144">
        <v>0</v>
      </c>
      <c r="K1045" s="144"/>
      <c r="L1045" s="144"/>
    </row>
    <row r="1046" spans="1:12" x14ac:dyDescent="0.25">
      <c r="A1046" s="144" t="s">
        <v>745</v>
      </c>
      <c r="B1046" s="144" t="s">
        <v>5534</v>
      </c>
      <c r="C1046" s="144" t="s">
        <v>201</v>
      </c>
      <c r="D1046" s="144" t="s">
        <v>3858</v>
      </c>
      <c r="E1046" s="144">
        <v>-0.36520000000000002</v>
      </c>
      <c r="F1046" s="144" t="s">
        <v>5535</v>
      </c>
      <c r="G1046" s="144">
        <v>0.36520000000000002</v>
      </c>
      <c r="H1046" s="144" t="s">
        <v>1371</v>
      </c>
      <c r="I1046" s="144">
        <v>0</v>
      </c>
      <c r="J1046" s="144">
        <v>0</v>
      </c>
      <c r="K1046" s="144"/>
      <c r="L1046" s="144"/>
    </row>
    <row r="1047" spans="1:12" x14ac:dyDescent="0.25">
      <c r="A1047" s="144" t="s">
        <v>748</v>
      </c>
      <c r="B1047" s="144" t="s">
        <v>5536</v>
      </c>
      <c r="C1047" s="144" t="s">
        <v>201</v>
      </c>
      <c r="D1047" s="144" t="s">
        <v>5537</v>
      </c>
      <c r="E1047" s="144">
        <v>-0.54490000000000005</v>
      </c>
      <c r="F1047" s="144" t="s">
        <v>5538</v>
      </c>
      <c r="G1047" s="144">
        <v>0.54490000000000005</v>
      </c>
      <c r="H1047" s="144" t="s">
        <v>1371</v>
      </c>
      <c r="I1047" s="144">
        <v>0</v>
      </c>
      <c r="J1047" s="144">
        <v>0</v>
      </c>
      <c r="K1047" s="144"/>
      <c r="L1047" s="144"/>
    </row>
    <row r="1048" spans="1:12" x14ac:dyDescent="0.25">
      <c r="A1048" s="144" t="s">
        <v>752</v>
      </c>
      <c r="B1048" s="144" t="s">
        <v>5539</v>
      </c>
      <c r="C1048" s="144" t="s">
        <v>201</v>
      </c>
      <c r="D1048" s="144" t="s">
        <v>5540</v>
      </c>
      <c r="E1048" s="144">
        <v>0.1711</v>
      </c>
      <c r="F1048" s="144" t="s">
        <v>201</v>
      </c>
      <c r="G1048" s="144">
        <v>0</v>
      </c>
      <c r="H1048" s="144" t="s">
        <v>1371</v>
      </c>
      <c r="I1048" s="144">
        <v>100</v>
      </c>
      <c r="J1048" s="144">
        <v>100</v>
      </c>
      <c r="K1048" s="144"/>
      <c r="L1048" s="144"/>
    </row>
    <row r="1049" spans="1:12" x14ac:dyDescent="0.25">
      <c r="A1049" s="144" t="s">
        <v>755</v>
      </c>
      <c r="B1049" s="144" t="s">
        <v>5541</v>
      </c>
      <c r="C1049" s="144" t="s">
        <v>201</v>
      </c>
      <c r="D1049" s="144" t="s">
        <v>5542</v>
      </c>
      <c r="E1049" s="144">
        <v>4.5429999999999998E-2</v>
      </c>
      <c r="F1049" s="144" t="s">
        <v>201</v>
      </c>
      <c r="G1049" s="144">
        <v>0</v>
      </c>
      <c r="H1049" s="144" t="s">
        <v>1371</v>
      </c>
      <c r="I1049" s="144">
        <v>100</v>
      </c>
      <c r="J1049" s="144">
        <v>100</v>
      </c>
      <c r="K1049" s="144"/>
      <c r="L1049" s="144"/>
    </row>
    <row r="1050" spans="1:12" x14ac:dyDescent="0.25">
      <c r="A1050" s="144" t="s">
        <v>758</v>
      </c>
      <c r="B1050" s="144" t="s">
        <v>5543</v>
      </c>
      <c r="C1050" s="144" t="s">
        <v>201</v>
      </c>
      <c r="D1050" s="144" t="s">
        <v>5544</v>
      </c>
      <c r="E1050" s="144">
        <v>-3.5200000000000001E-3</v>
      </c>
      <c r="F1050" s="144" t="s">
        <v>5545</v>
      </c>
      <c r="G1050" s="144">
        <v>3.5200000000000001E-3</v>
      </c>
      <c r="H1050" s="144" t="s">
        <v>1371</v>
      </c>
      <c r="I1050" s="144">
        <v>0</v>
      </c>
      <c r="J1050" s="144">
        <v>0</v>
      </c>
      <c r="K1050" s="144"/>
      <c r="L1050" s="144"/>
    </row>
    <row r="1051" spans="1:12" x14ac:dyDescent="0.25">
      <c r="A1051" s="144" t="s">
        <v>762</v>
      </c>
      <c r="B1051" s="144" t="s">
        <v>5546</v>
      </c>
      <c r="C1051" s="144" t="s">
        <v>201</v>
      </c>
      <c r="D1051" s="144" t="s">
        <v>3861</v>
      </c>
      <c r="E1051" s="144">
        <v>-0.1923</v>
      </c>
      <c r="F1051" s="144" t="s">
        <v>5547</v>
      </c>
      <c r="G1051" s="144">
        <v>0.1923</v>
      </c>
      <c r="H1051" s="144" t="s">
        <v>1371</v>
      </c>
      <c r="I1051" s="144">
        <v>0</v>
      </c>
      <c r="J1051" s="144">
        <v>0</v>
      </c>
      <c r="K1051" s="144"/>
      <c r="L1051" s="144"/>
    </row>
    <row r="1052" spans="1:12" x14ac:dyDescent="0.25">
      <c r="A1052" s="144" t="s">
        <v>765</v>
      </c>
      <c r="B1052" s="144" t="s">
        <v>5548</v>
      </c>
      <c r="C1052" s="144" t="s">
        <v>201</v>
      </c>
      <c r="D1052" s="144" t="s">
        <v>5549</v>
      </c>
      <c r="E1052" s="144">
        <v>-0.13270000000000001</v>
      </c>
      <c r="F1052" s="144" t="s">
        <v>5550</v>
      </c>
      <c r="G1052" s="144">
        <v>0.13270000000000001</v>
      </c>
      <c r="H1052" s="144" t="s">
        <v>1371</v>
      </c>
      <c r="I1052" s="144">
        <v>0</v>
      </c>
      <c r="J1052" s="144">
        <v>0</v>
      </c>
      <c r="K1052" s="144"/>
      <c r="L1052" s="144"/>
    </row>
    <row r="1053" spans="1:12" x14ac:dyDescent="0.25">
      <c r="A1053" s="144" t="s">
        <v>769</v>
      </c>
      <c r="B1053" s="144" t="s">
        <v>5551</v>
      </c>
      <c r="C1053" s="144" t="s">
        <v>201</v>
      </c>
      <c r="D1053" s="144" t="s">
        <v>3864</v>
      </c>
      <c r="E1053" s="144">
        <v>-7.8179999999999999E-2</v>
      </c>
      <c r="F1053" s="144" t="s">
        <v>5552</v>
      </c>
      <c r="G1053" s="144">
        <v>7.8179999999999999E-2</v>
      </c>
      <c r="H1053" s="144" t="s">
        <v>1371</v>
      </c>
      <c r="I1053" s="144">
        <v>0</v>
      </c>
      <c r="J1053" s="144">
        <v>0</v>
      </c>
      <c r="K1053" s="144"/>
      <c r="L1053" s="144"/>
    </row>
    <row r="1054" spans="1:12" x14ac:dyDescent="0.25">
      <c r="A1054" s="144" t="s">
        <v>772</v>
      </c>
      <c r="B1054" s="144" t="s">
        <v>5553</v>
      </c>
      <c r="C1054" s="144" t="s">
        <v>201</v>
      </c>
      <c r="D1054" s="144" t="s">
        <v>5554</v>
      </c>
      <c r="E1054" s="144">
        <v>-0.13400000000000001</v>
      </c>
      <c r="F1054" s="144" t="s">
        <v>5555</v>
      </c>
      <c r="G1054" s="144">
        <v>0.13400000000000001</v>
      </c>
      <c r="H1054" s="144" t="s">
        <v>1371</v>
      </c>
      <c r="I1054" s="144">
        <v>0</v>
      </c>
      <c r="J1054" s="144">
        <v>0</v>
      </c>
      <c r="K1054" s="144"/>
      <c r="L1054" s="144"/>
    </row>
    <row r="1055" spans="1:12" x14ac:dyDescent="0.25">
      <c r="A1055" s="144" t="s">
        <v>776</v>
      </c>
      <c r="B1055" s="144" t="s">
        <v>5556</v>
      </c>
      <c r="C1055" s="144" t="s">
        <v>201</v>
      </c>
      <c r="D1055" s="144" t="s">
        <v>5557</v>
      </c>
      <c r="E1055" s="144">
        <v>-0.54169999999999996</v>
      </c>
      <c r="F1055" s="144" t="s">
        <v>5558</v>
      </c>
      <c r="G1055" s="144">
        <v>0.54169999999999996</v>
      </c>
      <c r="H1055" s="144" t="s">
        <v>1371</v>
      </c>
      <c r="I1055" s="144">
        <v>0</v>
      </c>
      <c r="J1055" s="144">
        <v>0</v>
      </c>
      <c r="K1055" s="144"/>
      <c r="L1055" s="144"/>
    </row>
    <row r="1056" spans="1:12" x14ac:dyDescent="0.25">
      <c r="A1056" s="144" t="s">
        <v>780</v>
      </c>
      <c r="B1056" s="144" t="s">
        <v>5559</v>
      </c>
      <c r="C1056" s="144" t="s">
        <v>201</v>
      </c>
      <c r="D1056" s="144" t="s">
        <v>5560</v>
      </c>
      <c r="E1056" s="144">
        <v>-0.17979999999999999</v>
      </c>
      <c r="F1056" s="144" t="s">
        <v>5561</v>
      </c>
      <c r="G1056" s="144">
        <v>0.17979999999999999</v>
      </c>
      <c r="H1056" s="144" t="s">
        <v>1371</v>
      </c>
      <c r="I1056" s="144">
        <v>0</v>
      </c>
      <c r="J1056" s="144">
        <v>0</v>
      </c>
      <c r="K1056" s="144"/>
      <c r="L1056" s="144"/>
    </row>
    <row r="1057" spans="1:12" x14ac:dyDescent="0.25">
      <c r="A1057" s="144" t="s">
        <v>784</v>
      </c>
      <c r="B1057" s="144" t="s">
        <v>5562</v>
      </c>
      <c r="C1057" s="144" t="s">
        <v>201</v>
      </c>
      <c r="D1057" s="144" t="s">
        <v>3366</v>
      </c>
      <c r="E1057" s="144">
        <v>0.24779999999999999</v>
      </c>
      <c r="F1057" s="144" t="s">
        <v>201</v>
      </c>
      <c r="G1057" s="144">
        <v>0</v>
      </c>
      <c r="H1057" s="144" t="s">
        <v>1371</v>
      </c>
      <c r="I1057" s="144">
        <v>100</v>
      </c>
      <c r="J1057" s="144">
        <v>100</v>
      </c>
      <c r="K1057" s="144"/>
      <c r="L1057" s="144"/>
    </row>
    <row r="1058" spans="1:12" x14ac:dyDescent="0.25">
      <c r="A1058" s="144" t="s">
        <v>786</v>
      </c>
      <c r="B1058" s="144" t="s">
        <v>5563</v>
      </c>
      <c r="C1058" s="144" t="s">
        <v>201</v>
      </c>
      <c r="D1058" s="144" t="s">
        <v>5564</v>
      </c>
      <c r="E1058" s="144">
        <v>0.60660000000000003</v>
      </c>
      <c r="F1058" s="144" t="s">
        <v>201</v>
      </c>
      <c r="G1058" s="144">
        <v>0</v>
      </c>
      <c r="H1058" s="144" t="s">
        <v>1371</v>
      </c>
      <c r="I1058" s="144">
        <v>100</v>
      </c>
      <c r="J1058" s="144">
        <v>100</v>
      </c>
      <c r="K1058" s="144"/>
      <c r="L1058" s="144"/>
    </row>
    <row r="1059" spans="1:12" x14ac:dyDescent="0.25">
      <c r="A1059" s="144" t="s">
        <v>789</v>
      </c>
      <c r="B1059" s="144" t="s">
        <v>5565</v>
      </c>
      <c r="C1059" s="144" t="s">
        <v>201</v>
      </c>
      <c r="D1059" s="144" t="s">
        <v>5566</v>
      </c>
      <c r="E1059" s="144">
        <v>-0.31159999999999999</v>
      </c>
      <c r="F1059" s="144" t="s">
        <v>3867</v>
      </c>
      <c r="G1059" s="144">
        <v>0.31159999999999999</v>
      </c>
      <c r="H1059" s="144" t="s">
        <v>1371</v>
      </c>
      <c r="I1059" s="144">
        <v>0</v>
      </c>
      <c r="J1059" s="144">
        <v>0</v>
      </c>
      <c r="K1059" s="144"/>
      <c r="L1059" s="144"/>
    </row>
    <row r="1060" spans="1:12" x14ac:dyDescent="0.25">
      <c r="A1060" s="144" t="s">
        <v>792</v>
      </c>
      <c r="B1060" s="144" t="s">
        <v>5567</v>
      </c>
      <c r="C1060" s="144" t="s">
        <v>201</v>
      </c>
      <c r="D1060" s="144" t="s">
        <v>5568</v>
      </c>
      <c r="E1060" s="144">
        <v>0.40789999999999998</v>
      </c>
      <c r="F1060" s="144" t="s">
        <v>201</v>
      </c>
      <c r="G1060" s="144">
        <v>0</v>
      </c>
      <c r="H1060" s="144" t="s">
        <v>1371</v>
      </c>
      <c r="I1060" s="144">
        <v>100</v>
      </c>
      <c r="J1060" s="144">
        <v>100</v>
      </c>
      <c r="K1060" s="144"/>
      <c r="L1060" s="144"/>
    </row>
    <row r="1061" spans="1:12" x14ac:dyDescent="0.25">
      <c r="A1061" s="144" t="s">
        <v>795</v>
      </c>
      <c r="B1061" s="144" t="s">
        <v>5569</v>
      </c>
      <c r="C1061" s="144" t="s">
        <v>201</v>
      </c>
      <c r="D1061" s="144" t="s">
        <v>5570</v>
      </c>
      <c r="E1061" s="144">
        <v>-0.23549999999999999</v>
      </c>
      <c r="F1061" s="144" t="s">
        <v>5571</v>
      </c>
      <c r="G1061" s="144">
        <v>0.23549999999999999</v>
      </c>
      <c r="H1061" s="144" t="s">
        <v>1371</v>
      </c>
      <c r="I1061" s="144">
        <v>0</v>
      </c>
      <c r="J1061" s="144">
        <v>0</v>
      </c>
      <c r="K1061" s="144"/>
      <c r="L1061" s="144"/>
    </row>
    <row r="1062" spans="1:12" x14ac:dyDescent="0.25">
      <c r="A1062" s="144" t="s">
        <v>799</v>
      </c>
      <c r="B1062" s="144" t="s">
        <v>5572</v>
      </c>
      <c r="C1062" s="144" t="s">
        <v>201</v>
      </c>
      <c r="D1062" s="144" t="s">
        <v>3869</v>
      </c>
      <c r="E1062" s="144">
        <v>-0.33529999999999999</v>
      </c>
      <c r="F1062" s="144" t="s">
        <v>5573</v>
      </c>
      <c r="G1062" s="144">
        <v>0.33529999999999999</v>
      </c>
      <c r="H1062" s="144" t="s">
        <v>1371</v>
      </c>
      <c r="I1062" s="144">
        <v>0</v>
      </c>
      <c r="J1062" s="144">
        <v>0</v>
      </c>
      <c r="K1062" s="144"/>
      <c r="L1062" s="144"/>
    </row>
    <row r="1063" spans="1:12" x14ac:dyDescent="0.25">
      <c r="A1063" s="144" t="s">
        <v>802</v>
      </c>
      <c r="B1063" s="144" t="s">
        <v>5574</v>
      </c>
      <c r="C1063" s="144" t="s">
        <v>201</v>
      </c>
      <c r="D1063" s="144" t="s">
        <v>5575</v>
      </c>
      <c r="E1063" s="144">
        <v>0.59989999999999999</v>
      </c>
      <c r="F1063" s="144" t="s">
        <v>201</v>
      </c>
      <c r="G1063" s="144">
        <v>0</v>
      </c>
      <c r="H1063" s="144" t="s">
        <v>1371</v>
      </c>
      <c r="I1063" s="144">
        <v>100</v>
      </c>
      <c r="J1063" s="144">
        <v>100</v>
      </c>
      <c r="K1063" s="144"/>
      <c r="L1063" s="144"/>
    </row>
    <row r="1064" spans="1:12" x14ac:dyDescent="0.25">
      <c r="A1064" s="144" t="s">
        <v>805</v>
      </c>
      <c r="B1064" s="144" t="s">
        <v>5576</v>
      </c>
      <c r="C1064" s="144" t="s">
        <v>201</v>
      </c>
      <c r="D1064" s="144" t="s">
        <v>5577</v>
      </c>
      <c r="E1064" s="144">
        <v>-0.49370000000000003</v>
      </c>
      <c r="F1064" s="144" t="s">
        <v>3870</v>
      </c>
      <c r="G1064" s="144">
        <v>0.49370000000000003</v>
      </c>
      <c r="H1064" s="144" t="s">
        <v>1371</v>
      </c>
      <c r="I1064" s="144">
        <v>0</v>
      </c>
      <c r="J1064" s="144">
        <v>0</v>
      </c>
      <c r="K1064" s="144"/>
      <c r="L1064" s="144"/>
    </row>
    <row r="1065" spans="1:12" x14ac:dyDescent="0.25">
      <c r="A1065" s="144" t="s">
        <v>808</v>
      </c>
      <c r="B1065" s="144" t="s">
        <v>5578</v>
      </c>
      <c r="C1065" s="144" t="s">
        <v>201</v>
      </c>
      <c r="D1065" s="144" t="s">
        <v>5579</v>
      </c>
      <c r="E1065" s="144">
        <v>1.7649999999999999E-2</v>
      </c>
      <c r="F1065" s="144" t="s">
        <v>201</v>
      </c>
      <c r="G1065" s="144">
        <v>0</v>
      </c>
      <c r="H1065" s="144" t="s">
        <v>1371</v>
      </c>
      <c r="I1065" s="144">
        <v>100</v>
      </c>
      <c r="J1065" s="144">
        <v>100</v>
      </c>
      <c r="K1065" s="144"/>
      <c r="L1065" s="144"/>
    </row>
    <row r="1066" spans="1:12" x14ac:dyDescent="0.25">
      <c r="A1066" s="144" t="s">
        <v>811</v>
      </c>
      <c r="B1066" s="144" t="s">
        <v>5580</v>
      </c>
      <c r="C1066" s="144" t="s">
        <v>201</v>
      </c>
      <c r="D1066" s="144" t="s">
        <v>5581</v>
      </c>
      <c r="E1066" s="144">
        <v>0.16619999999999999</v>
      </c>
      <c r="F1066" s="144" t="s">
        <v>201</v>
      </c>
      <c r="G1066" s="144">
        <v>0</v>
      </c>
      <c r="H1066" s="144" t="s">
        <v>1371</v>
      </c>
      <c r="I1066" s="144">
        <v>100</v>
      </c>
      <c r="J1066" s="144">
        <v>100</v>
      </c>
      <c r="K1066" s="144"/>
      <c r="L1066" s="144"/>
    </row>
    <row r="1067" spans="1:12" x14ac:dyDescent="0.25">
      <c r="A1067" s="144" t="s">
        <v>814</v>
      </c>
      <c r="B1067" s="144" t="s">
        <v>5582</v>
      </c>
      <c r="C1067" s="144" t="s">
        <v>201</v>
      </c>
      <c r="D1067" s="144" t="s">
        <v>3872</v>
      </c>
      <c r="E1067" s="144">
        <v>-4.922E-2</v>
      </c>
      <c r="F1067" s="144" t="s">
        <v>5583</v>
      </c>
      <c r="G1067" s="144">
        <v>4.922E-2</v>
      </c>
      <c r="H1067" s="144" t="s">
        <v>1371</v>
      </c>
      <c r="I1067" s="144">
        <v>0</v>
      </c>
      <c r="J1067" s="144">
        <v>0</v>
      </c>
      <c r="K1067" s="144"/>
      <c r="L1067" s="144"/>
    </row>
    <row r="1068" spans="1:12" x14ac:dyDescent="0.25">
      <c r="A1068" s="144" t="s">
        <v>817</v>
      </c>
      <c r="B1068" s="144" t="s">
        <v>5584</v>
      </c>
      <c r="C1068" s="144" t="s">
        <v>201</v>
      </c>
      <c r="D1068" s="144" t="s">
        <v>5585</v>
      </c>
      <c r="E1068" s="144">
        <v>0.28689999999999999</v>
      </c>
      <c r="F1068" s="144" t="s">
        <v>201</v>
      </c>
      <c r="G1068" s="144">
        <v>0</v>
      </c>
      <c r="H1068" s="144" t="s">
        <v>1371</v>
      </c>
      <c r="I1068" s="144">
        <v>100</v>
      </c>
      <c r="J1068" s="144">
        <v>100</v>
      </c>
      <c r="K1068" s="144"/>
      <c r="L1068" s="144"/>
    </row>
    <row r="1069" spans="1:12" x14ac:dyDescent="0.25">
      <c r="A1069" s="144" t="s">
        <v>820</v>
      </c>
      <c r="B1069" s="144" t="s">
        <v>5586</v>
      </c>
      <c r="C1069" s="144" t="s">
        <v>201</v>
      </c>
      <c r="D1069" s="144" t="s">
        <v>5587</v>
      </c>
      <c r="E1069" s="144">
        <v>-0.74490000000000001</v>
      </c>
      <c r="F1069" s="144" t="s">
        <v>3873</v>
      </c>
      <c r="G1069" s="144">
        <v>0.74490000000000001</v>
      </c>
      <c r="H1069" s="144" t="s">
        <v>1371</v>
      </c>
      <c r="I1069" s="144">
        <v>0</v>
      </c>
      <c r="J1069" s="144">
        <v>0</v>
      </c>
      <c r="K1069" s="144"/>
      <c r="L1069" s="144"/>
    </row>
    <row r="1070" spans="1:12" x14ac:dyDescent="0.25">
      <c r="A1070" s="144" t="s">
        <v>823</v>
      </c>
      <c r="B1070" s="144" t="s">
        <v>5588</v>
      </c>
      <c r="C1070" s="144" t="s">
        <v>201</v>
      </c>
      <c r="D1070" s="144" t="s">
        <v>3875</v>
      </c>
      <c r="E1070" s="144">
        <v>-0.2787</v>
      </c>
      <c r="F1070" s="144" t="s">
        <v>5589</v>
      </c>
      <c r="G1070" s="144">
        <v>0.2787</v>
      </c>
      <c r="H1070" s="144" t="s">
        <v>1371</v>
      </c>
      <c r="I1070" s="144">
        <v>0</v>
      </c>
      <c r="J1070" s="144">
        <v>0</v>
      </c>
      <c r="K1070" s="144"/>
      <c r="L1070" s="144"/>
    </row>
    <row r="1071" spans="1:12" x14ac:dyDescent="0.25">
      <c r="A1071" s="144" t="s">
        <v>826</v>
      </c>
      <c r="B1071" s="144" t="s">
        <v>5590</v>
      </c>
      <c r="C1071" s="144" t="s">
        <v>201</v>
      </c>
      <c r="D1071" s="144" t="s">
        <v>5591</v>
      </c>
      <c r="E1071" s="144">
        <v>1.889</v>
      </c>
      <c r="F1071" s="144" t="s">
        <v>201</v>
      </c>
      <c r="G1071" s="144">
        <v>0</v>
      </c>
      <c r="H1071" s="144" t="s">
        <v>1371</v>
      </c>
      <c r="I1071" s="144">
        <v>100</v>
      </c>
      <c r="J1071" s="144">
        <v>100</v>
      </c>
      <c r="K1071" s="144"/>
      <c r="L1071" s="144"/>
    </row>
    <row r="1072" spans="1:12" x14ac:dyDescent="0.25">
      <c r="A1072" s="144" t="s">
        <v>829</v>
      </c>
      <c r="B1072" s="144" t="s">
        <v>5592</v>
      </c>
      <c r="C1072" s="144" t="s">
        <v>201</v>
      </c>
      <c r="D1072" s="144" t="s">
        <v>5593</v>
      </c>
      <c r="E1072" s="144">
        <v>-0.37709999999999999</v>
      </c>
      <c r="F1072" s="144" t="s">
        <v>3876</v>
      </c>
      <c r="G1072" s="144">
        <v>0.37709999999999999</v>
      </c>
      <c r="H1072" s="144" t="s">
        <v>1371</v>
      </c>
      <c r="I1072" s="144">
        <v>0</v>
      </c>
      <c r="J1072" s="144">
        <v>0</v>
      </c>
      <c r="K1072" s="144"/>
      <c r="L1072" s="144"/>
    </row>
    <row r="1073" spans="1:12" x14ac:dyDescent="0.25">
      <c r="A1073" s="144" t="s">
        <v>832</v>
      </c>
      <c r="B1073" s="144" t="s">
        <v>5594</v>
      </c>
      <c r="C1073" s="144" t="s">
        <v>201</v>
      </c>
      <c r="D1073" s="144" t="s">
        <v>3878</v>
      </c>
      <c r="E1073" s="144">
        <v>-0.29370000000000002</v>
      </c>
      <c r="F1073" s="144" t="s">
        <v>5595</v>
      </c>
      <c r="G1073" s="144">
        <v>0.29370000000000002</v>
      </c>
      <c r="H1073" s="144" t="s">
        <v>1371</v>
      </c>
      <c r="I1073" s="144">
        <v>0</v>
      </c>
      <c r="J1073" s="144">
        <v>0</v>
      </c>
      <c r="K1073" s="144"/>
      <c r="L1073" s="144"/>
    </row>
    <row r="1074" spans="1:12" x14ac:dyDescent="0.25">
      <c r="A1074" s="144" t="s">
        <v>835</v>
      </c>
      <c r="B1074" s="144" t="s">
        <v>5596</v>
      </c>
      <c r="C1074" s="144" t="s">
        <v>201</v>
      </c>
      <c r="D1074" s="144" t="s">
        <v>5597</v>
      </c>
      <c r="E1074" s="144">
        <v>0.22770000000000001</v>
      </c>
      <c r="F1074" s="144" t="s">
        <v>201</v>
      </c>
      <c r="G1074" s="144">
        <v>0</v>
      </c>
      <c r="H1074" s="144" t="s">
        <v>1371</v>
      </c>
      <c r="I1074" s="144">
        <v>100</v>
      </c>
      <c r="J1074" s="144">
        <v>100</v>
      </c>
      <c r="K1074" s="144"/>
      <c r="L1074" s="144"/>
    </row>
    <row r="1075" spans="1:12" x14ac:dyDescent="0.25">
      <c r="A1075" s="144" t="s">
        <v>838</v>
      </c>
      <c r="B1075" s="144" t="s">
        <v>5598</v>
      </c>
      <c r="C1075" s="144" t="s">
        <v>201</v>
      </c>
      <c r="D1075" s="144" t="s">
        <v>3369</v>
      </c>
      <c r="E1075" s="144">
        <v>4.8239999999999998E-2</v>
      </c>
      <c r="F1075" s="144" t="s">
        <v>201</v>
      </c>
      <c r="G1075" s="144">
        <v>0</v>
      </c>
      <c r="H1075" s="144" t="s">
        <v>1371</v>
      </c>
      <c r="I1075" s="144">
        <v>100</v>
      </c>
      <c r="J1075" s="144">
        <v>100</v>
      </c>
      <c r="K1075" s="144"/>
      <c r="L1075" s="144"/>
    </row>
    <row r="1076" spans="1:12" x14ac:dyDescent="0.25">
      <c r="A1076" s="144" t="s">
        <v>840</v>
      </c>
      <c r="B1076" s="144" t="s">
        <v>5599</v>
      </c>
      <c r="C1076" s="144" t="s">
        <v>201</v>
      </c>
      <c r="D1076" s="144" t="s">
        <v>5600</v>
      </c>
      <c r="E1076" s="144">
        <v>-0.15720000000000001</v>
      </c>
      <c r="F1076" s="144" t="s">
        <v>5601</v>
      </c>
      <c r="G1076" s="144">
        <v>0.15720000000000001</v>
      </c>
      <c r="H1076" s="144" t="s">
        <v>1371</v>
      </c>
      <c r="I1076" s="144">
        <v>0</v>
      </c>
      <c r="J1076" s="144">
        <v>0</v>
      </c>
      <c r="K1076" s="144"/>
      <c r="L1076" s="144"/>
    </row>
    <row r="1077" spans="1:12" x14ac:dyDescent="0.25">
      <c r="A1077" s="144" t="s">
        <v>844</v>
      </c>
      <c r="B1077" s="144" t="s">
        <v>5602</v>
      </c>
      <c r="C1077" s="144" t="s">
        <v>201</v>
      </c>
      <c r="D1077" s="144" t="s">
        <v>5603</v>
      </c>
      <c r="E1077" s="144">
        <v>-0.31819999999999998</v>
      </c>
      <c r="F1077" s="144" t="s">
        <v>5604</v>
      </c>
      <c r="G1077" s="144">
        <v>0.31819999999999998</v>
      </c>
      <c r="H1077" s="144" t="s">
        <v>1371</v>
      </c>
      <c r="I1077" s="144">
        <v>0</v>
      </c>
      <c r="J1077" s="144">
        <v>0</v>
      </c>
      <c r="K1077" s="144"/>
      <c r="L1077" s="144"/>
    </row>
    <row r="1078" spans="1:12" x14ac:dyDescent="0.25">
      <c r="A1078" s="144" t="s">
        <v>848</v>
      </c>
      <c r="B1078" s="144" t="s">
        <v>5605</v>
      </c>
      <c r="C1078" s="144" t="s">
        <v>201</v>
      </c>
      <c r="D1078" s="144" t="s">
        <v>3881</v>
      </c>
      <c r="E1078" s="144">
        <v>-0.38869999999999999</v>
      </c>
      <c r="F1078" s="144" t="s">
        <v>3882</v>
      </c>
      <c r="G1078" s="144">
        <v>0.38869999999999999</v>
      </c>
      <c r="H1078" s="144" t="s">
        <v>1371</v>
      </c>
      <c r="I1078" s="144">
        <v>0</v>
      </c>
      <c r="J1078" s="144">
        <v>0</v>
      </c>
      <c r="K1078" s="144"/>
      <c r="L1078" s="144"/>
    </row>
    <row r="1079" spans="1:12" x14ac:dyDescent="0.25">
      <c r="A1079" s="144" t="s">
        <v>850</v>
      </c>
      <c r="B1079" s="144" t="s">
        <v>5606</v>
      </c>
      <c r="C1079" s="144" t="s">
        <v>201</v>
      </c>
      <c r="D1079" s="144" t="s">
        <v>5607</v>
      </c>
      <c r="E1079" s="144">
        <v>0.16309999999999999</v>
      </c>
      <c r="F1079" s="144" t="s">
        <v>201</v>
      </c>
      <c r="G1079" s="144">
        <v>0</v>
      </c>
      <c r="H1079" s="144" t="s">
        <v>1371</v>
      </c>
      <c r="I1079" s="144">
        <v>100</v>
      </c>
      <c r="J1079" s="144">
        <v>100</v>
      </c>
      <c r="K1079" s="144"/>
      <c r="L1079" s="144"/>
    </row>
    <row r="1080" spans="1:12" x14ac:dyDescent="0.25">
      <c r="A1080" s="144" t="s">
        <v>853</v>
      </c>
      <c r="B1080" s="144" t="s">
        <v>5608</v>
      </c>
      <c r="C1080" s="144" t="s">
        <v>201</v>
      </c>
      <c r="D1080" s="144" t="s">
        <v>5609</v>
      </c>
      <c r="E1080" s="144">
        <v>-6.1749999999999999E-2</v>
      </c>
      <c r="F1080" s="144" t="s">
        <v>5610</v>
      </c>
      <c r="G1080" s="144">
        <v>6.1749999999999999E-2</v>
      </c>
      <c r="H1080" s="144" t="s">
        <v>1371</v>
      </c>
      <c r="I1080" s="144">
        <v>0</v>
      </c>
      <c r="J1080" s="144">
        <v>0</v>
      </c>
      <c r="K1080" s="144"/>
      <c r="L1080" s="144"/>
    </row>
    <row r="1081" spans="1:12" x14ac:dyDescent="0.25">
      <c r="A1081" s="144" t="s">
        <v>857</v>
      </c>
      <c r="B1081" s="144" t="s">
        <v>5611</v>
      </c>
      <c r="C1081" s="144" t="s">
        <v>201</v>
      </c>
      <c r="D1081" s="144" t="s">
        <v>5612</v>
      </c>
      <c r="E1081" s="144">
        <v>0.1988</v>
      </c>
      <c r="F1081" s="144" t="s">
        <v>201</v>
      </c>
      <c r="G1081" s="144">
        <v>0</v>
      </c>
      <c r="H1081" s="144" t="s">
        <v>1371</v>
      </c>
      <c r="I1081" s="144">
        <v>100</v>
      </c>
      <c r="J1081" s="144">
        <v>100</v>
      </c>
      <c r="K1081" s="144"/>
      <c r="L1081" s="144"/>
    </row>
    <row r="1082" spans="1:12" x14ac:dyDescent="0.25">
      <c r="A1082" s="144" t="s">
        <v>860</v>
      </c>
      <c r="B1082" s="144" t="s">
        <v>5613</v>
      </c>
      <c r="C1082" s="144" t="s">
        <v>201</v>
      </c>
      <c r="D1082" s="144" t="s">
        <v>5614</v>
      </c>
      <c r="E1082" s="144">
        <v>0.50490000000000002</v>
      </c>
      <c r="F1082" s="144" t="s">
        <v>201</v>
      </c>
      <c r="G1082" s="144">
        <v>0</v>
      </c>
      <c r="H1082" s="144" t="s">
        <v>1371</v>
      </c>
      <c r="I1082" s="144">
        <v>100</v>
      </c>
      <c r="J1082" s="144">
        <v>100</v>
      </c>
      <c r="K1082" s="144"/>
      <c r="L1082" s="144"/>
    </row>
    <row r="1083" spans="1:12" x14ac:dyDescent="0.25">
      <c r="A1083" s="144" t="s">
        <v>863</v>
      </c>
      <c r="B1083" s="144" t="s">
        <v>5615</v>
      </c>
      <c r="C1083" s="144" t="s">
        <v>201</v>
      </c>
      <c r="D1083" s="144" t="s">
        <v>3884</v>
      </c>
      <c r="E1083" s="144">
        <v>-0.60029999999999994</v>
      </c>
      <c r="F1083" s="144" t="s">
        <v>5616</v>
      </c>
      <c r="G1083" s="144">
        <v>0.60029999999999994</v>
      </c>
      <c r="H1083" s="144" t="s">
        <v>1371</v>
      </c>
      <c r="I1083" s="144">
        <v>0</v>
      </c>
      <c r="J1083" s="144">
        <v>0</v>
      </c>
      <c r="K1083" s="144"/>
      <c r="L1083" s="144"/>
    </row>
    <row r="1084" spans="1:12" x14ac:dyDescent="0.25">
      <c r="A1084" s="144" t="s">
        <v>866</v>
      </c>
      <c r="B1084" s="144" t="s">
        <v>5617</v>
      </c>
      <c r="C1084" s="144" t="s">
        <v>201</v>
      </c>
      <c r="D1084" s="144" t="s">
        <v>5618</v>
      </c>
      <c r="E1084" s="144">
        <v>-1.7520000000000001E-2</v>
      </c>
      <c r="F1084" s="144" t="s">
        <v>5619</v>
      </c>
      <c r="G1084" s="144">
        <v>1.7520000000000001E-2</v>
      </c>
      <c r="H1084" s="144" t="s">
        <v>1371</v>
      </c>
      <c r="I1084" s="144">
        <v>0</v>
      </c>
      <c r="J1084" s="144">
        <v>0</v>
      </c>
      <c r="K1084" s="144"/>
      <c r="L1084" s="144"/>
    </row>
    <row r="1085" spans="1:12" x14ac:dyDescent="0.25">
      <c r="A1085" s="144" t="s">
        <v>870</v>
      </c>
      <c r="B1085" s="144" t="s">
        <v>5620</v>
      </c>
      <c r="C1085" s="144" t="s">
        <v>201</v>
      </c>
      <c r="D1085" s="144" t="s">
        <v>5621</v>
      </c>
      <c r="E1085" s="144">
        <v>-0.17460000000000001</v>
      </c>
      <c r="F1085" s="144" t="s">
        <v>5622</v>
      </c>
      <c r="G1085" s="144">
        <v>0.17460000000000001</v>
      </c>
      <c r="H1085" s="144" t="s">
        <v>1371</v>
      </c>
      <c r="I1085" s="144">
        <v>0</v>
      </c>
      <c r="J1085" s="144">
        <v>0</v>
      </c>
      <c r="K1085" s="144"/>
      <c r="L1085" s="144"/>
    </row>
    <row r="1086" spans="1:12" x14ac:dyDescent="0.25">
      <c r="A1086" s="144" t="s">
        <v>874</v>
      </c>
      <c r="B1086" s="144" t="s">
        <v>5623</v>
      </c>
      <c r="C1086" s="144" t="s">
        <v>201</v>
      </c>
      <c r="D1086" s="144" t="s">
        <v>5624</v>
      </c>
      <c r="E1086" s="144">
        <v>-0.4138</v>
      </c>
      <c r="F1086" s="144" t="s">
        <v>5625</v>
      </c>
      <c r="G1086" s="144">
        <v>0.4138</v>
      </c>
      <c r="H1086" s="144" t="s">
        <v>1371</v>
      </c>
      <c r="I1086" s="144">
        <v>0</v>
      </c>
      <c r="J1086" s="144">
        <v>0</v>
      </c>
      <c r="K1086" s="144"/>
      <c r="L1086" s="144"/>
    </row>
    <row r="1087" spans="1:12" x14ac:dyDescent="0.25">
      <c r="A1087" s="144" t="s">
        <v>878</v>
      </c>
      <c r="B1087" s="144" t="s">
        <v>5005</v>
      </c>
      <c r="C1087" s="144" t="s">
        <v>201</v>
      </c>
      <c r="D1087" s="144" t="s">
        <v>5626</v>
      </c>
      <c r="E1087" s="144">
        <v>-0.21510000000000001</v>
      </c>
      <c r="F1087" s="144" t="s">
        <v>5007</v>
      </c>
      <c r="G1087" s="144">
        <v>0.21510000000000001</v>
      </c>
      <c r="H1087" s="144" t="s">
        <v>1371</v>
      </c>
      <c r="I1087" s="144">
        <v>0</v>
      </c>
      <c r="J1087" s="144">
        <v>0</v>
      </c>
      <c r="K1087" s="144"/>
      <c r="L1087" s="144"/>
    </row>
    <row r="1088" spans="1:12" x14ac:dyDescent="0.25">
      <c r="A1088" s="144" t="s">
        <v>882</v>
      </c>
      <c r="B1088" s="144" t="s">
        <v>5627</v>
      </c>
      <c r="C1088" s="144" t="s">
        <v>201</v>
      </c>
      <c r="D1088" s="144" t="s">
        <v>3887</v>
      </c>
      <c r="E1088" s="144">
        <v>-4.8099999999999997E-2</v>
      </c>
      <c r="F1088" s="144" t="s">
        <v>5628</v>
      </c>
      <c r="G1088" s="144">
        <v>4.8099999999999997E-2</v>
      </c>
      <c r="H1088" s="144" t="s">
        <v>1371</v>
      </c>
      <c r="I1088" s="144">
        <v>0</v>
      </c>
      <c r="J1088" s="144">
        <v>0</v>
      </c>
      <c r="K1088" s="144"/>
      <c r="L1088" s="144"/>
    </row>
    <row r="1089" spans="1:12" x14ac:dyDescent="0.25">
      <c r="A1089" s="144" t="s">
        <v>885</v>
      </c>
      <c r="B1089" s="144" t="s">
        <v>5629</v>
      </c>
      <c r="C1089" s="144" t="s">
        <v>201</v>
      </c>
      <c r="D1089" s="144" t="s">
        <v>5630</v>
      </c>
      <c r="E1089" s="144">
        <v>2.444E-2</v>
      </c>
      <c r="F1089" s="144" t="s">
        <v>201</v>
      </c>
      <c r="G1089" s="144">
        <v>0</v>
      </c>
      <c r="H1089" s="144" t="s">
        <v>1371</v>
      </c>
      <c r="I1089" s="144">
        <v>100</v>
      </c>
      <c r="J1089" s="144">
        <v>100</v>
      </c>
      <c r="K1089" s="144"/>
      <c r="L1089" s="144"/>
    </row>
    <row r="1090" spans="1:12" x14ac:dyDescent="0.25">
      <c r="A1090" s="144" t="s">
        <v>888</v>
      </c>
      <c r="B1090" s="144" t="s">
        <v>5631</v>
      </c>
      <c r="C1090" s="144" t="s">
        <v>201</v>
      </c>
      <c r="D1090" s="144" t="s">
        <v>5632</v>
      </c>
      <c r="E1090" s="144">
        <v>0.40820000000000001</v>
      </c>
      <c r="F1090" s="144" t="s">
        <v>201</v>
      </c>
      <c r="G1090" s="144">
        <v>0</v>
      </c>
      <c r="H1090" s="144" t="s">
        <v>1371</v>
      </c>
      <c r="I1090" s="144">
        <v>100</v>
      </c>
      <c r="J1090" s="144">
        <v>100</v>
      </c>
      <c r="K1090" s="144"/>
      <c r="L1090" s="144"/>
    </row>
    <row r="1091" spans="1:12" x14ac:dyDescent="0.25">
      <c r="A1091" s="144" t="s">
        <v>891</v>
      </c>
      <c r="B1091" s="144" t="s">
        <v>5633</v>
      </c>
      <c r="C1091" s="144" t="s">
        <v>201</v>
      </c>
      <c r="D1091" s="144" t="s">
        <v>5634</v>
      </c>
      <c r="E1091" s="144">
        <v>-0.3397</v>
      </c>
      <c r="F1091" s="144" t="s">
        <v>3888</v>
      </c>
      <c r="G1091" s="144">
        <v>0.3397</v>
      </c>
      <c r="H1091" s="144" t="s">
        <v>1371</v>
      </c>
      <c r="I1091" s="144">
        <v>0</v>
      </c>
      <c r="J1091" s="144">
        <v>0</v>
      </c>
      <c r="K1091" s="144"/>
      <c r="L1091" s="144"/>
    </row>
    <row r="1092" spans="1:12" x14ac:dyDescent="0.25">
      <c r="A1092" s="144" t="s">
        <v>894</v>
      </c>
      <c r="B1092" s="144" t="s">
        <v>5635</v>
      </c>
      <c r="C1092" s="144" t="s">
        <v>201</v>
      </c>
      <c r="D1092" s="144" t="s">
        <v>5636</v>
      </c>
      <c r="E1092" s="144">
        <v>0.152</v>
      </c>
      <c r="F1092" s="144" t="s">
        <v>201</v>
      </c>
      <c r="G1092" s="144">
        <v>0</v>
      </c>
      <c r="H1092" s="144" t="s">
        <v>1371</v>
      </c>
      <c r="I1092" s="144">
        <v>100</v>
      </c>
      <c r="J1092" s="144">
        <v>100</v>
      </c>
      <c r="K1092" s="144"/>
      <c r="L1092" s="144"/>
    </row>
    <row r="1093" spans="1:12" x14ac:dyDescent="0.25">
      <c r="A1093" s="144" t="s">
        <v>897</v>
      </c>
      <c r="B1093" s="144" t="s">
        <v>5637</v>
      </c>
      <c r="C1093" s="144" t="s">
        <v>201</v>
      </c>
      <c r="D1093" s="144" t="s">
        <v>3890</v>
      </c>
      <c r="E1093" s="144">
        <v>4.2500000000000003E-2</v>
      </c>
      <c r="F1093" s="144" t="s">
        <v>201</v>
      </c>
      <c r="G1093" s="144">
        <v>0</v>
      </c>
      <c r="H1093" s="144" t="s">
        <v>1371</v>
      </c>
      <c r="I1093" s="144">
        <v>100</v>
      </c>
      <c r="J1093" s="144">
        <v>100</v>
      </c>
      <c r="K1093" s="144"/>
      <c r="L1093" s="144"/>
    </row>
    <row r="1094" spans="1:12" x14ac:dyDescent="0.25">
      <c r="A1094" s="144" t="s">
        <v>899</v>
      </c>
      <c r="B1094" s="144" t="s">
        <v>5638</v>
      </c>
      <c r="C1094" s="144" t="s">
        <v>201</v>
      </c>
      <c r="D1094" s="144" t="s">
        <v>5639</v>
      </c>
      <c r="E1094" s="144">
        <v>9.6420000000000006E-2</v>
      </c>
      <c r="F1094" s="144" t="s">
        <v>201</v>
      </c>
      <c r="G1094" s="144">
        <v>0</v>
      </c>
      <c r="H1094" s="144" t="s">
        <v>1371</v>
      </c>
      <c r="I1094" s="144">
        <v>100</v>
      </c>
      <c r="J1094" s="144">
        <v>100</v>
      </c>
      <c r="K1094" s="144"/>
      <c r="L1094" s="144"/>
    </row>
    <row r="1095" spans="1:12" x14ac:dyDescent="0.25">
      <c r="A1095" s="144" t="s">
        <v>902</v>
      </c>
      <c r="B1095" s="144" t="s">
        <v>5640</v>
      </c>
      <c r="C1095" s="144" t="s">
        <v>201</v>
      </c>
      <c r="D1095" s="144" t="s">
        <v>5641</v>
      </c>
      <c r="E1095" s="144">
        <v>0.93820000000000003</v>
      </c>
      <c r="F1095" s="144" t="s">
        <v>201</v>
      </c>
      <c r="G1095" s="144">
        <v>0</v>
      </c>
      <c r="H1095" s="144" t="s">
        <v>1371</v>
      </c>
      <c r="I1095" s="144">
        <v>100</v>
      </c>
      <c r="J1095" s="144">
        <v>100</v>
      </c>
      <c r="K1095" s="144"/>
      <c r="L1095" s="144"/>
    </row>
    <row r="1096" spans="1:12" x14ac:dyDescent="0.25">
      <c r="A1096" s="144" t="s">
        <v>905</v>
      </c>
      <c r="B1096" s="144" t="s">
        <v>5642</v>
      </c>
      <c r="C1096" s="144" t="s">
        <v>201</v>
      </c>
      <c r="D1096" s="144" t="s">
        <v>5643</v>
      </c>
      <c r="E1096" s="144">
        <v>-0.29759999999999998</v>
      </c>
      <c r="F1096" s="144" t="s">
        <v>3891</v>
      </c>
      <c r="G1096" s="144">
        <v>0.29759999999999998</v>
      </c>
      <c r="H1096" s="144" t="s">
        <v>1371</v>
      </c>
      <c r="I1096" s="144">
        <v>0</v>
      </c>
      <c r="J1096" s="144">
        <v>0</v>
      </c>
      <c r="K1096" s="144"/>
      <c r="L1096" s="144"/>
    </row>
    <row r="1097" spans="1:12" x14ac:dyDescent="0.25">
      <c r="A1097" s="144" t="s">
        <v>908</v>
      </c>
      <c r="B1097" s="144" t="s">
        <v>5644</v>
      </c>
      <c r="C1097" s="144" t="s">
        <v>201</v>
      </c>
      <c r="D1097" s="144" t="s">
        <v>3372</v>
      </c>
      <c r="E1097" s="144">
        <v>1.617</v>
      </c>
      <c r="F1097" s="144" t="s">
        <v>201</v>
      </c>
      <c r="G1097" s="144">
        <v>0</v>
      </c>
      <c r="H1097" s="144" t="s">
        <v>1371</v>
      </c>
      <c r="I1097" s="144">
        <v>100</v>
      </c>
      <c r="J1097" s="144">
        <v>100</v>
      </c>
      <c r="K1097" s="144"/>
      <c r="L1097" s="144"/>
    </row>
    <row r="1098" spans="1:12" x14ac:dyDescent="0.25">
      <c r="A1098" s="144" t="s">
        <v>910</v>
      </c>
      <c r="B1098" s="144" t="s">
        <v>5551</v>
      </c>
      <c r="C1098" s="144" t="s">
        <v>201</v>
      </c>
      <c r="D1098" s="144" t="s">
        <v>5645</v>
      </c>
      <c r="E1098" s="144">
        <v>-7.936E-2</v>
      </c>
      <c r="F1098" s="144" t="s">
        <v>5552</v>
      </c>
      <c r="G1098" s="144">
        <v>7.936E-2</v>
      </c>
      <c r="H1098" s="144" t="s">
        <v>1371</v>
      </c>
      <c r="I1098" s="144">
        <v>0</v>
      </c>
      <c r="J1098" s="144">
        <v>0</v>
      </c>
      <c r="K1098" s="144"/>
      <c r="L1098" s="144"/>
    </row>
    <row r="1099" spans="1:12" x14ac:dyDescent="0.25">
      <c r="A1099" s="144" t="s">
        <v>912</v>
      </c>
      <c r="B1099" s="144" t="s">
        <v>5646</v>
      </c>
      <c r="C1099" s="144" t="s">
        <v>201</v>
      </c>
      <c r="D1099" s="144" t="s">
        <v>5647</v>
      </c>
      <c r="E1099" s="144">
        <v>1.5640000000000001</v>
      </c>
      <c r="F1099" s="144" t="s">
        <v>201</v>
      </c>
      <c r="G1099" s="144">
        <v>0</v>
      </c>
      <c r="H1099" s="144" t="s">
        <v>1371</v>
      </c>
      <c r="I1099" s="144">
        <v>100</v>
      </c>
      <c r="J1099" s="144">
        <v>100</v>
      </c>
      <c r="K1099" s="144"/>
      <c r="L1099" s="144"/>
    </row>
    <row r="1100" spans="1:12" x14ac:dyDescent="0.25">
      <c r="A1100" s="144" t="s">
        <v>915</v>
      </c>
      <c r="B1100" s="144" t="s">
        <v>5648</v>
      </c>
      <c r="C1100" s="144" t="s">
        <v>201</v>
      </c>
      <c r="D1100" s="144" t="s">
        <v>5649</v>
      </c>
      <c r="E1100" s="144">
        <v>-4.1660000000000003E-2</v>
      </c>
      <c r="F1100" s="144" t="s">
        <v>5650</v>
      </c>
      <c r="G1100" s="144">
        <v>4.1660000000000003E-2</v>
      </c>
      <c r="H1100" s="144" t="s">
        <v>1371</v>
      </c>
      <c r="I1100" s="144">
        <v>0</v>
      </c>
      <c r="J1100" s="144">
        <v>0</v>
      </c>
      <c r="K1100" s="144"/>
      <c r="L1100" s="144"/>
    </row>
    <row r="1101" spans="1:12" x14ac:dyDescent="0.25">
      <c r="A1101" s="144" t="s">
        <v>919</v>
      </c>
      <c r="B1101" s="144" t="s">
        <v>5651</v>
      </c>
      <c r="C1101" s="144" t="s">
        <v>201</v>
      </c>
      <c r="D1101" s="144" t="s">
        <v>5652</v>
      </c>
      <c r="E1101" s="144">
        <v>-0.2278</v>
      </c>
      <c r="F1101" s="144" t="s">
        <v>5653</v>
      </c>
      <c r="G1101" s="144">
        <v>0.2278</v>
      </c>
      <c r="H1101" s="144" t="s">
        <v>1371</v>
      </c>
      <c r="I1101" s="144">
        <v>0</v>
      </c>
      <c r="J1101" s="144">
        <v>0</v>
      </c>
      <c r="K1101" s="144"/>
      <c r="L1101" s="144"/>
    </row>
    <row r="1102" spans="1:12" x14ac:dyDescent="0.25">
      <c r="A1102" s="144" t="s">
        <v>923</v>
      </c>
      <c r="B1102" s="144" t="s">
        <v>5654</v>
      </c>
      <c r="C1102" s="144" t="s">
        <v>201</v>
      </c>
      <c r="D1102" s="144" t="s">
        <v>3895</v>
      </c>
      <c r="E1102" s="144">
        <v>-0.38219999999999998</v>
      </c>
      <c r="F1102" s="144" t="s">
        <v>3896</v>
      </c>
      <c r="G1102" s="144">
        <v>0.38219999999999998</v>
      </c>
      <c r="H1102" s="144" t="s">
        <v>1371</v>
      </c>
      <c r="I1102" s="144">
        <v>0</v>
      </c>
      <c r="J1102" s="144">
        <v>0</v>
      </c>
      <c r="K1102" s="144"/>
      <c r="L1102" s="144"/>
    </row>
    <row r="1103" spans="1:12" x14ac:dyDescent="0.25">
      <c r="A1103" s="144" t="s">
        <v>925</v>
      </c>
      <c r="B1103" s="144" t="s">
        <v>5655</v>
      </c>
      <c r="C1103" s="144" t="s">
        <v>201</v>
      </c>
      <c r="D1103" s="144" t="s">
        <v>5656</v>
      </c>
      <c r="E1103" s="144">
        <v>0.34920000000000001</v>
      </c>
      <c r="F1103" s="144" t="s">
        <v>201</v>
      </c>
      <c r="G1103" s="144">
        <v>0</v>
      </c>
      <c r="H1103" s="144" t="s">
        <v>1371</v>
      </c>
      <c r="I1103" s="144">
        <v>100</v>
      </c>
      <c r="J1103" s="144">
        <v>100</v>
      </c>
      <c r="K1103" s="144"/>
      <c r="L1103" s="144"/>
    </row>
    <row r="1104" spans="1:12" x14ac:dyDescent="0.25">
      <c r="A1104" s="144" t="s">
        <v>928</v>
      </c>
      <c r="B1104" s="144" t="s">
        <v>5657</v>
      </c>
      <c r="C1104" s="144" t="s">
        <v>201</v>
      </c>
      <c r="D1104" s="144" t="s">
        <v>5658</v>
      </c>
      <c r="E1104" s="144">
        <v>-4.8300000000000003E-2</v>
      </c>
      <c r="F1104" s="144" t="s">
        <v>5659</v>
      </c>
      <c r="G1104" s="144">
        <v>4.8300000000000003E-2</v>
      </c>
      <c r="H1104" s="144" t="s">
        <v>1371</v>
      </c>
      <c r="I1104" s="144">
        <v>0</v>
      </c>
      <c r="J1104" s="144">
        <v>0</v>
      </c>
      <c r="K1104" s="144"/>
      <c r="L1104" s="144"/>
    </row>
    <row r="1105" spans="1:12" x14ac:dyDescent="0.25">
      <c r="A1105" s="144" t="s">
        <v>932</v>
      </c>
      <c r="B1105" s="144" t="s">
        <v>5660</v>
      </c>
      <c r="C1105" s="144" t="s">
        <v>201</v>
      </c>
      <c r="D1105" s="144" t="s">
        <v>5661</v>
      </c>
      <c r="E1105" s="144">
        <v>-6.9589999999999999E-2</v>
      </c>
      <c r="F1105" s="144" t="s">
        <v>5662</v>
      </c>
      <c r="G1105" s="144">
        <v>6.9589999999999999E-2</v>
      </c>
      <c r="H1105" s="144" t="s">
        <v>1371</v>
      </c>
      <c r="I1105" s="144">
        <v>0</v>
      </c>
      <c r="J1105" s="144">
        <v>0</v>
      </c>
      <c r="K1105" s="144"/>
      <c r="L1105" s="144"/>
    </row>
    <row r="1106" spans="1:12" x14ac:dyDescent="0.25">
      <c r="A1106" s="144" t="s">
        <v>936</v>
      </c>
      <c r="B1106" s="144" t="s">
        <v>5663</v>
      </c>
      <c r="C1106" s="144" t="s">
        <v>201</v>
      </c>
      <c r="D1106" s="144" t="s">
        <v>3898</v>
      </c>
      <c r="E1106" s="144">
        <v>0.76200000000000001</v>
      </c>
      <c r="F1106" s="144" t="s">
        <v>201</v>
      </c>
      <c r="G1106" s="144">
        <v>0</v>
      </c>
      <c r="H1106" s="144" t="s">
        <v>1371</v>
      </c>
      <c r="I1106" s="144">
        <v>100</v>
      </c>
      <c r="J1106" s="144">
        <v>100</v>
      </c>
      <c r="K1106" s="144"/>
      <c r="L1106" s="144"/>
    </row>
    <row r="1107" spans="1:12" x14ac:dyDescent="0.25">
      <c r="A1107" s="144" t="s">
        <v>938</v>
      </c>
      <c r="B1107" s="144" t="s">
        <v>5664</v>
      </c>
      <c r="C1107" s="144" t="s">
        <v>201</v>
      </c>
      <c r="D1107" s="144" t="s">
        <v>5665</v>
      </c>
      <c r="E1107" s="144">
        <v>6.7820000000000005E-2</v>
      </c>
      <c r="F1107" s="144" t="s">
        <v>201</v>
      </c>
      <c r="G1107" s="144">
        <v>0</v>
      </c>
      <c r="H1107" s="144" t="s">
        <v>1371</v>
      </c>
      <c r="I1107" s="144">
        <v>100</v>
      </c>
      <c r="J1107" s="144">
        <v>100</v>
      </c>
      <c r="K1107" s="144"/>
      <c r="L1107" s="144"/>
    </row>
    <row r="1108" spans="1:12" x14ac:dyDescent="0.25">
      <c r="A1108" s="144" t="s">
        <v>941</v>
      </c>
      <c r="B1108" s="144" t="s">
        <v>5666</v>
      </c>
      <c r="C1108" s="144" t="s">
        <v>201</v>
      </c>
      <c r="D1108" s="144" t="s">
        <v>5667</v>
      </c>
      <c r="E1108" s="144">
        <v>0.57150000000000001</v>
      </c>
      <c r="F1108" s="144" t="s">
        <v>201</v>
      </c>
      <c r="G1108" s="144">
        <v>0</v>
      </c>
      <c r="H1108" s="144" t="s">
        <v>1371</v>
      </c>
      <c r="I1108" s="144">
        <v>100</v>
      </c>
      <c r="J1108" s="144">
        <v>100</v>
      </c>
      <c r="K1108" s="144"/>
      <c r="L1108" s="144"/>
    </row>
    <row r="1109" spans="1:12" x14ac:dyDescent="0.25">
      <c r="A1109" s="144" t="s">
        <v>944</v>
      </c>
      <c r="B1109" s="144" t="s">
        <v>5668</v>
      </c>
      <c r="C1109" s="144" t="s">
        <v>201</v>
      </c>
      <c r="D1109" s="144" t="s">
        <v>5669</v>
      </c>
      <c r="E1109" s="144">
        <v>-0.1978</v>
      </c>
      <c r="F1109" s="144" t="s">
        <v>5670</v>
      </c>
      <c r="G1109" s="144">
        <v>0.1978</v>
      </c>
      <c r="H1109" s="144" t="s">
        <v>1371</v>
      </c>
      <c r="I1109" s="144">
        <v>0</v>
      </c>
      <c r="J1109" s="144">
        <v>0</v>
      </c>
      <c r="K1109" s="144"/>
      <c r="L1109" s="144"/>
    </row>
    <row r="1110" spans="1:12" x14ac:dyDescent="0.25">
      <c r="A1110" s="144" t="s">
        <v>948</v>
      </c>
      <c r="B1110" s="144" t="s">
        <v>5671</v>
      </c>
      <c r="C1110" s="144" t="s">
        <v>201</v>
      </c>
      <c r="D1110" s="144" t="s">
        <v>5672</v>
      </c>
      <c r="E1110" s="144">
        <v>-0.42830000000000001</v>
      </c>
      <c r="F1110" s="144" t="s">
        <v>5673</v>
      </c>
      <c r="G1110" s="144">
        <v>0.42830000000000001</v>
      </c>
      <c r="H1110" s="144" t="s">
        <v>1371</v>
      </c>
      <c r="I1110" s="144">
        <v>0</v>
      </c>
      <c r="J1110" s="144">
        <v>0</v>
      </c>
      <c r="K1110" s="144"/>
      <c r="L1110" s="144"/>
    </row>
    <row r="1111" spans="1:12" x14ac:dyDescent="0.25">
      <c r="A1111" s="144" t="s">
        <v>952</v>
      </c>
      <c r="B1111" s="144" t="s">
        <v>5674</v>
      </c>
      <c r="C1111" s="144" t="s">
        <v>201</v>
      </c>
      <c r="D1111" s="144" t="s">
        <v>3901</v>
      </c>
      <c r="E1111" s="144">
        <v>0.14560000000000001</v>
      </c>
      <c r="F1111" s="144" t="s">
        <v>201</v>
      </c>
      <c r="G1111" s="144">
        <v>0</v>
      </c>
      <c r="H1111" s="144" t="s">
        <v>1371</v>
      </c>
      <c r="I1111" s="144">
        <v>100</v>
      </c>
      <c r="J1111" s="144">
        <v>100</v>
      </c>
      <c r="K1111" s="144"/>
      <c r="L1111" s="144"/>
    </row>
    <row r="1112" spans="1:12" x14ac:dyDescent="0.25">
      <c r="A1112" s="144" t="s">
        <v>954</v>
      </c>
      <c r="B1112" s="144" t="s">
        <v>5675</v>
      </c>
      <c r="C1112" s="144" t="s">
        <v>201</v>
      </c>
      <c r="D1112" s="144" t="s">
        <v>5676</v>
      </c>
      <c r="E1112" s="144">
        <v>-0.4148</v>
      </c>
      <c r="F1112" s="144" t="s">
        <v>3902</v>
      </c>
      <c r="G1112" s="144">
        <v>0.4148</v>
      </c>
      <c r="H1112" s="144" t="s">
        <v>1371</v>
      </c>
      <c r="I1112" s="144">
        <v>0</v>
      </c>
      <c r="J1112" s="144">
        <v>0</v>
      </c>
      <c r="K1112" s="144"/>
      <c r="L1112" s="144"/>
    </row>
    <row r="1113" spans="1:12" x14ac:dyDescent="0.25">
      <c r="A1113" s="144" t="s">
        <v>957</v>
      </c>
      <c r="B1113" s="144" t="s">
        <v>5677</v>
      </c>
      <c r="C1113" s="144" t="s">
        <v>201</v>
      </c>
      <c r="D1113" s="144" t="s">
        <v>5678</v>
      </c>
      <c r="E1113" s="144">
        <v>0.22409999999999999</v>
      </c>
      <c r="F1113" s="144" t="s">
        <v>201</v>
      </c>
      <c r="G1113" s="144">
        <v>0</v>
      </c>
      <c r="H1113" s="144" t="s">
        <v>1371</v>
      </c>
      <c r="I1113" s="144">
        <v>100</v>
      </c>
      <c r="J1113" s="144">
        <v>100</v>
      </c>
      <c r="K1113" s="144"/>
      <c r="L1113" s="144"/>
    </row>
    <row r="1114" spans="1:12" x14ac:dyDescent="0.25">
      <c r="A1114" s="144" t="s">
        <v>960</v>
      </c>
      <c r="B1114" s="144" t="s">
        <v>5679</v>
      </c>
      <c r="C1114" s="144" t="s">
        <v>201</v>
      </c>
      <c r="D1114" s="144" t="s">
        <v>5680</v>
      </c>
      <c r="E1114" s="144">
        <v>-0.19089999999999999</v>
      </c>
      <c r="F1114" s="144" t="s">
        <v>5034</v>
      </c>
      <c r="G1114" s="144">
        <v>0.19089999999999999</v>
      </c>
      <c r="H1114" s="144" t="s">
        <v>1371</v>
      </c>
      <c r="I1114" s="144">
        <v>0</v>
      </c>
      <c r="J1114" s="144">
        <v>0</v>
      </c>
      <c r="K1114" s="144"/>
      <c r="L1114" s="144"/>
    </row>
    <row r="1115" spans="1:12" x14ac:dyDescent="0.25">
      <c r="A1115" s="144" t="s">
        <v>964</v>
      </c>
      <c r="B1115" s="144" t="s">
        <v>5681</v>
      </c>
      <c r="C1115" s="144" t="s">
        <v>201</v>
      </c>
      <c r="D1115" s="144" t="s">
        <v>5682</v>
      </c>
      <c r="E1115" s="144">
        <v>0.50049999999999994</v>
      </c>
      <c r="F1115" s="144" t="s">
        <v>201</v>
      </c>
      <c r="G1115" s="144">
        <v>0</v>
      </c>
      <c r="H1115" s="144" t="s">
        <v>1371</v>
      </c>
      <c r="I1115" s="144">
        <v>100</v>
      </c>
      <c r="J1115" s="144">
        <v>100</v>
      </c>
      <c r="K1115" s="144"/>
      <c r="L1115" s="144"/>
    </row>
    <row r="1116" spans="1:12" x14ac:dyDescent="0.25">
      <c r="A1116" s="144" t="s">
        <v>967</v>
      </c>
      <c r="B1116" s="144" t="s">
        <v>5683</v>
      </c>
      <c r="C1116" s="144" t="s">
        <v>201</v>
      </c>
      <c r="D1116" s="144" t="s">
        <v>3904</v>
      </c>
      <c r="E1116" s="144">
        <v>0.1532</v>
      </c>
      <c r="F1116" s="144" t="s">
        <v>201</v>
      </c>
      <c r="G1116" s="144">
        <v>0</v>
      </c>
      <c r="H1116" s="144" t="s">
        <v>1371</v>
      </c>
      <c r="I1116" s="144">
        <v>100</v>
      </c>
      <c r="J1116" s="144">
        <v>100</v>
      </c>
      <c r="K1116" s="144"/>
      <c r="L1116" s="144"/>
    </row>
    <row r="1117" spans="1:12" x14ac:dyDescent="0.25">
      <c r="A1117" s="144" t="s">
        <v>969</v>
      </c>
      <c r="B1117" s="144" t="s">
        <v>5684</v>
      </c>
      <c r="C1117" s="144" t="s">
        <v>201</v>
      </c>
      <c r="D1117" s="144" t="s">
        <v>3375</v>
      </c>
      <c r="E1117" s="144">
        <v>0.9496</v>
      </c>
      <c r="F1117" s="144" t="s">
        <v>201</v>
      </c>
      <c r="G1117" s="144">
        <v>0</v>
      </c>
      <c r="H1117" s="144" t="s">
        <v>1371</v>
      </c>
      <c r="I1117" s="144">
        <v>100</v>
      </c>
      <c r="J1117" s="144">
        <v>100</v>
      </c>
      <c r="K1117" s="144"/>
      <c r="L1117" s="144"/>
    </row>
    <row r="1118" spans="1:12" x14ac:dyDescent="0.25">
      <c r="A1118" s="144" t="s">
        <v>971</v>
      </c>
      <c r="B1118" s="144" t="s">
        <v>5685</v>
      </c>
      <c r="C1118" s="144" t="s">
        <v>201</v>
      </c>
      <c r="D1118" s="144" t="s">
        <v>5686</v>
      </c>
      <c r="E1118" s="144">
        <v>0.8165</v>
      </c>
      <c r="F1118" s="144" t="s">
        <v>201</v>
      </c>
      <c r="G1118" s="144">
        <v>0</v>
      </c>
      <c r="H1118" s="144" t="s">
        <v>1371</v>
      </c>
      <c r="I1118" s="144">
        <v>100</v>
      </c>
      <c r="J1118" s="144">
        <v>100</v>
      </c>
      <c r="K1118" s="144"/>
      <c r="L1118" s="144"/>
    </row>
    <row r="1119" spans="1:12" x14ac:dyDescent="0.25">
      <c r="A1119" s="144" t="s">
        <v>974</v>
      </c>
      <c r="B1119" s="144" t="s">
        <v>5687</v>
      </c>
      <c r="C1119" s="144" t="s">
        <v>201</v>
      </c>
      <c r="D1119" s="144" t="s">
        <v>5688</v>
      </c>
      <c r="E1119" s="144">
        <v>-0.55179999999999996</v>
      </c>
      <c r="F1119" s="144" t="s">
        <v>3905</v>
      </c>
      <c r="G1119" s="144">
        <v>0.55179999999999996</v>
      </c>
      <c r="H1119" s="144" t="s">
        <v>1371</v>
      </c>
      <c r="I1119" s="144">
        <v>0</v>
      </c>
      <c r="J1119" s="144">
        <v>0</v>
      </c>
      <c r="K1119" s="144"/>
      <c r="L1119" s="144"/>
    </row>
    <row r="1120" spans="1:12" x14ac:dyDescent="0.25">
      <c r="A1120" s="144" t="s">
        <v>977</v>
      </c>
      <c r="B1120" s="144" t="s">
        <v>5689</v>
      </c>
      <c r="C1120" s="144" t="s">
        <v>201</v>
      </c>
      <c r="D1120" s="144" t="s">
        <v>5690</v>
      </c>
      <c r="E1120" s="144">
        <v>0.14399999999999999</v>
      </c>
      <c r="F1120" s="144" t="s">
        <v>201</v>
      </c>
      <c r="G1120" s="144">
        <v>0</v>
      </c>
      <c r="H1120" s="144" t="s">
        <v>1371</v>
      </c>
      <c r="I1120" s="144">
        <v>100</v>
      </c>
      <c r="J1120" s="144">
        <v>100</v>
      </c>
      <c r="K1120" s="144"/>
      <c r="L1120" s="144"/>
    </row>
    <row r="1121" spans="1:12" x14ac:dyDescent="0.25">
      <c r="A1121" s="144" t="s">
        <v>980</v>
      </c>
      <c r="B1121" s="144" t="s">
        <v>5691</v>
      </c>
      <c r="C1121" s="144" t="s">
        <v>201</v>
      </c>
      <c r="D1121" s="144" t="s">
        <v>3907</v>
      </c>
      <c r="E1121" s="144">
        <v>0.95050000000000001</v>
      </c>
      <c r="F1121" s="144" t="s">
        <v>201</v>
      </c>
      <c r="G1121" s="144">
        <v>0</v>
      </c>
      <c r="H1121" s="144" t="s">
        <v>1371</v>
      </c>
      <c r="I1121" s="144">
        <v>100</v>
      </c>
      <c r="J1121" s="144">
        <v>100</v>
      </c>
      <c r="K1121" s="144"/>
      <c r="L1121" s="144"/>
    </row>
    <row r="1122" spans="1:12" x14ac:dyDescent="0.25">
      <c r="A1122" s="144" t="s">
        <v>982</v>
      </c>
      <c r="B1122" s="144" t="s">
        <v>5692</v>
      </c>
      <c r="C1122" s="144" t="s">
        <v>201</v>
      </c>
      <c r="D1122" s="144" t="s">
        <v>5693</v>
      </c>
      <c r="E1122" s="144">
        <v>0.61319999999999997</v>
      </c>
      <c r="F1122" s="144" t="s">
        <v>201</v>
      </c>
      <c r="G1122" s="144">
        <v>0</v>
      </c>
      <c r="H1122" s="144" t="s">
        <v>1371</v>
      </c>
      <c r="I1122" s="144">
        <v>100</v>
      </c>
      <c r="J1122" s="144">
        <v>100</v>
      </c>
      <c r="K1122" s="144"/>
      <c r="L1122" s="144"/>
    </row>
    <row r="1123" spans="1:12" x14ac:dyDescent="0.25">
      <c r="A1123" s="144" t="s">
        <v>985</v>
      </c>
      <c r="B1123" s="144" t="s">
        <v>5694</v>
      </c>
      <c r="C1123" s="144" t="s">
        <v>201</v>
      </c>
      <c r="D1123" s="144" t="s">
        <v>5695</v>
      </c>
      <c r="E1123" s="144">
        <v>-0.31919999999999998</v>
      </c>
      <c r="F1123" s="144" t="s">
        <v>5696</v>
      </c>
      <c r="G1123" s="144">
        <v>0.31919999999999998</v>
      </c>
      <c r="H1123" s="144" t="s">
        <v>1371</v>
      </c>
      <c r="I1123" s="144">
        <v>0</v>
      </c>
      <c r="J1123" s="144">
        <v>0</v>
      </c>
      <c r="K1123" s="144"/>
      <c r="L1123" s="144"/>
    </row>
    <row r="1124" spans="1:12" x14ac:dyDescent="0.25">
      <c r="A1124" s="144" t="s">
        <v>989</v>
      </c>
      <c r="B1124" s="144" t="s">
        <v>5697</v>
      </c>
      <c r="C1124" s="144" t="s">
        <v>201</v>
      </c>
      <c r="D1124" s="144" t="s">
        <v>5698</v>
      </c>
      <c r="E1124" s="144">
        <v>-0.14460000000000001</v>
      </c>
      <c r="F1124" s="144" t="s">
        <v>5699</v>
      </c>
      <c r="G1124" s="144">
        <v>0.14460000000000001</v>
      </c>
      <c r="H1124" s="144" t="s">
        <v>1371</v>
      </c>
      <c r="I1124" s="144">
        <v>0</v>
      </c>
      <c r="J1124" s="144">
        <v>0</v>
      </c>
      <c r="K1124" s="144"/>
      <c r="L1124" s="144"/>
    </row>
    <row r="1125" spans="1:12" x14ac:dyDescent="0.25">
      <c r="A1125" s="144" t="s">
        <v>993</v>
      </c>
      <c r="B1125" s="144" t="s">
        <v>5700</v>
      </c>
      <c r="C1125" s="144" t="s">
        <v>201</v>
      </c>
      <c r="D1125" s="144" t="s">
        <v>5701</v>
      </c>
      <c r="E1125" s="144">
        <v>-0.16009999999999999</v>
      </c>
      <c r="F1125" s="144" t="s">
        <v>5702</v>
      </c>
      <c r="G1125" s="144">
        <v>0.16009999999999999</v>
      </c>
      <c r="H1125" s="144" t="s">
        <v>1371</v>
      </c>
      <c r="I1125" s="144">
        <v>0</v>
      </c>
      <c r="J1125" s="144">
        <v>0</v>
      </c>
      <c r="K1125" s="144"/>
      <c r="L1125" s="144"/>
    </row>
    <row r="1126" spans="1:12" x14ac:dyDescent="0.25">
      <c r="A1126" s="144" t="s">
        <v>997</v>
      </c>
      <c r="B1126" s="144" t="s">
        <v>5674</v>
      </c>
      <c r="C1126" s="144" t="s">
        <v>201</v>
      </c>
      <c r="D1126" s="144" t="s">
        <v>3909</v>
      </c>
      <c r="E1126" s="144">
        <v>0.14960000000000001</v>
      </c>
      <c r="F1126" s="144" t="s">
        <v>201</v>
      </c>
      <c r="G1126" s="144">
        <v>0</v>
      </c>
      <c r="H1126" s="144" t="s">
        <v>1371</v>
      </c>
      <c r="I1126" s="144">
        <v>100</v>
      </c>
      <c r="J1126" s="144">
        <v>100</v>
      </c>
      <c r="K1126" s="144"/>
      <c r="L1126" s="144"/>
    </row>
    <row r="1127" spans="1:12" x14ac:dyDescent="0.25">
      <c r="A1127" s="144" t="s">
        <v>998</v>
      </c>
      <c r="B1127" s="144" t="s">
        <v>5703</v>
      </c>
      <c r="C1127" s="144" t="s">
        <v>201</v>
      </c>
      <c r="D1127" s="144" t="s">
        <v>5704</v>
      </c>
      <c r="E1127" s="144">
        <v>-7.6750000000000004E-3</v>
      </c>
      <c r="F1127" s="144" t="s">
        <v>3910</v>
      </c>
      <c r="G1127" s="144">
        <v>7.6750000000000004E-3</v>
      </c>
      <c r="H1127" s="144" t="s">
        <v>1371</v>
      </c>
      <c r="I1127" s="144">
        <v>0</v>
      </c>
      <c r="J1127" s="144">
        <v>0</v>
      </c>
      <c r="K1127" s="144"/>
      <c r="L1127" s="144"/>
    </row>
    <row r="1128" spans="1:12" x14ac:dyDescent="0.25">
      <c r="A1128" s="144" t="s">
        <v>1001</v>
      </c>
      <c r="B1128" s="144" t="s">
        <v>201</v>
      </c>
      <c r="C1128" s="144" t="s">
        <v>201</v>
      </c>
      <c r="D1128" s="144" t="s">
        <v>5705</v>
      </c>
      <c r="E1128" s="144">
        <v>0</v>
      </c>
      <c r="F1128" s="144" t="s">
        <v>201</v>
      </c>
      <c r="G1128" s="144">
        <v>0</v>
      </c>
      <c r="H1128" s="144" t="s">
        <v>1371</v>
      </c>
      <c r="I1128" s="144">
        <v>0</v>
      </c>
      <c r="J1128" s="144">
        <v>0</v>
      </c>
      <c r="K1128" s="144"/>
      <c r="L1128" s="144"/>
    </row>
    <row r="1129" spans="1:12" x14ac:dyDescent="0.25">
      <c r="A1129" s="144" t="s">
        <v>1003</v>
      </c>
      <c r="B1129" s="144" t="s">
        <v>5706</v>
      </c>
      <c r="C1129" s="144" t="s">
        <v>201</v>
      </c>
      <c r="D1129" s="144" t="s">
        <v>5705</v>
      </c>
      <c r="E1129" s="144">
        <v>0.45860000000000001</v>
      </c>
      <c r="F1129" s="144" t="s">
        <v>201</v>
      </c>
      <c r="G1129" s="144">
        <v>0</v>
      </c>
      <c r="H1129" s="144" t="s">
        <v>1371</v>
      </c>
      <c r="I1129" s="144">
        <v>100</v>
      </c>
      <c r="J1129" s="144">
        <v>100</v>
      </c>
      <c r="K1129" s="144"/>
      <c r="L1129" s="144"/>
    </row>
    <row r="1130" spans="1:12" x14ac:dyDescent="0.25">
      <c r="A1130" s="144" t="s">
        <v>1005</v>
      </c>
      <c r="B1130" s="144" t="s">
        <v>5707</v>
      </c>
      <c r="C1130" s="144" t="s">
        <v>201</v>
      </c>
      <c r="D1130" s="144" t="s">
        <v>5708</v>
      </c>
      <c r="E1130" s="144">
        <v>9.6380000000000007E-3</v>
      </c>
      <c r="F1130" s="144" t="s">
        <v>201</v>
      </c>
      <c r="G1130" s="144">
        <v>0</v>
      </c>
      <c r="H1130" s="144" t="s">
        <v>1371</v>
      </c>
      <c r="I1130" s="144">
        <v>100</v>
      </c>
      <c r="J1130" s="144">
        <v>100</v>
      </c>
      <c r="K1130" s="144"/>
      <c r="L1130" s="144"/>
    </row>
    <row r="1131" spans="1:12" x14ac:dyDescent="0.25">
      <c r="A1131" s="144" t="s">
        <v>1008</v>
      </c>
      <c r="B1131" s="144" t="s">
        <v>5709</v>
      </c>
      <c r="C1131" s="144" t="s">
        <v>201</v>
      </c>
      <c r="D1131" s="144" t="s">
        <v>3912</v>
      </c>
      <c r="E1131" s="144">
        <v>6.93E-2</v>
      </c>
      <c r="F1131" s="144" t="s">
        <v>201</v>
      </c>
      <c r="G1131" s="144">
        <v>0</v>
      </c>
      <c r="H1131" s="144" t="s">
        <v>1371</v>
      </c>
      <c r="I1131" s="144">
        <v>100</v>
      </c>
      <c r="J1131" s="144">
        <v>100</v>
      </c>
      <c r="K1131" s="144"/>
      <c r="L1131" s="144"/>
    </row>
    <row r="1132" spans="1:12" x14ac:dyDescent="0.25">
      <c r="A1132" s="144" t="s">
        <v>1010</v>
      </c>
      <c r="B1132" s="144" t="s">
        <v>5608</v>
      </c>
      <c r="C1132" s="144" t="s">
        <v>201</v>
      </c>
      <c r="D1132" s="144" t="s">
        <v>5710</v>
      </c>
      <c r="E1132" s="144">
        <v>-6.6210000000000005E-2</v>
      </c>
      <c r="F1132" s="144" t="s">
        <v>5610</v>
      </c>
      <c r="G1132" s="144">
        <v>6.6210000000000005E-2</v>
      </c>
      <c r="H1132" s="144" t="s">
        <v>1371</v>
      </c>
      <c r="I1132" s="144">
        <v>0</v>
      </c>
      <c r="J1132" s="144">
        <v>0</v>
      </c>
      <c r="K1132" s="144"/>
      <c r="L1132" s="144"/>
    </row>
    <row r="1133" spans="1:12" x14ac:dyDescent="0.25">
      <c r="A1133" s="144" t="s">
        <v>1012</v>
      </c>
      <c r="B1133" s="144" t="s">
        <v>5711</v>
      </c>
      <c r="C1133" s="144" t="s">
        <v>201</v>
      </c>
      <c r="D1133" s="144" t="s">
        <v>5712</v>
      </c>
      <c r="E1133" s="144">
        <v>7.3029999999999998E-2</v>
      </c>
      <c r="F1133" s="144" t="s">
        <v>201</v>
      </c>
      <c r="G1133" s="144">
        <v>0</v>
      </c>
      <c r="H1133" s="144" t="s">
        <v>1371</v>
      </c>
      <c r="I1133" s="144">
        <v>100</v>
      </c>
      <c r="J1133" s="144">
        <v>100</v>
      </c>
      <c r="K1133" s="144"/>
      <c r="L1133" s="144"/>
    </row>
    <row r="1134" spans="1:12" x14ac:dyDescent="0.25">
      <c r="A1134" s="144" t="s">
        <v>1015</v>
      </c>
      <c r="B1134" s="144" t="s">
        <v>5713</v>
      </c>
      <c r="C1134" s="144" t="s">
        <v>201</v>
      </c>
      <c r="D1134" s="144" t="s">
        <v>5714</v>
      </c>
      <c r="E1134" s="144">
        <v>-4.8250000000000001E-2</v>
      </c>
      <c r="F1134" s="144" t="s">
        <v>5715</v>
      </c>
      <c r="G1134" s="144">
        <v>4.8250000000000001E-2</v>
      </c>
      <c r="H1134" s="144" t="s">
        <v>1371</v>
      </c>
      <c r="I1134" s="144">
        <v>0</v>
      </c>
      <c r="J1134" s="144">
        <v>0</v>
      </c>
      <c r="K1134" s="144"/>
      <c r="L1134" s="144"/>
    </row>
    <row r="1135" spans="1:12" x14ac:dyDescent="0.25">
      <c r="A1135" s="144" t="s">
        <v>1019</v>
      </c>
      <c r="B1135" s="144" t="s">
        <v>5716</v>
      </c>
      <c r="C1135" s="144" t="s">
        <v>201</v>
      </c>
      <c r="D1135" s="144" t="s">
        <v>5717</v>
      </c>
      <c r="E1135" s="144">
        <v>-3.006E-2</v>
      </c>
      <c r="F1135" s="144" t="s">
        <v>5718</v>
      </c>
      <c r="G1135" s="144">
        <v>3.006E-2</v>
      </c>
      <c r="H1135" s="144" t="s">
        <v>1371</v>
      </c>
      <c r="I1135" s="144">
        <v>0</v>
      </c>
      <c r="J1135" s="144">
        <v>0</v>
      </c>
      <c r="K1135" s="144"/>
      <c r="L1135" s="144"/>
    </row>
    <row r="1136" spans="1:12" x14ac:dyDescent="0.25">
      <c r="A1136" s="144" t="s">
        <v>1023</v>
      </c>
      <c r="B1136" s="144" t="s">
        <v>5719</v>
      </c>
      <c r="C1136" s="144" t="s">
        <v>201</v>
      </c>
      <c r="D1136" s="144" t="s">
        <v>3915</v>
      </c>
      <c r="E1136" s="144">
        <v>0.36520000000000002</v>
      </c>
      <c r="F1136" s="144" t="s">
        <v>201</v>
      </c>
      <c r="G1136" s="144">
        <v>0</v>
      </c>
      <c r="H1136" s="144" t="s">
        <v>1371</v>
      </c>
      <c r="I1136" s="144">
        <v>100</v>
      </c>
      <c r="J1136" s="144">
        <v>100</v>
      </c>
      <c r="K1136" s="144"/>
      <c r="L1136" s="144"/>
    </row>
    <row r="1137" spans="1:12" x14ac:dyDescent="0.25">
      <c r="A1137" s="144" t="s">
        <v>1025</v>
      </c>
      <c r="B1137" s="144" t="s">
        <v>5720</v>
      </c>
      <c r="C1137" s="144" t="s">
        <v>201</v>
      </c>
      <c r="D1137" s="144" t="s">
        <v>5721</v>
      </c>
      <c r="E1137" s="144">
        <v>-0.1138</v>
      </c>
      <c r="F1137" s="144" t="s">
        <v>5722</v>
      </c>
      <c r="G1137" s="144">
        <v>0.1138</v>
      </c>
      <c r="H1137" s="144" t="s">
        <v>1371</v>
      </c>
      <c r="I1137" s="144">
        <v>0</v>
      </c>
      <c r="J1137" s="144">
        <v>0</v>
      </c>
      <c r="K1137" s="144"/>
      <c r="L1137" s="144"/>
    </row>
    <row r="1138" spans="1:12" x14ac:dyDescent="0.25">
      <c r="A1138" s="144" t="s">
        <v>1029</v>
      </c>
      <c r="B1138" s="144" t="s">
        <v>5723</v>
      </c>
      <c r="C1138" s="144" t="s">
        <v>201</v>
      </c>
      <c r="D1138" s="144" t="s">
        <v>5724</v>
      </c>
      <c r="E1138" s="144">
        <v>-0.13789999999999999</v>
      </c>
      <c r="F1138" s="144" t="s">
        <v>5725</v>
      </c>
      <c r="G1138" s="144">
        <v>0.13789999999999999</v>
      </c>
      <c r="H1138" s="144" t="s">
        <v>1371</v>
      </c>
      <c r="I1138" s="144">
        <v>0</v>
      </c>
      <c r="J1138" s="144">
        <v>0</v>
      </c>
      <c r="K1138" s="144"/>
      <c r="L1138" s="144"/>
    </row>
    <row r="1139" spans="1:12" x14ac:dyDescent="0.25">
      <c r="A1139" s="144" t="s">
        <v>1033</v>
      </c>
      <c r="B1139" s="144" t="s">
        <v>5726</v>
      </c>
      <c r="C1139" s="144" t="s">
        <v>201</v>
      </c>
      <c r="D1139" s="144" t="s">
        <v>3378</v>
      </c>
      <c r="E1139" s="144">
        <v>-0.91810000000000003</v>
      </c>
      <c r="F1139" s="144" t="s">
        <v>5727</v>
      </c>
      <c r="G1139" s="144">
        <v>0.91810000000000003</v>
      </c>
      <c r="H1139" s="144" t="s">
        <v>1371</v>
      </c>
      <c r="I1139" s="144">
        <v>0</v>
      </c>
      <c r="J1139" s="144">
        <v>0</v>
      </c>
      <c r="K1139" s="144"/>
      <c r="L1139" s="144"/>
    </row>
    <row r="1140" spans="1:12" x14ac:dyDescent="0.25">
      <c r="A1140" s="144" t="s">
        <v>1036</v>
      </c>
      <c r="B1140" s="144" t="s">
        <v>5728</v>
      </c>
      <c r="C1140" s="144" t="s">
        <v>201</v>
      </c>
      <c r="D1140" s="144" t="s">
        <v>5729</v>
      </c>
      <c r="E1140" s="144">
        <v>-9.7159999999999996E-2</v>
      </c>
      <c r="F1140" s="144" t="s">
        <v>5730</v>
      </c>
      <c r="G1140" s="144">
        <v>9.7159999999999996E-2</v>
      </c>
      <c r="H1140" s="144" t="s">
        <v>1371</v>
      </c>
      <c r="I1140" s="144">
        <v>0</v>
      </c>
      <c r="J1140" s="144">
        <v>0</v>
      </c>
      <c r="K1140" s="144"/>
      <c r="L1140" s="144"/>
    </row>
    <row r="1141" spans="1:12" x14ac:dyDescent="0.25">
      <c r="A1141" s="144" t="s">
        <v>1040</v>
      </c>
      <c r="B1141" s="144" t="s">
        <v>5731</v>
      </c>
      <c r="C1141" s="144" t="s">
        <v>201</v>
      </c>
      <c r="D1141" s="144" t="s">
        <v>3918</v>
      </c>
      <c r="E1141" s="144">
        <v>-0.38919999999999999</v>
      </c>
      <c r="F1141" s="144" t="s">
        <v>3919</v>
      </c>
      <c r="G1141" s="144">
        <v>0.38919999999999999</v>
      </c>
      <c r="H1141" s="144" t="s">
        <v>1371</v>
      </c>
      <c r="I1141" s="144">
        <v>0</v>
      </c>
      <c r="J1141" s="144">
        <v>0</v>
      </c>
      <c r="K1141" s="144"/>
      <c r="L1141" s="144"/>
    </row>
    <row r="1142" spans="1:12" x14ac:dyDescent="0.25">
      <c r="A1142" s="144" t="s">
        <v>1042</v>
      </c>
      <c r="B1142" s="144" t="s">
        <v>5732</v>
      </c>
      <c r="C1142" s="144" t="s">
        <v>201</v>
      </c>
      <c r="D1142" s="144" t="s">
        <v>5733</v>
      </c>
      <c r="E1142" s="144">
        <v>0.74750000000000005</v>
      </c>
      <c r="F1142" s="144" t="s">
        <v>201</v>
      </c>
      <c r="G1142" s="144">
        <v>0</v>
      </c>
      <c r="H1142" s="144" t="s">
        <v>1371</v>
      </c>
      <c r="I1142" s="144">
        <v>100</v>
      </c>
      <c r="J1142" s="144">
        <v>100</v>
      </c>
      <c r="K1142" s="144"/>
      <c r="L1142" s="144"/>
    </row>
    <row r="1143" spans="1:12" x14ac:dyDescent="0.25">
      <c r="A1143" s="144" t="s">
        <v>1045</v>
      </c>
      <c r="B1143" s="144" t="s">
        <v>5734</v>
      </c>
      <c r="C1143" s="144" t="s">
        <v>201</v>
      </c>
      <c r="D1143" s="144" t="s">
        <v>5735</v>
      </c>
      <c r="E1143" s="144">
        <v>0.19259999999999999</v>
      </c>
      <c r="F1143" s="144" t="s">
        <v>201</v>
      </c>
      <c r="G1143" s="144">
        <v>0</v>
      </c>
      <c r="H1143" s="144" t="s">
        <v>1371</v>
      </c>
      <c r="I1143" s="144">
        <v>100</v>
      </c>
      <c r="J1143" s="144">
        <v>100</v>
      </c>
      <c r="K1143" s="144"/>
      <c r="L1143" s="144"/>
    </row>
    <row r="1144" spans="1:12" x14ac:dyDescent="0.25">
      <c r="A1144" s="144" t="s">
        <v>1048</v>
      </c>
      <c r="B1144" s="144" t="s">
        <v>5736</v>
      </c>
      <c r="C1144" s="144" t="s">
        <v>201</v>
      </c>
      <c r="D1144" s="144" t="s">
        <v>5737</v>
      </c>
      <c r="E1144" s="144">
        <v>-0.315</v>
      </c>
      <c r="F1144" s="144" t="s">
        <v>5738</v>
      </c>
      <c r="G1144" s="144">
        <v>0.315</v>
      </c>
      <c r="H1144" s="144" t="s">
        <v>1371</v>
      </c>
      <c r="I1144" s="144">
        <v>0</v>
      </c>
      <c r="J1144" s="144">
        <v>0</v>
      </c>
      <c r="K1144" s="144"/>
      <c r="L1144" s="144"/>
    </row>
    <row r="1145" spans="1:12" x14ac:dyDescent="0.25">
      <c r="A1145" s="144" t="s">
        <v>1052</v>
      </c>
      <c r="B1145" s="144" t="s">
        <v>5598</v>
      </c>
      <c r="C1145" s="144" t="s">
        <v>201</v>
      </c>
      <c r="D1145" s="144" t="s">
        <v>5739</v>
      </c>
      <c r="E1145" s="144">
        <v>5.101E-2</v>
      </c>
      <c r="F1145" s="144" t="s">
        <v>201</v>
      </c>
      <c r="G1145" s="144">
        <v>0</v>
      </c>
      <c r="H1145" s="144" t="s">
        <v>1371</v>
      </c>
      <c r="I1145" s="144">
        <v>100</v>
      </c>
      <c r="J1145" s="144">
        <v>100</v>
      </c>
      <c r="K1145" s="144"/>
      <c r="L1145" s="144"/>
    </row>
    <row r="1146" spans="1:12" x14ac:dyDescent="0.25">
      <c r="A1146" s="144" t="s">
        <v>1054</v>
      </c>
      <c r="B1146" s="144" t="s">
        <v>5740</v>
      </c>
      <c r="C1146" s="144" t="s">
        <v>201</v>
      </c>
      <c r="D1146" s="144" t="s">
        <v>3921</v>
      </c>
      <c r="E1146" s="144">
        <v>-0.2437</v>
      </c>
      <c r="F1146" s="144" t="s">
        <v>5741</v>
      </c>
      <c r="G1146" s="144">
        <v>0.2437</v>
      </c>
      <c r="H1146" s="144" t="s">
        <v>1371</v>
      </c>
      <c r="I1146" s="144">
        <v>0</v>
      </c>
      <c r="J1146" s="144">
        <v>0</v>
      </c>
      <c r="K1146" s="144"/>
      <c r="L1146" s="144"/>
    </row>
    <row r="1147" spans="1:12" x14ac:dyDescent="0.25">
      <c r="A1147" s="144" t="s">
        <v>1057</v>
      </c>
      <c r="B1147" s="144" t="s">
        <v>5316</v>
      </c>
      <c r="C1147" s="144" t="s">
        <v>201</v>
      </c>
      <c r="D1147" s="144" t="s">
        <v>5742</v>
      </c>
      <c r="E1147" s="144">
        <v>-8.2949999999999996E-2</v>
      </c>
      <c r="F1147" s="144" t="s">
        <v>5317</v>
      </c>
      <c r="G1147" s="144">
        <v>8.2949999999999996E-2</v>
      </c>
      <c r="H1147" s="144" t="s">
        <v>1371</v>
      </c>
      <c r="I1147" s="144">
        <v>0</v>
      </c>
      <c r="J1147" s="144">
        <v>0</v>
      </c>
      <c r="K1147" s="144"/>
      <c r="L1147" s="144"/>
    </row>
    <row r="1148" spans="1:12" x14ac:dyDescent="0.25">
      <c r="A1148" s="144" t="s">
        <v>1061</v>
      </c>
      <c r="B1148" s="144" t="s">
        <v>5743</v>
      </c>
      <c r="C1148" s="144" t="s">
        <v>201</v>
      </c>
      <c r="D1148" s="144" t="s">
        <v>5744</v>
      </c>
      <c r="E1148" s="144">
        <v>-1.026</v>
      </c>
      <c r="F1148" s="144" t="s">
        <v>5745</v>
      </c>
      <c r="G1148" s="144">
        <v>1.026</v>
      </c>
      <c r="H1148" s="144" t="s">
        <v>1371</v>
      </c>
      <c r="I1148" s="144">
        <v>0</v>
      </c>
      <c r="J1148" s="144">
        <v>0</v>
      </c>
      <c r="K1148" s="144"/>
      <c r="L1148" s="144"/>
    </row>
    <row r="1149" spans="1:12" x14ac:dyDescent="0.25">
      <c r="A1149" s="144" t="s">
        <v>1064</v>
      </c>
      <c r="B1149" s="144" t="s">
        <v>5746</v>
      </c>
      <c r="C1149" s="144" t="s">
        <v>201</v>
      </c>
      <c r="D1149" s="144" t="s">
        <v>5747</v>
      </c>
      <c r="E1149" s="144">
        <v>1.121</v>
      </c>
      <c r="F1149" s="144" t="s">
        <v>201</v>
      </c>
      <c r="G1149" s="144">
        <v>0</v>
      </c>
      <c r="H1149" s="144" t="s">
        <v>1371</v>
      </c>
      <c r="I1149" s="144">
        <v>100</v>
      </c>
      <c r="J1149" s="144">
        <v>100</v>
      </c>
      <c r="K1149" s="144"/>
      <c r="L1149" s="144"/>
    </row>
    <row r="1150" spans="1:12" x14ac:dyDescent="0.25">
      <c r="A1150" s="144" t="s">
        <v>1067</v>
      </c>
      <c r="B1150" s="144" t="s">
        <v>5748</v>
      </c>
      <c r="C1150" s="144" t="s">
        <v>201</v>
      </c>
      <c r="D1150" s="144" t="s">
        <v>5749</v>
      </c>
      <c r="E1150" s="144">
        <v>-1.5990000000000001E-2</v>
      </c>
      <c r="F1150" s="144" t="s">
        <v>5750</v>
      </c>
      <c r="G1150" s="144">
        <v>1.5990000000000001E-2</v>
      </c>
      <c r="H1150" s="144" t="s">
        <v>1371</v>
      </c>
      <c r="I1150" s="144">
        <v>0</v>
      </c>
      <c r="J1150" s="144">
        <v>0</v>
      </c>
      <c r="K1150" s="144"/>
      <c r="L1150" s="144"/>
    </row>
    <row r="1151" spans="1:12" x14ac:dyDescent="0.25">
      <c r="A1151" s="144" t="s">
        <v>1071</v>
      </c>
      <c r="B1151" s="144" t="s">
        <v>5751</v>
      </c>
      <c r="C1151" s="144" t="s">
        <v>201</v>
      </c>
      <c r="D1151" s="144" t="s">
        <v>3924</v>
      </c>
      <c r="E1151" s="144">
        <v>-0.17399999999999999</v>
      </c>
      <c r="F1151" s="144" t="s">
        <v>3925</v>
      </c>
      <c r="G1151" s="144">
        <v>0.17399999999999999</v>
      </c>
      <c r="H1151" s="144" t="s">
        <v>1371</v>
      </c>
      <c r="I1151" s="144">
        <v>0</v>
      </c>
      <c r="J1151" s="144">
        <v>0</v>
      </c>
      <c r="K1151" s="144"/>
      <c r="L1151" s="144"/>
    </row>
    <row r="1152" spans="1:12" x14ac:dyDescent="0.25">
      <c r="A1152" s="144" t="s">
        <v>1073</v>
      </c>
      <c r="B1152" s="144" t="s">
        <v>5752</v>
      </c>
      <c r="C1152" s="144" t="s">
        <v>201</v>
      </c>
      <c r="D1152" s="144" t="s">
        <v>5753</v>
      </c>
      <c r="E1152" s="144">
        <v>0.12230000000000001</v>
      </c>
      <c r="F1152" s="144" t="s">
        <v>201</v>
      </c>
      <c r="G1152" s="144">
        <v>0</v>
      </c>
      <c r="H1152" s="144" t="s">
        <v>1371</v>
      </c>
      <c r="I1152" s="144">
        <v>100</v>
      </c>
      <c r="J1152" s="144">
        <v>100</v>
      </c>
      <c r="K1152" s="144"/>
      <c r="L1152" s="144"/>
    </row>
    <row r="1153" spans="1:12" x14ac:dyDescent="0.25">
      <c r="A1153" s="144" t="s">
        <v>1076</v>
      </c>
      <c r="B1153" s="144" t="s">
        <v>5754</v>
      </c>
      <c r="C1153" s="144" t="s">
        <v>201</v>
      </c>
      <c r="D1153" s="144" t="s">
        <v>5755</v>
      </c>
      <c r="E1153" s="144">
        <v>3.4909999999999997E-2</v>
      </c>
      <c r="F1153" s="144" t="s">
        <v>201</v>
      </c>
      <c r="G1153" s="144">
        <v>0</v>
      </c>
      <c r="H1153" s="144" t="s">
        <v>1371</v>
      </c>
      <c r="I1153" s="144">
        <v>100</v>
      </c>
      <c r="J1153" s="144">
        <v>100</v>
      </c>
      <c r="K1153" s="144"/>
      <c r="L1153" s="144"/>
    </row>
    <row r="1154" spans="1:12" x14ac:dyDescent="0.25">
      <c r="A1154" s="144" t="s">
        <v>1079</v>
      </c>
      <c r="B1154" s="144" t="s">
        <v>5756</v>
      </c>
      <c r="C1154" s="144" t="s">
        <v>201</v>
      </c>
      <c r="D1154" s="144" t="s">
        <v>3927</v>
      </c>
      <c r="E1154" s="144">
        <v>0.62870000000000004</v>
      </c>
      <c r="F1154" s="144" t="s">
        <v>201</v>
      </c>
      <c r="G1154" s="144">
        <v>0</v>
      </c>
      <c r="H1154" s="144" t="s">
        <v>1371</v>
      </c>
      <c r="I1154" s="144">
        <v>100</v>
      </c>
      <c r="J1154" s="144">
        <v>100</v>
      </c>
      <c r="K1154" s="144"/>
      <c r="L1154" s="144"/>
    </row>
    <row r="1155" spans="1:12" x14ac:dyDescent="0.25">
      <c r="A1155" s="144" t="s">
        <v>1081</v>
      </c>
      <c r="B1155" s="144" t="s">
        <v>5757</v>
      </c>
      <c r="C1155" s="144" t="s">
        <v>201</v>
      </c>
      <c r="D1155" s="144" t="s">
        <v>5758</v>
      </c>
      <c r="E1155" s="144">
        <v>0.48799999999999999</v>
      </c>
      <c r="F1155" s="144" t="s">
        <v>201</v>
      </c>
      <c r="G1155" s="144">
        <v>0</v>
      </c>
      <c r="H1155" s="144" t="s">
        <v>1371</v>
      </c>
      <c r="I1155" s="144">
        <v>100</v>
      </c>
      <c r="J1155" s="144">
        <v>100</v>
      </c>
      <c r="K1155" s="144"/>
      <c r="L1155" s="144"/>
    </row>
    <row r="1156" spans="1:12" x14ac:dyDescent="0.25">
      <c r="A1156" s="144" t="s">
        <v>1084</v>
      </c>
      <c r="B1156" s="144" t="s">
        <v>5759</v>
      </c>
      <c r="C1156" s="144" t="s">
        <v>201</v>
      </c>
      <c r="D1156" s="144" t="s">
        <v>5760</v>
      </c>
      <c r="E1156" s="144">
        <v>-0.67469999999999997</v>
      </c>
      <c r="F1156" s="144" t="s">
        <v>3928</v>
      </c>
      <c r="G1156" s="144">
        <v>0.67469999999999997</v>
      </c>
      <c r="H1156" s="144" t="s">
        <v>1371</v>
      </c>
      <c r="I1156" s="144">
        <v>0</v>
      </c>
      <c r="J1156" s="144">
        <v>0</v>
      </c>
      <c r="K1156" s="144"/>
      <c r="L1156" s="144"/>
    </row>
    <row r="1157" spans="1:12" x14ac:dyDescent="0.25">
      <c r="A1157" s="144" t="s">
        <v>1087</v>
      </c>
      <c r="B1157" s="144" t="s">
        <v>5761</v>
      </c>
      <c r="C1157" s="144" t="s">
        <v>201</v>
      </c>
      <c r="D1157" s="144" t="s">
        <v>5762</v>
      </c>
      <c r="E1157" s="144">
        <v>0.96440000000000003</v>
      </c>
      <c r="F1157" s="144" t="s">
        <v>201</v>
      </c>
      <c r="G1157" s="144">
        <v>0</v>
      </c>
      <c r="H1157" s="144" t="s">
        <v>1371</v>
      </c>
      <c r="I1157" s="144">
        <v>100</v>
      </c>
      <c r="J1157" s="144">
        <v>100</v>
      </c>
      <c r="K1157" s="144"/>
      <c r="L1157" s="144"/>
    </row>
    <row r="1158" spans="1:12" x14ac:dyDescent="0.25">
      <c r="A1158" s="144" t="s">
        <v>1090</v>
      </c>
      <c r="B1158" s="144" t="s">
        <v>5763</v>
      </c>
      <c r="C1158" s="144" t="s">
        <v>201</v>
      </c>
      <c r="D1158" s="144" t="s">
        <v>5764</v>
      </c>
      <c r="E1158" s="144">
        <v>0.1404</v>
      </c>
      <c r="F1158" s="144" t="s">
        <v>201</v>
      </c>
      <c r="G1158" s="144">
        <v>0</v>
      </c>
      <c r="H1158" s="144" t="s">
        <v>1371</v>
      </c>
      <c r="I1158" s="144">
        <v>100</v>
      </c>
      <c r="J1158" s="144">
        <v>100</v>
      </c>
      <c r="K1158" s="144"/>
      <c r="L1158" s="144"/>
    </row>
    <row r="1159" spans="1:12" x14ac:dyDescent="0.25">
      <c r="A1159" s="144" t="s">
        <v>1093</v>
      </c>
      <c r="B1159" s="144" t="s">
        <v>5765</v>
      </c>
      <c r="C1159" s="144" t="s">
        <v>201</v>
      </c>
      <c r="D1159" s="144" t="s">
        <v>3381</v>
      </c>
      <c r="E1159" s="144">
        <v>-0.96530000000000005</v>
      </c>
      <c r="F1159" s="144" t="s">
        <v>3382</v>
      </c>
      <c r="G1159" s="144">
        <v>0.96530000000000005</v>
      </c>
      <c r="H1159" s="144" t="s">
        <v>1371</v>
      </c>
      <c r="I1159" s="144">
        <v>0</v>
      </c>
      <c r="J1159" s="144">
        <v>0</v>
      </c>
      <c r="K1159" s="144"/>
      <c r="L1159" s="144"/>
    </row>
    <row r="1160" spans="1:12" x14ac:dyDescent="0.25">
      <c r="A1160" s="144" t="s">
        <v>1095</v>
      </c>
      <c r="B1160" s="144" t="s">
        <v>5389</v>
      </c>
      <c r="C1160" s="144" t="s">
        <v>201</v>
      </c>
      <c r="D1160" s="144" t="s">
        <v>5766</v>
      </c>
      <c r="E1160" s="144">
        <v>0.26090000000000002</v>
      </c>
      <c r="F1160" s="144" t="s">
        <v>201</v>
      </c>
      <c r="G1160" s="144">
        <v>0</v>
      </c>
      <c r="H1160" s="144" t="s">
        <v>1371</v>
      </c>
      <c r="I1160" s="144">
        <v>100</v>
      </c>
      <c r="J1160" s="144">
        <v>100</v>
      </c>
      <c r="K1160" s="144"/>
      <c r="L1160" s="144"/>
    </row>
    <row r="1161" spans="1:12" x14ac:dyDescent="0.25">
      <c r="A1161" s="144" t="s">
        <v>1098</v>
      </c>
      <c r="B1161" s="144" t="s">
        <v>5767</v>
      </c>
      <c r="C1161" s="144" t="s">
        <v>201</v>
      </c>
      <c r="D1161" s="144" t="s">
        <v>5768</v>
      </c>
      <c r="E1161" s="144">
        <v>0.1099</v>
      </c>
      <c r="F1161" s="144" t="s">
        <v>201</v>
      </c>
      <c r="G1161" s="144">
        <v>0</v>
      </c>
      <c r="H1161" s="144" t="s">
        <v>1371</v>
      </c>
      <c r="I1161" s="144">
        <v>100</v>
      </c>
      <c r="J1161" s="144">
        <v>100</v>
      </c>
      <c r="K1161" s="144"/>
      <c r="L1161" s="144"/>
    </row>
    <row r="1162" spans="1:12" x14ac:dyDescent="0.25">
      <c r="A1162" s="144" t="s">
        <v>1101</v>
      </c>
      <c r="B1162" s="144" t="s">
        <v>5769</v>
      </c>
      <c r="C1162" s="144" t="s">
        <v>201</v>
      </c>
      <c r="D1162" s="144" t="s">
        <v>5770</v>
      </c>
      <c r="E1162" s="144">
        <v>-1.7600000000000001E-2</v>
      </c>
      <c r="F1162" s="144" t="s">
        <v>5771</v>
      </c>
      <c r="G1162" s="144">
        <v>1.7600000000000001E-2</v>
      </c>
      <c r="H1162" s="144" t="s">
        <v>1371</v>
      </c>
      <c r="I1162" s="144">
        <v>0</v>
      </c>
      <c r="J1162" s="144">
        <v>0</v>
      </c>
      <c r="K1162" s="144"/>
      <c r="L1162" s="144"/>
    </row>
    <row r="1163" spans="1:12" x14ac:dyDescent="0.25">
      <c r="A1163" s="144" t="s">
        <v>1105</v>
      </c>
      <c r="B1163" s="144" t="s">
        <v>5772</v>
      </c>
      <c r="C1163" s="144" t="s">
        <v>201</v>
      </c>
      <c r="D1163" s="144" t="s">
        <v>3931</v>
      </c>
      <c r="E1163" s="144">
        <v>4.1090000000000002E-2</v>
      </c>
      <c r="F1163" s="144" t="s">
        <v>201</v>
      </c>
      <c r="G1163" s="144">
        <v>0</v>
      </c>
      <c r="H1163" s="144" t="s">
        <v>1371</v>
      </c>
      <c r="I1163" s="144">
        <v>100</v>
      </c>
      <c r="J1163" s="144">
        <v>100</v>
      </c>
      <c r="K1163" s="144"/>
      <c r="L1163" s="144"/>
    </row>
    <row r="1164" spans="1:12" x14ac:dyDescent="0.25">
      <c r="A1164" s="144" t="s">
        <v>1107</v>
      </c>
      <c r="B1164" s="144" t="s">
        <v>5773</v>
      </c>
      <c r="C1164" s="144" t="s">
        <v>201</v>
      </c>
      <c r="D1164" s="144" t="s">
        <v>5774</v>
      </c>
      <c r="E1164" s="144">
        <v>0.21049999999999999</v>
      </c>
      <c r="F1164" s="144" t="s">
        <v>201</v>
      </c>
      <c r="G1164" s="144">
        <v>0</v>
      </c>
      <c r="H1164" s="144" t="s">
        <v>1371</v>
      </c>
      <c r="I1164" s="144">
        <v>100</v>
      </c>
      <c r="J1164" s="144">
        <v>100</v>
      </c>
      <c r="K1164" s="144"/>
      <c r="L1164" s="144"/>
    </row>
    <row r="1165" spans="1:12" x14ac:dyDescent="0.25">
      <c r="A1165" s="144" t="s">
        <v>1110</v>
      </c>
      <c r="B1165" s="144" t="s">
        <v>5775</v>
      </c>
      <c r="C1165" s="144" t="s">
        <v>201</v>
      </c>
      <c r="D1165" s="144" t="s">
        <v>5776</v>
      </c>
      <c r="E1165" s="144">
        <v>0.21</v>
      </c>
      <c r="F1165" s="144" t="s">
        <v>201</v>
      </c>
      <c r="G1165" s="144">
        <v>0</v>
      </c>
      <c r="H1165" s="144" t="s">
        <v>1371</v>
      </c>
      <c r="I1165" s="144">
        <v>100</v>
      </c>
      <c r="J1165" s="144">
        <v>100</v>
      </c>
      <c r="K1165" s="144"/>
      <c r="L1165" s="144"/>
    </row>
    <row r="1166" spans="1:12" x14ac:dyDescent="0.25">
      <c r="A1166" s="144" t="s">
        <v>1113</v>
      </c>
      <c r="B1166" s="144" t="s">
        <v>5777</v>
      </c>
      <c r="C1166" s="144" t="s">
        <v>201</v>
      </c>
      <c r="D1166" s="144" t="s">
        <v>5778</v>
      </c>
      <c r="E1166" s="144">
        <v>0.23910000000000001</v>
      </c>
      <c r="F1166" s="144" t="s">
        <v>201</v>
      </c>
      <c r="G1166" s="144">
        <v>0</v>
      </c>
      <c r="H1166" s="144" t="s">
        <v>1371</v>
      </c>
      <c r="I1166" s="144">
        <v>100</v>
      </c>
      <c r="J1166" s="144">
        <v>100</v>
      </c>
      <c r="K1166" s="144"/>
      <c r="L1166" s="144"/>
    </row>
    <row r="1167" spans="1:12" x14ac:dyDescent="0.25">
      <c r="A1167" s="144" t="s">
        <v>1116</v>
      </c>
      <c r="B1167" s="144" t="s">
        <v>5779</v>
      </c>
      <c r="C1167" s="144" t="s">
        <v>201</v>
      </c>
      <c r="D1167" s="144" t="s">
        <v>3933</v>
      </c>
      <c r="E1167" s="144">
        <v>0.2944</v>
      </c>
      <c r="F1167" s="144" t="s">
        <v>201</v>
      </c>
      <c r="G1167" s="144">
        <v>0</v>
      </c>
      <c r="H1167" s="144" t="s">
        <v>1371</v>
      </c>
      <c r="I1167" s="144">
        <v>100</v>
      </c>
      <c r="J1167" s="144">
        <v>100</v>
      </c>
      <c r="K1167" s="144"/>
      <c r="L1167" s="144"/>
    </row>
    <row r="1168" spans="1:12" x14ac:dyDescent="0.25">
      <c r="A1168" s="144" t="s">
        <v>1118</v>
      </c>
      <c r="B1168" s="144" t="s">
        <v>5780</v>
      </c>
      <c r="C1168" s="144" t="s">
        <v>201</v>
      </c>
      <c r="D1168" s="144" t="s">
        <v>5781</v>
      </c>
      <c r="E1168" s="144">
        <v>-0.1118</v>
      </c>
      <c r="F1168" s="144" t="s">
        <v>3934</v>
      </c>
      <c r="G1168" s="144">
        <v>0.1118</v>
      </c>
      <c r="H1168" s="144" t="s">
        <v>1371</v>
      </c>
      <c r="I1168" s="144">
        <v>0</v>
      </c>
      <c r="J1168" s="144">
        <v>0</v>
      </c>
      <c r="K1168" s="144"/>
      <c r="L1168" s="144"/>
    </row>
    <row r="1169" spans="1:12" x14ac:dyDescent="0.25">
      <c r="A1169" s="144" t="s">
        <v>1121</v>
      </c>
      <c r="B1169" s="144" t="s">
        <v>5782</v>
      </c>
      <c r="C1169" s="144" t="s">
        <v>201</v>
      </c>
      <c r="D1169" s="144" t="s">
        <v>5783</v>
      </c>
      <c r="E1169" s="144">
        <v>0.50729999999999997</v>
      </c>
      <c r="F1169" s="144" t="s">
        <v>201</v>
      </c>
      <c r="G1169" s="144">
        <v>0</v>
      </c>
      <c r="H1169" s="144" t="s">
        <v>1371</v>
      </c>
      <c r="I1169" s="144">
        <v>100</v>
      </c>
      <c r="J1169" s="144">
        <v>100</v>
      </c>
      <c r="K1169" s="144"/>
      <c r="L1169" s="144"/>
    </row>
    <row r="1170" spans="1:12" x14ac:dyDescent="0.25">
      <c r="A1170" s="144" t="s">
        <v>1124</v>
      </c>
      <c r="B1170" s="144" t="s">
        <v>5784</v>
      </c>
      <c r="C1170" s="144" t="s">
        <v>201</v>
      </c>
      <c r="D1170" s="144" t="s">
        <v>5785</v>
      </c>
      <c r="E1170" s="144">
        <v>0.38869999999999999</v>
      </c>
      <c r="F1170" s="144" t="s">
        <v>201</v>
      </c>
      <c r="G1170" s="144">
        <v>0</v>
      </c>
      <c r="H1170" s="144" t="s">
        <v>1371</v>
      </c>
      <c r="I1170" s="144">
        <v>100</v>
      </c>
      <c r="J1170" s="144">
        <v>100</v>
      </c>
      <c r="K1170" s="144"/>
      <c r="L1170" s="144"/>
    </row>
    <row r="1171" spans="1:12" x14ac:dyDescent="0.25">
      <c r="A1171" s="144" t="s">
        <v>1127</v>
      </c>
      <c r="B1171" s="144" t="s">
        <v>5786</v>
      </c>
      <c r="C1171" s="144" t="s">
        <v>201</v>
      </c>
      <c r="D1171" s="144" t="s">
        <v>5787</v>
      </c>
      <c r="E1171" s="144">
        <v>0.1888</v>
      </c>
      <c r="F1171" s="144" t="s">
        <v>201</v>
      </c>
      <c r="G1171" s="144">
        <v>0</v>
      </c>
      <c r="H1171" s="144" t="s">
        <v>1371</v>
      </c>
      <c r="I1171" s="144">
        <v>100</v>
      </c>
      <c r="J1171" s="144">
        <v>100</v>
      </c>
      <c r="K1171" s="144"/>
      <c r="L1171" s="144"/>
    </row>
    <row r="1172" spans="1:12" x14ac:dyDescent="0.25">
      <c r="A1172" s="144" t="s">
        <v>1130</v>
      </c>
      <c r="B1172" s="144" t="s">
        <v>5788</v>
      </c>
      <c r="C1172" s="144" t="s">
        <v>201</v>
      </c>
      <c r="D1172" s="144" t="s">
        <v>3936</v>
      </c>
      <c r="E1172" s="144">
        <v>0.43109999999999998</v>
      </c>
      <c r="F1172" s="144" t="s">
        <v>201</v>
      </c>
      <c r="G1172" s="144">
        <v>0</v>
      </c>
      <c r="H1172" s="144" t="s">
        <v>1371</v>
      </c>
      <c r="I1172" s="144">
        <v>100</v>
      </c>
      <c r="J1172" s="144">
        <v>100</v>
      </c>
      <c r="K1172" s="144"/>
      <c r="L1172" s="144"/>
    </row>
    <row r="1173" spans="1:12" x14ac:dyDescent="0.25">
      <c r="A1173" s="144" t="s">
        <v>1132</v>
      </c>
      <c r="B1173" s="144" t="s">
        <v>5789</v>
      </c>
      <c r="C1173" s="144" t="s">
        <v>201</v>
      </c>
      <c r="D1173" s="144" t="s">
        <v>5790</v>
      </c>
      <c r="E1173" s="144">
        <v>0.112</v>
      </c>
      <c r="F1173" s="144" t="s">
        <v>201</v>
      </c>
      <c r="G1173" s="144">
        <v>0</v>
      </c>
      <c r="H1173" s="144" t="s">
        <v>1371</v>
      </c>
      <c r="I1173" s="144">
        <v>100</v>
      </c>
      <c r="J1173" s="144">
        <v>100</v>
      </c>
      <c r="K1173" s="144"/>
      <c r="L1173" s="144"/>
    </row>
    <row r="1174" spans="1:12" x14ac:dyDescent="0.25">
      <c r="A1174" s="144" t="s">
        <v>1135</v>
      </c>
      <c r="B1174" s="144" t="s">
        <v>5791</v>
      </c>
      <c r="C1174" s="144" t="s">
        <v>201</v>
      </c>
      <c r="D1174" s="144" t="s">
        <v>5792</v>
      </c>
      <c r="E1174" s="144">
        <v>-0.1832</v>
      </c>
      <c r="F1174" s="144" t="s">
        <v>5793</v>
      </c>
      <c r="G1174" s="144">
        <v>0.1832</v>
      </c>
      <c r="H1174" s="144" t="s">
        <v>1371</v>
      </c>
      <c r="I1174" s="144">
        <v>0</v>
      </c>
      <c r="J1174" s="144">
        <v>0</v>
      </c>
      <c r="K1174" s="144"/>
      <c r="L1174" s="144"/>
    </row>
    <row r="1175" spans="1:12" x14ac:dyDescent="0.25">
      <c r="A1175" s="144" t="s">
        <v>1139</v>
      </c>
      <c r="B1175" s="144" t="s">
        <v>5794</v>
      </c>
      <c r="C1175" s="144" t="s">
        <v>201</v>
      </c>
      <c r="D1175" s="144" t="s">
        <v>5795</v>
      </c>
      <c r="E1175" s="144">
        <v>-0.38400000000000001</v>
      </c>
      <c r="F1175" s="144" t="s">
        <v>5796</v>
      </c>
      <c r="G1175" s="144">
        <v>0.38400000000000001</v>
      </c>
      <c r="H1175" s="144" t="s">
        <v>1371</v>
      </c>
      <c r="I1175" s="144">
        <v>0</v>
      </c>
      <c r="J1175" s="144">
        <v>0</v>
      </c>
      <c r="K1175" s="144"/>
      <c r="L1175" s="144"/>
    </row>
    <row r="1176" spans="1:12" x14ac:dyDescent="0.25">
      <c r="A1176" s="144" t="s">
        <v>1143</v>
      </c>
      <c r="B1176" s="144" t="s">
        <v>5797</v>
      </c>
      <c r="C1176" s="144" t="s">
        <v>201</v>
      </c>
      <c r="D1176" s="144" t="s">
        <v>5798</v>
      </c>
      <c r="E1176" s="144">
        <v>0.3256</v>
      </c>
      <c r="F1176" s="144" t="s">
        <v>201</v>
      </c>
      <c r="G1176" s="144">
        <v>0</v>
      </c>
      <c r="H1176" s="144" t="s">
        <v>1371</v>
      </c>
      <c r="I1176" s="144">
        <v>100</v>
      </c>
      <c r="J1176" s="144">
        <v>100</v>
      </c>
      <c r="K1176" s="144"/>
      <c r="L1176" s="144"/>
    </row>
    <row r="1177" spans="1:12" x14ac:dyDescent="0.25">
      <c r="A1177" s="144" t="s">
        <v>1146</v>
      </c>
      <c r="B1177" s="144" t="s">
        <v>5799</v>
      </c>
      <c r="C1177" s="144" t="s">
        <v>201</v>
      </c>
      <c r="D1177" s="144" t="s">
        <v>3939</v>
      </c>
      <c r="E1177" s="144">
        <v>0.36209999999999998</v>
      </c>
      <c r="F1177" s="144" t="s">
        <v>201</v>
      </c>
      <c r="G1177" s="144">
        <v>0</v>
      </c>
      <c r="H1177" s="144" t="s">
        <v>1371</v>
      </c>
      <c r="I1177" s="144">
        <v>100</v>
      </c>
      <c r="J1177" s="144">
        <v>100</v>
      </c>
      <c r="K1177" s="144"/>
      <c r="L1177" s="144"/>
    </row>
    <row r="1178" spans="1:12" x14ac:dyDescent="0.25">
      <c r="A1178" s="144" t="s">
        <v>1148</v>
      </c>
      <c r="B1178" s="144" t="s">
        <v>5800</v>
      </c>
      <c r="C1178" s="144" t="s">
        <v>201</v>
      </c>
      <c r="D1178" s="144" t="s">
        <v>3384</v>
      </c>
      <c r="E1178" s="144">
        <v>0.41099999999999998</v>
      </c>
      <c r="F1178" s="144" t="s">
        <v>201</v>
      </c>
      <c r="G1178" s="144">
        <v>0</v>
      </c>
      <c r="H1178" s="144" t="s">
        <v>1371</v>
      </c>
      <c r="I1178" s="144">
        <v>100</v>
      </c>
      <c r="J1178" s="144">
        <v>100</v>
      </c>
      <c r="K1178" s="144"/>
      <c r="L1178" s="144"/>
    </row>
    <row r="1179" spans="1:12" x14ac:dyDescent="0.25">
      <c r="A1179" s="144" t="s">
        <v>1150</v>
      </c>
      <c r="B1179" s="144" t="s">
        <v>5801</v>
      </c>
      <c r="C1179" s="144" t="s">
        <v>201</v>
      </c>
      <c r="D1179" s="144" t="s">
        <v>5802</v>
      </c>
      <c r="E1179" s="144">
        <v>0.31330000000000002</v>
      </c>
      <c r="F1179" s="144" t="s">
        <v>201</v>
      </c>
      <c r="G1179" s="144">
        <v>0</v>
      </c>
      <c r="H1179" s="144" t="s">
        <v>1371</v>
      </c>
      <c r="I1179" s="144">
        <v>100</v>
      </c>
      <c r="J1179" s="144">
        <v>100</v>
      </c>
      <c r="K1179" s="144"/>
      <c r="L1179" s="144"/>
    </row>
    <row r="1180" spans="1:12" x14ac:dyDescent="0.25">
      <c r="A1180" s="144" t="s">
        <v>1153</v>
      </c>
      <c r="B1180" s="144" t="s">
        <v>5803</v>
      </c>
      <c r="C1180" s="144" t="s">
        <v>201</v>
      </c>
      <c r="D1180" s="144" t="s">
        <v>5804</v>
      </c>
      <c r="E1180" s="144">
        <v>2.3340000000000001</v>
      </c>
      <c r="F1180" s="144" t="s">
        <v>201</v>
      </c>
      <c r="G1180" s="144">
        <v>0</v>
      </c>
      <c r="H1180" s="144" t="s">
        <v>1371</v>
      </c>
      <c r="I1180" s="144">
        <v>100</v>
      </c>
      <c r="J1180" s="144">
        <v>100</v>
      </c>
      <c r="K1180" s="144"/>
      <c r="L1180" s="144"/>
    </row>
    <row r="1181" spans="1:12" x14ac:dyDescent="0.25">
      <c r="A1181" s="144" t="s">
        <v>1156</v>
      </c>
      <c r="B1181" s="144" t="s">
        <v>5805</v>
      </c>
      <c r="C1181" s="144" t="s">
        <v>201</v>
      </c>
      <c r="D1181" s="144" t="s">
        <v>5806</v>
      </c>
      <c r="E1181" s="144">
        <v>-0.1736</v>
      </c>
      <c r="F1181" s="144" t="s">
        <v>3940</v>
      </c>
      <c r="G1181" s="144">
        <v>0.1736</v>
      </c>
      <c r="H1181" s="144" t="s">
        <v>1371</v>
      </c>
      <c r="I1181" s="144">
        <v>0</v>
      </c>
      <c r="J1181" s="144">
        <v>0</v>
      </c>
      <c r="K1181" s="144"/>
      <c r="L1181" s="144"/>
    </row>
    <row r="1182" spans="1:12" x14ac:dyDescent="0.25">
      <c r="A1182" s="144" t="s">
        <v>1159</v>
      </c>
      <c r="B1182" s="144" t="s">
        <v>5807</v>
      </c>
      <c r="C1182" s="144" t="s">
        <v>201</v>
      </c>
      <c r="D1182" s="144" t="s">
        <v>3942</v>
      </c>
      <c r="E1182" s="144">
        <v>-0.49669999999999997</v>
      </c>
      <c r="F1182" s="144" t="s">
        <v>3943</v>
      </c>
      <c r="G1182" s="144">
        <v>0.49669999999999997</v>
      </c>
      <c r="H1182" s="144" t="s">
        <v>1371</v>
      </c>
      <c r="I1182" s="144">
        <v>0</v>
      </c>
      <c r="J1182" s="144">
        <v>0</v>
      </c>
      <c r="K1182" s="144"/>
      <c r="L1182" s="144"/>
    </row>
    <row r="1183" spans="1:12" x14ac:dyDescent="0.25">
      <c r="A1183" s="144" t="s">
        <v>1161</v>
      </c>
      <c r="B1183" s="144" t="s">
        <v>5808</v>
      </c>
      <c r="C1183" s="144" t="s">
        <v>201</v>
      </c>
      <c r="D1183" s="144" t="s">
        <v>5809</v>
      </c>
      <c r="E1183" s="144">
        <v>0.90690000000000004</v>
      </c>
      <c r="F1183" s="144" t="s">
        <v>201</v>
      </c>
      <c r="G1183" s="144">
        <v>0</v>
      </c>
      <c r="H1183" s="144" t="s">
        <v>1371</v>
      </c>
      <c r="I1183" s="144">
        <v>100</v>
      </c>
      <c r="J1183" s="144">
        <v>100</v>
      </c>
      <c r="K1183" s="144"/>
      <c r="L1183" s="144"/>
    </row>
    <row r="1184" spans="1:12" x14ac:dyDescent="0.25">
      <c r="A1184" s="144" t="s">
        <v>1164</v>
      </c>
      <c r="B1184" s="144" t="s">
        <v>5810</v>
      </c>
      <c r="C1184" s="144" t="s">
        <v>201</v>
      </c>
      <c r="D1184" s="144" t="s">
        <v>5811</v>
      </c>
      <c r="E1184" s="144">
        <v>-0.13370000000000001</v>
      </c>
      <c r="F1184" s="144" t="s">
        <v>5812</v>
      </c>
      <c r="G1184" s="144">
        <v>0.13370000000000001</v>
      </c>
      <c r="H1184" s="144" t="s">
        <v>1371</v>
      </c>
      <c r="I1184" s="144">
        <v>0</v>
      </c>
      <c r="J1184" s="144">
        <v>0</v>
      </c>
      <c r="K1184" s="144"/>
      <c r="L1184" s="144"/>
    </row>
    <row r="1185" spans="1:12" x14ac:dyDescent="0.25">
      <c r="A1185" s="144" t="s">
        <v>1168</v>
      </c>
      <c r="B1185" s="144" t="s">
        <v>5813</v>
      </c>
      <c r="C1185" s="144" t="s">
        <v>201</v>
      </c>
      <c r="D1185" s="144" t="s">
        <v>5814</v>
      </c>
      <c r="E1185" s="144">
        <v>0.31209999999999999</v>
      </c>
      <c r="F1185" s="144" t="s">
        <v>201</v>
      </c>
      <c r="G1185" s="144">
        <v>0</v>
      </c>
      <c r="H1185" s="144" t="s">
        <v>1371</v>
      </c>
      <c r="I1185" s="144">
        <v>100</v>
      </c>
      <c r="J1185" s="144">
        <v>100</v>
      </c>
      <c r="K1185" s="144"/>
      <c r="L1185" s="144"/>
    </row>
    <row r="1186" spans="1:12" x14ac:dyDescent="0.25">
      <c r="A1186" s="144" t="s">
        <v>1171</v>
      </c>
      <c r="B1186" s="144" t="s">
        <v>5815</v>
      </c>
      <c r="C1186" s="144" t="s">
        <v>201</v>
      </c>
      <c r="D1186" s="144" t="s">
        <v>3945</v>
      </c>
      <c r="E1186" s="144">
        <v>-9.078E-2</v>
      </c>
      <c r="F1186" s="144" t="s">
        <v>5816</v>
      </c>
      <c r="G1186" s="144">
        <v>9.078E-2</v>
      </c>
      <c r="H1186" s="144" t="s">
        <v>1371</v>
      </c>
      <c r="I1186" s="144">
        <v>0</v>
      </c>
      <c r="J1186" s="144">
        <v>0</v>
      </c>
      <c r="K1186" s="144"/>
      <c r="L1186" s="144"/>
    </row>
    <row r="1187" spans="1:12" x14ac:dyDescent="0.25">
      <c r="A1187" s="144" t="s">
        <v>1174</v>
      </c>
      <c r="B1187" s="144" t="s">
        <v>5817</v>
      </c>
      <c r="C1187" s="144" t="s">
        <v>201</v>
      </c>
      <c r="D1187" s="144" t="s">
        <v>5818</v>
      </c>
      <c r="E1187" s="144">
        <v>-0.2671</v>
      </c>
      <c r="F1187" s="144" t="s">
        <v>5819</v>
      </c>
      <c r="G1187" s="144">
        <v>0.2671</v>
      </c>
      <c r="H1187" s="144" t="s">
        <v>1371</v>
      </c>
      <c r="I1187" s="144">
        <v>0</v>
      </c>
      <c r="J1187" s="144">
        <v>0</v>
      </c>
      <c r="K1187" s="144"/>
      <c r="L1187" s="144"/>
    </row>
    <row r="1188" spans="1:12" x14ac:dyDescent="0.25">
      <c r="A1188" s="144" t="s">
        <v>1178</v>
      </c>
      <c r="B1188" s="144" t="s">
        <v>5820</v>
      </c>
      <c r="C1188" s="144" t="s">
        <v>201</v>
      </c>
      <c r="D1188" s="144" t="s">
        <v>5821</v>
      </c>
      <c r="E1188" s="144">
        <v>0.29349999999999998</v>
      </c>
      <c r="F1188" s="144" t="s">
        <v>201</v>
      </c>
      <c r="G1188" s="144">
        <v>0</v>
      </c>
      <c r="H1188" s="144" t="s">
        <v>1371</v>
      </c>
      <c r="I1188" s="144">
        <v>100</v>
      </c>
      <c r="J1188" s="144">
        <v>100</v>
      </c>
      <c r="K1188" s="144"/>
      <c r="L1188" s="144"/>
    </row>
    <row r="1189" spans="1:12" x14ac:dyDescent="0.25">
      <c r="A1189" s="144" t="s">
        <v>1181</v>
      </c>
      <c r="B1189" s="144" t="s">
        <v>5822</v>
      </c>
      <c r="C1189" s="144" t="s">
        <v>201</v>
      </c>
      <c r="D1189" s="144" t="s">
        <v>5823</v>
      </c>
      <c r="E1189" s="144">
        <v>0.35699999999999998</v>
      </c>
      <c r="F1189" s="144" t="s">
        <v>201</v>
      </c>
      <c r="G1189" s="144">
        <v>0</v>
      </c>
      <c r="H1189" s="144" t="s">
        <v>1371</v>
      </c>
      <c r="I1189" s="144">
        <v>100</v>
      </c>
      <c r="J1189" s="144">
        <v>100</v>
      </c>
      <c r="K1189" s="144"/>
      <c r="L1189" s="144"/>
    </row>
    <row r="1190" spans="1:12" x14ac:dyDescent="0.25">
      <c r="A1190" s="144" t="s">
        <v>1184</v>
      </c>
      <c r="B1190" s="144" t="s">
        <v>5824</v>
      </c>
      <c r="C1190" s="144" t="s">
        <v>201</v>
      </c>
      <c r="D1190" s="144" t="s">
        <v>3948</v>
      </c>
      <c r="E1190" s="144">
        <v>0.4027</v>
      </c>
      <c r="F1190" s="144" t="s">
        <v>201</v>
      </c>
      <c r="G1190" s="144">
        <v>0</v>
      </c>
      <c r="H1190" s="144" t="s">
        <v>1371</v>
      </c>
      <c r="I1190" s="144">
        <v>100</v>
      </c>
      <c r="J1190" s="144">
        <v>100</v>
      </c>
      <c r="K1190" s="144"/>
      <c r="L1190" s="144"/>
    </row>
    <row r="1191" spans="1:12" x14ac:dyDescent="0.25">
      <c r="A1191" s="144" t="s">
        <v>1186</v>
      </c>
      <c r="B1191" s="144" t="s">
        <v>5825</v>
      </c>
      <c r="C1191" s="144" t="s">
        <v>201</v>
      </c>
      <c r="D1191" s="144" t="s">
        <v>5826</v>
      </c>
      <c r="E1191" s="144">
        <v>0.3125</v>
      </c>
      <c r="F1191" s="144" t="s">
        <v>201</v>
      </c>
      <c r="G1191" s="144">
        <v>0</v>
      </c>
      <c r="H1191" s="144" t="s">
        <v>1371</v>
      </c>
      <c r="I1191" s="144">
        <v>100</v>
      </c>
      <c r="J1191" s="144">
        <v>100</v>
      </c>
      <c r="K1191" s="144"/>
      <c r="L1191" s="144"/>
    </row>
    <row r="1192" spans="1:12" x14ac:dyDescent="0.25">
      <c r="A1192" s="144" t="s">
        <v>1189</v>
      </c>
      <c r="B1192" s="144" t="s">
        <v>5827</v>
      </c>
      <c r="C1192" s="144" t="s">
        <v>201</v>
      </c>
      <c r="D1192" s="144" t="s">
        <v>5828</v>
      </c>
      <c r="E1192" s="144">
        <v>-0.245</v>
      </c>
      <c r="F1192" s="144" t="s">
        <v>3949</v>
      </c>
      <c r="G1192" s="144">
        <v>0.245</v>
      </c>
      <c r="H1192" s="144" t="s">
        <v>1371</v>
      </c>
      <c r="I1192" s="144">
        <v>0</v>
      </c>
      <c r="J1192" s="144">
        <v>0</v>
      </c>
      <c r="K1192" s="144"/>
      <c r="L1192" s="144"/>
    </row>
    <row r="1193" spans="1:12" x14ac:dyDescent="0.25">
      <c r="A1193" s="144" t="s">
        <v>1192</v>
      </c>
      <c r="B1193" s="144" t="s">
        <v>5829</v>
      </c>
      <c r="C1193" s="144" t="s">
        <v>201</v>
      </c>
      <c r="D1193" s="144" t="s">
        <v>3951</v>
      </c>
      <c r="E1193" s="144">
        <v>1.214</v>
      </c>
      <c r="F1193" s="144" t="s">
        <v>201</v>
      </c>
      <c r="G1193" s="144">
        <v>0</v>
      </c>
      <c r="H1193" s="144" t="s">
        <v>1371</v>
      </c>
      <c r="I1193" s="144">
        <v>100</v>
      </c>
      <c r="J1193" s="144">
        <v>100</v>
      </c>
      <c r="K1193" s="144"/>
      <c r="L1193" s="144"/>
    </row>
    <row r="1194" spans="1:12" x14ac:dyDescent="0.25">
      <c r="A1194" s="144" t="s">
        <v>1194</v>
      </c>
      <c r="B1194" s="144" t="s">
        <v>5830</v>
      </c>
      <c r="C1194" s="144" t="s">
        <v>201</v>
      </c>
      <c r="D1194" s="144" t="s">
        <v>5831</v>
      </c>
      <c r="E1194" s="144">
        <v>0.68559999999999999</v>
      </c>
      <c r="F1194" s="144" t="s">
        <v>201</v>
      </c>
      <c r="G1194" s="144">
        <v>0</v>
      </c>
      <c r="H1194" s="144" t="s">
        <v>1371</v>
      </c>
      <c r="I1194" s="144">
        <v>100</v>
      </c>
      <c r="J1194" s="144">
        <v>100</v>
      </c>
      <c r="K1194" s="144"/>
      <c r="L1194" s="144"/>
    </row>
    <row r="1195" spans="1:12" x14ac:dyDescent="0.25">
      <c r="A1195" s="144" t="s">
        <v>1197</v>
      </c>
      <c r="B1195" s="144" t="s">
        <v>5832</v>
      </c>
      <c r="C1195" s="144" t="s">
        <v>201</v>
      </c>
      <c r="D1195" s="144" t="s">
        <v>5833</v>
      </c>
      <c r="E1195" s="144">
        <v>-0.54930000000000001</v>
      </c>
      <c r="F1195" s="144" t="s">
        <v>5834</v>
      </c>
      <c r="G1195" s="144">
        <v>0.54930000000000001</v>
      </c>
      <c r="H1195" s="144" t="s">
        <v>1371</v>
      </c>
      <c r="I1195" s="144">
        <v>0</v>
      </c>
      <c r="J1195" s="144">
        <v>0</v>
      </c>
      <c r="K1195" s="144"/>
      <c r="L1195" s="144"/>
    </row>
    <row r="1196" spans="1:12" x14ac:dyDescent="0.25">
      <c r="A1196" s="144" t="s">
        <v>1201</v>
      </c>
      <c r="B1196" s="144" t="s">
        <v>5835</v>
      </c>
      <c r="C1196" s="144" t="s">
        <v>201</v>
      </c>
      <c r="D1196" s="144" t="s">
        <v>5836</v>
      </c>
      <c r="E1196" s="144">
        <v>0.40150000000000002</v>
      </c>
      <c r="F1196" s="144" t="s">
        <v>201</v>
      </c>
      <c r="G1196" s="144">
        <v>0</v>
      </c>
      <c r="H1196" s="144" t="s">
        <v>1371</v>
      </c>
      <c r="I1196" s="144">
        <v>100</v>
      </c>
      <c r="J1196" s="144">
        <v>100</v>
      </c>
      <c r="K1196" s="144"/>
      <c r="L1196" s="144"/>
    </row>
    <row r="1197" spans="1:12" x14ac:dyDescent="0.25">
      <c r="A1197" s="144" t="s">
        <v>1204</v>
      </c>
      <c r="B1197" s="144" t="s">
        <v>5837</v>
      </c>
      <c r="C1197" s="144" t="s">
        <v>201</v>
      </c>
      <c r="D1197" s="144" t="s">
        <v>3387</v>
      </c>
      <c r="E1197" s="144">
        <v>-0.41959999999999997</v>
      </c>
      <c r="F1197" s="144" t="s">
        <v>5838</v>
      </c>
      <c r="G1197" s="144">
        <v>0.41959999999999997</v>
      </c>
      <c r="H1197" s="144" t="s">
        <v>1371</v>
      </c>
      <c r="I1197" s="144">
        <v>0</v>
      </c>
      <c r="J1197" s="144">
        <v>0</v>
      </c>
      <c r="K1197" s="144"/>
      <c r="L1197" s="144"/>
    </row>
    <row r="1198" spans="1:12" x14ac:dyDescent="0.25">
      <c r="A1198" s="144" t="s">
        <v>1207</v>
      </c>
      <c r="B1198" s="144" t="s">
        <v>5839</v>
      </c>
      <c r="C1198" s="144" t="s">
        <v>201</v>
      </c>
      <c r="D1198" s="144" t="s">
        <v>3954</v>
      </c>
      <c r="E1198" s="144">
        <v>0.12540000000000001</v>
      </c>
      <c r="F1198" s="144" t="s">
        <v>201</v>
      </c>
      <c r="G1198" s="144">
        <v>0</v>
      </c>
      <c r="H1198" s="144" t="s">
        <v>1371</v>
      </c>
      <c r="I1198" s="144">
        <v>100</v>
      </c>
      <c r="J1198" s="144">
        <v>100</v>
      </c>
      <c r="K1198" s="144"/>
      <c r="L1198" s="144"/>
    </row>
    <row r="1199" spans="1:12" x14ac:dyDescent="0.25">
      <c r="A1199" s="144" t="s">
        <v>1209</v>
      </c>
      <c r="B1199" s="144" t="s">
        <v>5502</v>
      </c>
      <c r="C1199" s="144" t="s">
        <v>201</v>
      </c>
      <c r="D1199" s="144" t="s">
        <v>5840</v>
      </c>
      <c r="E1199" s="144">
        <v>0.14530000000000001</v>
      </c>
      <c r="F1199" s="144" t="s">
        <v>201</v>
      </c>
      <c r="G1199" s="144">
        <v>0</v>
      </c>
      <c r="H1199" s="144" t="s">
        <v>1371</v>
      </c>
      <c r="I1199" s="144">
        <v>100</v>
      </c>
      <c r="J1199" s="144">
        <v>100</v>
      </c>
      <c r="K1199" s="144"/>
      <c r="L1199" s="144"/>
    </row>
    <row r="1200" spans="1:12" x14ac:dyDescent="0.25">
      <c r="A1200" s="144" t="s">
        <v>1211</v>
      </c>
      <c r="B1200" s="144" t="s">
        <v>5841</v>
      </c>
      <c r="C1200" s="144" t="s">
        <v>201</v>
      </c>
      <c r="D1200" s="144" t="s">
        <v>5842</v>
      </c>
      <c r="E1200" s="144">
        <v>-0.4103</v>
      </c>
      <c r="F1200" s="144" t="s">
        <v>3955</v>
      </c>
      <c r="G1200" s="144">
        <v>0.4103</v>
      </c>
      <c r="H1200" s="144" t="s">
        <v>1371</v>
      </c>
      <c r="I1200" s="144">
        <v>0</v>
      </c>
      <c r="J1200" s="144">
        <v>0</v>
      </c>
      <c r="K1200" s="144"/>
      <c r="L1200" s="144"/>
    </row>
    <row r="1201" spans="1:12" x14ac:dyDescent="0.25">
      <c r="A1201" s="144" t="s">
        <v>1214</v>
      </c>
      <c r="B1201" s="144" t="s">
        <v>5843</v>
      </c>
      <c r="C1201" s="144" t="s">
        <v>201</v>
      </c>
      <c r="D1201" s="144" t="s">
        <v>5844</v>
      </c>
      <c r="E1201" s="144">
        <v>0.66320000000000001</v>
      </c>
      <c r="F1201" s="144" t="s">
        <v>201</v>
      </c>
      <c r="G1201" s="144">
        <v>0</v>
      </c>
      <c r="H1201" s="144" t="s">
        <v>1371</v>
      </c>
      <c r="I1201" s="144">
        <v>100</v>
      </c>
      <c r="J1201" s="144">
        <v>100</v>
      </c>
      <c r="K1201" s="144"/>
      <c r="L1201" s="144"/>
    </row>
    <row r="1202" spans="1:12" x14ac:dyDescent="0.25">
      <c r="A1202" s="144" t="s">
        <v>1217</v>
      </c>
      <c r="B1202" s="144" t="s">
        <v>5845</v>
      </c>
      <c r="C1202" s="144" t="s">
        <v>201</v>
      </c>
      <c r="D1202" s="144" t="s">
        <v>5846</v>
      </c>
      <c r="E1202" s="144">
        <v>1.171</v>
      </c>
      <c r="F1202" s="144" t="s">
        <v>201</v>
      </c>
      <c r="G1202" s="144">
        <v>0</v>
      </c>
      <c r="H1202" s="144" t="s">
        <v>1371</v>
      </c>
      <c r="I1202" s="144">
        <v>100</v>
      </c>
      <c r="J1202" s="144">
        <v>100</v>
      </c>
      <c r="K1202" s="144"/>
      <c r="L1202" s="144"/>
    </row>
    <row r="1203" spans="1:12" x14ac:dyDescent="0.25">
      <c r="A1203" s="144" t="s">
        <v>1220</v>
      </c>
      <c r="B1203" s="144" t="s">
        <v>5847</v>
      </c>
      <c r="C1203" s="144" t="s">
        <v>201</v>
      </c>
      <c r="D1203" s="144" t="s">
        <v>3957</v>
      </c>
      <c r="E1203" s="144">
        <v>-0.1147</v>
      </c>
      <c r="F1203" s="144" t="s">
        <v>5848</v>
      </c>
      <c r="G1203" s="144">
        <v>0.1147</v>
      </c>
      <c r="H1203" s="144" t="s">
        <v>1371</v>
      </c>
      <c r="I1203" s="144">
        <v>0</v>
      </c>
      <c r="J1203" s="144">
        <v>0</v>
      </c>
      <c r="K1203" s="144"/>
      <c r="L1203" s="144"/>
    </row>
    <row r="1204" spans="1:12" x14ac:dyDescent="0.25">
      <c r="A1204" s="144" t="s">
        <v>1223</v>
      </c>
      <c r="B1204" s="144" t="s">
        <v>5849</v>
      </c>
      <c r="C1204" s="144" t="s">
        <v>201</v>
      </c>
      <c r="D1204" s="144" t="s">
        <v>5850</v>
      </c>
      <c r="E1204" s="144">
        <v>2.3809999999999998</v>
      </c>
      <c r="F1204" s="144" t="s">
        <v>201</v>
      </c>
      <c r="G1204" s="144">
        <v>0</v>
      </c>
      <c r="H1204" s="144" t="s">
        <v>1371</v>
      </c>
      <c r="I1204" s="144">
        <v>100</v>
      </c>
      <c r="J1204" s="144">
        <v>100</v>
      </c>
      <c r="K1204" s="144"/>
      <c r="L1204" s="144"/>
    </row>
    <row r="1205" spans="1:12" x14ac:dyDescent="0.25">
      <c r="A1205" s="144" t="s">
        <v>1226</v>
      </c>
      <c r="B1205" s="144" t="s">
        <v>5851</v>
      </c>
      <c r="C1205" s="144" t="s">
        <v>201</v>
      </c>
      <c r="D1205" s="144" t="s">
        <v>5852</v>
      </c>
      <c r="E1205" s="144">
        <v>-1.7239999999999998E-2</v>
      </c>
      <c r="F1205" s="144" t="s">
        <v>5853</v>
      </c>
      <c r="G1205" s="144">
        <v>1.7239999999999998E-2</v>
      </c>
      <c r="H1205" s="144" t="s">
        <v>1371</v>
      </c>
      <c r="I1205" s="144">
        <v>0</v>
      </c>
      <c r="J1205" s="144">
        <v>0</v>
      </c>
      <c r="K1205" s="144"/>
      <c r="L1205" s="144"/>
    </row>
    <row r="1206" spans="1:12" x14ac:dyDescent="0.25">
      <c r="A1206" s="144" t="s">
        <v>1230</v>
      </c>
      <c r="B1206" s="144" t="s">
        <v>5854</v>
      </c>
      <c r="C1206" s="144" t="s">
        <v>201</v>
      </c>
      <c r="D1206" s="144" t="s">
        <v>5855</v>
      </c>
      <c r="E1206" s="144">
        <v>-0.83420000000000005</v>
      </c>
      <c r="F1206" s="144" t="s">
        <v>5856</v>
      </c>
      <c r="G1206" s="144">
        <v>0.83420000000000005</v>
      </c>
      <c r="H1206" s="144" t="s">
        <v>1371</v>
      </c>
      <c r="I1206" s="144">
        <v>0</v>
      </c>
      <c r="J1206" s="144">
        <v>0</v>
      </c>
      <c r="K1206" s="144"/>
      <c r="L1206" s="144"/>
    </row>
    <row r="1207" spans="1:12" x14ac:dyDescent="0.25">
      <c r="A1207" s="144" t="s">
        <v>1234</v>
      </c>
      <c r="B1207" s="144" t="s">
        <v>5857</v>
      </c>
      <c r="C1207" s="144" t="s">
        <v>201</v>
      </c>
      <c r="D1207" s="144" t="s">
        <v>5858</v>
      </c>
      <c r="E1207" s="144">
        <v>0.93489999999999995</v>
      </c>
      <c r="F1207" s="144" t="s">
        <v>201</v>
      </c>
      <c r="G1207" s="144">
        <v>0</v>
      </c>
      <c r="H1207" s="144" t="s">
        <v>1371</v>
      </c>
      <c r="I1207" s="144">
        <v>100</v>
      </c>
      <c r="J1207" s="144">
        <v>100</v>
      </c>
      <c r="K1207" s="144"/>
      <c r="L1207" s="144"/>
    </row>
    <row r="1208" spans="1:12" x14ac:dyDescent="0.25">
      <c r="A1208" s="144" t="s">
        <v>1237</v>
      </c>
      <c r="B1208" s="144" t="s">
        <v>5200</v>
      </c>
      <c r="C1208" s="144" t="s">
        <v>201</v>
      </c>
      <c r="D1208" s="144" t="s">
        <v>3960</v>
      </c>
      <c r="E1208" s="144">
        <v>-0.4466</v>
      </c>
      <c r="F1208" s="144" t="s">
        <v>3757</v>
      </c>
      <c r="G1208" s="144">
        <v>0.4466</v>
      </c>
      <c r="H1208" s="144" t="s">
        <v>1371</v>
      </c>
      <c r="I1208" s="144">
        <v>0</v>
      </c>
      <c r="J1208" s="144">
        <v>0</v>
      </c>
      <c r="K1208" s="144"/>
      <c r="L1208" s="144"/>
    </row>
    <row r="1209" spans="1:12" x14ac:dyDescent="0.25">
      <c r="A1209" s="144" t="s">
        <v>1240</v>
      </c>
      <c r="B1209" s="144" t="s">
        <v>4958</v>
      </c>
      <c r="C1209" s="144" t="s">
        <v>201</v>
      </c>
      <c r="D1209" s="144" t="s">
        <v>5859</v>
      </c>
      <c r="E1209" s="144">
        <v>-0.4269</v>
      </c>
      <c r="F1209" s="144" t="s">
        <v>4960</v>
      </c>
      <c r="G1209" s="144">
        <v>0.4269</v>
      </c>
      <c r="H1209" s="144" t="s">
        <v>1371</v>
      </c>
      <c r="I1209" s="144">
        <v>0</v>
      </c>
      <c r="J1209" s="144">
        <v>0</v>
      </c>
      <c r="K1209" s="144"/>
      <c r="L1209" s="144"/>
    </row>
    <row r="1210" spans="1:12" x14ac:dyDescent="0.25">
      <c r="A1210" s="144" t="s">
        <v>1244</v>
      </c>
      <c r="B1210" s="144" t="s">
        <v>5860</v>
      </c>
      <c r="C1210" s="144" t="s">
        <v>201</v>
      </c>
      <c r="D1210" s="144" t="s">
        <v>5861</v>
      </c>
      <c r="E1210" s="144">
        <v>1.141E-2</v>
      </c>
      <c r="F1210" s="144" t="s">
        <v>201</v>
      </c>
      <c r="G1210" s="144">
        <v>0</v>
      </c>
      <c r="H1210" s="144" t="s">
        <v>1371</v>
      </c>
      <c r="I1210" s="144">
        <v>100</v>
      </c>
      <c r="J1210" s="144">
        <v>100</v>
      </c>
      <c r="K1210" s="144"/>
      <c r="L1210" s="144"/>
    </row>
    <row r="1211" spans="1:12" x14ac:dyDescent="0.25">
      <c r="A1211" s="144" t="s">
        <v>1247</v>
      </c>
      <c r="B1211" s="144" t="s">
        <v>5862</v>
      </c>
      <c r="C1211" s="144" t="s">
        <v>201</v>
      </c>
      <c r="D1211" s="144" t="s">
        <v>5863</v>
      </c>
      <c r="E1211" s="144">
        <v>1.1970000000000001</v>
      </c>
      <c r="F1211" s="144" t="s">
        <v>201</v>
      </c>
      <c r="G1211" s="144">
        <v>0</v>
      </c>
      <c r="H1211" s="144" t="s">
        <v>1371</v>
      </c>
      <c r="I1211" s="144">
        <v>100</v>
      </c>
      <c r="J1211" s="144">
        <v>100</v>
      </c>
      <c r="K1211" s="144"/>
      <c r="L1211" s="144"/>
    </row>
    <row r="1212" spans="1:12" x14ac:dyDescent="0.25">
      <c r="A1212" s="144" t="s">
        <v>1250</v>
      </c>
      <c r="B1212" s="144" t="s">
        <v>5864</v>
      </c>
      <c r="C1212" s="144" t="s">
        <v>201</v>
      </c>
      <c r="D1212" s="144" t="s">
        <v>5865</v>
      </c>
      <c r="E1212" s="144">
        <v>0.38750000000000001</v>
      </c>
      <c r="F1212" s="144" t="s">
        <v>201</v>
      </c>
      <c r="G1212" s="144">
        <v>0</v>
      </c>
      <c r="H1212" s="144" t="s">
        <v>1371</v>
      </c>
      <c r="I1212" s="144">
        <v>100</v>
      </c>
      <c r="J1212" s="144">
        <v>100</v>
      </c>
      <c r="K1212" s="144"/>
      <c r="L1212" s="144"/>
    </row>
    <row r="1213" spans="1:12" x14ac:dyDescent="0.25">
      <c r="A1213" s="144" t="s">
        <v>5866</v>
      </c>
      <c r="B1213" s="144" t="s">
        <v>3962</v>
      </c>
      <c r="C1213" s="144" t="s">
        <v>201</v>
      </c>
      <c r="D1213" s="144" t="s">
        <v>3391</v>
      </c>
      <c r="E1213" s="144">
        <v>0.39860000000000001</v>
      </c>
      <c r="F1213" s="144" t="s">
        <v>201</v>
      </c>
      <c r="G1213" s="144">
        <v>0</v>
      </c>
      <c r="H1213" s="144" t="s">
        <v>1371</v>
      </c>
      <c r="I1213" s="144">
        <v>100</v>
      </c>
      <c r="J1213" s="144">
        <v>100</v>
      </c>
      <c r="K1213" s="144"/>
      <c r="L1213" s="144"/>
    </row>
    <row r="1214" spans="1:12" x14ac:dyDescent="0.25">
      <c r="A1214" s="144" t="s">
        <v>5867</v>
      </c>
      <c r="B1214" s="144" t="s">
        <v>5868</v>
      </c>
      <c r="C1214" s="144" t="s">
        <v>201</v>
      </c>
      <c r="D1214" s="144" t="s">
        <v>3965</v>
      </c>
      <c r="E1214" s="144">
        <v>0.59699999999999998</v>
      </c>
      <c r="F1214" s="144" t="s">
        <v>201</v>
      </c>
      <c r="G1214" s="144">
        <v>0</v>
      </c>
      <c r="H1214" s="144" t="s">
        <v>1371</v>
      </c>
      <c r="I1214" s="144">
        <v>100</v>
      </c>
      <c r="J1214" s="144">
        <v>100</v>
      </c>
      <c r="K1214" s="144"/>
      <c r="L1214" s="144"/>
    </row>
    <row r="1215" spans="1:12" x14ac:dyDescent="0.25">
      <c r="A1215" s="144" t="s">
        <v>5869</v>
      </c>
      <c r="B1215" s="144" t="s">
        <v>5870</v>
      </c>
      <c r="C1215" s="144" t="s">
        <v>201</v>
      </c>
      <c r="D1215" s="144" t="s">
        <v>5871</v>
      </c>
      <c r="E1215" s="144">
        <v>-0.60619999999999996</v>
      </c>
      <c r="F1215" s="144" t="s">
        <v>5872</v>
      </c>
      <c r="G1215" s="144">
        <v>0.60619999999999996</v>
      </c>
      <c r="H1215" s="144" t="s">
        <v>1371</v>
      </c>
      <c r="I1215" s="144">
        <v>0</v>
      </c>
      <c r="J1215" s="144">
        <v>0</v>
      </c>
      <c r="K1215" s="144"/>
      <c r="L1215" s="144"/>
    </row>
    <row r="1216" spans="1:12" x14ac:dyDescent="0.25">
      <c r="A1216" s="144" t="s">
        <v>5873</v>
      </c>
      <c r="B1216" s="144" t="s">
        <v>5874</v>
      </c>
      <c r="C1216" s="144" t="s">
        <v>201</v>
      </c>
      <c r="D1216" s="144" t="s">
        <v>5875</v>
      </c>
      <c r="E1216" s="144">
        <v>-1.2490000000000001</v>
      </c>
      <c r="F1216" s="144" t="s">
        <v>5876</v>
      </c>
      <c r="G1216" s="144">
        <v>1.2490000000000001</v>
      </c>
      <c r="H1216" s="144" t="s">
        <v>1371</v>
      </c>
      <c r="I1216" s="144">
        <v>0</v>
      </c>
      <c r="J1216" s="144">
        <v>0</v>
      </c>
      <c r="K1216" s="144"/>
      <c r="L1216" s="144"/>
    </row>
    <row r="1217" spans="1:12" x14ac:dyDescent="0.25">
      <c r="A1217" s="144" t="s">
        <v>5877</v>
      </c>
      <c r="B1217" s="144" t="s">
        <v>5878</v>
      </c>
      <c r="C1217" s="144" t="s">
        <v>201</v>
      </c>
      <c r="D1217" s="144" t="s">
        <v>5879</v>
      </c>
      <c r="E1217" s="144">
        <v>1.2869999999999999</v>
      </c>
      <c r="F1217" s="144" t="s">
        <v>201</v>
      </c>
      <c r="G1217" s="144">
        <v>0</v>
      </c>
      <c r="H1217" s="144" t="s">
        <v>1371</v>
      </c>
      <c r="I1217" s="144">
        <v>100</v>
      </c>
      <c r="J1217" s="144">
        <v>100</v>
      </c>
      <c r="K1217" s="144"/>
      <c r="L1217" s="144"/>
    </row>
    <row r="1218" spans="1:12" x14ac:dyDescent="0.25">
      <c r="A1218" s="144" t="s">
        <v>5880</v>
      </c>
      <c r="B1218" s="144" t="s">
        <v>5881</v>
      </c>
      <c r="C1218" s="144" t="s">
        <v>201</v>
      </c>
      <c r="D1218" s="144" t="s">
        <v>5882</v>
      </c>
      <c r="E1218" s="144">
        <v>0.83109999999999995</v>
      </c>
      <c r="F1218" s="144" t="s">
        <v>201</v>
      </c>
      <c r="G1218" s="144">
        <v>0</v>
      </c>
      <c r="H1218" s="144" t="s">
        <v>1371</v>
      </c>
      <c r="I1218" s="144">
        <v>100</v>
      </c>
      <c r="J1218" s="144">
        <v>100</v>
      </c>
      <c r="K1218" s="144"/>
      <c r="L1218" s="144"/>
    </row>
    <row r="1219" spans="1:12" x14ac:dyDescent="0.25">
      <c r="A1219" s="144" t="s">
        <v>5883</v>
      </c>
      <c r="B1219" s="144" t="s">
        <v>5884</v>
      </c>
      <c r="C1219" s="144" t="s">
        <v>201</v>
      </c>
      <c r="D1219" s="144" t="s">
        <v>3968</v>
      </c>
      <c r="E1219" s="144">
        <v>-1.476</v>
      </c>
      <c r="F1219" s="144" t="s">
        <v>3969</v>
      </c>
      <c r="G1219" s="144">
        <v>1.476</v>
      </c>
      <c r="H1219" s="144" t="s">
        <v>1371</v>
      </c>
      <c r="I1219" s="144">
        <v>0</v>
      </c>
      <c r="J1219" s="144">
        <v>0</v>
      </c>
      <c r="K1219" s="144"/>
      <c r="L1219" s="144"/>
    </row>
    <row r="1220" spans="1:12" x14ac:dyDescent="0.25">
      <c r="A1220" s="144" t="s">
        <v>5885</v>
      </c>
      <c r="B1220" s="144" t="s">
        <v>5886</v>
      </c>
      <c r="C1220" s="144" t="s">
        <v>201</v>
      </c>
      <c r="D1220" s="144" t="s">
        <v>5887</v>
      </c>
      <c r="E1220" s="144">
        <v>0.80320000000000003</v>
      </c>
      <c r="F1220" s="144" t="s">
        <v>201</v>
      </c>
      <c r="G1220" s="144">
        <v>0</v>
      </c>
      <c r="H1220" s="144" t="s">
        <v>1371</v>
      </c>
      <c r="I1220" s="144">
        <v>100</v>
      </c>
      <c r="J1220" s="144">
        <v>100</v>
      </c>
      <c r="K1220" s="144"/>
      <c r="L1220" s="144"/>
    </row>
    <row r="1221" spans="1:12" x14ac:dyDescent="0.25">
      <c r="A1221" s="144" t="s">
        <v>5888</v>
      </c>
      <c r="B1221" s="144" t="s">
        <v>5889</v>
      </c>
      <c r="C1221" s="144" t="s">
        <v>201</v>
      </c>
      <c r="D1221" s="144" t="s">
        <v>5890</v>
      </c>
      <c r="E1221" s="144">
        <v>-0.52539999999999998</v>
      </c>
      <c r="F1221" s="144" t="s">
        <v>5891</v>
      </c>
      <c r="G1221" s="144">
        <v>0.52539999999999998</v>
      </c>
      <c r="H1221" s="144" t="s">
        <v>1371</v>
      </c>
      <c r="I1221" s="144">
        <v>0</v>
      </c>
      <c r="J1221" s="144">
        <v>0</v>
      </c>
      <c r="K1221" s="144"/>
      <c r="L1221" s="144"/>
    </row>
    <row r="1222" spans="1:12" x14ac:dyDescent="0.25">
      <c r="A1222" s="144" t="s">
        <v>5892</v>
      </c>
      <c r="B1222" s="144" t="s">
        <v>5893</v>
      </c>
      <c r="C1222" s="144" t="s">
        <v>201</v>
      </c>
      <c r="D1222" s="144" t="s">
        <v>5894</v>
      </c>
      <c r="E1222" s="144">
        <v>0.87929999999999997</v>
      </c>
      <c r="F1222" s="144" t="s">
        <v>201</v>
      </c>
      <c r="G1222" s="144">
        <v>0</v>
      </c>
      <c r="H1222" s="144" t="s">
        <v>1371</v>
      </c>
      <c r="I1222" s="144">
        <v>100</v>
      </c>
      <c r="J1222" s="144">
        <v>100</v>
      </c>
      <c r="K1222" s="144"/>
      <c r="L1222" s="144"/>
    </row>
    <row r="1223" spans="1:12" x14ac:dyDescent="0.25">
      <c r="A1223" s="144" t="s">
        <v>5895</v>
      </c>
      <c r="B1223" s="144" t="s">
        <v>5896</v>
      </c>
      <c r="C1223" s="144" t="s">
        <v>201</v>
      </c>
      <c r="D1223" s="144" t="s">
        <v>3972</v>
      </c>
      <c r="E1223" s="144">
        <v>1.794</v>
      </c>
      <c r="F1223" s="144" t="s">
        <v>201</v>
      </c>
      <c r="G1223" s="144">
        <v>0</v>
      </c>
      <c r="H1223" s="144" t="s">
        <v>1371</v>
      </c>
      <c r="I1223" s="144">
        <v>100</v>
      </c>
      <c r="J1223" s="144">
        <v>100</v>
      </c>
      <c r="K1223" s="144"/>
      <c r="L1223" s="144"/>
    </row>
    <row r="1224" spans="1:12" x14ac:dyDescent="0.25">
      <c r="A1224" s="144" t="s">
        <v>5897</v>
      </c>
      <c r="B1224" s="144" t="s">
        <v>5898</v>
      </c>
      <c r="C1224" s="144" t="s">
        <v>201</v>
      </c>
      <c r="D1224" s="144" t="s">
        <v>5899</v>
      </c>
      <c r="E1224" s="144">
        <v>-4.0340000000000001E-2</v>
      </c>
      <c r="F1224" s="144" t="s">
        <v>3973</v>
      </c>
      <c r="G1224" s="144">
        <v>4.0340000000000001E-2</v>
      </c>
      <c r="H1224" s="144" t="s">
        <v>1371</v>
      </c>
      <c r="I1224" s="144">
        <v>0</v>
      </c>
      <c r="J1224" s="144">
        <v>0</v>
      </c>
      <c r="K1224" s="144"/>
      <c r="L1224" s="144"/>
    </row>
    <row r="1225" spans="1:12" x14ac:dyDescent="0.25">
      <c r="A1225" s="144" t="s">
        <v>5900</v>
      </c>
      <c r="B1225" s="144" t="s">
        <v>5901</v>
      </c>
      <c r="C1225" s="144" t="s">
        <v>201</v>
      </c>
      <c r="D1225" s="144" t="s">
        <v>5902</v>
      </c>
      <c r="E1225" s="144">
        <v>1.8489999999999999E-2</v>
      </c>
      <c r="F1225" s="144" t="s">
        <v>201</v>
      </c>
      <c r="G1225" s="144">
        <v>0</v>
      </c>
      <c r="H1225" s="144" t="s">
        <v>1371</v>
      </c>
      <c r="I1225" s="144">
        <v>100</v>
      </c>
      <c r="J1225" s="144">
        <v>100</v>
      </c>
      <c r="K1225" s="144"/>
      <c r="L1225" s="144"/>
    </row>
    <row r="1226" spans="1:12" x14ac:dyDescent="0.25">
      <c r="A1226" s="144" t="s">
        <v>5903</v>
      </c>
      <c r="B1226" s="144" t="s">
        <v>5904</v>
      </c>
      <c r="C1226" s="144" t="s">
        <v>201</v>
      </c>
      <c r="D1226" s="144" t="s">
        <v>5905</v>
      </c>
      <c r="E1226" s="144">
        <v>0.97829999999999995</v>
      </c>
      <c r="F1226" s="144" t="s">
        <v>201</v>
      </c>
      <c r="G1226" s="144">
        <v>0</v>
      </c>
      <c r="H1226" s="144" t="s">
        <v>1371</v>
      </c>
      <c r="I1226" s="144">
        <v>100</v>
      </c>
      <c r="J1226" s="144">
        <v>100</v>
      </c>
      <c r="K1226" s="144"/>
      <c r="L1226" s="144"/>
    </row>
    <row r="1227" spans="1:12" x14ac:dyDescent="0.25">
      <c r="A1227" s="144" t="s">
        <v>5906</v>
      </c>
      <c r="B1227" s="144" t="s">
        <v>5907</v>
      </c>
      <c r="C1227" s="144" t="s">
        <v>201</v>
      </c>
      <c r="D1227" s="144" t="s">
        <v>5908</v>
      </c>
      <c r="E1227" s="144">
        <v>1.0200000000000001E-2</v>
      </c>
      <c r="F1227" s="144" t="s">
        <v>201</v>
      </c>
      <c r="G1227" s="144">
        <v>0</v>
      </c>
      <c r="H1227" s="144" t="s">
        <v>1371</v>
      </c>
      <c r="I1227" s="144">
        <v>100</v>
      </c>
      <c r="J1227" s="144">
        <v>100</v>
      </c>
      <c r="K1227" s="144"/>
      <c r="L1227" s="144"/>
    </row>
    <row r="1228" spans="1:12" x14ac:dyDescent="0.25">
      <c r="A1228" s="144" t="s">
        <v>5909</v>
      </c>
      <c r="B1228" s="144" t="s">
        <v>5910</v>
      </c>
      <c r="C1228" s="144" t="s">
        <v>201</v>
      </c>
      <c r="D1228" s="144" t="s">
        <v>3270</v>
      </c>
      <c r="E1228" s="144">
        <v>1.519E-3</v>
      </c>
      <c r="F1228" s="144" t="s">
        <v>201</v>
      </c>
      <c r="G1228" s="144">
        <v>0</v>
      </c>
      <c r="H1228" s="144" t="s">
        <v>1371</v>
      </c>
      <c r="I1228" s="144">
        <v>100</v>
      </c>
      <c r="J1228" s="144">
        <v>100</v>
      </c>
      <c r="K1228" s="144"/>
      <c r="L1228" s="144"/>
    </row>
    <row r="1229" spans="1:12" x14ac:dyDescent="0.25">
      <c r="A1229" s="144" t="s">
        <v>5911</v>
      </c>
      <c r="B1229" s="144" t="s">
        <v>5912</v>
      </c>
      <c r="C1229" s="144" t="s">
        <v>201</v>
      </c>
      <c r="D1229" s="144" t="s">
        <v>5913</v>
      </c>
      <c r="E1229" s="144">
        <v>-0.29189999999999999</v>
      </c>
      <c r="F1229" s="144" t="s">
        <v>3396</v>
      </c>
      <c r="G1229" s="144">
        <v>0.29189999999999999</v>
      </c>
      <c r="H1229" s="144" t="s">
        <v>1371</v>
      </c>
      <c r="I1229" s="144">
        <v>0</v>
      </c>
      <c r="J1229" s="144">
        <v>0</v>
      </c>
      <c r="K1229" s="144"/>
      <c r="L1229" s="144"/>
    </row>
    <row r="1230" spans="1:12" x14ac:dyDescent="0.25">
      <c r="A1230" s="144" t="s">
        <v>5914</v>
      </c>
      <c r="B1230" s="144" t="s">
        <v>5915</v>
      </c>
      <c r="C1230" s="144" t="s">
        <v>201</v>
      </c>
      <c r="D1230" s="144" t="s">
        <v>5916</v>
      </c>
      <c r="E1230" s="144">
        <v>0.46989999999999998</v>
      </c>
      <c r="F1230" s="144" t="s">
        <v>201</v>
      </c>
      <c r="G1230" s="144">
        <v>0</v>
      </c>
      <c r="H1230" s="144" t="s">
        <v>1371</v>
      </c>
      <c r="I1230" s="144">
        <v>100</v>
      </c>
      <c r="J1230" s="144">
        <v>100</v>
      </c>
      <c r="K1230" s="144"/>
      <c r="L1230" s="144"/>
    </row>
    <row r="1231" spans="1:12" x14ac:dyDescent="0.25">
      <c r="A1231" s="144" t="s">
        <v>5917</v>
      </c>
      <c r="B1231" s="144" t="s">
        <v>5918</v>
      </c>
      <c r="C1231" s="144" t="s">
        <v>201</v>
      </c>
      <c r="D1231" s="144" t="s">
        <v>5919</v>
      </c>
      <c r="E1231" s="144">
        <v>0.129</v>
      </c>
      <c r="F1231" s="144" t="s">
        <v>201</v>
      </c>
      <c r="G1231" s="144">
        <v>0</v>
      </c>
      <c r="H1231" s="144" t="s">
        <v>1371</v>
      </c>
      <c r="I1231" s="144">
        <v>100</v>
      </c>
      <c r="J1231" s="144">
        <v>100</v>
      </c>
      <c r="K1231" s="144"/>
      <c r="L1231" s="144"/>
    </row>
    <row r="1232" spans="1:12" x14ac:dyDescent="0.25">
      <c r="A1232" s="144" t="s">
        <v>5920</v>
      </c>
      <c r="B1232" s="144" t="s">
        <v>5921</v>
      </c>
      <c r="C1232" s="144" t="s">
        <v>201</v>
      </c>
      <c r="D1232" s="144" t="s">
        <v>3978</v>
      </c>
      <c r="E1232" s="144">
        <v>0.2923</v>
      </c>
      <c r="F1232" s="144" t="s">
        <v>201</v>
      </c>
      <c r="G1232" s="144">
        <v>0</v>
      </c>
      <c r="H1232" s="144" t="s">
        <v>1371</v>
      </c>
      <c r="I1232" s="144">
        <v>100</v>
      </c>
      <c r="J1232" s="144">
        <v>100</v>
      </c>
      <c r="K1232" s="144"/>
      <c r="L1232" s="144"/>
    </row>
    <row r="1233" spans="1:12" x14ac:dyDescent="0.25">
      <c r="A1233" s="144" t="s">
        <v>5922</v>
      </c>
      <c r="B1233" s="144" t="s">
        <v>5923</v>
      </c>
      <c r="C1233" s="144" t="s">
        <v>201</v>
      </c>
      <c r="D1233" s="144" t="s">
        <v>5924</v>
      </c>
      <c r="E1233" s="144">
        <v>-8.6249999999999993E-2</v>
      </c>
      <c r="F1233" s="144" t="s">
        <v>3979</v>
      </c>
      <c r="G1233" s="144">
        <v>8.6249999999999993E-2</v>
      </c>
      <c r="H1233" s="144" t="s">
        <v>1371</v>
      </c>
      <c r="I1233" s="144">
        <v>0</v>
      </c>
      <c r="J1233" s="144">
        <v>0</v>
      </c>
      <c r="K1233" s="144"/>
      <c r="L1233" s="144"/>
    </row>
    <row r="1234" spans="1:12" x14ac:dyDescent="0.25">
      <c r="A1234" s="144" t="s">
        <v>5925</v>
      </c>
      <c r="B1234" s="144" t="s">
        <v>5926</v>
      </c>
      <c r="C1234" s="144" t="s">
        <v>201</v>
      </c>
      <c r="D1234" s="144" t="s">
        <v>5927</v>
      </c>
      <c r="E1234" s="144">
        <v>0.55630000000000002</v>
      </c>
      <c r="F1234" s="144" t="s">
        <v>201</v>
      </c>
      <c r="G1234" s="144">
        <v>0</v>
      </c>
      <c r="H1234" s="144" t="s">
        <v>1371</v>
      </c>
      <c r="I1234" s="144">
        <v>100</v>
      </c>
      <c r="J1234" s="144">
        <v>100</v>
      </c>
      <c r="K1234" s="144"/>
      <c r="L1234" s="144"/>
    </row>
    <row r="1235" spans="1:12" x14ac:dyDescent="0.25">
      <c r="A1235" s="144" t="s">
        <v>5928</v>
      </c>
      <c r="B1235" s="144" t="s">
        <v>5929</v>
      </c>
      <c r="C1235" s="144" t="s">
        <v>201</v>
      </c>
      <c r="D1235" s="144" t="s">
        <v>3982</v>
      </c>
      <c r="E1235" s="144">
        <v>0.54420000000000002</v>
      </c>
      <c r="F1235" s="144" t="s">
        <v>201</v>
      </c>
      <c r="G1235" s="144">
        <v>0</v>
      </c>
      <c r="H1235" s="144" t="s">
        <v>1371</v>
      </c>
      <c r="I1235" s="144">
        <v>100</v>
      </c>
      <c r="J1235" s="144">
        <v>100</v>
      </c>
      <c r="K1235" s="144"/>
      <c r="L1235" s="144"/>
    </row>
    <row r="1236" spans="1:12" x14ac:dyDescent="0.25">
      <c r="A1236" s="144" t="s">
        <v>5930</v>
      </c>
      <c r="B1236" s="144" t="s">
        <v>5931</v>
      </c>
      <c r="C1236" s="144" t="s">
        <v>201</v>
      </c>
      <c r="D1236" s="144" t="s">
        <v>5932</v>
      </c>
      <c r="E1236" s="144">
        <v>0.2051</v>
      </c>
      <c r="F1236" s="144" t="s">
        <v>201</v>
      </c>
      <c r="G1236" s="144">
        <v>0</v>
      </c>
      <c r="H1236" s="144" t="s">
        <v>1371</v>
      </c>
      <c r="I1236" s="144">
        <v>100</v>
      </c>
      <c r="J1236" s="144">
        <v>100</v>
      </c>
      <c r="K1236" s="144"/>
      <c r="L1236" s="144"/>
    </row>
    <row r="1237" spans="1:12" x14ac:dyDescent="0.25">
      <c r="A1237" s="144" t="s">
        <v>5933</v>
      </c>
      <c r="B1237" s="144" t="s">
        <v>5934</v>
      </c>
      <c r="C1237" s="144" t="s">
        <v>201</v>
      </c>
      <c r="D1237" s="144" t="s">
        <v>5935</v>
      </c>
      <c r="E1237" s="144">
        <v>0.41980000000000001</v>
      </c>
      <c r="F1237" s="144" t="s">
        <v>201</v>
      </c>
      <c r="G1237" s="144">
        <v>0</v>
      </c>
      <c r="H1237" s="144" t="s">
        <v>1371</v>
      </c>
      <c r="I1237" s="144">
        <v>100</v>
      </c>
      <c r="J1237" s="144">
        <v>100</v>
      </c>
      <c r="K1237" s="144"/>
      <c r="L1237" s="144"/>
    </row>
    <row r="1238" spans="1:12" x14ac:dyDescent="0.25">
      <c r="A1238" s="144" t="s">
        <v>5936</v>
      </c>
      <c r="B1238" s="144" t="s">
        <v>5921</v>
      </c>
      <c r="C1238" s="144" t="s">
        <v>201</v>
      </c>
      <c r="D1238" s="144" t="s">
        <v>5937</v>
      </c>
      <c r="E1238" s="144">
        <v>0.29799999999999999</v>
      </c>
      <c r="F1238" s="144" t="s">
        <v>201</v>
      </c>
      <c r="G1238" s="144">
        <v>0</v>
      </c>
      <c r="H1238" s="144" t="s">
        <v>1371</v>
      </c>
      <c r="I1238" s="144">
        <v>100</v>
      </c>
      <c r="J1238" s="144">
        <v>100</v>
      </c>
      <c r="K1238" s="144"/>
      <c r="L1238" s="144"/>
    </row>
    <row r="1239" spans="1:12" x14ac:dyDescent="0.25">
      <c r="A1239" s="144" t="s">
        <v>5938</v>
      </c>
      <c r="B1239" s="144" t="s">
        <v>5939</v>
      </c>
      <c r="C1239" s="144" t="s">
        <v>201</v>
      </c>
      <c r="D1239" s="144" t="s">
        <v>5940</v>
      </c>
      <c r="E1239" s="144">
        <v>0.8458</v>
      </c>
      <c r="F1239" s="144" t="s">
        <v>201</v>
      </c>
      <c r="G1239" s="144">
        <v>0</v>
      </c>
      <c r="H1239" s="144" t="s">
        <v>1371</v>
      </c>
      <c r="I1239" s="144">
        <v>100</v>
      </c>
      <c r="J1239" s="144">
        <v>100</v>
      </c>
      <c r="K1239" s="144"/>
      <c r="L1239" s="144"/>
    </row>
    <row r="1240" spans="1:12" x14ac:dyDescent="0.25">
      <c r="A1240" s="144" t="s">
        <v>5941</v>
      </c>
      <c r="B1240" s="144" t="s">
        <v>5942</v>
      </c>
      <c r="C1240" s="144" t="s">
        <v>201</v>
      </c>
      <c r="D1240" s="144" t="s">
        <v>3985</v>
      </c>
      <c r="E1240" s="144">
        <v>0.70669999999999999</v>
      </c>
      <c r="F1240" s="144" t="s">
        <v>201</v>
      </c>
      <c r="G1240" s="144">
        <v>0</v>
      </c>
      <c r="H1240" s="144" t="s">
        <v>1371</v>
      </c>
      <c r="I1240" s="144">
        <v>100</v>
      </c>
      <c r="J1240" s="144">
        <v>100</v>
      </c>
      <c r="K1240" s="144"/>
      <c r="L1240" s="144"/>
    </row>
    <row r="1241" spans="1:12" x14ac:dyDescent="0.25">
      <c r="A1241" s="144" t="s">
        <v>5943</v>
      </c>
      <c r="B1241" s="144" t="s">
        <v>5944</v>
      </c>
      <c r="C1241" s="144" t="s">
        <v>201</v>
      </c>
      <c r="D1241" s="144" t="s">
        <v>5945</v>
      </c>
      <c r="E1241" s="144">
        <v>0.79549999999999998</v>
      </c>
      <c r="F1241" s="144" t="s">
        <v>201</v>
      </c>
      <c r="G1241" s="144">
        <v>0</v>
      </c>
      <c r="H1241" s="144" t="s">
        <v>1371</v>
      </c>
      <c r="I1241" s="144">
        <v>100</v>
      </c>
      <c r="J1241" s="144">
        <v>100</v>
      </c>
      <c r="K1241" s="144"/>
      <c r="L1241" s="144"/>
    </row>
    <row r="1242" spans="1:12" x14ac:dyDescent="0.25">
      <c r="A1242" s="144" t="s">
        <v>5946</v>
      </c>
      <c r="B1242" s="144" t="s">
        <v>5947</v>
      </c>
      <c r="C1242" s="144" t="s">
        <v>201</v>
      </c>
      <c r="D1242" s="144" t="s">
        <v>5948</v>
      </c>
      <c r="E1242" s="144">
        <v>8.5769999999999999E-2</v>
      </c>
      <c r="F1242" s="144" t="s">
        <v>201</v>
      </c>
      <c r="G1242" s="144">
        <v>0</v>
      </c>
      <c r="H1242" s="144" t="s">
        <v>1371</v>
      </c>
      <c r="I1242" s="144">
        <v>100</v>
      </c>
      <c r="J1242" s="144">
        <v>100</v>
      </c>
      <c r="K1242" s="144"/>
      <c r="L1242" s="144"/>
    </row>
    <row r="1243" spans="1:12" x14ac:dyDescent="0.25">
      <c r="A1243" s="144" t="s">
        <v>5949</v>
      </c>
      <c r="B1243" s="144" t="s">
        <v>5950</v>
      </c>
      <c r="C1243" s="144" t="s">
        <v>201</v>
      </c>
      <c r="D1243" s="144" t="s">
        <v>5951</v>
      </c>
      <c r="E1243" s="144">
        <v>0.32969999999999999</v>
      </c>
      <c r="F1243" s="144" t="s">
        <v>201</v>
      </c>
      <c r="G1243" s="144">
        <v>0</v>
      </c>
      <c r="H1243" s="144" t="s">
        <v>1371</v>
      </c>
      <c r="I1243" s="144">
        <v>100</v>
      </c>
      <c r="J1243" s="144">
        <v>100</v>
      </c>
      <c r="K1243" s="144"/>
      <c r="L1243" s="144"/>
    </row>
    <row r="1244" spans="1:12" x14ac:dyDescent="0.25">
      <c r="A1244" s="144" t="s">
        <v>5952</v>
      </c>
      <c r="B1244" s="144" t="s">
        <v>5953</v>
      </c>
      <c r="C1244" s="144" t="s">
        <v>201</v>
      </c>
      <c r="D1244" s="144" t="s">
        <v>5954</v>
      </c>
      <c r="E1244" s="144">
        <v>0.77639999999999998</v>
      </c>
      <c r="F1244" s="144" t="s">
        <v>201</v>
      </c>
      <c r="G1244" s="144">
        <v>0</v>
      </c>
      <c r="H1244" s="144" t="s">
        <v>1371</v>
      </c>
      <c r="I1244" s="144">
        <v>100</v>
      </c>
      <c r="J1244" s="144">
        <v>100</v>
      </c>
      <c r="K1244" s="144"/>
      <c r="L1244" s="144"/>
    </row>
    <row r="1245" spans="1:12" x14ac:dyDescent="0.25">
      <c r="A1245" s="144" t="s">
        <v>5955</v>
      </c>
      <c r="B1245" s="144" t="s">
        <v>5956</v>
      </c>
      <c r="C1245" s="144" t="s">
        <v>201</v>
      </c>
      <c r="D1245" s="144" t="s">
        <v>3988</v>
      </c>
      <c r="E1245" s="144">
        <v>0.26640000000000003</v>
      </c>
      <c r="F1245" s="144" t="s">
        <v>201</v>
      </c>
      <c r="G1245" s="144">
        <v>0</v>
      </c>
      <c r="H1245" s="144" t="s">
        <v>1371</v>
      </c>
      <c r="I1245" s="144">
        <v>100</v>
      </c>
      <c r="J1245" s="144">
        <v>100</v>
      </c>
      <c r="K1245" s="144"/>
      <c r="L1245" s="144"/>
    </row>
    <row r="1246" spans="1:12" x14ac:dyDescent="0.25">
      <c r="A1246" s="144" t="s">
        <v>5957</v>
      </c>
      <c r="B1246" s="144" t="s">
        <v>5958</v>
      </c>
      <c r="C1246" s="144" t="s">
        <v>201</v>
      </c>
      <c r="D1246" s="144" t="s">
        <v>5959</v>
      </c>
      <c r="E1246" s="144">
        <v>-0.15049999999999999</v>
      </c>
      <c r="F1246" s="144" t="s">
        <v>3989</v>
      </c>
      <c r="G1246" s="144">
        <v>0.15049999999999999</v>
      </c>
      <c r="H1246" s="144" t="s">
        <v>1371</v>
      </c>
      <c r="I1246" s="144">
        <v>0</v>
      </c>
      <c r="J1246" s="144">
        <v>0</v>
      </c>
      <c r="K1246" s="144"/>
      <c r="L1246" s="144"/>
    </row>
    <row r="1247" spans="1:12" x14ac:dyDescent="0.25">
      <c r="A1247" s="144" t="s">
        <v>5960</v>
      </c>
      <c r="B1247" s="144" t="s">
        <v>5961</v>
      </c>
      <c r="C1247" s="144" t="s">
        <v>201</v>
      </c>
      <c r="D1247" s="144" t="s">
        <v>5962</v>
      </c>
      <c r="E1247" s="144">
        <v>0.29599999999999999</v>
      </c>
      <c r="F1247" s="144" t="s">
        <v>201</v>
      </c>
      <c r="G1247" s="144">
        <v>0</v>
      </c>
      <c r="H1247" s="144" t="s">
        <v>1371</v>
      </c>
      <c r="I1247" s="144">
        <v>100</v>
      </c>
      <c r="J1247" s="144">
        <v>100</v>
      </c>
      <c r="K1247" s="144"/>
      <c r="L1247" s="144"/>
    </row>
    <row r="1248" spans="1:12" x14ac:dyDescent="0.25">
      <c r="A1248" s="144" t="s">
        <v>5963</v>
      </c>
      <c r="B1248" s="144" t="s">
        <v>5964</v>
      </c>
      <c r="C1248" s="144" t="s">
        <v>201</v>
      </c>
      <c r="D1248" s="144" t="s">
        <v>5965</v>
      </c>
      <c r="E1248" s="144">
        <v>0.62729999999999997</v>
      </c>
      <c r="F1248" s="144" t="s">
        <v>201</v>
      </c>
      <c r="G1248" s="144">
        <v>0</v>
      </c>
      <c r="H1248" s="144" t="s">
        <v>1371</v>
      </c>
      <c r="I1248" s="144">
        <v>100</v>
      </c>
      <c r="J1248" s="144">
        <v>100</v>
      </c>
      <c r="K1248" s="144"/>
      <c r="L1248" s="144"/>
    </row>
    <row r="1249" spans="1:12" x14ac:dyDescent="0.25">
      <c r="A1249" s="144" t="s">
        <v>5966</v>
      </c>
      <c r="B1249" s="144" t="s">
        <v>5967</v>
      </c>
      <c r="C1249" s="144" t="s">
        <v>201</v>
      </c>
      <c r="D1249" s="144" t="s">
        <v>3399</v>
      </c>
      <c r="E1249" s="144">
        <v>6.3839999999999999E-3</v>
      </c>
      <c r="F1249" s="144" t="s">
        <v>201</v>
      </c>
      <c r="G1249" s="144">
        <v>0</v>
      </c>
      <c r="H1249" s="144" t="s">
        <v>1371</v>
      </c>
      <c r="I1249" s="144">
        <v>100</v>
      </c>
      <c r="J1249" s="144">
        <v>100</v>
      </c>
      <c r="K1249" s="144"/>
      <c r="L1249" s="144"/>
    </row>
    <row r="1250" spans="1:12" x14ac:dyDescent="0.25">
      <c r="A1250" s="144" t="s">
        <v>5968</v>
      </c>
      <c r="B1250" s="144" t="s">
        <v>5969</v>
      </c>
      <c r="C1250" s="144" t="s">
        <v>201</v>
      </c>
      <c r="D1250" s="144" t="s">
        <v>5970</v>
      </c>
      <c r="E1250" s="144">
        <v>1.1850000000000001</v>
      </c>
      <c r="F1250" s="144" t="s">
        <v>201</v>
      </c>
      <c r="G1250" s="144">
        <v>0</v>
      </c>
      <c r="H1250" s="144" t="s">
        <v>1371</v>
      </c>
      <c r="I1250" s="144">
        <v>100</v>
      </c>
      <c r="J1250" s="144">
        <v>100</v>
      </c>
      <c r="K1250" s="144"/>
      <c r="L1250" s="144"/>
    </row>
    <row r="1251" spans="1:12" x14ac:dyDescent="0.25">
      <c r="A1251" s="144" t="s">
        <v>5971</v>
      </c>
      <c r="B1251" s="144" t="s">
        <v>5972</v>
      </c>
      <c r="C1251" s="144" t="s">
        <v>201</v>
      </c>
      <c r="D1251" s="144" t="s">
        <v>5973</v>
      </c>
      <c r="E1251" s="144">
        <v>0.32469999999999999</v>
      </c>
      <c r="F1251" s="144" t="s">
        <v>201</v>
      </c>
      <c r="G1251" s="144">
        <v>0</v>
      </c>
      <c r="H1251" s="144" t="s">
        <v>1371</v>
      </c>
      <c r="I1251" s="144">
        <v>100</v>
      </c>
      <c r="J1251" s="144">
        <v>100</v>
      </c>
      <c r="K1251" s="144"/>
      <c r="L1251" s="144"/>
    </row>
    <row r="1252" spans="1:12" x14ac:dyDescent="0.25">
      <c r="A1252" s="144" t="s">
        <v>5974</v>
      </c>
      <c r="B1252" s="144" t="s">
        <v>5975</v>
      </c>
      <c r="C1252" s="144" t="s">
        <v>201</v>
      </c>
      <c r="D1252" s="144" t="s">
        <v>3994</v>
      </c>
      <c r="E1252" s="144">
        <v>-0.34010000000000001</v>
      </c>
      <c r="F1252" s="144" t="s">
        <v>3995</v>
      </c>
      <c r="G1252" s="144">
        <v>0.34010000000000001</v>
      </c>
      <c r="H1252" s="144" t="s">
        <v>1371</v>
      </c>
      <c r="I1252" s="144">
        <v>0</v>
      </c>
      <c r="J1252" s="144">
        <v>0</v>
      </c>
      <c r="K1252" s="144"/>
      <c r="L1252" s="144"/>
    </row>
    <row r="1253" spans="1:12" x14ac:dyDescent="0.25">
      <c r="A1253" s="144" t="s">
        <v>5976</v>
      </c>
      <c r="B1253" s="144" t="s">
        <v>5977</v>
      </c>
      <c r="C1253" s="144" t="s">
        <v>201</v>
      </c>
      <c r="D1253" s="144" t="s">
        <v>5978</v>
      </c>
      <c r="E1253" s="144">
        <v>0.5181</v>
      </c>
      <c r="F1253" s="144" t="s">
        <v>201</v>
      </c>
      <c r="G1253" s="144">
        <v>0</v>
      </c>
      <c r="H1253" s="144" t="s">
        <v>1371</v>
      </c>
      <c r="I1253" s="144">
        <v>100</v>
      </c>
      <c r="J1253" s="144">
        <v>100</v>
      </c>
      <c r="K1253" s="144"/>
      <c r="L1253" s="144"/>
    </row>
    <row r="1254" spans="1:12" x14ac:dyDescent="0.25">
      <c r="A1254" s="144" t="s">
        <v>5979</v>
      </c>
      <c r="B1254" s="144" t="s">
        <v>5980</v>
      </c>
      <c r="C1254" s="144" t="s">
        <v>201</v>
      </c>
      <c r="D1254" s="144" t="s">
        <v>5981</v>
      </c>
      <c r="E1254" s="144">
        <v>0.98680000000000001</v>
      </c>
      <c r="F1254" s="144" t="s">
        <v>201</v>
      </c>
      <c r="G1254" s="144">
        <v>0</v>
      </c>
      <c r="H1254" s="144" t="s">
        <v>1371</v>
      </c>
      <c r="I1254" s="144">
        <v>100</v>
      </c>
      <c r="J1254" s="144">
        <v>100</v>
      </c>
      <c r="K1254" s="144"/>
      <c r="L1254" s="144"/>
    </row>
    <row r="1255" spans="1:12" x14ac:dyDescent="0.25">
      <c r="A1255" s="144" t="s">
        <v>5982</v>
      </c>
      <c r="B1255" s="144" t="s">
        <v>5983</v>
      </c>
      <c r="C1255" s="144" t="s">
        <v>201</v>
      </c>
      <c r="D1255" s="144" t="s">
        <v>5984</v>
      </c>
      <c r="E1255" s="144">
        <v>-0.1419</v>
      </c>
      <c r="F1255" s="144" t="s">
        <v>5985</v>
      </c>
      <c r="G1255" s="144">
        <v>0.1419</v>
      </c>
      <c r="H1255" s="144" t="s">
        <v>1371</v>
      </c>
      <c r="I1255" s="144">
        <v>0</v>
      </c>
      <c r="J1255" s="144">
        <v>0</v>
      </c>
      <c r="K1255" s="144"/>
      <c r="L1255" s="144"/>
    </row>
    <row r="1256" spans="1:12" x14ac:dyDescent="0.25">
      <c r="A1256" s="144" t="s">
        <v>5986</v>
      </c>
      <c r="B1256" s="144" t="s">
        <v>5987</v>
      </c>
      <c r="C1256" s="144" t="s">
        <v>201</v>
      </c>
      <c r="D1256" s="144" t="s">
        <v>3998</v>
      </c>
      <c r="E1256" s="144">
        <v>0.78059999999999996</v>
      </c>
      <c r="F1256" s="144" t="s">
        <v>201</v>
      </c>
      <c r="G1256" s="144">
        <v>0</v>
      </c>
      <c r="H1256" s="144" t="s">
        <v>1371</v>
      </c>
      <c r="I1256" s="144">
        <v>100</v>
      </c>
      <c r="J1256" s="144">
        <v>100</v>
      </c>
      <c r="K1256" s="144"/>
      <c r="L1256" s="144"/>
    </row>
    <row r="1257" spans="1:12" x14ac:dyDescent="0.25">
      <c r="A1257" s="144" t="s">
        <v>5988</v>
      </c>
      <c r="B1257" s="144" t="s">
        <v>5989</v>
      </c>
      <c r="C1257" s="144" t="s">
        <v>201</v>
      </c>
      <c r="D1257" s="144" t="s">
        <v>5990</v>
      </c>
      <c r="E1257" s="144">
        <v>-0.28470000000000001</v>
      </c>
      <c r="F1257" s="144" t="s">
        <v>5991</v>
      </c>
      <c r="G1257" s="144">
        <v>0.28470000000000001</v>
      </c>
      <c r="H1257" s="144" t="s">
        <v>1371</v>
      </c>
      <c r="I1257" s="144">
        <v>0</v>
      </c>
      <c r="J1257" s="144">
        <v>0</v>
      </c>
      <c r="K1257" s="144"/>
      <c r="L1257" s="144"/>
    </row>
    <row r="1258" spans="1:12" x14ac:dyDescent="0.25">
      <c r="A1258" s="144" t="s">
        <v>5992</v>
      </c>
      <c r="B1258" s="144" t="s">
        <v>5993</v>
      </c>
      <c r="C1258" s="144" t="s">
        <v>201</v>
      </c>
      <c r="D1258" s="144" t="s">
        <v>5994</v>
      </c>
      <c r="E1258" s="144">
        <v>-0.31790000000000002</v>
      </c>
      <c r="F1258" s="144" t="s">
        <v>5995</v>
      </c>
      <c r="G1258" s="144">
        <v>0.31790000000000002</v>
      </c>
      <c r="H1258" s="144" t="s">
        <v>1371</v>
      </c>
      <c r="I1258" s="144">
        <v>0</v>
      </c>
      <c r="J1258" s="144">
        <v>0</v>
      </c>
      <c r="K1258" s="144"/>
      <c r="L1258" s="144"/>
    </row>
    <row r="1259" spans="1:12" x14ac:dyDescent="0.25">
      <c r="A1259" s="144" t="s">
        <v>5996</v>
      </c>
      <c r="B1259" s="144" t="s">
        <v>2615</v>
      </c>
      <c r="C1259" s="144" t="s">
        <v>201</v>
      </c>
      <c r="D1259" s="144" t="s">
        <v>5997</v>
      </c>
      <c r="E1259" s="144">
        <v>3.5119999999999998E-2</v>
      </c>
      <c r="F1259" s="144" t="s">
        <v>201</v>
      </c>
      <c r="G1259" s="144">
        <v>0</v>
      </c>
      <c r="H1259" s="144" t="s">
        <v>1371</v>
      </c>
      <c r="I1259" s="144">
        <v>100</v>
      </c>
      <c r="J1259" s="144">
        <v>100</v>
      </c>
      <c r="K1259" s="144"/>
      <c r="L1259" s="144"/>
    </row>
    <row r="1260" spans="1:12" x14ac:dyDescent="0.25">
      <c r="A1260" s="144" t="s">
        <v>5998</v>
      </c>
      <c r="B1260" s="144" t="s">
        <v>5999</v>
      </c>
      <c r="C1260" s="144" t="s">
        <v>201</v>
      </c>
      <c r="D1260" s="144" t="s">
        <v>6000</v>
      </c>
      <c r="E1260" s="144">
        <v>-0.1174</v>
      </c>
      <c r="F1260" s="144" t="s">
        <v>6001</v>
      </c>
      <c r="G1260" s="144">
        <v>0.1174</v>
      </c>
      <c r="H1260" s="144" t="s">
        <v>1371</v>
      </c>
      <c r="I1260" s="144">
        <v>0</v>
      </c>
      <c r="J1260" s="144">
        <v>0</v>
      </c>
      <c r="K1260" s="144"/>
      <c r="L1260" s="144"/>
    </row>
    <row r="1261" spans="1:12" x14ac:dyDescent="0.25">
      <c r="A1261" s="144" t="s">
        <v>6002</v>
      </c>
      <c r="B1261" s="144" t="s">
        <v>6003</v>
      </c>
      <c r="C1261" s="144" t="s">
        <v>201</v>
      </c>
      <c r="D1261" s="144" t="s">
        <v>4001</v>
      </c>
      <c r="E1261" s="144">
        <v>0.6502</v>
      </c>
      <c r="F1261" s="144" t="s">
        <v>201</v>
      </c>
      <c r="G1261" s="144">
        <v>0</v>
      </c>
      <c r="H1261" s="144" t="s">
        <v>1371</v>
      </c>
      <c r="I1261" s="144">
        <v>100</v>
      </c>
      <c r="J1261" s="144">
        <v>100</v>
      </c>
      <c r="K1261" s="144"/>
      <c r="L1261" s="144"/>
    </row>
    <row r="1262" spans="1:12" x14ac:dyDescent="0.25">
      <c r="A1262" s="144" t="s">
        <v>6004</v>
      </c>
      <c r="B1262" s="144" t="s">
        <v>6005</v>
      </c>
      <c r="C1262" s="144" t="s">
        <v>201</v>
      </c>
      <c r="D1262" s="144" t="s">
        <v>6006</v>
      </c>
      <c r="E1262" s="144">
        <v>-0.38529999999999998</v>
      </c>
      <c r="F1262" s="144" t="s">
        <v>4002</v>
      </c>
      <c r="G1262" s="144">
        <v>0.38529999999999998</v>
      </c>
      <c r="H1262" s="144" t="s">
        <v>1371</v>
      </c>
      <c r="I1262" s="144">
        <v>0</v>
      </c>
      <c r="J1262" s="144">
        <v>0</v>
      </c>
      <c r="K1262" s="144"/>
      <c r="L1262" s="144"/>
    </row>
    <row r="1263" spans="1:12" x14ac:dyDescent="0.25">
      <c r="A1263" s="144" t="s">
        <v>6007</v>
      </c>
      <c r="B1263" s="144" t="s">
        <v>6008</v>
      </c>
      <c r="C1263" s="144" t="s">
        <v>201</v>
      </c>
      <c r="D1263" s="144" t="s">
        <v>6009</v>
      </c>
      <c r="E1263" s="144">
        <v>1.627</v>
      </c>
      <c r="F1263" s="144" t="s">
        <v>201</v>
      </c>
      <c r="G1263" s="144">
        <v>0</v>
      </c>
      <c r="H1263" s="144" t="s">
        <v>1371</v>
      </c>
      <c r="I1263" s="144">
        <v>100</v>
      </c>
      <c r="J1263" s="144">
        <v>100</v>
      </c>
      <c r="K1263" s="144"/>
      <c r="L1263" s="144"/>
    </row>
    <row r="1264" spans="1:12" x14ac:dyDescent="0.25">
      <c r="A1264" s="144" t="s">
        <v>6010</v>
      </c>
      <c r="B1264" s="144" t="s">
        <v>6011</v>
      </c>
      <c r="C1264" s="144" t="s">
        <v>201</v>
      </c>
      <c r="D1264" s="144" t="s">
        <v>6012</v>
      </c>
      <c r="E1264" s="144">
        <v>0.6946</v>
      </c>
      <c r="F1264" s="144" t="s">
        <v>201</v>
      </c>
      <c r="G1264" s="144">
        <v>0</v>
      </c>
      <c r="H1264" s="144" t="s">
        <v>1371</v>
      </c>
      <c r="I1264" s="144">
        <v>100</v>
      </c>
      <c r="J1264" s="144">
        <v>100</v>
      </c>
      <c r="K1264" s="144"/>
      <c r="L1264" s="144"/>
    </row>
    <row r="1265" spans="1:12" x14ac:dyDescent="0.25">
      <c r="A1265" s="144" t="s">
        <v>6013</v>
      </c>
      <c r="B1265" s="144" t="s">
        <v>6014</v>
      </c>
      <c r="C1265" s="144" t="s">
        <v>201</v>
      </c>
      <c r="D1265" s="144" t="s">
        <v>6015</v>
      </c>
      <c r="E1265" s="144">
        <v>1.601</v>
      </c>
      <c r="F1265" s="144" t="s">
        <v>201</v>
      </c>
      <c r="G1265" s="144">
        <v>0</v>
      </c>
      <c r="H1265" s="144" t="s">
        <v>1371</v>
      </c>
      <c r="I1265" s="144">
        <v>100</v>
      </c>
      <c r="J1265" s="144">
        <v>100</v>
      </c>
      <c r="K1265" s="144"/>
      <c r="L1265" s="144"/>
    </row>
    <row r="1266" spans="1:12" x14ac:dyDescent="0.25">
      <c r="A1266" s="144" t="s">
        <v>6016</v>
      </c>
      <c r="B1266" s="144" t="s">
        <v>6017</v>
      </c>
      <c r="C1266" s="144" t="s">
        <v>201</v>
      </c>
      <c r="D1266" s="144" t="s">
        <v>3403</v>
      </c>
      <c r="E1266" s="144">
        <v>-0.159</v>
      </c>
      <c r="F1266" s="144" t="s">
        <v>6018</v>
      </c>
      <c r="G1266" s="144">
        <v>0.159</v>
      </c>
      <c r="H1266" s="144" t="s">
        <v>1371</v>
      </c>
      <c r="I1266" s="144">
        <v>0</v>
      </c>
      <c r="J1266" s="144">
        <v>0</v>
      </c>
      <c r="K1266" s="144"/>
      <c r="L1266" s="144"/>
    </row>
    <row r="1267" spans="1:12" x14ac:dyDescent="0.25">
      <c r="A1267" s="144" t="s">
        <v>6019</v>
      </c>
      <c r="B1267" s="144" t="s">
        <v>6020</v>
      </c>
      <c r="C1267" s="144" t="s">
        <v>201</v>
      </c>
      <c r="D1267" s="144" t="s">
        <v>6021</v>
      </c>
      <c r="E1267" s="144">
        <v>0.3357</v>
      </c>
      <c r="F1267" s="144" t="s">
        <v>201</v>
      </c>
      <c r="G1267" s="144">
        <v>0</v>
      </c>
      <c r="H1267" s="144" t="s">
        <v>1371</v>
      </c>
      <c r="I1267" s="144">
        <v>100</v>
      </c>
      <c r="J1267" s="144">
        <v>100</v>
      </c>
      <c r="K1267" s="144"/>
      <c r="L1267" s="144"/>
    </row>
    <row r="1268" spans="1:12" x14ac:dyDescent="0.25">
      <c r="A1268" s="144" t="s">
        <v>6022</v>
      </c>
      <c r="B1268" s="144" t="s">
        <v>6023</v>
      </c>
      <c r="C1268" s="144" t="s">
        <v>201</v>
      </c>
      <c r="D1268" s="144" t="s">
        <v>6024</v>
      </c>
      <c r="E1268" s="144">
        <v>-6.9449999999999998E-2</v>
      </c>
      <c r="F1268" s="144" t="s">
        <v>6025</v>
      </c>
      <c r="G1268" s="144">
        <v>6.9449999999999998E-2</v>
      </c>
      <c r="H1268" s="144" t="s">
        <v>1371</v>
      </c>
      <c r="I1268" s="144">
        <v>0</v>
      </c>
      <c r="J1268" s="144">
        <v>0</v>
      </c>
      <c r="K1268" s="144"/>
      <c r="L1268" s="144"/>
    </row>
    <row r="1269" spans="1:12" x14ac:dyDescent="0.25">
      <c r="A1269" s="144" t="s">
        <v>6026</v>
      </c>
      <c r="B1269" s="144" t="s">
        <v>6027</v>
      </c>
      <c r="C1269" s="144" t="s">
        <v>201</v>
      </c>
      <c r="D1269" s="144" t="s">
        <v>6028</v>
      </c>
      <c r="E1269" s="144">
        <v>0.66220000000000001</v>
      </c>
      <c r="F1269" s="144" t="s">
        <v>201</v>
      </c>
      <c r="G1269" s="144">
        <v>0</v>
      </c>
      <c r="H1269" s="144" t="s">
        <v>1371</v>
      </c>
      <c r="I1269" s="144">
        <v>100</v>
      </c>
      <c r="J1269" s="144">
        <v>100</v>
      </c>
      <c r="K1269" s="144"/>
      <c r="L1269" s="144"/>
    </row>
    <row r="1270" spans="1:12" x14ac:dyDescent="0.25">
      <c r="A1270" s="144" t="s">
        <v>6029</v>
      </c>
      <c r="B1270" s="144" t="s">
        <v>6030</v>
      </c>
      <c r="C1270" s="144" t="s">
        <v>201</v>
      </c>
      <c r="D1270" s="144" t="s">
        <v>6031</v>
      </c>
      <c r="E1270" s="144">
        <v>-0.1615</v>
      </c>
      <c r="F1270" s="144" t="s">
        <v>4005</v>
      </c>
      <c r="G1270" s="144">
        <v>0.1615</v>
      </c>
      <c r="H1270" s="144" t="s">
        <v>1371</v>
      </c>
      <c r="I1270" s="144">
        <v>0</v>
      </c>
      <c r="J1270" s="144">
        <v>0</v>
      </c>
      <c r="K1270" s="144"/>
      <c r="L1270" s="144"/>
    </row>
    <row r="1271" spans="1:12" x14ac:dyDescent="0.25">
      <c r="A1271" s="144" t="s">
        <v>6032</v>
      </c>
      <c r="B1271" s="144" t="s">
        <v>6033</v>
      </c>
      <c r="C1271" s="144" t="s">
        <v>201</v>
      </c>
      <c r="D1271" s="144" t="s">
        <v>4008</v>
      </c>
      <c r="E1271" s="144">
        <v>1.0970000000000001E-2</v>
      </c>
      <c r="F1271" s="144" t="s">
        <v>201</v>
      </c>
      <c r="G1271" s="144">
        <v>0</v>
      </c>
      <c r="H1271" s="144" t="s">
        <v>1371</v>
      </c>
      <c r="I1271" s="144">
        <v>100</v>
      </c>
      <c r="J1271" s="144">
        <v>100</v>
      </c>
      <c r="K1271" s="144"/>
      <c r="L1271" s="144"/>
    </row>
    <row r="1272" spans="1:12" x14ac:dyDescent="0.25">
      <c r="A1272" s="144" t="s">
        <v>6034</v>
      </c>
      <c r="B1272" s="144" t="s">
        <v>6035</v>
      </c>
      <c r="C1272" s="144" t="s">
        <v>201</v>
      </c>
      <c r="D1272" s="144" t="s">
        <v>6036</v>
      </c>
      <c r="E1272" s="144">
        <v>0.98260000000000003</v>
      </c>
      <c r="F1272" s="144" t="s">
        <v>201</v>
      </c>
      <c r="G1272" s="144">
        <v>0</v>
      </c>
      <c r="H1272" s="144" t="s">
        <v>1371</v>
      </c>
      <c r="I1272" s="144">
        <v>100</v>
      </c>
      <c r="J1272" s="144">
        <v>100</v>
      </c>
      <c r="K1272" s="144"/>
      <c r="L1272" s="144"/>
    </row>
    <row r="1273" spans="1:12" x14ac:dyDescent="0.25">
      <c r="A1273" s="144" t="s">
        <v>6037</v>
      </c>
      <c r="B1273" s="144" t="s">
        <v>6038</v>
      </c>
      <c r="C1273" s="144" t="s">
        <v>201</v>
      </c>
      <c r="D1273" s="144" t="s">
        <v>6039</v>
      </c>
      <c r="E1273" s="144">
        <v>0.223</v>
      </c>
      <c r="F1273" s="144" t="s">
        <v>201</v>
      </c>
      <c r="G1273" s="144">
        <v>0</v>
      </c>
      <c r="H1273" s="144" t="s">
        <v>1371</v>
      </c>
      <c r="I1273" s="144">
        <v>100</v>
      </c>
      <c r="J1273" s="144">
        <v>100</v>
      </c>
      <c r="K1273" s="144"/>
      <c r="L1273" s="144"/>
    </row>
    <row r="1274" spans="1:12" x14ac:dyDescent="0.25">
      <c r="A1274" s="144" t="s">
        <v>6040</v>
      </c>
      <c r="B1274" s="144" t="s">
        <v>6041</v>
      </c>
      <c r="C1274" s="144" t="s">
        <v>201</v>
      </c>
      <c r="D1274" s="144" t="s">
        <v>6042</v>
      </c>
      <c r="E1274" s="144">
        <v>1.8140000000000001</v>
      </c>
      <c r="F1274" s="144" t="s">
        <v>201</v>
      </c>
      <c r="G1274" s="144">
        <v>0</v>
      </c>
      <c r="H1274" s="144" t="s">
        <v>1371</v>
      </c>
      <c r="I1274" s="144">
        <v>100</v>
      </c>
      <c r="J1274" s="144">
        <v>100</v>
      </c>
      <c r="K1274" s="144"/>
      <c r="L1274" s="144"/>
    </row>
    <row r="1275" spans="1:12" x14ac:dyDescent="0.25">
      <c r="A1275" s="144" t="s">
        <v>6043</v>
      </c>
      <c r="B1275" s="144" t="s">
        <v>6044</v>
      </c>
      <c r="C1275" s="144" t="s">
        <v>201</v>
      </c>
      <c r="D1275" s="144" t="s">
        <v>4011</v>
      </c>
      <c r="E1275" s="144">
        <v>-0.55069999999999997</v>
      </c>
      <c r="F1275" s="144" t="s">
        <v>3404</v>
      </c>
      <c r="G1275" s="144">
        <v>0.55069999999999997</v>
      </c>
      <c r="H1275" s="144" t="s">
        <v>1371</v>
      </c>
      <c r="I1275" s="144">
        <v>0</v>
      </c>
      <c r="J1275" s="144">
        <v>0</v>
      </c>
      <c r="K1275" s="144"/>
      <c r="L1275" s="144"/>
    </row>
    <row r="1276" spans="1:12" x14ac:dyDescent="0.25">
      <c r="A1276" s="144" t="s">
        <v>6045</v>
      </c>
      <c r="B1276" s="144" t="s">
        <v>6046</v>
      </c>
      <c r="C1276" s="144" t="s">
        <v>201</v>
      </c>
      <c r="D1276" s="144" t="s">
        <v>6047</v>
      </c>
      <c r="E1276" s="144">
        <v>0.90649999999999997</v>
      </c>
      <c r="F1276" s="144" t="s">
        <v>201</v>
      </c>
      <c r="G1276" s="144">
        <v>0</v>
      </c>
      <c r="H1276" s="144" t="s">
        <v>1371</v>
      </c>
      <c r="I1276" s="144">
        <v>100</v>
      </c>
      <c r="J1276" s="144">
        <v>100</v>
      </c>
      <c r="K1276" s="144"/>
      <c r="L1276" s="144"/>
    </row>
    <row r="1277" spans="1:12" x14ac:dyDescent="0.25">
      <c r="A1277" s="144" t="s">
        <v>6048</v>
      </c>
      <c r="B1277" s="144" t="s">
        <v>6049</v>
      </c>
      <c r="C1277" s="144" t="s">
        <v>201</v>
      </c>
      <c r="D1277" s="144" t="s">
        <v>6050</v>
      </c>
      <c r="E1277" s="144">
        <v>0.40350000000000003</v>
      </c>
      <c r="F1277" s="144" t="s">
        <v>201</v>
      </c>
      <c r="G1277" s="144">
        <v>0</v>
      </c>
      <c r="H1277" s="144" t="s">
        <v>1371</v>
      </c>
      <c r="I1277" s="144">
        <v>100</v>
      </c>
      <c r="J1277" s="144">
        <v>100</v>
      </c>
      <c r="K1277" s="144"/>
      <c r="L1277" s="144"/>
    </row>
    <row r="1278" spans="1:12" x14ac:dyDescent="0.25">
      <c r="A1278" s="144" t="s">
        <v>6051</v>
      </c>
      <c r="B1278" s="144" t="s">
        <v>6052</v>
      </c>
      <c r="C1278" s="144" t="s">
        <v>201</v>
      </c>
      <c r="D1278" s="144" t="s">
        <v>6053</v>
      </c>
      <c r="E1278" s="144">
        <v>0.69099999999999995</v>
      </c>
      <c r="F1278" s="144" t="s">
        <v>201</v>
      </c>
      <c r="G1278" s="144">
        <v>0</v>
      </c>
      <c r="H1278" s="144" t="s">
        <v>1371</v>
      </c>
      <c r="I1278" s="144">
        <v>100</v>
      </c>
      <c r="J1278" s="144">
        <v>100</v>
      </c>
      <c r="K1278" s="144"/>
      <c r="L1278" s="144"/>
    </row>
    <row r="1279" spans="1:12" x14ac:dyDescent="0.25">
      <c r="A1279" s="144" t="s">
        <v>6054</v>
      </c>
      <c r="B1279" s="144" t="s">
        <v>6055</v>
      </c>
      <c r="C1279" s="144" t="s">
        <v>201</v>
      </c>
      <c r="D1279" s="144" t="s">
        <v>6056</v>
      </c>
      <c r="E1279" s="144">
        <v>0.878</v>
      </c>
      <c r="F1279" s="144" t="s">
        <v>201</v>
      </c>
      <c r="G1279" s="144">
        <v>0</v>
      </c>
      <c r="H1279" s="144" t="s">
        <v>1371</v>
      </c>
      <c r="I1279" s="144">
        <v>100</v>
      </c>
      <c r="J1279" s="144">
        <v>100</v>
      </c>
      <c r="K1279" s="144"/>
      <c r="L1279" s="144"/>
    </row>
    <row r="1280" spans="1:12" x14ac:dyDescent="0.25">
      <c r="A1280" s="144" t="s">
        <v>6057</v>
      </c>
      <c r="B1280" s="144" t="s">
        <v>6058</v>
      </c>
      <c r="C1280" s="144" t="s">
        <v>201</v>
      </c>
      <c r="D1280" s="144" t="s">
        <v>4014</v>
      </c>
      <c r="E1280" s="144">
        <v>0.17699999999999999</v>
      </c>
      <c r="F1280" s="144" t="s">
        <v>201</v>
      </c>
      <c r="G1280" s="144">
        <v>0</v>
      </c>
      <c r="H1280" s="144" t="s">
        <v>1371</v>
      </c>
      <c r="I1280" s="144">
        <v>100</v>
      </c>
      <c r="J1280" s="144">
        <v>100</v>
      </c>
      <c r="K1280" s="144"/>
      <c r="L1280" s="144"/>
    </row>
    <row r="1281" spans="1:12" x14ac:dyDescent="0.25">
      <c r="A1281" s="144" t="s">
        <v>6059</v>
      </c>
      <c r="B1281" s="144" t="s">
        <v>6060</v>
      </c>
      <c r="C1281" s="144" t="s">
        <v>201</v>
      </c>
      <c r="D1281" s="144" t="s">
        <v>6061</v>
      </c>
      <c r="E1281" s="144">
        <v>-0.2979</v>
      </c>
      <c r="F1281" s="144" t="s">
        <v>4015</v>
      </c>
      <c r="G1281" s="144">
        <v>0.2979</v>
      </c>
      <c r="H1281" s="144" t="s">
        <v>1371</v>
      </c>
      <c r="I1281" s="144">
        <v>0</v>
      </c>
      <c r="J1281" s="144">
        <v>0</v>
      </c>
      <c r="K1281" s="144"/>
      <c r="L1281" s="144"/>
    </row>
    <row r="1282" spans="1:12" x14ac:dyDescent="0.25">
      <c r="A1282" s="144" t="s">
        <v>6062</v>
      </c>
      <c r="B1282" s="144" t="s">
        <v>6063</v>
      </c>
      <c r="C1282" s="144" t="s">
        <v>201</v>
      </c>
      <c r="D1282" s="144" t="s">
        <v>6064</v>
      </c>
      <c r="E1282" s="144">
        <v>1.0629999999999999</v>
      </c>
      <c r="F1282" s="144" t="s">
        <v>201</v>
      </c>
      <c r="G1282" s="144">
        <v>0</v>
      </c>
      <c r="H1282" s="144" t="s">
        <v>1371</v>
      </c>
      <c r="I1282" s="144">
        <v>100</v>
      </c>
      <c r="J1282" s="144">
        <v>100</v>
      </c>
      <c r="K1282" s="144"/>
      <c r="L1282" s="144"/>
    </row>
    <row r="1283" spans="1:12" x14ac:dyDescent="0.25">
      <c r="A1283" s="144" t="s">
        <v>6065</v>
      </c>
      <c r="B1283" s="144" t="s">
        <v>6066</v>
      </c>
      <c r="C1283" s="144" t="s">
        <v>201</v>
      </c>
      <c r="D1283" s="144" t="s">
        <v>6067</v>
      </c>
      <c r="E1283" s="144">
        <v>0.96560000000000001</v>
      </c>
      <c r="F1283" s="144" t="s">
        <v>201</v>
      </c>
      <c r="G1283" s="144">
        <v>0</v>
      </c>
      <c r="H1283" s="144" t="s">
        <v>1371</v>
      </c>
      <c r="I1283" s="144">
        <v>100</v>
      </c>
      <c r="J1283" s="144">
        <v>100</v>
      </c>
      <c r="K1283" s="144"/>
      <c r="L1283" s="144"/>
    </row>
    <row r="1284" spans="1:12" x14ac:dyDescent="0.25">
      <c r="A1284" s="144" t="s">
        <v>6068</v>
      </c>
      <c r="B1284" s="144" t="s">
        <v>6069</v>
      </c>
      <c r="C1284" s="144" t="s">
        <v>201</v>
      </c>
      <c r="D1284" s="144" t="s">
        <v>6070</v>
      </c>
      <c r="E1284" s="144">
        <v>-5.6509999999999998E-2</v>
      </c>
      <c r="F1284" s="144" t="s">
        <v>6071</v>
      </c>
      <c r="G1284" s="144">
        <v>5.6509999999999998E-2</v>
      </c>
      <c r="H1284" s="144" t="s">
        <v>1371</v>
      </c>
      <c r="I1284" s="144">
        <v>0</v>
      </c>
      <c r="J1284" s="144">
        <v>0</v>
      </c>
      <c r="K1284" s="144"/>
      <c r="L1284" s="144"/>
    </row>
    <row r="1285" spans="1:12" x14ac:dyDescent="0.25">
      <c r="A1285" s="144" t="s">
        <v>6072</v>
      </c>
      <c r="B1285" s="144" t="s">
        <v>6073</v>
      </c>
      <c r="C1285" s="144" t="s">
        <v>201</v>
      </c>
      <c r="D1285" s="144" t="s">
        <v>4018</v>
      </c>
      <c r="E1285" s="144">
        <v>0.20369999999999999</v>
      </c>
      <c r="F1285" s="144" t="s">
        <v>201</v>
      </c>
      <c r="G1285" s="144">
        <v>0</v>
      </c>
      <c r="H1285" s="144" t="s">
        <v>1371</v>
      </c>
      <c r="I1285" s="144">
        <v>100</v>
      </c>
      <c r="J1285" s="144">
        <v>100</v>
      </c>
      <c r="K1285" s="144"/>
      <c r="L1285" s="144"/>
    </row>
    <row r="1286" spans="1:12" x14ac:dyDescent="0.25">
      <c r="A1286" s="144" t="s">
        <v>6074</v>
      </c>
      <c r="B1286" s="144" t="s">
        <v>6075</v>
      </c>
      <c r="C1286" s="144" t="s">
        <v>201</v>
      </c>
      <c r="D1286" s="144" t="s">
        <v>3407</v>
      </c>
      <c r="E1286" s="144">
        <v>-0.14630000000000001</v>
      </c>
      <c r="F1286" s="144" t="s">
        <v>6076</v>
      </c>
      <c r="G1286" s="144">
        <v>0.14630000000000001</v>
      </c>
      <c r="H1286" s="144" t="s">
        <v>1371</v>
      </c>
      <c r="I1286" s="144">
        <v>0</v>
      </c>
      <c r="J1286" s="144">
        <v>0</v>
      </c>
      <c r="K1286" s="144"/>
      <c r="L1286" s="144"/>
    </row>
    <row r="1287" spans="1:12" x14ac:dyDescent="0.25">
      <c r="A1287" s="144" t="s">
        <v>6077</v>
      </c>
      <c r="B1287" s="144" t="s">
        <v>6078</v>
      </c>
      <c r="C1287" s="144" t="s">
        <v>201</v>
      </c>
      <c r="D1287" s="144" t="s">
        <v>6079</v>
      </c>
      <c r="E1287" s="144">
        <v>-0.11799999999999999</v>
      </c>
      <c r="F1287" s="144" t="s">
        <v>6080</v>
      </c>
      <c r="G1287" s="144">
        <v>0.11799999999999999</v>
      </c>
      <c r="H1287" s="144" t="s">
        <v>1371</v>
      </c>
      <c r="I1287" s="144">
        <v>0</v>
      </c>
      <c r="J1287" s="144">
        <v>0</v>
      </c>
      <c r="K1287" s="144"/>
      <c r="L1287" s="144"/>
    </row>
    <row r="1288" spans="1:12" x14ac:dyDescent="0.25">
      <c r="A1288" s="144" t="s">
        <v>6081</v>
      </c>
      <c r="B1288" s="144" t="s">
        <v>6082</v>
      </c>
      <c r="C1288" s="144" t="s">
        <v>201</v>
      </c>
      <c r="D1288" s="144" t="s">
        <v>6083</v>
      </c>
      <c r="E1288" s="144">
        <v>1.853</v>
      </c>
      <c r="F1288" s="144" t="s">
        <v>201</v>
      </c>
      <c r="G1288" s="144">
        <v>0</v>
      </c>
      <c r="H1288" s="144" t="s">
        <v>1371</v>
      </c>
      <c r="I1288" s="144">
        <v>100</v>
      </c>
      <c r="J1288" s="144">
        <v>100</v>
      </c>
      <c r="K1288" s="144"/>
      <c r="L1288" s="144"/>
    </row>
    <row r="1289" spans="1:12" x14ac:dyDescent="0.25">
      <c r="A1289" s="144" t="s">
        <v>6084</v>
      </c>
      <c r="B1289" s="144" t="s">
        <v>6085</v>
      </c>
      <c r="C1289" s="144" t="s">
        <v>201</v>
      </c>
      <c r="D1289" s="144" t="s">
        <v>4022</v>
      </c>
      <c r="E1289" s="144">
        <v>1.0900000000000001</v>
      </c>
      <c r="F1289" s="144" t="s">
        <v>201</v>
      </c>
      <c r="G1289" s="144">
        <v>0</v>
      </c>
      <c r="H1289" s="144" t="s">
        <v>1371</v>
      </c>
      <c r="I1289" s="144">
        <v>100</v>
      </c>
      <c r="J1289" s="144">
        <v>100</v>
      </c>
      <c r="K1289" s="144"/>
      <c r="L1289" s="144"/>
    </row>
    <row r="1290" spans="1:12" x14ac:dyDescent="0.25">
      <c r="A1290" s="144" t="s">
        <v>6086</v>
      </c>
      <c r="B1290" s="144" t="s">
        <v>6087</v>
      </c>
      <c r="C1290" s="144" t="s">
        <v>201</v>
      </c>
      <c r="D1290" s="144" t="s">
        <v>6088</v>
      </c>
      <c r="E1290" s="144">
        <v>-0.49280000000000002</v>
      </c>
      <c r="F1290" s="144" t="s">
        <v>6089</v>
      </c>
      <c r="G1290" s="144">
        <v>0.49280000000000002</v>
      </c>
      <c r="H1290" s="144" t="s">
        <v>1371</v>
      </c>
      <c r="I1290" s="144">
        <v>0</v>
      </c>
      <c r="J1290" s="144">
        <v>0</v>
      </c>
      <c r="K1290" s="144"/>
      <c r="L1290" s="144"/>
    </row>
    <row r="1291" spans="1:12" x14ac:dyDescent="0.25">
      <c r="A1291" s="144" t="s">
        <v>6090</v>
      </c>
      <c r="B1291" s="144" t="s">
        <v>6091</v>
      </c>
      <c r="C1291" s="144" t="s">
        <v>201</v>
      </c>
      <c r="D1291" s="144" t="s">
        <v>6092</v>
      </c>
      <c r="E1291" s="144">
        <v>-0.26369999999999999</v>
      </c>
      <c r="F1291" s="144" t="s">
        <v>6093</v>
      </c>
      <c r="G1291" s="144">
        <v>0.26369999999999999</v>
      </c>
      <c r="H1291" s="144" t="s">
        <v>1371</v>
      </c>
      <c r="I1291" s="144">
        <v>0</v>
      </c>
      <c r="J1291" s="144">
        <v>0</v>
      </c>
      <c r="K1291" s="144"/>
      <c r="L1291" s="144"/>
    </row>
    <row r="1292" spans="1:12" x14ac:dyDescent="0.25">
      <c r="A1292" s="144" t="s">
        <v>6094</v>
      </c>
      <c r="B1292" s="144" t="s">
        <v>6095</v>
      </c>
      <c r="C1292" s="144" t="s">
        <v>201</v>
      </c>
      <c r="D1292" s="144" t="s">
        <v>4025</v>
      </c>
      <c r="E1292" s="144">
        <v>0.43930000000000002</v>
      </c>
      <c r="F1292" s="144" t="s">
        <v>201</v>
      </c>
      <c r="G1292" s="144">
        <v>0</v>
      </c>
      <c r="H1292" s="144" t="s">
        <v>1371</v>
      </c>
      <c r="I1292" s="144">
        <v>100</v>
      </c>
      <c r="J1292" s="144">
        <v>100</v>
      </c>
      <c r="K1292" s="144"/>
      <c r="L1292" s="144"/>
    </row>
    <row r="1293" spans="1:12" x14ac:dyDescent="0.25">
      <c r="A1293" s="144" t="s">
        <v>6096</v>
      </c>
      <c r="B1293" s="144" t="s">
        <v>6097</v>
      </c>
      <c r="C1293" s="144" t="s">
        <v>201</v>
      </c>
      <c r="D1293" s="144" t="s">
        <v>6098</v>
      </c>
      <c r="E1293" s="144">
        <v>0.30620000000000003</v>
      </c>
      <c r="F1293" s="144" t="s">
        <v>201</v>
      </c>
      <c r="G1293" s="144">
        <v>0</v>
      </c>
      <c r="H1293" s="144" t="s">
        <v>1371</v>
      </c>
      <c r="I1293" s="144">
        <v>100</v>
      </c>
      <c r="J1293" s="144">
        <v>100</v>
      </c>
      <c r="K1293" s="144"/>
      <c r="L1293" s="144"/>
    </row>
    <row r="1294" spans="1:12" x14ac:dyDescent="0.25">
      <c r="A1294" s="144" t="s">
        <v>6099</v>
      </c>
      <c r="B1294" s="144" t="s">
        <v>6100</v>
      </c>
      <c r="C1294" s="144" t="s">
        <v>201</v>
      </c>
      <c r="D1294" s="144" t="s">
        <v>6101</v>
      </c>
      <c r="E1294" s="144">
        <v>1.762</v>
      </c>
      <c r="F1294" s="144" t="s">
        <v>201</v>
      </c>
      <c r="G1294" s="144">
        <v>0</v>
      </c>
      <c r="H1294" s="144" t="s">
        <v>1371</v>
      </c>
      <c r="I1294" s="144">
        <v>100</v>
      </c>
      <c r="J1294" s="144">
        <v>100</v>
      </c>
      <c r="K1294" s="144"/>
      <c r="L1294" s="144"/>
    </row>
    <row r="1295" spans="1:12" x14ac:dyDescent="0.25">
      <c r="A1295" s="144" t="s">
        <v>6102</v>
      </c>
      <c r="B1295" s="144" t="s">
        <v>6103</v>
      </c>
      <c r="C1295" s="144" t="s">
        <v>201</v>
      </c>
      <c r="D1295" s="144" t="s">
        <v>6104</v>
      </c>
      <c r="E1295" s="144">
        <v>-0.22800000000000001</v>
      </c>
      <c r="F1295" s="144" t="s">
        <v>4026</v>
      </c>
      <c r="G1295" s="144">
        <v>0.22800000000000001</v>
      </c>
      <c r="H1295" s="144" t="s">
        <v>1371</v>
      </c>
      <c r="I1295" s="144">
        <v>0</v>
      </c>
      <c r="J1295" s="144">
        <v>0</v>
      </c>
      <c r="K1295" s="144"/>
      <c r="L1295" s="144"/>
    </row>
    <row r="1296" spans="1:12" x14ac:dyDescent="0.25">
      <c r="A1296" s="144" t="s">
        <v>6105</v>
      </c>
      <c r="B1296" s="144" t="s">
        <v>6106</v>
      </c>
      <c r="C1296" s="144" t="s">
        <v>201</v>
      </c>
      <c r="D1296" s="144" t="s">
        <v>4029</v>
      </c>
      <c r="E1296" s="144">
        <v>0.495</v>
      </c>
      <c r="F1296" s="144" t="s">
        <v>201</v>
      </c>
      <c r="G1296" s="144">
        <v>0</v>
      </c>
      <c r="H1296" s="144" t="s">
        <v>1371</v>
      </c>
      <c r="I1296" s="144">
        <v>100</v>
      </c>
      <c r="J1296" s="144">
        <v>100</v>
      </c>
      <c r="K1296" s="144"/>
      <c r="L1296" s="144"/>
    </row>
    <row r="1297" spans="1:12" x14ac:dyDescent="0.25">
      <c r="A1297" s="144" t="s">
        <v>6107</v>
      </c>
      <c r="B1297" s="144" t="s">
        <v>6108</v>
      </c>
      <c r="C1297" s="144" t="s">
        <v>201</v>
      </c>
      <c r="D1297" s="144" t="s">
        <v>6109</v>
      </c>
      <c r="E1297" s="144">
        <v>9.5689999999999997E-2</v>
      </c>
      <c r="F1297" s="144" t="s">
        <v>201</v>
      </c>
      <c r="G1297" s="144">
        <v>0</v>
      </c>
      <c r="H1297" s="144" t="s">
        <v>1371</v>
      </c>
      <c r="I1297" s="144">
        <v>100</v>
      </c>
      <c r="J1297" s="144">
        <v>100</v>
      </c>
      <c r="K1297" s="144"/>
      <c r="L1297" s="144"/>
    </row>
    <row r="1298" spans="1:12" x14ac:dyDescent="0.25">
      <c r="A1298" s="144" t="s">
        <v>6110</v>
      </c>
      <c r="B1298" s="144" t="s">
        <v>6111</v>
      </c>
      <c r="C1298" s="144" t="s">
        <v>201</v>
      </c>
      <c r="D1298" s="144" t="s">
        <v>6112</v>
      </c>
      <c r="E1298" s="144">
        <v>0.89800000000000002</v>
      </c>
      <c r="F1298" s="144" t="s">
        <v>201</v>
      </c>
      <c r="G1298" s="144">
        <v>0</v>
      </c>
      <c r="H1298" s="144" t="s">
        <v>1371</v>
      </c>
      <c r="I1298" s="144">
        <v>100</v>
      </c>
      <c r="J1298" s="144">
        <v>100</v>
      </c>
      <c r="K1298" s="144"/>
      <c r="L1298" s="144"/>
    </row>
    <row r="1299" spans="1:12" x14ac:dyDescent="0.25">
      <c r="A1299" s="144" t="s">
        <v>6113</v>
      </c>
      <c r="B1299" s="144" t="s">
        <v>6114</v>
      </c>
      <c r="C1299" s="144" t="s">
        <v>201</v>
      </c>
      <c r="D1299" s="144" t="s">
        <v>6115</v>
      </c>
      <c r="E1299" s="144">
        <v>-0.33950000000000002</v>
      </c>
      <c r="F1299" s="144" t="s">
        <v>4030</v>
      </c>
      <c r="G1299" s="144">
        <v>0.33950000000000002</v>
      </c>
      <c r="H1299" s="144" t="s">
        <v>1371</v>
      </c>
      <c r="I1299" s="144">
        <v>0</v>
      </c>
      <c r="J1299" s="144">
        <v>0</v>
      </c>
      <c r="K1299" s="144"/>
      <c r="L1299" s="144"/>
    </row>
    <row r="1300" spans="1:12" x14ac:dyDescent="0.25">
      <c r="A1300" s="144" t="s">
        <v>6116</v>
      </c>
      <c r="B1300" s="144" t="s">
        <v>6117</v>
      </c>
      <c r="C1300" s="144" t="s">
        <v>201</v>
      </c>
      <c r="D1300" s="144" t="s">
        <v>4033</v>
      </c>
      <c r="E1300" s="144">
        <v>0.58530000000000004</v>
      </c>
      <c r="F1300" s="144" t="s">
        <v>201</v>
      </c>
      <c r="G1300" s="144">
        <v>0</v>
      </c>
      <c r="H1300" s="144" t="s">
        <v>1371</v>
      </c>
      <c r="I1300" s="144">
        <v>100</v>
      </c>
      <c r="J1300" s="144">
        <v>100</v>
      </c>
      <c r="K1300" s="144"/>
      <c r="L1300" s="144"/>
    </row>
    <row r="1301" spans="1:12" x14ac:dyDescent="0.25">
      <c r="A1301" s="144" t="s">
        <v>6118</v>
      </c>
      <c r="B1301" s="144" t="s">
        <v>6119</v>
      </c>
      <c r="C1301" s="144" t="s">
        <v>201</v>
      </c>
      <c r="D1301" s="144" t="s">
        <v>6120</v>
      </c>
      <c r="E1301" s="144">
        <v>0.69699999999999995</v>
      </c>
      <c r="F1301" s="144" t="s">
        <v>201</v>
      </c>
      <c r="G1301" s="144">
        <v>0</v>
      </c>
      <c r="H1301" s="144" t="s">
        <v>1371</v>
      </c>
      <c r="I1301" s="144">
        <v>100</v>
      </c>
      <c r="J1301" s="144">
        <v>100</v>
      </c>
      <c r="K1301" s="144"/>
      <c r="L1301" s="144"/>
    </row>
    <row r="1302" spans="1:12" x14ac:dyDescent="0.25">
      <c r="A1302" s="144" t="s">
        <v>6121</v>
      </c>
      <c r="B1302" s="144" t="s">
        <v>6122</v>
      </c>
      <c r="C1302" s="144" t="s">
        <v>201</v>
      </c>
      <c r="D1302" s="144" t="s">
        <v>6123</v>
      </c>
      <c r="E1302" s="144">
        <v>1.613</v>
      </c>
      <c r="F1302" s="144" t="s">
        <v>201</v>
      </c>
      <c r="G1302" s="144">
        <v>0</v>
      </c>
      <c r="H1302" s="144" t="s">
        <v>1371</v>
      </c>
      <c r="I1302" s="144">
        <v>100</v>
      </c>
      <c r="J1302" s="144">
        <v>100</v>
      </c>
      <c r="K1302" s="144"/>
      <c r="L1302" s="144"/>
    </row>
    <row r="1303" spans="1:12" x14ac:dyDescent="0.25">
      <c r="A1303" s="144" t="s">
        <v>6124</v>
      </c>
      <c r="B1303" s="144" t="s">
        <v>6125</v>
      </c>
      <c r="C1303" s="144" t="s">
        <v>201</v>
      </c>
      <c r="D1303" s="144" t="s">
        <v>3411</v>
      </c>
      <c r="E1303" s="144">
        <v>1.8009999999999999</v>
      </c>
      <c r="F1303" s="144" t="s">
        <v>201</v>
      </c>
      <c r="G1303" s="144">
        <v>0</v>
      </c>
      <c r="H1303" s="144" t="s">
        <v>1371</v>
      </c>
      <c r="I1303" s="144">
        <v>100</v>
      </c>
      <c r="J1303" s="144">
        <v>100</v>
      </c>
      <c r="K1303" s="144"/>
      <c r="L1303" s="144"/>
    </row>
    <row r="1304" spans="1:12" x14ac:dyDescent="0.25">
      <c r="A1304" s="144" t="s">
        <v>6126</v>
      </c>
      <c r="B1304" s="144" t="s">
        <v>6127</v>
      </c>
      <c r="C1304" s="144" t="s">
        <v>201</v>
      </c>
      <c r="D1304" s="144" t="s">
        <v>4036</v>
      </c>
      <c r="E1304" s="144">
        <v>0.77990000000000004</v>
      </c>
      <c r="F1304" s="144" t="s">
        <v>201</v>
      </c>
      <c r="G1304" s="144">
        <v>0</v>
      </c>
      <c r="H1304" s="144" t="s">
        <v>1371</v>
      </c>
      <c r="I1304" s="144">
        <v>100</v>
      </c>
      <c r="J1304" s="144">
        <v>100</v>
      </c>
      <c r="K1304" s="144"/>
      <c r="L1304" s="144"/>
    </row>
    <row r="1305" spans="1:12" x14ac:dyDescent="0.25">
      <c r="A1305" s="144" t="s">
        <v>6128</v>
      </c>
      <c r="B1305" s="144" t="s">
        <v>6129</v>
      </c>
      <c r="C1305" s="144" t="s">
        <v>201</v>
      </c>
      <c r="D1305" s="144" t="s">
        <v>6130</v>
      </c>
      <c r="E1305" s="144">
        <v>8.1159999999999996E-2</v>
      </c>
      <c r="F1305" s="144" t="s">
        <v>201</v>
      </c>
      <c r="G1305" s="144">
        <v>0</v>
      </c>
      <c r="H1305" s="144" t="s">
        <v>1371</v>
      </c>
      <c r="I1305" s="144">
        <v>100</v>
      </c>
      <c r="J1305" s="144">
        <v>100</v>
      </c>
      <c r="K1305" s="144"/>
      <c r="L1305" s="144"/>
    </row>
    <row r="1306" spans="1:12" x14ac:dyDescent="0.25">
      <c r="A1306" s="144" t="s">
        <v>6131</v>
      </c>
      <c r="B1306" s="144" t="s">
        <v>6132</v>
      </c>
      <c r="C1306" s="144" t="s">
        <v>201</v>
      </c>
      <c r="D1306" s="144" t="s">
        <v>6133</v>
      </c>
      <c r="E1306" s="144">
        <v>0.438</v>
      </c>
      <c r="F1306" s="144" t="s">
        <v>201</v>
      </c>
      <c r="G1306" s="144">
        <v>0</v>
      </c>
      <c r="H1306" s="144" t="s">
        <v>1371</v>
      </c>
      <c r="I1306" s="144">
        <v>100</v>
      </c>
      <c r="J1306" s="144">
        <v>100</v>
      </c>
      <c r="K1306" s="144"/>
      <c r="L1306" s="144"/>
    </row>
    <row r="1307" spans="1:12" x14ac:dyDescent="0.25">
      <c r="A1307" s="144" t="s">
        <v>6134</v>
      </c>
      <c r="B1307" s="144" t="s">
        <v>6135</v>
      </c>
      <c r="C1307" s="144" t="s">
        <v>201</v>
      </c>
      <c r="D1307" s="144" t="s">
        <v>4039</v>
      </c>
      <c r="E1307" s="144">
        <v>-0.27850000000000003</v>
      </c>
      <c r="F1307" s="144" t="s">
        <v>6136</v>
      </c>
      <c r="G1307" s="144">
        <v>0.27850000000000003</v>
      </c>
      <c r="H1307" s="144" t="s">
        <v>1371</v>
      </c>
      <c r="I1307" s="144">
        <v>0</v>
      </c>
      <c r="J1307" s="144">
        <v>0</v>
      </c>
      <c r="K1307" s="144"/>
      <c r="L1307" s="144"/>
    </row>
    <row r="1308" spans="1:12" x14ac:dyDescent="0.25">
      <c r="A1308" s="144" t="s">
        <v>6137</v>
      </c>
      <c r="B1308" s="144" t="s">
        <v>6138</v>
      </c>
      <c r="C1308" s="144" t="s">
        <v>201</v>
      </c>
      <c r="D1308" s="144" t="s">
        <v>6139</v>
      </c>
      <c r="E1308" s="144">
        <v>-0.50060000000000004</v>
      </c>
      <c r="F1308" s="144" t="s">
        <v>6140</v>
      </c>
      <c r="G1308" s="144">
        <v>0.50060000000000004</v>
      </c>
      <c r="H1308" s="144" t="s">
        <v>1371</v>
      </c>
      <c r="I1308" s="144">
        <v>0</v>
      </c>
      <c r="J1308" s="144">
        <v>0</v>
      </c>
      <c r="K1308" s="144"/>
      <c r="L1308" s="144"/>
    </row>
    <row r="1309" spans="1:12" x14ac:dyDescent="0.25">
      <c r="A1309" s="144" t="s">
        <v>6141</v>
      </c>
      <c r="B1309" s="144" t="s">
        <v>6142</v>
      </c>
      <c r="C1309" s="144" t="s">
        <v>201</v>
      </c>
      <c r="D1309" s="144" t="s">
        <v>6143</v>
      </c>
      <c r="E1309" s="144">
        <v>-1.1100000000000001</v>
      </c>
      <c r="F1309" s="144" t="s">
        <v>6144</v>
      </c>
      <c r="G1309" s="144">
        <v>1.1100000000000001</v>
      </c>
      <c r="H1309" s="144" t="s">
        <v>1371</v>
      </c>
      <c r="I1309" s="144">
        <v>0</v>
      </c>
      <c r="J1309" s="144">
        <v>0</v>
      </c>
      <c r="K1309" s="144"/>
      <c r="L1309" s="144"/>
    </row>
    <row r="1310" spans="1:12" x14ac:dyDescent="0.25">
      <c r="A1310" s="144" t="s">
        <v>6145</v>
      </c>
      <c r="B1310" s="144" t="s">
        <v>6146</v>
      </c>
      <c r="C1310" s="144" t="s">
        <v>201</v>
      </c>
      <c r="D1310" s="144" t="s">
        <v>6147</v>
      </c>
      <c r="E1310" s="144">
        <v>1.097</v>
      </c>
      <c r="F1310" s="144" t="s">
        <v>201</v>
      </c>
      <c r="G1310" s="144">
        <v>0</v>
      </c>
      <c r="H1310" s="144" t="s">
        <v>1371</v>
      </c>
      <c r="I1310" s="144">
        <v>100</v>
      </c>
      <c r="J1310" s="144">
        <v>100</v>
      </c>
      <c r="K1310" s="144"/>
      <c r="L1310" s="144"/>
    </row>
    <row r="1311" spans="1:12" x14ac:dyDescent="0.25">
      <c r="A1311" s="144" t="s">
        <v>6148</v>
      </c>
      <c r="B1311" s="144" t="s">
        <v>6149</v>
      </c>
      <c r="C1311" s="144" t="s">
        <v>201</v>
      </c>
      <c r="D1311" s="144" t="s">
        <v>4042</v>
      </c>
      <c r="E1311" s="144">
        <v>9.2920000000000003E-2</v>
      </c>
      <c r="F1311" s="144" t="s">
        <v>201</v>
      </c>
      <c r="G1311" s="144">
        <v>0</v>
      </c>
      <c r="H1311" s="144" t="s">
        <v>1371</v>
      </c>
      <c r="I1311" s="144">
        <v>100</v>
      </c>
      <c r="J1311" s="144">
        <v>100</v>
      </c>
      <c r="K1311" s="144"/>
      <c r="L1311" s="144"/>
    </row>
    <row r="1312" spans="1:12" x14ac:dyDescent="0.25">
      <c r="A1312" s="144" t="s">
        <v>6150</v>
      </c>
      <c r="B1312" s="144" t="s">
        <v>6151</v>
      </c>
      <c r="C1312" s="144" t="s">
        <v>201</v>
      </c>
      <c r="D1312" s="144" t="s">
        <v>6152</v>
      </c>
      <c r="E1312" s="144">
        <v>-6.1190000000000001E-2</v>
      </c>
      <c r="F1312" s="144" t="s">
        <v>4043</v>
      </c>
      <c r="G1312" s="144">
        <v>6.1190000000000001E-2</v>
      </c>
      <c r="H1312" s="144" t="s">
        <v>1371</v>
      </c>
      <c r="I1312" s="144">
        <v>0</v>
      </c>
      <c r="J1312" s="144">
        <v>0</v>
      </c>
      <c r="K1312" s="144"/>
      <c r="L1312" s="144"/>
    </row>
    <row r="1313" spans="1:12" x14ac:dyDescent="0.25">
      <c r="A1313" s="144" t="s">
        <v>6153</v>
      </c>
      <c r="B1313" s="144" t="s">
        <v>6154</v>
      </c>
      <c r="C1313" s="144" t="s">
        <v>201</v>
      </c>
      <c r="D1313" s="144" t="s">
        <v>6155</v>
      </c>
      <c r="E1313" s="144">
        <v>0.77329999999999999</v>
      </c>
      <c r="F1313" s="144" t="s">
        <v>201</v>
      </c>
      <c r="G1313" s="144">
        <v>0</v>
      </c>
      <c r="H1313" s="144" t="s">
        <v>1371</v>
      </c>
      <c r="I1313" s="144">
        <v>100</v>
      </c>
      <c r="J1313" s="144">
        <v>100</v>
      </c>
      <c r="K1313" s="144"/>
      <c r="L1313" s="144"/>
    </row>
    <row r="1314" spans="1:12" x14ac:dyDescent="0.25">
      <c r="A1314" s="144" t="s">
        <v>6156</v>
      </c>
      <c r="B1314" s="144" t="s">
        <v>6157</v>
      </c>
      <c r="C1314" s="144" t="s">
        <v>201</v>
      </c>
      <c r="D1314" s="144" t="s">
        <v>4046</v>
      </c>
      <c r="E1314" s="144">
        <v>0.43269999999999997</v>
      </c>
      <c r="F1314" s="144" t="s">
        <v>201</v>
      </c>
      <c r="G1314" s="144">
        <v>0</v>
      </c>
      <c r="H1314" s="144" t="s">
        <v>1371</v>
      </c>
      <c r="I1314" s="144">
        <v>100</v>
      </c>
      <c r="J1314" s="144">
        <v>100</v>
      </c>
      <c r="K1314" s="144"/>
      <c r="L1314" s="144"/>
    </row>
    <row r="1315" spans="1:12" x14ac:dyDescent="0.25">
      <c r="A1315" s="144" t="s">
        <v>6158</v>
      </c>
      <c r="B1315" s="144" t="s">
        <v>6159</v>
      </c>
      <c r="C1315" s="144" t="s">
        <v>201</v>
      </c>
      <c r="D1315" s="144" t="s">
        <v>6160</v>
      </c>
      <c r="E1315" s="144">
        <v>0.88819999999999999</v>
      </c>
      <c r="F1315" s="144" t="s">
        <v>201</v>
      </c>
      <c r="G1315" s="144">
        <v>0</v>
      </c>
      <c r="H1315" s="144" t="s">
        <v>1371</v>
      </c>
      <c r="I1315" s="144">
        <v>100</v>
      </c>
      <c r="J1315" s="144">
        <v>100</v>
      </c>
      <c r="K1315" s="144"/>
      <c r="L1315" s="144"/>
    </row>
    <row r="1316" spans="1:12" x14ac:dyDescent="0.25">
      <c r="A1316" s="144" t="s">
        <v>6161</v>
      </c>
      <c r="B1316" s="144" t="s">
        <v>6162</v>
      </c>
      <c r="C1316" s="144" t="s">
        <v>201</v>
      </c>
      <c r="D1316" s="144" t="s">
        <v>6163</v>
      </c>
      <c r="E1316" s="144">
        <v>0.37040000000000001</v>
      </c>
      <c r="F1316" s="144" t="s">
        <v>201</v>
      </c>
      <c r="G1316" s="144">
        <v>0</v>
      </c>
      <c r="H1316" s="144" t="s">
        <v>1371</v>
      </c>
      <c r="I1316" s="144">
        <v>100</v>
      </c>
      <c r="J1316" s="144">
        <v>100</v>
      </c>
      <c r="K1316" s="144"/>
      <c r="L1316" s="144"/>
    </row>
    <row r="1317" spans="1:12" x14ac:dyDescent="0.25">
      <c r="A1317" s="144" t="s">
        <v>6164</v>
      </c>
      <c r="B1317" s="144" t="s">
        <v>6165</v>
      </c>
      <c r="C1317" s="144" t="s">
        <v>201</v>
      </c>
      <c r="D1317" s="144" t="s">
        <v>6166</v>
      </c>
      <c r="E1317" s="144">
        <v>3.5279999999999999E-2</v>
      </c>
      <c r="F1317" s="144" t="s">
        <v>201</v>
      </c>
      <c r="G1317" s="144">
        <v>0</v>
      </c>
      <c r="H1317" s="144" t="s">
        <v>1371</v>
      </c>
      <c r="I1317" s="144">
        <v>100</v>
      </c>
      <c r="J1317" s="144">
        <v>100</v>
      </c>
      <c r="K1317" s="144"/>
      <c r="L1317" s="144"/>
    </row>
    <row r="1318" spans="1:12" x14ac:dyDescent="0.25">
      <c r="A1318" s="144" t="s">
        <v>6167</v>
      </c>
      <c r="B1318" s="144" t="s">
        <v>6168</v>
      </c>
      <c r="C1318" s="144" t="s">
        <v>201</v>
      </c>
      <c r="D1318" s="144" t="s">
        <v>6169</v>
      </c>
      <c r="E1318" s="144">
        <v>0.57740000000000002</v>
      </c>
      <c r="F1318" s="144" t="s">
        <v>201</v>
      </c>
      <c r="G1318" s="144">
        <v>0</v>
      </c>
      <c r="H1318" s="144" t="s">
        <v>1371</v>
      </c>
      <c r="I1318" s="144">
        <v>100</v>
      </c>
      <c r="J1318" s="144">
        <v>100</v>
      </c>
      <c r="K1318" s="144"/>
      <c r="L1318" s="144"/>
    </row>
    <row r="1319" spans="1:12" x14ac:dyDescent="0.25">
      <c r="A1319" s="144" t="s">
        <v>6170</v>
      </c>
      <c r="B1319" s="144" t="s">
        <v>6171</v>
      </c>
      <c r="C1319" s="144" t="s">
        <v>201</v>
      </c>
      <c r="D1319" s="144" t="s">
        <v>3415</v>
      </c>
      <c r="E1319" s="144">
        <v>4.4260000000000001E-2</v>
      </c>
      <c r="F1319" s="144" t="s">
        <v>201</v>
      </c>
      <c r="G1319" s="144">
        <v>0</v>
      </c>
      <c r="H1319" s="144" t="s">
        <v>1371</v>
      </c>
      <c r="I1319" s="144">
        <v>100</v>
      </c>
      <c r="J1319" s="144">
        <v>100</v>
      </c>
      <c r="K1319" s="144"/>
      <c r="L1319" s="144"/>
    </row>
    <row r="1320" spans="1:12" x14ac:dyDescent="0.25">
      <c r="A1320" s="144" t="s">
        <v>6172</v>
      </c>
      <c r="B1320" s="144" t="s">
        <v>6173</v>
      </c>
      <c r="C1320" s="144" t="s">
        <v>201</v>
      </c>
      <c r="D1320" s="144" t="s">
        <v>6174</v>
      </c>
      <c r="E1320" s="144">
        <v>1.952</v>
      </c>
      <c r="F1320" s="144" t="s">
        <v>201</v>
      </c>
      <c r="G1320" s="144">
        <v>0</v>
      </c>
      <c r="H1320" s="144" t="s">
        <v>1371</v>
      </c>
      <c r="I1320" s="144">
        <v>100</v>
      </c>
      <c r="J1320" s="144">
        <v>100</v>
      </c>
      <c r="K1320" s="144"/>
      <c r="L1320" s="144"/>
    </row>
    <row r="1321" spans="1:12" x14ac:dyDescent="0.25">
      <c r="A1321" s="144" t="s">
        <v>6175</v>
      </c>
      <c r="B1321" s="144" t="s">
        <v>6176</v>
      </c>
      <c r="C1321" s="144" t="s">
        <v>201</v>
      </c>
      <c r="D1321" s="144" t="s">
        <v>6177</v>
      </c>
      <c r="E1321" s="144">
        <v>-4.4220000000000002E-2</v>
      </c>
      <c r="F1321" s="144" t="s">
        <v>6178</v>
      </c>
      <c r="G1321" s="144">
        <v>4.4220000000000002E-2</v>
      </c>
      <c r="H1321" s="144" t="s">
        <v>1371</v>
      </c>
      <c r="I1321" s="144">
        <v>0</v>
      </c>
      <c r="J1321" s="144">
        <v>0</v>
      </c>
      <c r="K1321" s="144"/>
      <c r="L1321" s="144"/>
    </row>
    <row r="1322" spans="1:12" x14ac:dyDescent="0.25">
      <c r="A1322" s="144" t="s">
        <v>6179</v>
      </c>
      <c r="B1322" s="144" t="s">
        <v>6180</v>
      </c>
      <c r="C1322" s="144" t="s">
        <v>201</v>
      </c>
      <c r="D1322" s="144" t="s">
        <v>6181</v>
      </c>
      <c r="E1322" s="144">
        <v>1.0780000000000001</v>
      </c>
      <c r="F1322" s="144" t="s">
        <v>201</v>
      </c>
      <c r="G1322" s="144">
        <v>0</v>
      </c>
      <c r="H1322" s="144" t="s">
        <v>1371</v>
      </c>
      <c r="I1322" s="144">
        <v>100</v>
      </c>
      <c r="J1322" s="144">
        <v>100</v>
      </c>
      <c r="K1322" s="144"/>
      <c r="L1322" s="144"/>
    </row>
    <row r="1323" spans="1:12" x14ac:dyDescent="0.25">
      <c r="A1323" s="144" t="s">
        <v>6182</v>
      </c>
      <c r="B1323" s="144" t="s">
        <v>6183</v>
      </c>
      <c r="C1323" s="144" t="s">
        <v>201</v>
      </c>
      <c r="D1323" s="144" t="s">
        <v>6184</v>
      </c>
      <c r="E1323" s="144">
        <v>-0.84289999999999998</v>
      </c>
      <c r="F1323" s="144" t="s">
        <v>4049</v>
      </c>
      <c r="G1323" s="144">
        <v>0.84289999999999998</v>
      </c>
      <c r="H1323" s="144" t="s">
        <v>1371</v>
      </c>
      <c r="I1323" s="144">
        <v>0</v>
      </c>
      <c r="J1323" s="144">
        <v>0</v>
      </c>
      <c r="K1323" s="144"/>
      <c r="L1323" s="144"/>
    </row>
    <row r="1324" spans="1:12" x14ac:dyDescent="0.25">
      <c r="A1324" s="144" t="s">
        <v>6185</v>
      </c>
      <c r="B1324" s="144" t="s">
        <v>6186</v>
      </c>
      <c r="C1324" s="144" t="s">
        <v>201</v>
      </c>
      <c r="D1324" s="144" t="s">
        <v>4052</v>
      </c>
      <c r="E1324" s="144">
        <v>0.80149999999999999</v>
      </c>
      <c r="F1324" s="144" t="s">
        <v>201</v>
      </c>
      <c r="G1324" s="144">
        <v>0</v>
      </c>
      <c r="H1324" s="144" t="s">
        <v>1371</v>
      </c>
      <c r="I1324" s="144">
        <v>100</v>
      </c>
      <c r="J1324" s="144">
        <v>100</v>
      </c>
      <c r="K1324" s="144"/>
      <c r="L1324" s="144"/>
    </row>
    <row r="1325" spans="1:12" x14ac:dyDescent="0.25">
      <c r="A1325" s="144" t="s">
        <v>6187</v>
      </c>
      <c r="B1325" s="144" t="s">
        <v>6188</v>
      </c>
      <c r="C1325" s="144" t="s">
        <v>201</v>
      </c>
      <c r="D1325" s="144" t="s">
        <v>6189</v>
      </c>
      <c r="E1325" s="144">
        <v>-0.94369999999999998</v>
      </c>
      <c r="F1325" s="144" t="s">
        <v>4053</v>
      </c>
      <c r="G1325" s="144">
        <v>0.94369999999999998</v>
      </c>
      <c r="H1325" s="144" t="s">
        <v>1371</v>
      </c>
      <c r="I1325" s="144">
        <v>0</v>
      </c>
      <c r="J1325" s="144">
        <v>0</v>
      </c>
      <c r="K1325" s="144"/>
      <c r="L1325" s="144"/>
    </row>
    <row r="1326" spans="1:12" x14ac:dyDescent="0.25">
      <c r="A1326" s="144" t="s">
        <v>6190</v>
      </c>
      <c r="B1326" s="144" t="s">
        <v>6191</v>
      </c>
      <c r="C1326" s="144" t="s">
        <v>201</v>
      </c>
      <c r="D1326" s="144" t="s">
        <v>6192</v>
      </c>
      <c r="E1326" s="144">
        <v>0.85960000000000003</v>
      </c>
      <c r="F1326" s="144" t="s">
        <v>201</v>
      </c>
      <c r="G1326" s="144">
        <v>0</v>
      </c>
      <c r="H1326" s="144" t="s">
        <v>1371</v>
      </c>
      <c r="I1326" s="144">
        <v>100</v>
      </c>
      <c r="J1326" s="144">
        <v>100</v>
      </c>
      <c r="K1326" s="144"/>
      <c r="L1326" s="144"/>
    </row>
    <row r="1327" spans="1:12" x14ac:dyDescent="0.25">
      <c r="A1327" s="144" t="s">
        <v>6193</v>
      </c>
      <c r="B1327" s="144" t="s">
        <v>6194</v>
      </c>
      <c r="C1327" s="144" t="s">
        <v>201</v>
      </c>
      <c r="D1327" s="144" t="s">
        <v>6195</v>
      </c>
      <c r="E1327" s="144">
        <v>-0.39560000000000001</v>
      </c>
      <c r="F1327" s="144" t="s">
        <v>6196</v>
      </c>
      <c r="G1327" s="144">
        <v>0.39560000000000001</v>
      </c>
      <c r="H1327" s="144" t="s">
        <v>1371</v>
      </c>
      <c r="I1327" s="144">
        <v>0</v>
      </c>
      <c r="J1327" s="144">
        <v>0</v>
      </c>
      <c r="K1327" s="144"/>
      <c r="L1327" s="144"/>
    </row>
    <row r="1328" spans="1:12" x14ac:dyDescent="0.25">
      <c r="A1328" s="144" t="s">
        <v>6197</v>
      </c>
      <c r="B1328" s="144" t="s">
        <v>6198</v>
      </c>
      <c r="C1328" s="144" t="s">
        <v>201</v>
      </c>
      <c r="D1328" s="144" t="s">
        <v>6199</v>
      </c>
      <c r="E1328" s="144">
        <v>0.82479999999999998</v>
      </c>
      <c r="F1328" s="144" t="s">
        <v>201</v>
      </c>
      <c r="G1328" s="144">
        <v>0</v>
      </c>
      <c r="H1328" s="144" t="s">
        <v>1371</v>
      </c>
      <c r="I1328" s="144">
        <v>100</v>
      </c>
      <c r="J1328" s="144">
        <v>100</v>
      </c>
      <c r="K1328" s="144"/>
      <c r="L1328" s="144"/>
    </row>
    <row r="1329" spans="1:12" x14ac:dyDescent="0.25">
      <c r="A1329" s="144" t="s">
        <v>6200</v>
      </c>
      <c r="B1329" s="144" t="s">
        <v>6201</v>
      </c>
      <c r="C1329" s="144" t="s">
        <v>201</v>
      </c>
      <c r="D1329" s="144" t="s">
        <v>4056</v>
      </c>
      <c r="E1329" s="144">
        <v>-0.67730000000000001</v>
      </c>
      <c r="F1329" s="144" t="s">
        <v>6202</v>
      </c>
      <c r="G1329" s="144">
        <v>0.67730000000000001</v>
      </c>
      <c r="H1329" s="144" t="s">
        <v>1371</v>
      </c>
      <c r="I1329" s="144">
        <v>0</v>
      </c>
      <c r="J1329" s="144">
        <v>0</v>
      </c>
      <c r="K1329" s="144"/>
      <c r="L1329" s="144"/>
    </row>
    <row r="1330" spans="1:12" x14ac:dyDescent="0.25">
      <c r="A1330" s="144" t="s">
        <v>6203</v>
      </c>
      <c r="B1330" s="144" t="s">
        <v>6204</v>
      </c>
      <c r="C1330" s="144" t="s">
        <v>201</v>
      </c>
      <c r="D1330" s="144" t="s">
        <v>6205</v>
      </c>
      <c r="E1330" s="144">
        <v>-0.68689999999999996</v>
      </c>
      <c r="F1330" s="144" t="s">
        <v>6206</v>
      </c>
      <c r="G1330" s="144">
        <v>0.68689999999999996</v>
      </c>
      <c r="H1330" s="144" t="s">
        <v>1371</v>
      </c>
      <c r="I1330" s="144">
        <v>0</v>
      </c>
      <c r="J1330" s="144">
        <v>0</v>
      </c>
      <c r="K1330" s="144"/>
      <c r="L1330" s="144"/>
    </row>
    <row r="1331" spans="1:12" x14ac:dyDescent="0.25">
      <c r="A1331" s="144" t="s">
        <v>6207</v>
      </c>
      <c r="B1331" s="144" t="s">
        <v>6208</v>
      </c>
      <c r="C1331" s="144" t="s">
        <v>201</v>
      </c>
      <c r="D1331" s="144" t="s">
        <v>6209</v>
      </c>
      <c r="E1331" s="144">
        <v>2.0720000000000001</v>
      </c>
      <c r="F1331" s="144" t="s">
        <v>201</v>
      </c>
      <c r="G1331" s="144">
        <v>0</v>
      </c>
      <c r="H1331" s="144" t="s">
        <v>1371</v>
      </c>
      <c r="I1331" s="144">
        <v>100</v>
      </c>
      <c r="J1331" s="144">
        <v>100</v>
      </c>
      <c r="K1331" s="144"/>
      <c r="L1331" s="144"/>
    </row>
    <row r="1332" spans="1:12" x14ac:dyDescent="0.25">
      <c r="A1332" s="144" t="s">
        <v>6210</v>
      </c>
      <c r="B1332" s="144" t="s">
        <v>6211</v>
      </c>
      <c r="C1332" s="144" t="s">
        <v>201</v>
      </c>
      <c r="D1332" s="144" t="s">
        <v>6212</v>
      </c>
      <c r="E1332" s="144">
        <v>-0.49969999999999998</v>
      </c>
      <c r="F1332" s="144" t="s">
        <v>6213</v>
      </c>
      <c r="G1332" s="144">
        <v>0.49969999999999998</v>
      </c>
      <c r="H1332" s="144" t="s">
        <v>1371</v>
      </c>
      <c r="I1332" s="144">
        <v>0</v>
      </c>
      <c r="J1332" s="144">
        <v>0</v>
      </c>
      <c r="K1332" s="144"/>
      <c r="L1332" s="144"/>
    </row>
    <row r="1333" spans="1:12" x14ac:dyDescent="0.25">
      <c r="A1333" s="144" t="s">
        <v>6214</v>
      </c>
      <c r="B1333" s="144" t="s">
        <v>6215</v>
      </c>
      <c r="C1333" s="144" t="s">
        <v>201</v>
      </c>
      <c r="D1333" s="144" t="s">
        <v>4059</v>
      </c>
      <c r="E1333" s="144">
        <v>1.8340000000000001</v>
      </c>
      <c r="F1333" s="144" t="s">
        <v>201</v>
      </c>
      <c r="G1333" s="144">
        <v>0</v>
      </c>
      <c r="H1333" s="144" t="s">
        <v>1371</v>
      </c>
      <c r="I1333" s="144">
        <v>100</v>
      </c>
      <c r="J1333" s="144">
        <v>100</v>
      </c>
      <c r="K1333" s="144"/>
      <c r="L1333" s="144"/>
    </row>
    <row r="1334" spans="1:12" x14ac:dyDescent="0.25">
      <c r="A1334" s="144" t="s">
        <v>6216</v>
      </c>
      <c r="B1334" s="144" t="s">
        <v>6217</v>
      </c>
      <c r="C1334" s="144" t="s">
        <v>201</v>
      </c>
      <c r="D1334" s="144" t="s">
        <v>6218</v>
      </c>
      <c r="E1334" s="144">
        <v>0.27760000000000001</v>
      </c>
      <c r="F1334" s="144" t="s">
        <v>201</v>
      </c>
      <c r="G1334" s="144">
        <v>0</v>
      </c>
      <c r="H1334" s="144" t="s">
        <v>1371</v>
      </c>
      <c r="I1334" s="144">
        <v>100</v>
      </c>
      <c r="J1334" s="144">
        <v>100</v>
      </c>
      <c r="K1334" s="144"/>
      <c r="L1334" s="144"/>
    </row>
    <row r="1335" spans="1:12" x14ac:dyDescent="0.25">
      <c r="A1335" s="144" t="s">
        <v>6219</v>
      </c>
      <c r="B1335" s="144" t="s">
        <v>6220</v>
      </c>
      <c r="C1335" s="144" t="s">
        <v>201</v>
      </c>
      <c r="D1335" s="144" t="s">
        <v>6221</v>
      </c>
      <c r="E1335" s="144">
        <v>0.82440000000000002</v>
      </c>
      <c r="F1335" s="144" t="s">
        <v>201</v>
      </c>
      <c r="G1335" s="144">
        <v>0</v>
      </c>
      <c r="H1335" s="144" t="s">
        <v>1371</v>
      </c>
      <c r="I1335" s="144">
        <v>100</v>
      </c>
      <c r="J1335" s="144">
        <v>100</v>
      </c>
      <c r="K1335" s="144"/>
      <c r="L1335" s="144"/>
    </row>
    <row r="1336" spans="1:12" x14ac:dyDescent="0.25">
      <c r="A1336" s="144" t="s">
        <v>6222</v>
      </c>
      <c r="B1336" s="144" t="s">
        <v>6223</v>
      </c>
      <c r="C1336" s="144" t="s">
        <v>201</v>
      </c>
      <c r="D1336" s="144" t="s">
        <v>6224</v>
      </c>
      <c r="E1336" s="144">
        <v>1.4950000000000001</v>
      </c>
      <c r="F1336" s="144" t="s">
        <v>201</v>
      </c>
      <c r="G1336" s="144">
        <v>0</v>
      </c>
      <c r="H1336" s="144" t="s">
        <v>1371</v>
      </c>
      <c r="I1336" s="144">
        <v>100</v>
      </c>
      <c r="J1336" s="144">
        <v>100</v>
      </c>
      <c r="K1336" s="144"/>
      <c r="L1336" s="144"/>
    </row>
    <row r="1337" spans="1:12" x14ac:dyDescent="0.25">
      <c r="A1337" s="144" t="s">
        <v>6225</v>
      </c>
      <c r="B1337" s="144" t="s">
        <v>6226</v>
      </c>
      <c r="C1337" s="144" t="s">
        <v>201</v>
      </c>
      <c r="D1337" s="144" t="s">
        <v>4062</v>
      </c>
      <c r="E1337" s="144">
        <v>0.59130000000000005</v>
      </c>
      <c r="F1337" s="144" t="s">
        <v>201</v>
      </c>
      <c r="G1337" s="144">
        <v>0</v>
      </c>
      <c r="H1337" s="144" t="s">
        <v>1371</v>
      </c>
      <c r="I1337" s="144">
        <v>100</v>
      </c>
      <c r="J1337" s="144">
        <v>100</v>
      </c>
      <c r="K1337" s="144"/>
      <c r="L1337" s="144"/>
    </row>
    <row r="1338" spans="1:12" x14ac:dyDescent="0.25">
      <c r="A1338" s="144" t="s">
        <v>6227</v>
      </c>
      <c r="B1338" s="144" t="s">
        <v>6228</v>
      </c>
      <c r="C1338" s="144" t="s">
        <v>201</v>
      </c>
      <c r="D1338" s="144" t="s">
        <v>6229</v>
      </c>
      <c r="E1338" s="144">
        <v>-0.2155</v>
      </c>
      <c r="F1338" s="144" t="s">
        <v>6230</v>
      </c>
      <c r="G1338" s="144">
        <v>0.2155</v>
      </c>
      <c r="H1338" s="144" t="s">
        <v>1371</v>
      </c>
      <c r="I1338" s="144">
        <v>0</v>
      </c>
      <c r="J1338" s="144">
        <v>0</v>
      </c>
      <c r="K1338" s="144"/>
      <c r="L1338" s="144"/>
    </row>
    <row r="1339" spans="1:12" x14ac:dyDescent="0.25">
      <c r="A1339" s="144" t="s">
        <v>6231</v>
      </c>
      <c r="B1339" s="144" t="s">
        <v>6232</v>
      </c>
      <c r="C1339" s="144" t="s">
        <v>201</v>
      </c>
      <c r="D1339" s="144" t="s">
        <v>3419</v>
      </c>
      <c r="E1339" s="144">
        <v>1.0229999999999999</v>
      </c>
      <c r="F1339" s="144" t="s">
        <v>201</v>
      </c>
      <c r="G1339" s="144">
        <v>0</v>
      </c>
      <c r="H1339" s="144" t="s">
        <v>1371</v>
      </c>
      <c r="I1339" s="144">
        <v>100</v>
      </c>
      <c r="J1339" s="144">
        <v>100</v>
      </c>
      <c r="K1339" s="144"/>
      <c r="L1339" s="144"/>
    </row>
    <row r="1340" spans="1:12" x14ac:dyDescent="0.25">
      <c r="A1340" s="144" t="s">
        <v>6233</v>
      </c>
      <c r="B1340" s="144" t="s">
        <v>6234</v>
      </c>
      <c r="C1340" s="144" t="s">
        <v>201</v>
      </c>
      <c r="D1340" s="144" t="s">
        <v>6235</v>
      </c>
      <c r="E1340" s="144">
        <v>-0.67079999999999995</v>
      </c>
      <c r="F1340" s="144" t="s">
        <v>4063</v>
      </c>
      <c r="G1340" s="144">
        <v>0.67079999999999995</v>
      </c>
      <c r="H1340" s="144" t="s">
        <v>1371</v>
      </c>
      <c r="I1340" s="144">
        <v>0</v>
      </c>
      <c r="J1340" s="144">
        <v>0</v>
      </c>
      <c r="K1340" s="144"/>
      <c r="L1340" s="144"/>
    </row>
    <row r="1341" spans="1:12" x14ac:dyDescent="0.25">
      <c r="A1341" s="144" t="s">
        <v>6236</v>
      </c>
      <c r="B1341" s="144" t="s">
        <v>6237</v>
      </c>
      <c r="C1341" s="144" t="s">
        <v>201</v>
      </c>
      <c r="D1341" s="144" t="s">
        <v>4066</v>
      </c>
      <c r="E1341" s="144">
        <v>2.1709999999999998</v>
      </c>
      <c r="F1341" s="144" t="s">
        <v>201</v>
      </c>
      <c r="G1341" s="144">
        <v>0</v>
      </c>
      <c r="H1341" s="144" t="s">
        <v>1371</v>
      </c>
      <c r="I1341" s="144">
        <v>100</v>
      </c>
      <c r="J1341" s="144">
        <v>100</v>
      </c>
      <c r="K1341" s="144"/>
      <c r="L1341" s="144"/>
    </row>
    <row r="1342" spans="1:12" x14ac:dyDescent="0.25">
      <c r="A1342" s="144" t="s">
        <v>6238</v>
      </c>
      <c r="B1342" s="144" t="s">
        <v>6239</v>
      </c>
      <c r="C1342" s="144" t="s">
        <v>201</v>
      </c>
      <c r="D1342" s="144" t="s">
        <v>6240</v>
      </c>
      <c r="E1342" s="144">
        <v>-0.27950000000000003</v>
      </c>
      <c r="F1342" s="144" t="s">
        <v>4067</v>
      </c>
      <c r="G1342" s="144">
        <v>0.27950000000000003</v>
      </c>
      <c r="H1342" s="144" t="s">
        <v>1371</v>
      </c>
      <c r="I1342" s="144">
        <v>0</v>
      </c>
      <c r="J1342" s="144">
        <v>0</v>
      </c>
      <c r="K1342" s="144"/>
      <c r="L1342" s="144"/>
    </row>
    <row r="1343" spans="1:12" x14ac:dyDescent="0.25">
      <c r="A1343" s="144" t="s">
        <v>6241</v>
      </c>
      <c r="B1343" s="144" t="s">
        <v>6242</v>
      </c>
      <c r="C1343" s="144" t="s">
        <v>201</v>
      </c>
      <c r="D1343" s="144" t="s">
        <v>6243</v>
      </c>
      <c r="E1343" s="144">
        <v>5.457E-2</v>
      </c>
      <c r="F1343" s="144" t="s">
        <v>201</v>
      </c>
      <c r="G1343" s="144">
        <v>0</v>
      </c>
      <c r="H1343" s="144" t="s">
        <v>1371</v>
      </c>
      <c r="I1343" s="144">
        <v>100</v>
      </c>
      <c r="J1343" s="144">
        <v>100</v>
      </c>
      <c r="K1343" s="144"/>
      <c r="L1343" s="144"/>
    </row>
    <row r="1344" spans="1:12" x14ac:dyDescent="0.25">
      <c r="A1344" s="144" t="s">
        <v>6244</v>
      </c>
      <c r="B1344" s="144" t="s">
        <v>6245</v>
      </c>
      <c r="C1344" s="144" t="s">
        <v>201</v>
      </c>
      <c r="D1344" s="144" t="s">
        <v>6246</v>
      </c>
      <c r="E1344" s="144">
        <v>0.52749999999999997</v>
      </c>
      <c r="F1344" s="144" t="s">
        <v>201</v>
      </c>
      <c r="G1344" s="144">
        <v>0</v>
      </c>
      <c r="H1344" s="144" t="s">
        <v>1371</v>
      </c>
      <c r="I1344" s="144">
        <v>100</v>
      </c>
      <c r="J1344" s="144">
        <v>100</v>
      </c>
      <c r="K1344" s="144"/>
      <c r="L1344" s="144"/>
    </row>
    <row r="1345" spans="1:12" x14ac:dyDescent="0.25">
      <c r="A1345" s="144" t="s">
        <v>6247</v>
      </c>
      <c r="B1345" s="144" t="s">
        <v>6248</v>
      </c>
      <c r="C1345" s="144" t="s">
        <v>201</v>
      </c>
      <c r="D1345" s="144" t="s">
        <v>4070</v>
      </c>
      <c r="E1345" s="144">
        <v>0.48099999999999998</v>
      </c>
      <c r="F1345" s="144" t="s">
        <v>201</v>
      </c>
      <c r="G1345" s="144">
        <v>0</v>
      </c>
      <c r="H1345" s="144" t="s">
        <v>1371</v>
      </c>
      <c r="I1345" s="144">
        <v>100</v>
      </c>
      <c r="J1345" s="144">
        <v>100</v>
      </c>
      <c r="K1345" s="144"/>
      <c r="L1345" s="144"/>
    </row>
    <row r="1346" spans="1:12" x14ac:dyDescent="0.25">
      <c r="A1346" s="144" t="s">
        <v>6249</v>
      </c>
      <c r="B1346" s="144" t="s">
        <v>6250</v>
      </c>
      <c r="C1346" s="144" t="s">
        <v>201</v>
      </c>
      <c r="D1346" s="144" t="s">
        <v>6251</v>
      </c>
      <c r="E1346" s="144">
        <v>0.78259999999999996</v>
      </c>
      <c r="F1346" s="144" t="s">
        <v>201</v>
      </c>
      <c r="G1346" s="144">
        <v>0</v>
      </c>
      <c r="H1346" s="144" t="s">
        <v>1371</v>
      </c>
      <c r="I1346" s="144">
        <v>100</v>
      </c>
      <c r="J1346" s="144">
        <v>100</v>
      </c>
      <c r="K1346" s="144"/>
      <c r="L1346" s="144"/>
    </row>
    <row r="1347" spans="1:12" x14ac:dyDescent="0.25">
      <c r="A1347" s="144" t="s">
        <v>6252</v>
      </c>
      <c r="B1347" s="144" t="s">
        <v>6253</v>
      </c>
      <c r="C1347" s="144" t="s">
        <v>201</v>
      </c>
      <c r="D1347" s="144" t="s">
        <v>6254</v>
      </c>
      <c r="E1347" s="144">
        <v>-0.59309999999999996</v>
      </c>
      <c r="F1347" s="144" t="s">
        <v>4071</v>
      </c>
      <c r="G1347" s="144">
        <v>0.59309999999999996</v>
      </c>
      <c r="H1347" s="144" t="s">
        <v>1371</v>
      </c>
      <c r="I1347" s="144">
        <v>0</v>
      </c>
      <c r="J1347" s="144">
        <v>0</v>
      </c>
      <c r="K1347" s="144"/>
      <c r="L1347" s="144"/>
    </row>
    <row r="1348" spans="1:12" x14ac:dyDescent="0.25">
      <c r="A1348" s="144" t="s">
        <v>6255</v>
      </c>
      <c r="B1348" s="144" t="s">
        <v>6256</v>
      </c>
      <c r="C1348" s="144" t="s">
        <v>201</v>
      </c>
      <c r="D1348" s="144" t="s">
        <v>6257</v>
      </c>
      <c r="E1348" s="144">
        <v>0.73229999999999995</v>
      </c>
      <c r="F1348" s="144" t="s">
        <v>201</v>
      </c>
      <c r="G1348" s="144">
        <v>0</v>
      </c>
      <c r="H1348" s="144" t="s">
        <v>1371</v>
      </c>
      <c r="I1348" s="144">
        <v>100</v>
      </c>
      <c r="J1348" s="144">
        <v>100</v>
      </c>
      <c r="K1348" s="144"/>
      <c r="L1348" s="144"/>
    </row>
    <row r="1349" spans="1:12" x14ac:dyDescent="0.25">
      <c r="A1349" s="144" t="s">
        <v>6258</v>
      </c>
      <c r="B1349" s="144" t="s">
        <v>6259</v>
      </c>
      <c r="C1349" s="144" t="s">
        <v>201</v>
      </c>
      <c r="D1349" s="144" t="s">
        <v>6260</v>
      </c>
      <c r="E1349" s="144">
        <v>-0.40820000000000001</v>
      </c>
      <c r="F1349" s="144" t="s">
        <v>6261</v>
      </c>
      <c r="G1349" s="144">
        <v>0.40820000000000001</v>
      </c>
      <c r="H1349" s="144" t="s">
        <v>1371</v>
      </c>
      <c r="I1349" s="144">
        <v>0</v>
      </c>
      <c r="J1349" s="144">
        <v>0</v>
      </c>
      <c r="K1349" s="144"/>
      <c r="L1349" s="144"/>
    </row>
    <row r="1350" spans="1:12" x14ac:dyDescent="0.25">
      <c r="A1350" s="144" t="s">
        <v>6262</v>
      </c>
      <c r="B1350" s="144" t="s">
        <v>6263</v>
      </c>
      <c r="C1350" s="144" t="s">
        <v>201</v>
      </c>
      <c r="D1350" s="144" t="s">
        <v>4074</v>
      </c>
      <c r="E1350" s="144">
        <v>7.0099999999999996E-2</v>
      </c>
      <c r="F1350" s="144" t="s">
        <v>201</v>
      </c>
      <c r="G1350" s="144">
        <v>0</v>
      </c>
      <c r="H1350" s="144" t="s">
        <v>1371</v>
      </c>
      <c r="I1350" s="144">
        <v>100</v>
      </c>
      <c r="J1350" s="144">
        <v>100</v>
      </c>
      <c r="K1350" s="144"/>
      <c r="L1350" s="144"/>
    </row>
    <row r="1351" spans="1:12" x14ac:dyDescent="0.25">
      <c r="A1351" s="144" t="s">
        <v>6264</v>
      </c>
      <c r="B1351" s="144" t="s">
        <v>6265</v>
      </c>
      <c r="C1351" s="144" t="s">
        <v>201</v>
      </c>
      <c r="D1351" s="144" t="s">
        <v>6266</v>
      </c>
      <c r="E1351" s="144">
        <v>6.2810000000000005E-2</v>
      </c>
      <c r="F1351" s="144" t="s">
        <v>201</v>
      </c>
      <c r="G1351" s="144">
        <v>0</v>
      </c>
      <c r="H1351" s="144" t="s">
        <v>1371</v>
      </c>
      <c r="I1351" s="144">
        <v>100</v>
      </c>
      <c r="J1351" s="144">
        <v>100</v>
      </c>
      <c r="K1351" s="144"/>
      <c r="L1351" s="144"/>
    </row>
    <row r="1352" spans="1:12" x14ac:dyDescent="0.25">
      <c r="A1352" s="144" t="s">
        <v>6267</v>
      </c>
      <c r="B1352" s="144" t="s">
        <v>6268</v>
      </c>
      <c r="C1352" s="144" t="s">
        <v>201</v>
      </c>
      <c r="D1352" s="144" t="s">
        <v>6269</v>
      </c>
      <c r="E1352" s="144">
        <v>-3.2099999999999997E-2</v>
      </c>
      <c r="F1352" s="144" t="s">
        <v>6270</v>
      </c>
      <c r="G1352" s="144">
        <v>3.2099999999999997E-2</v>
      </c>
      <c r="H1352" s="144" t="s">
        <v>1371</v>
      </c>
      <c r="I1352" s="144">
        <v>0</v>
      </c>
      <c r="J1352" s="144">
        <v>0</v>
      </c>
      <c r="K1352" s="144"/>
      <c r="L1352" s="144"/>
    </row>
    <row r="1353" spans="1:12" x14ac:dyDescent="0.25">
      <c r="A1353" s="144" t="s">
        <v>6271</v>
      </c>
      <c r="B1353" s="144" t="s">
        <v>6272</v>
      </c>
      <c r="C1353" s="144" t="s">
        <v>201</v>
      </c>
      <c r="D1353" s="144" t="s">
        <v>6273</v>
      </c>
      <c r="E1353" s="144">
        <v>-8.1199999999999994E-2</v>
      </c>
      <c r="F1353" s="144" t="s">
        <v>6274</v>
      </c>
      <c r="G1353" s="144">
        <v>8.1199999999999994E-2</v>
      </c>
      <c r="H1353" s="144" t="s">
        <v>1371</v>
      </c>
      <c r="I1353" s="144">
        <v>0</v>
      </c>
      <c r="J1353" s="144">
        <v>0</v>
      </c>
      <c r="K1353" s="144"/>
      <c r="L1353" s="144"/>
    </row>
    <row r="1354" spans="1:12" x14ac:dyDescent="0.25">
      <c r="A1354" s="144" t="s">
        <v>6275</v>
      </c>
      <c r="B1354" s="144" t="s">
        <v>906</v>
      </c>
      <c r="C1354" s="144" t="s">
        <v>201</v>
      </c>
      <c r="D1354" s="144" t="s">
        <v>6276</v>
      </c>
      <c r="E1354" s="144">
        <v>-0.36070000000000002</v>
      </c>
      <c r="F1354" s="144" t="s">
        <v>465</v>
      </c>
      <c r="G1354" s="144">
        <v>0.36070000000000002</v>
      </c>
      <c r="H1354" s="144" t="s">
        <v>1371</v>
      </c>
      <c r="I1354" s="144">
        <v>0</v>
      </c>
      <c r="J1354" s="144">
        <v>0</v>
      </c>
      <c r="K1354" s="144"/>
      <c r="L1354" s="144"/>
    </row>
    <row r="1355" spans="1:12" x14ac:dyDescent="0.25">
      <c r="A1355" s="144" t="s">
        <v>6277</v>
      </c>
      <c r="B1355" s="144" t="s">
        <v>1843</v>
      </c>
      <c r="C1355" s="144" t="s">
        <v>201</v>
      </c>
      <c r="D1355" s="144" t="s">
        <v>4078</v>
      </c>
      <c r="E1355" s="144">
        <v>0.22040000000000001</v>
      </c>
      <c r="F1355" s="144" t="s">
        <v>201</v>
      </c>
      <c r="G1355" s="144">
        <v>0</v>
      </c>
      <c r="H1355" s="144" t="s">
        <v>1371</v>
      </c>
      <c r="I1355" s="144">
        <v>100</v>
      </c>
      <c r="J1355" s="144">
        <v>100</v>
      </c>
      <c r="K1355" s="144"/>
      <c r="L1355" s="144"/>
    </row>
    <row r="1356" spans="1:12" x14ac:dyDescent="0.25">
      <c r="A1356" s="144" t="s">
        <v>6278</v>
      </c>
      <c r="B1356" s="144" t="s">
        <v>6279</v>
      </c>
      <c r="C1356" s="144" t="s">
        <v>201</v>
      </c>
      <c r="D1356" s="144" t="s">
        <v>6280</v>
      </c>
      <c r="E1356" s="144">
        <v>0.877</v>
      </c>
      <c r="F1356" s="144" t="s">
        <v>201</v>
      </c>
      <c r="G1356" s="144">
        <v>0</v>
      </c>
      <c r="H1356" s="144" t="s">
        <v>1371</v>
      </c>
      <c r="I1356" s="144">
        <v>100</v>
      </c>
      <c r="J1356" s="144">
        <v>100</v>
      </c>
      <c r="K1356" s="144"/>
      <c r="L1356" s="144"/>
    </row>
    <row r="1357" spans="1:12" x14ac:dyDescent="0.25">
      <c r="A1357" s="144" t="s">
        <v>6281</v>
      </c>
      <c r="B1357" s="144" t="s">
        <v>6282</v>
      </c>
      <c r="C1357" s="144" t="s">
        <v>201</v>
      </c>
      <c r="D1357" s="144" t="s">
        <v>6283</v>
      </c>
      <c r="E1357" s="144">
        <v>3.5110000000000001</v>
      </c>
      <c r="F1357" s="144" t="s">
        <v>201</v>
      </c>
      <c r="G1357" s="144">
        <v>0</v>
      </c>
      <c r="H1357" s="144" t="s">
        <v>1371</v>
      </c>
      <c r="I1357" s="144">
        <v>100</v>
      </c>
      <c r="J1357" s="144">
        <v>100</v>
      </c>
      <c r="K1357" s="144"/>
      <c r="L1357" s="144"/>
    </row>
    <row r="1358" spans="1:12" x14ac:dyDescent="0.25">
      <c r="A1358" s="144" t="s">
        <v>6284</v>
      </c>
      <c r="B1358" s="144" t="s">
        <v>6285</v>
      </c>
      <c r="C1358" s="144" t="s">
        <v>201</v>
      </c>
      <c r="D1358" s="144" t="s">
        <v>6286</v>
      </c>
      <c r="E1358" s="144">
        <v>-0.82099999999999995</v>
      </c>
      <c r="F1358" s="144" t="s">
        <v>3420</v>
      </c>
      <c r="G1358" s="144">
        <v>0.82099999999999995</v>
      </c>
      <c r="H1358" s="144" t="s">
        <v>1371</v>
      </c>
      <c r="I1358" s="144">
        <v>0</v>
      </c>
      <c r="J1358" s="144">
        <v>0</v>
      </c>
      <c r="K1358" s="144"/>
      <c r="L1358" s="144"/>
    </row>
    <row r="1359" spans="1:12" x14ac:dyDescent="0.25">
      <c r="A1359" s="144" t="s">
        <v>6287</v>
      </c>
      <c r="B1359" s="144" t="s">
        <v>6288</v>
      </c>
      <c r="C1359" s="144" t="s">
        <v>201</v>
      </c>
      <c r="D1359" s="144" t="s">
        <v>3423</v>
      </c>
      <c r="E1359" s="144">
        <v>0.24679999999999999</v>
      </c>
      <c r="F1359" s="144" t="s">
        <v>201</v>
      </c>
      <c r="G1359" s="144">
        <v>0</v>
      </c>
      <c r="H1359" s="144" t="s">
        <v>1371</v>
      </c>
      <c r="I1359" s="144">
        <v>100</v>
      </c>
      <c r="J1359" s="144">
        <v>100</v>
      </c>
      <c r="K1359" s="144"/>
      <c r="L1359" s="144"/>
    </row>
    <row r="1360" spans="1:12" x14ac:dyDescent="0.25">
      <c r="A1360" s="144" t="s">
        <v>6289</v>
      </c>
      <c r="B1360" s="144" t="s">
        <v>6290</v>
      </c>
      <c r="C1360" s="144" t="s">
        <v>201</v>
      </c>
      <c r="D1360" s="144" t="s">
        <v>6291</v>
      </c>
      <c r="E1360" s="144">
        <v>0.30630000000000002</v>
      </c>
      <c r="F1360" s="144" t="s">
        <v>201</v>
      </c>
      <c r="G1360" s="144">
        <v>0</v>
      </c>
      <c r="H1360" s="144" t="s">
        <v>1371</v>
      </c>
      <c r="I1360" s="144">
        <v>100</v>
      </c>
      <c r="J1360" s="144">
        <v>100</v>
      </c>
      <c r="K1360" s="144"/>
      <c r="L1360" s="144"/>
    </row>
    <row r="1361" spans="1:12" x14ac:dyDescent="0.25">
      <c r="A1361" s="144" t="s">
        <v>6292</v>
      </c>
      <c r="B1361" s="144" t="s">
        <v>6293</v>
      </c>
      <c r="C1361" s="144" t="s">
        <v>201</v>
      </c>
      <c r="D1361" s="144" t="s">
        <v>6294</v>
      </c>
      <c r="E1361" s="144">
        <v>0.38519999999999999</v>
      </c>
      <c r="F1361" s="144" t="s">
        <v>201</v>
      </c>
      <c r="G1361" s="144">
        <v>0</v>
      </c>
      <c r="H1361" s="144" t="s">
        <v>1371</v>
      </c>
      <c r="I1361" s="144">
        <v>100</v>
      </c>
      <c r="J1361" s="144">
        <v>100</v>
      </c>
      <c r="K1361" s="144"/>
      <c r="L1361" s="144"/>
    </row>
    <row r="1362" spans="1:12" x14ac:dyDescent="0.25">
      <c r="A1362" s="144" t="s">
        <v>6295</v>
      </c>
      <c r="B1362" s="144" t="s">
        <v>6296</v>
      </c>
      <c r="C1362" s="144" t="s">
        <v>201</v>
      </c>
      <c r="D1362" s="144" t="s">
        <v>6297</v>
      </c>
      <c r="E1362" s="144">
        <v>-0.1663</v>
      </c>
      <c r="F1362" s="144" t="s">
        <v>4081</v>
      </c>
      <c r="G1362" s="144">
        <v>0.1663</v>
      </c>
      <c r="H1362" s="144" t="s">
        <v>1371</v>
      </c>
      <c r="I1362" s="144">
        <v>0</v>
      </c>
      <c r="J1362" s="144">
        <v>0</v>
      </c>
      <c r="K1362" s="144"/>
      <c r="L1362" s="144"/>
    </row>
    <row r="1363" spans="1:12" x14ac:dyDescent="0.25">
      <c r="A1363" s="144" t="s">
        <v>6298</v>
      </c>
      <c r="B1363" s="144" t="s">
        <v>6299</v>
      </c>
      <c r="C1363" s="144" t="s">
        <v>201</v>
      </c>
      <c r="D1363" s="144" t="s">
        <v>4084</v>
      </c>
      <c r="E1363" s="144">
        <v>6.8599999999999994E-2</v>
      </c>
      <c r="F1363" s="144" t="s">
        <v>201</v>
      </c>
      <c r="G1363" s="144">
        <v>0</v>
      </c>
      <c r="H1363" s="144" t="s">
        <v>1371</v>
      </c>
      <c r="I1363" s="144">
        <v>100</v>
      </c>
      <c r="J1363" s="144">
        <v>100</v>
      </c>
      <c r="K1363" s="144"/>
      <c r="L1363" s="144"/>
    </row>
    <row r="1364" spans="1:12" x14ac:dyDescent="0.25">
      <c r="A1364" s="144" t="s">
        <v>6300</v>
      </c>
      <c r="B1364" s="144" t="s">
        <v>1634</v>
      </c>
      <c r="C1364" s="144" t="s">
        <v>201</v>
      </c>
      <c r="D1364" s="144" t="s">
        <v>6301</v>
      </c>
      <c r="E1364" s="144">
        <v>7.8189999999999996E-2</v>
      </c>
      <c r="F1364" s="144" t="s">
        <v>201</v>
      </c>
      <c r="G1364" s="144">
        <v>0</v>
      </c>
      <c r="H1364" s="144" t="s">
        <v>1371</v>
      </c>
      <c r="I1364" s="144">
        <v>100</v>
      </c>
      <c r="J1364" s="144">
        <v>100</v>
      </c>
      <c r="K1364" s="144"/>
      <c r="L1364" s="144"/>
    </row>
    <row r="1365" spans="1:12" x14ac:dyDescent="0.25">
      <c r="A1365" s="144" t="s">
        <v>6302</v>
      </c>
      <c r="B1365" s="144" t="s">
        <v>6303</v>
      </c>
      <c r="C1365" s="144" t="s">
        <v>201</v>
      </c>
      <c r="D1365" s="144" t="s">
        <v>6304</v>
      </c>
      <c r="E1365" s="144">
        <v>0.623</v>
      </c>
      <c r="F1365" s="144" t="s">
        <v>201</v>
      </c>
      <c r="G1365" s="144">
        <v>0</v>
      </c>
      <c r="H1365" s="144" t="s">
        <v>1371</v>
      </c>
      <c r="I1365" s="144">
        <v>100</v>
      </c>
      <c r="J1365" s="144">
        <v>100</v>
      </c>
      <c r="K1365" s="144"/>
      <c r="L1365" s="144"/>
    </row>
    <row r="1366" spans="1:12" x14ac:dyDescent="0.25">
      <c r="A1366" s="144" t="s">
        <v>6305</v>
      </c>
      <c r="B1366" s="144" t="s">
        <v>785</v>
      </c>
      <c r="C1366" s="144" t="s">
        <v>201</v>
      </c>
      <c r="D1366" s="144" t="s">
        <v>4087</v>
      </c>
      <c r="E1366" s="144">
        <v>0.31950000000000001</v>
      </c>
      <c r="F1366" s="144" t="s">
        <v>201</v>
      </c>
      <c r="G1366" s="144">
        <v>0</v>
      </c>
      <c r="H1366" s="144" t="s">
        <v>1371</v>
      </c>
      <c r="I1366" s="144">
        <v>100</v>
      </c>
      <c r="J1366" s="144">
        <v>100</v>
      </c>
      <c r="K1366" s="144"/>
      <c r="L1366" s="144"/>
    </row>
    <row r="1367" spans="1:12" x14ac:dyDescent="0.25">
      <c r="A1367" s="144" t="s">
        <v>6306</v>
      </c>
      <c r="B1367" s="144" t="s">
        <v>6307</v>
      </c>
      <c r="C1367" s="144" t="s">
        <v>201</v>
      </c>
      <c r="D1367" s="144" t="s">
        <v>6308</v>
      </c>
      <c r="E1367" s="144">
        <v>0.96340000000000003</v>
      </c>
      <c r="F1367" s="144" t="s">
        <v>201</v>
      </c>
      <c r="G1367" s="144">
        <v>0</v>
      </c>
      <c r="H1367" s="144" t="s">
        <v>1371</v>
      </c>
      <c r="I1367" s="144">
        <v>100</v>
      </c>
      <c r="J1367" s="144">
        <v>100</v>
      </c>
      <c r="K1367" s="144"/>
      <c r="L1367" s="144"/>
    </row>
    <row r="1368" spans="1:12" x14ac:dyDescent="0.25">
      <c r="A1368" s="144" t="s">
        <v>6309</v>
      </c>
      <c r="B1368" s="144" t="s">
        <v>6310</v>
      </c>
      <c r="C1368" s="144" t="s">
        <v>201</v>
      </c>
      <c r="D1368" s="144" t="s">
        <v>6311</v>
      </c>
      <c r="E1368" s="144">
        <v>-0.1895</v>
      </c>
      <c r="F1368" s="144" t="s">
        <v>6312</v>
      </c>
      <c r="G1368" s="144">
        <v>0.1895</v>
      </c>
      <c r="H1368" s="144" t="s">
        <v>1371</v>
      </c>
      <c r="I1368" s="144">
        <v>0</v>
      </c>
      <c r="J1368" s="144">
        <v>0</v>
      </c>
      <c r="K1368" s="144"/>
      <c r="L1368" s="144"/>
    </row>
    <row r="1369" spans="1:12" x14ac:dyDescent="0.25">
      <c r="A1369" s="144" t="s">
        <v>6313</v>
      </c>
      <c r="B1369" s="144" t="s">
        <v>6314</v>
      </c>
      <c r="C1369" s="144" t="s">
        <v>201</v>
      </c>
      <c r="D1369" s="144" t="s">
        <v>6315</v>
      </c>
      <c r="E1369" s="144">
        <v>-0.70130000000000003</v>
      </c>
      <c r="F1369" s="144" t="s">
        <v>6316</v>
      </c>
      <c r="G1369" s="144">
        <v>0.70130000000000003</v>
      </c>
      <c r="H1369" s="144" t="s">
        <v>1371</v>
      </c>
      <c r="I1369" s="144">
        <v>0</v>
      </c>
      <c r="J1369" s="144">
        <v>0</v>
      </c>
      <c r="K1369" s="144"/>
      <c r="L1369" s="144"/>
    </row>
    <row r="1370" spans="1:12" x14ac:dyDescent="0.25">
      <c r="A1370" s="144" t="s">
        <v>6317</v>
      </c>
      <c r="B1370" s="144" t="s">
        <v>6318</v>
      </c>
      <c r="C1370" s="144" t="s">
        <v>201</v>
      </c>
      <c r="D1370" s="144" t="s">
        <v>6319</v>
      </c>
      <c r="E1370" s="144">
        <v>0.1573</v>
      </c>
      <c r="F1370" s="144" t="s">
        <v>201</v>
      </c>
      <c r="G1370" s="144">
        <v>0</v>
      </c>
      <c r="H1370" s="144" t="s">
        <v>1371</v>
      </c>
      <c r="I1370" s="144">
        <v>100</v>
      </c>
      <c r="J1370" s="144">
        <v>100</v>
      </c>
      <c r="K1370" s="144"/>
      <c r="L1370" s="144"/>
    </row>
    <row r="1371" spans="1:12" x14ac:dyDescent="0.25">
      <c r="A1371" s="144" t="s">
        <v>6320</v>
      </c>
      <c r="B1371" s="144" t="s">
        <v>6321</v>
      </c>
      <c r="C1371" s="144" t="s">
        <v>201</v>
      </c>
      <c r="D1371" s="144" t="s">
        <v>4091</v>
      </c>
      <c r="E1371" s="144">
        <v>0.2485</v>
      </c>
      <c r="F1371" s="144" t="s">
        <v>201</v>
      </c>
      <c r="G1371" s="144">
        <v>0</v>
      </c>
      <c r="H1371" s="144" t="s">
        <v>1371</v>
      </c>
      <c r="I1371" s="144">
        <v>100</v>
      </c>
      <c r="J1371" s="144">
        <v>100</v>
      </c>
      <c r="K1371" s="144"/>
      <c r="L1371" s="144"/>
    </row>
    <row r="1372" spans="1:12" x14ac:dyDescent="0.25">
      <c r="A1372" s="144" t="s">
        <v>6322</v>
      </c>
      <c r="B1372" s="144" t="s">
        <v>577</v>
      </c>
      <c r="C1372" s="144" t="s">
        <v>201</v>
      </c>
      <c r="D1372" s="144" t="s">
        <v>6323</v>
      </c>
      <c r="E1372" s="144">
        <v>-1.292E-3</v>
      </c>
      <c r="F1372" s="144" t="s">
        <v>579</v>
      </c>
      <c r="G1372" s="144">
        <v>1.292E-3</v>
      </c>
      <c r="H1372" s="144" t="s">
        <v>1371</v>
      </c>
      <c r="I1372" s="144">
        <v>0</v>
      </c>
      <c r="J1372" s="144">
        <v>0</v>
      </c>
      <c r="K1372" s="144"/>
      <c r="L1372" s="144"/>
    </row>
    <row r="1373" spans="1:12" x14ac:dyDescent="0.25">
      <c r="A1373" s="144" t="s">
        <v>6324</v>
      </c>
      <c r="B1373" s="144" t="s">
        <v>6325</v>
      </c>
      <c r="C1373" s="144" t="s">
        <v>201</v>
      </c>
      <c r="D1373" s="144" t="s">
        <v>6326</v>
      </c>
      <c r="E1373" s="144">
        <v>-0.25530000000000003</v>
      </c>
      <c r="F1373" s="144" t="s">
        <v>6327</v>
      </c>
      <c r="G1373" s="144">
        <v>0.25530000000000003</v>
      </c>
      <c r="H1373" s="144" t="s">
        <v>1371</v>
      </c>
      <c r="I1373" s="144">
        <v>0</v>
      </c>
      <c r="J1373" s="144">
        <v>0</v>
      </c>
      <c r="K1373" s="144"/>
      <c r="L1373" s="144"/>
    </row>
    <row r="1374" spans="1:12" x14ac:dyDescent="0.25">
      <c r="A1374" s="144" t="s">
        <v>6328</v>
      </c>
      <c r="B1374" s="144" t="s">
        <v>6329</v>
      </c>
      <c r="C1374" s="144" t="s">
        <v>201</v>
      </c>
      <c r="D1374" s="144" t="s">
        <v>6330</v>
      </c>
      <c r="E1374" s="144">
        <v>-0.47670000000000001</v>
      </c>
      <c r="F1374" s="144" t="s">
        <v>6331</v>
      </c>
      <c r="G1374" s="144">
        <v>0.47670000000000001</v>
      </c>
      <c r="H1374" s="144" t="s">
        <v>1371</v>
      </c>
      <c r="I1374" s="144">
        <v>0</v>
      </c>
      <c r="J1374" s="144">
        <v>0</v>
      </c>
      <c r="K1374" s="144"/>
      <c r="L1374" s="144"/>
    </row>
    <row r="1375" spans="1:12" x14ac:dyDescent="0.25">
      <c r="A1375" s="144" t="s">
        <v>6332</v>
      </c>
      <c r="B1375" s="144" t="s">
        <v>6333</v>
      </c>
      <c r="C1375" s="144" t="s">
        <v>201</v>
      </c>
      <c r="D1375" s="144" t="s">
        <v>4095</v>
      </c>
      <c r="E1375" s="144">
        <v>-0.49270000000000003</v>
      </c>
      <c r="F1375" s="144" t="s">
        <v>6334</v>
      </c>
      <c r="G1375" s="144">
        <v>0.49270000000000003</v>
      </c>
      <c r="H1375" s="144" t="s">
        <v>1371</v>
      </c>
      <c r="I1375" s="144">
        <v>0</v>
      </c>
      <c r="J1375" s="144">
        <v>0</v>
      </c>
      <c r="K1375" s="144"/>
      <c r="L1375" s="144"/>
    </row>
    <row r="1376" spans="1:12" x14ac:dyDescent="0.25">
      <c r="A1376" s="144" t="s">
        <v>6335</v>
      </c>
      <c r="B1376" s="144" t="s">
        <v>6336</v>
      </c>
      <c r="C1376" s="144" t="s">
        <v>201</v>
      </c>
      <c r="D1376" s="144" t="s">
        <v>3427</v>
      </c>
      <c r="E1376" s="144">
        <v>-0.4703</v>
      </c>
      <c r="F1376" s="144" t="s">
        <v>6337</v>
      </c>
      <c r="G1376" s="144">
        <v>0.4703</v>
      </c>
      <c r="H1376" s="144" t="s">
        <v>1371</v>
      </c>
      <c r="I1376" s="144">
        <v>0</v>
      </c>
      <c r="J1376" s="144">
        <v>0</v>
      </c>
      <c r="K1376" s="144"/>
      <c r="L1376" s="144"/>
    </row>
    <row r="1377" spans="1:12" x14ac:dyDescent="0.25">
      <c r="A1377" s="144" t="s">
        <v>6338</v>
      </c>
      <c r="B1377" s="144" t="s">
        <v>6339</v>
      </c>
      <c r="C1377" s="144" t="s">
        <v>201</v>
      </c>
      <c r="D1377" s="144" t="s">
        <v>6340</v>
      </c>
      <c r="E1377" s="144">
        <v>1.222</v>
      </c>
      <c r="F1377" s="144" t="s">
        <v>201</v>
      </c>
      <c r="G1377" s="144">
        <v>0</v>
      </c>
      <c r="H1377" s="144" t="s">
        <v>1371</v>
      </c>
      <c r="I1377" s="144">
        <v>100</v>
      </c>
      <c r="J1377" s="144">
        <v>100</v>
      </c>
      <c r="K1377" s="144"/>
      <c r="L1377" s="144"/>
    </row>
    <row r="1378" spans="1:12" x14ac:dyDescent="0.25">
      <c r="A1378" s="144" t="s">
        <v>6341</v>
      </c>
      <c r="B1378" s="144" t="s">
        <v>6342</v>
      </c>
      <c r="C1378" s="144" t="s">
        <v>201</v>
      </c>
      <c r="D1378" s="144" t="s">
        <v>6343</v>
      </c>
      <c r="E1378" s="144">
        <v>5.7549999999999997E-2</v>
      </c>
      <c r="F1378" s="144" t="s">
        <v>201</v>
      </c>
      <c r="G1378" s="144">
        <v>0</v>
      </c>
      <c r="H1378" s="144" t="s">
        <v>1371</v>
      </c>
      <c r="I1378" s="144">
        <v>100</v>
      </c>
      <c r="J1378" s="144">
        <v>100</v>
      </c>
      <c r="K1378" s="144"/>
      <c r="L1378" s="144"/>
    </row>
    <row r="1379" spans="1:12" x14ac:dyDescent="0.25">
      <c r="A1379" s="144" t="s">
        <v>6344</v>
      </c>
      <c r="B1379" s="144" t="s">
        <v>6345</v>
      </c>
      <c r="C1379" s="144" t="s">
        <v>201</v>
      </c>
      <c r="D1379" s="144" t="s">
        <v>6346</v>
      </c>
      <c r="E1379" s="144">
        <v>-0.22739999999999999</v>
      </c>
      <c r="F1379" s="144" t="s">
        <v>6347</v>
      </c>
      <c r="G1379" s="144">
        <v>0.22739999999999999</v>
      </c>
      <c r="H1379" s="144" t="s">
        <v>1371</v>
      </c>
      <c r="I1379" s="144">
        <v>0</v>
      </c>
      <c r="J1379" s="144">
        <v>0</v>
      </c>
      <c r="K1379" s="144"/>
      <c r="L1379" s="144"/>
    </row>
    <row r="1380" spans="1:12" x14ac:dyDescent="0.25">
      <c r="A1380" s="144" t="s">
        <v>6348</v>
      </c>
      <c r="B1380" s="144" t="s">
        <v>6349</v>
      </c>
      <c r="C1380" s="144" t="s">
        <v>201</v>
      </c>
      <c r="D1380" s="144" t="s">
        <v>4099</v>
      </c>
      <c r="E1380" s="144">
        <v>-0.6704</v>
      </c>
      <c r="F1380" s="144" t="s">
        <v>6350</v>
      </c>
      <c r="G1380" s="144">
        <v>0.6704</v>
      </c>
      <c r="H1380" s="144" t="s">
        <v>1371</v>
      </c>
      <c r="I1380" s="144">
        <v>0</v>
      </c>
      <c r="J1380" s="144">
        <v>0</v>
      </c>
      <c r="K1380" s="144"/>
      <c r="L1380" s="144"/>
    </row>
    <row r="1381" spans="1:12" x14ac:dyDescent="0.25">
      <c r="A1381" s="144" t="s">
        <v>6351</v>
      </c>
      <c r="B1381" s="144" t="s">
        <v>6352</v>
      </c>
      <c r="C1381" s="144" t="s">
        <v>201</v>
      </c>
      <c r="D1381" s="144" t="s">
        <v>6353</v>
      </c>
      <c r="E1381" s="144">
        <v>-8.0740000000000006E-2</v>
      </c>
      <c r="F1381" s="144" t="s">
        <v>6354</v>
      </c>
      <c r="G1381" s="144">
        <v>8.0740000000000006E-2</v>
      </c>
      <c r="H1381" s="144" t="s">
        <v>1371</v>
      </c>
      <c r="I1381" s="144">
        <v>0</v>
      </c>
      <c r="J1381" s="144">
        <v>0</v>
      </c>
      <c r="K1381" s="144"/>
      <c r="L1381" s="144"/>
    </row>
    <row r="1382" spans="1:12" x14ac:dyDescent="0.25">
      <c r="A1382" s="144" t="s">
        <v>6355</v>
      </c>
      <c r="B1382" s="144" t="s">
        <v>6356</v>
      </c>
      <c r="C1382" s="144" t="s">
        <v>201</v>
      </c>
      <c r="D1382" s="144" t="s">
        <v>6357</v>
      </c>
      <c r="E1382" s="144">
        <v>0.24590000000000001</v>
      </c>
      <c r="F1382" s="144" t="s">
        <v>201</v>
      </c>
      <c r="G1382" s="144">
        <v>0</v>
      </c>
      <c r="H1382" s="144" t="s">
        <v>1371</v>
      </c>
      <c r="I1382" s="144">
        <v>100</v>
      </c>
      <c r="J1382" s="144">
        <v>100</v>
      </c>
      <c r="K1382" s="144"/>
      <c r="L1382" s="144"/>
    </row>
    <row r="1383" spans="1:12" x14ac:dyDescent="0.25">
      <c r="A1383" s="144" t="s">
        <v>6358</v>
      </c>
      <c r="B1383" s="144" t="s">
        <v>6359</v>
      </c>
      <c r="C1383" s="144" t="s">
        <v>201</v>
      </c>
      <c r="D1383" s="144" t="s">
        <v>6360</v>
      </c>
      <c r="E1383" s="144">
        <v>0.33439999999999998</v>
      </c>
      <c r="F1383" s="144" t="s">
        <v>201</v>
      </c>
      <c r="G1383" s="144">
        <v>0</v>
      </c>
      <c r="H1383" s="144" t="s">
        <v>1371</v>
      </c>
      <c r="I1383" s="144">
        <v>100</v>
      </c>
      <c r="J1383" s="144">
        <v>100</v>
      </c>
      <c r="K1383" s="144"/>
      <c r="L1383" s="144"/>
    </row>
    <row r="1384" spans="1:12" x14ac:dyDescent="0.25">
      <c r="A1384" s="144" t="s">
        <v>6361</v>
      </c>
      <c r="B1384" s="144" t="s">
        <v>4102</v>
      </c>
      <c r="C1384" s="144" t="s">
        <v>201</v>
      </c>
      <c r="D1384" s="144" t="s">
        <v>4103</v>
      </c>
      <c r="E1384" s="144">
        <v>-0.26860000000000001</v>
      </c>
      <c r="F1384" s="144" t="s">
        <v>4104</v>
      </c>
      <c r="G1384" s="144">
        <v>0.26860000000000001</v>
      </c>
      <c r="H1384" s="144" t="s">
        <v>1371</v>
      </c>
      <c r="I1384" s="144">
        <v>0</v>
      </c>
      <c r="J1384" s="144">
        <v>0</v>
      </c>
      <c r="K1384" s="144"/>
      <c r="L1384" s="144"/>
    </row>
    <row r="1385" spans="1:12" x14ac:dyDescent="0.25">
      <c r="A1385" s="144" t="s">
        <v>6362</v>
      </c>
      <c r="B1385" s="144" t="s">
        <v>6363</v>
      </c>
      <c r="C1385" s="144" t="s">
        <v>201</v>
      </c>
      <c r="D1385" s="144" t="s">
        <v>4107</v>
      </c>
      <c r="E1385" s="144">
        <v>-0.3342</v>
      </c>
      <c r="F1385" s="144" t="s">
        <v>6364</v>
      </c>
      <c r="G1385" s="144">
        <v>0.3342</v>
      </c>
      <c r="H1385" s="144" t="s">
        <v>1371</v>
      </c>
      <c r="I1385" s="144">
        <v>0</v>
      </c>
      <c r="J1385" s="144">
        <v>0</v>
      </c>
      <c r="K1385" s="144"/>
      <c r="L1385" s="144"/>
    </row>
    <row r="1386" spans="1:12" x14ac:dyDescent="0.25">
      <c r="A1386" s="144" t="s">
        <v>6365</v>
      </c>
      <c r="B1386" s="144" t="s">
        <v>2788</v>
      </c>
      <c r="C1386" s="144" t="s">
        <v>201</v>
      </c>
      <c r="D1386" s="144" t="s">
        <v>6366</v>
      </c>
      <c r="E1386" s="144">
        <v>3.3689999999999998E-2</v>
      </c>
      <c r="F1386" s="144" t="s">
        <v>201</v>
      </c>
      <c r="G1386" s="144">
        <v>0</v>
      </c>
      <c r="H1386" s="144" t="s">
        <v>1371</v>
      </c>
      <c r="I1386" s="144">
        <v>100</v>
      </c>
      <c r="J1386" s="144">
        <v>100</v>
      </c>
      <c r="K1386" s="144"/>
      <c r="L1386" s="144"/>
    </row>
    <row r="1387" spans="1:12" x14ac:dyDescent="0.25">
      <c r="A1387" s="144" t="s">
        <v>6367</v>
      </c>
      <c r="B1387" s="144" t="s">
        <v>6368</v>
      </c>
      <c r="C1387" s="144" t="s">
        <v>201</v>
      </c>
      <c r="D1387" s="144" t="s">
        <v>6369</v>
      </c>
      <c r="E1387" s="144">
        <v>0.12139999999999999</v>
      </c>
      <c r="F1387" s="144" t="s">
        <v>201</v>
      </c>
      <c r="G1387" s="144">
        <v>0</v>
      </c>
      <c r="H1387" s="144" t="s">
        <v>1371</v>
      </c>
      <c r="I1387" s="144">
        <v>100</v>
      </c>
      <c r="J1387" s="144">
        <v>100</v>
      </c>
      <c r="K1387" s="144"/>
      <c r="L1387" s="144"/>
    </row>
    <row r="1388" spans="1:12" x14ac:dyDescent="0.25">
      <c r="A1388" s="144" t="s">
        <v>6370</v>
      </c>
      <c r="B1388" s="144" t="s">
        <v>6371</v>
      </c>
      <c r="C1388" s="144" t="s">
        <v>201</v>
      </c>
      <c r="D1388" s="144" t="s">
        <v>6372</v>
      </c>
      <c r="E1388" s="144">
        <v>-0.54890000000000005</v>
      </c>
      <c r="F1388" s="144" t="s">
        <v>6373</v>
      </c>
      <c r="G1388" s="144">
        <v>0.54890000000000005</v>
      </c>
      <c r="H1388" s="144" t="s">
        <v>1371</v>
      </c>
      <c r="I1388" s="144">
        <v>0</v>
      </c>
      <c r="J1388" s="144">
        <v>0</v>
      </c>
      <c r="K1388" s="144"/>
      <c r="L1388" s="144"/>
    </row>
    <row r="1389" spans="1:12" x14ac:dyDescent="0.25">
      <c r="A1389" s="144" t="s">
        <v>6374</v>
      </c>
      <c r="B1389" s="144" t="s">
        <v>6375</v>
      </c>
      <c r="C1389" s="144" t="s">
        <v>201</v>
      </c>
      <c r="D1389" s="144" t="s">
        <v>4111</v>
      </c>
      <c r="E1389" s="144">
        <v>0.16919999999999999</v>
      </c>
      <c r="F1389" s="144" t="s">
        <v>201</v>
      </c>
      <c r="G1389" s="144">
        <v>0</v>
      </c>
      <c r="H1389" s="144" t="s">
        <v>1371</v>
      </c>
      <c r="I1389" s="144">
        <v>100</v>
      </c>
      <c r="J1389" s="144">
        <v>100</v>
      </c>
      <c r="K1389" s="144"/>
      <c r="L1389" s="144"/>
    </row>
    <row r="1390" spans="1:12" x14ac:dyDescent="0.25">
      <c r="A1390" s="144" t="s">
        <v>6376</v>
      </c>
      <c r="B1390" s="144" t="s">
        <v>6377</v>
      </c>
      <c r="C1390" s="144" t="s">
        <v>201</v>
      </c>
      <c r="D1390" s="144" t="s">
        <v>6378</v>
      </c>
      <c r="E1390" s="144">
        <v>-0.2341</v>
      </c>
      <c r="F1390" s="144" t="s">
        <v>4112</v>
      </c>
      <c r="G1390" s="144">
        <v>0.2341</v>
      </c>
      <c r="H1390" s="144" t="s">
        <v>1371</v>
      </c>
      <c r="I1390" s="144">
        <v>0</v>
      </c>
      <c r="J1390" s="144">
        <v>0</v>
      </c>
      <c r="K1390" s="144"/>
      <c r="L1390" s="144"/>
    </row>
    <row r="1391" spans="1:12" x14ac:dyDescent="0.25">
      <c r="A1391" s="144" t="s">
        <v>6379</v>
      </c>
      <c r="B1391" s="144" t="s">
        <v>6380</v>
      </c>
      <c r="C1391" s="144" t="s">
        <v>201</v>
      </c>
      <c r="D1391" s="144" t="s">
        <v>3431</v>
      </c>
      <c r="E1391" s="144">
        <v>0.66600000000000004</v>
      </c>
      <c r="F1391" s="144" t="s">
        <v>201</v>
      </c>
      <c r="G1391" s="144">
        <v>0</v>
      </c>
      <c r="H1391" s="144" t="s">
        <v>1371</v>
      </c>
      <c r="I1391" s="144">
        <v>100</v>
      </c>
      <c r="J1391" s="144">
        <v>100</v>
      </c>
      <c r="K1391" s="144"/>
      <c r="L1391" s="144"/>
    </row>
    <row r="1392" spans="1:12" x14ac:dyDescent="0.25">
      <c r="A1392" s="144" t="s">
        <v>6381</v>
      </c>
      <c r="B1392" s="144" t="s">
        <v>6382</v>
      </c>
      <c r="C1392" s="144" t="s">
        <v>201</v>
      </c>
      <c r="D1392" s="144" t="s">
        <v>6383</v>
      </c>
      <c r="E1392" s="144">
        <v>0.16209999999999999</v>
      </c>
      <c r="F1392" s="144" t="s">
        <v>201</v>
      </c>
      <c r="G1392" s="144">
        <v>0</v>
      </c>
      <c r="H1392" s="144" t="s">
        <v>1371</v>
      </c>
      <c r="I1392" s="144">
        <v>100</v>
      </c>
      <c r="J1392" s="144">
        <v>100</v>
      </c>
      <c r="K1392" s="144"/>
      <c r="L1392" s="144"/>
    </row>
    <row r="1393" spans="1:12" x14ac:dyDescent="0.25">
      <c r="A1393" s="144" t="s">
        <v>6384</v>
      </c>
      <c r="B1393" s="144" t="s">
        <v>6385</v>
      </c>
      <c r="C1393" s="144" t="s">
        <v>201</v>
      </c>
      <c r="D1393" s="144" t="s">
        <v>4115</v>
      </c>
      <c r="E1393" s="144">
        <v>-0.45490000000000003</v>
      </c>
      <c r="F1393" s="144" t="s">
        <v>6386</v>
      </c>
      <c r="G1393" s="144">
        <v>0.45490000000000003</v>
      </c>
      <c r="H1393" s="144" t="s">
        <v>1371</v>
      </c>
      <c r="I1393" s="144">
        <v>0</v>
      </c>
      <c r="J1393" s="144">
        <v>0</v>
      </c>
      <c r="K1393" s="144"/>
      <c r="L1393" s="144"/>
    </row>
    <row r="1394" spans="1:12" x14ac:dyDescent="0.25">
      <c r="A1394" s="144" t="s">
        <v>6387</v>
      </c>
      <c r="B1394" s="144" t="s">
        <v>6388</v>
      </c>
      <c r="C1394" s="144" t="s">
        <v>201</v>
      </c>
      <c r="D1394" s="144" t="s">
        <v>6389</v>
      </c>
      <c r="E1394" s="144">
        <v>-0.27610000000000001</v>
      </c>
      <c r="F1394" s="144" t="s">
        <v>6390</v>
      </c>
      <c r="G1394" s="144">
        <v>0.27610000000000001</v>
      </c>
      <c r="H1394" s="144" t="s">
        <v>1371</v>
      </c>
      <c r="I1394" s="144">
        <v>0</v>
      </c>
      <c r="J1394" s="144">
        <v>0</v>
      </c>
      <c r="K1394" s="144"/>
      <c r="L1394" s="144"/>
    </row>
    <row r="1395" spans="1:12" x14ac:dyDescent="0.25">
      <c r="A1395" s="144" t="s">
        <v>6391</v>
      </c>
      <c r="B1395" s="144" t="s">
        <v>6392</v>
      </c>
      <c r="C1395" s="144" t="s">
        <v>201</v>
      </c>
      <c r="D1395" s="144" t="s">
        <v>6393</v>
      </c>
      <c r="E1395" s="144">
        <v>1.3759999999999999</v>
      </c>
      <c r="F1395" s="144" t="s">
        <v>201</v>
      </c>
      <c r="G1395" s="144">
        <v>0</v>
      </c>
      <c r="H1395" s="144" t="s">
        <v>1371</v>
      </c>
      <c r="I1395" s="144">
        <v>100</v>
      </c>
      <c r="J1395" s="144">
        <v>100</v>
      </c>
      <c r="K1395" s="144"/>
      <c r="L1395" s="144"/>
    </row>
    <row r="1396" spans="1:12" x14ac:dyDescent="0.25">
      <c r="A1396" s="144" t="s">
        <v>6394</v>
      </c>
      <c r="B1396" s="144" t="s">
        <v>6395</v>
      </c>
      <c r="C1396" s="144" t="s">
        <v>201</v>
      </c>
      <c r="D1396" s="144" t="s">
        <v>6396</v>
      </c>
      <c r="E1396" s="144">
        <v>-0.48909999999999998</v>
      </c>
      <c r="F1396" s="144" t="s">
        <v>6397</v>
      </c>
      <c r="G1396" s="144">
        <v>0.48909999999999998</v>
      </c>
      <c r="H1396" s="144" t="s">
        <v>1371</v>
      </c>
      <c r="I1396" s="144">
        <v>0</v>
      </c>
      <c r="J1396" s="144">
        <v>0</v>
      </c>
      <c r="K1396" s="144"/>
      <c r="L1396" s="144"/>
    </row>
    <row r="1397" spans="1:12" x14ac:dyDescent="0.25">
      <c r="A1397" s="144" t="s">
        <v>6398</v>
      </c>
      <c r="B1397" s="144" t="s">
        <v>6399</v>
      </c>
      <c r="C1397" s="144" t="s">
        <v>201</v>
      </c>
      <c r="D1397" s="144" t="s">
        <v>6400</v>
      </c>
      <c r="E1397" s="144">
        <v>9.3920000000000003E-2</v>
      </c>
      <c r="F1397" s="144" t="s">
        <v>201</v>
      </c>
      <c r="G1397" s="144">
        <v>0</v>
      </c>
      <c r="H1397" s="144" t="s">
        <v>1371</v>
      </c>
      <c r="I1397" s="144">
        <v>100</v>
      </c>
      <c r="J1397" s="144">
        <v>100</v>
      </c>
      <c r="K1397" s="144"/>
      <c r="L1397" s="144"/>
    </row>
    <row r="1398" spans="1:12" x14ac:dyDescent="0.25">
      <c r="A1398" s="144" t="s">
        <v>6401</v>
      </c>
      <c r="B1398" s="144" t="s">
        <v>6402</v>
      </c>
      <c r="C1398" s="144" t="s">
        <v>201</v>
      </c>
      <c r="D1398" s="144" t="s">
        <v>4119</v>
      </c>
      <c r="E1398" s="144">
        <v>-0.80630000000000002</v>
      </c>
      <c r="F1398" s="144" t="s">
        <v>4120</v>
      </c>
      <c r="G1398" s="144">
        <v>0.80630000000000002</v>
      </c>
      <c r="H1398" s="144" t="s">
        <v>1371</v>
      </c>
      <c r="I1398" s="144">
        <v>0</v>
      </c>
      <c r="J1398" s="144">
        <v>0</v>
      </c>
      <c r="K1398" s="144"/>
      <c r="L1398" s="144"/>
    </row>
    <row r="1399" spans="1:12" x14ac:dyDescent="0.25">
      <c r="A1399" s="144" t="s">
        <v>6403</v>
      </c>
      <c r="B1399" s="144" t="s">
        <v>6404</v>
      </c>
      <c r="C1399" s="144" t="s">
        <v>201</v>
      </c>
      <c r="D1399" s="144" t="s">
        <v>6405</v>
      </c>
      <c r="E1399" s="144">
        <v>0.43080000000000002</v>
      </c>
      <c r="F1399" s="144" t="s">
        <v>201</v>
      </c>
      <c r="G1399" s="144">
        <v>0</v>
      </c>
      <c r="H1399" s="144" t="s">
        <v>1371</v>
      </c>
      <c r="I1399" s="144">
        <v>100</v>
      </c>
      <c r="J1399" s="144">
        <v>100</v>
      </c>
      <c r="K1399" s="144"/>
      <c r="L1399" s="144"/>
    </row>
    <row r="1400" spans="1:12" x14ac:dyDescent="0.25">
      <c r="A1400" s="144" t="s">
        <v>6406</v>
      </c>
      <c r="B1400" s="144" t="s">
        <v>6407</v>
      </c>
      <c r="C1400" s="144" t="s">
        <v>201</v>
      </c>
      <c r="D1400" s="144" t="s">
        <v>6408</v>
      </c>
      <c r="E1400" s="144">
        <v>2.786</v>
      </c>
      <c r="F1400" s="144" t="s">
        <v>201</v>
      </c>
      <c r="G1400" s="144">
        <v>0</v>
      </c>
      <c r="H1400" s="144" t="s">
        <v>1371</v>
      </c>
      <c r="I1400" s="144">
        <v>100</v>
      </c>
      <c r="J1400" s="144">
        <v>100</v>
      </c>
      <c r="K1400" s="144"/>
      <c r="L1400" s="144"/>
    </row>
    <row r="1401" spans="1:12" x14ac:dyDescent="0.25">
      <c r="A1401" s="144" t="s">
        <v>6409</v>
      </c>
      <c r="B1401" s="144" t="s">
        <v>6410</v>
      </c>
      <c r="C1401" s="144" t="s">
        <v>201</v>
      </c>
      <c r="D1401" s="144" t="s">
        <v>6411</v>
      </c>
      <c r="E1401" s="144">
        <v>0.11020000000000001</v>
      </c>
      <c r="F1401" s="144" t="s">
        <v>201</v>
      </c>
      <c r="G1401" s="144">
        <v>0</v>
      </c>
      <c r="H1401" s="144" t="s">
        <v>1371</v>
      </c>
      <c r="I1401" s="144">
        <v>100</v>
      </c>
      <c r="J1401" s="144">
        <v>100</v>
      </c>
      <c r="K1401" s="144"/>
      <c r="L1401" s="144"/>
    </row>
    <row r="1402" spans="1:12" x14ac:dyDescent="0.25">
      <c r="A1402" s="144" t="s">
        <v>6412</v>
      </c>
      <c r="B1402" s="144" t="s">
        <v>916</v>
      </c>
      <c r="C1402" s="144" t="s">
        <v>201</v>
      </c>
      <c r="D1402" s="144" t="s">
        <v>6413</v>
      </c>
      <c r="E1402" s="144">
        <v>-5.287E-2</v>
      </c>
      <c r="F1402" s="144" t="s">
        <v>918</v>
      </c>
      <c r="G1402" s="144">
        <v>5.287E-2</v>
      </c>
      <c r="H1402" s="144" t="s">
        <v>1371</v>
      </c>
      <c r="I1402" s="144">
        <v>0</v>
      </c>
      <c r="J1402" s="144">
        <v>0</v>
      </c>
      <c r="K1402" s="144"/>
      <c r="L1402" s="144"/>
    </row>
    <row r="1403" spans="1:12" x14ac:dyDescent="0.25">
      <c r="A1403" s="144" t="s">
        <v>6414</v>
      </c>
      <c r="B1403" s="144" t="s">
        <v>6415</v>
      </c>
      <c r="C1403" s="144" t="s">
        <v>201</v>
      </c>
      <c r="D1403" s="144" t="s">
        <v>4123</v>
      </c>
      <c r="E1403" s="144">
        <v>-0.65069999999999995</v>
      </c>
      <c r="F1403" s="144" t="s">
        <v>6416</v>
      </c>
      <c r="G1403" s="144">
        <v>0.65069999999999995</v>
      </c>
      <c r="H1403" s="144" t="s">
        <v>1371</v>
      </c>
      <c r="I1403" s="144">
        <v>0</v>
      </c>
      <c r="J1403" s="144">
        <v>0</v>
      </c>
      <c r="K1403" s="144"/>
      <c r="L1403" s="144"/>
    </row>
    <row r="1404" spans="1:12" x14ac:dyDescent="0.25">
      <c r="A1404" s="144" t="s">
        <v>6417</v>
      </c>
      <c r="B1404" s="144" t="s">
        <v>6418</v>
      </c>
      <c r="C1404" s="144" t="s">
        <v>201</v>
      </c>
      <c r="D1404" s="144" t="s">
        <v>6419</v>
      </c>
      <c r="E1404" s="144">
        <v>-0.49099999999999999</v>
      </c>
      <c r="F1404" s="144" t="s">
        <v>6420</v>
      </c>
      <c r="G1404" s="144">
        <v>0.49099999999999999</v>
      </c>
      <c r="H1404" s="144" t="s">
        <v>1371</v>
      </c>
      <c r="I1404" s="144">
        <v>0</v>
      </c>
      <c r="J1404" s="144">
        <v>0</v>
      </c>
      <c r="K1404" s="144"/>
      <c r="L1404" s="144"/>
    </row>
    <row r="1405" spans="1:12" x14ac:dyDescent="0.25">
      <c r="A1405" s="144" t="s">
        <v>6421</v>
      </c>
      <c r="B1405" s="144" t="s">
        <v>6422</v>
      </c>
      <c r="C1405" s="144" t="s">
        <v>201</v>
      </c>
      <c r="D1405" s="144" t="s">
        <v>6423</v>
      </c>
      <c r="E1405" s="144">
        <v>-0.40949999999999998</v>
      </c>
      <c r="F1405" s="144" t="s">
        <v>6424</v>
      </c>
      <c r="G1405" s="144">
        <v>0.40949999999999998</v>
      </c>
      <c r="H1405" s="144" t="s">
        <v>1371</v>
      </c>
      <c r="I1405" s="144">
        <v>0</v>
      </c>
      <c r="J1405" s="144">
        <v>0</v>
      </c>
      <c r="K1405" s="144"/>
      <c r="L1405" s="144"/>
    </row>
    <row r="1406" spans="1:12" x14ac:dyDescent="0.25">
      <c r="A1406" s="144" t="s">
        <v>6425</v>
      </c>
      <c r="B1406" s="144" t="s">
        <v>6426</v>
      </c>
      <c r="C1406" s="144" t="s">
        <v>201</v>
      </c>
      <c r="D1406" s="144" t="s">
        <v>6427</v>
      </c>
      <c r="E1406" s="144">
        <v>-1.06</v>
      </c>
      <c r="F1406" s="144" t="s">
        <v>6428</v>
      </c>
      <c r="G1406" s="144">
        <v>1.06</v>
      </c>
      <c r="H1406" s="144" t="s">
        <v>1371</v>
      </c>
      <c r="I1406" s="144">
        <v>0</v>
      </c>
      <c r="J1406" s="144">
        <v>0</v>
      </c>
      <c r="K1406" s="144"/>
      <c r="L1406" s="144"/>
    </row>
    <row r="1407" spans="1:12" x14ac:dyDescent="0.25">
      <c r="A1407" s="144" t="s">
        <v>6429</v>
      </c>
      <c r="B1407" s="144" t="s">
        <v>6430</v>
      </c>
      <c r="C1407" s="144" t="s">
        <v>201</v>
      </c>
      <c r="D1407" s="144" t="s">
        <v>6431</v>
      </c>
      <c r="E1407" s="144">
        <v>-0.1431</v>
      </c>
      <c r="F1407" s="144" t="s">
        <v>6432</v>
      </c>
      <c r="G1407" s="144">
        <v>0.1431</v>
      </c>
      <c r="H1407" s="144" t="s">
        <v>1371</v>
      </c>
      <c r="I1407" s="144">
        <v>0</v>
      </c>
      <c r="J1407" s="144">
        <v>0</v>
      </c>
      <c r="K1407" s="144"/>
      <c r="L1407" s="144"/>
    </row>
    <row r="1408" spans="1:12" x14ac:dyDescent="0.25">
      <c r="A1408" s="144" t="s">
        <v>6433</v>
      </c>
      <c r="B1408" s="144" t="s">
        <v>6434</v>
      </c>
      <c r="C1408" s="144" t="s">
        <v>201</v>
      </c>
      <c r="D1408" s="144" t="s">
        <v>4127</v>
      </c>
      <c r="E1408" s="144">
        <v>-0.71389999999999998</v>
      </c>
      <c r="F1408" s="144" t="s">
        <v>6435</v>
      </c>
      <c r="G1408" s="144">
        <v>0.71389999999999998</v>
      </c>
      <c r="H1408" s="144" t="s">
        <v>1371</v>
      </c>
      <c r="I1408" s="144">
        <v>0</v>
      </c>
      <c r="J1408" s="144">
        <v>0</v>
      </c>
      <c r="K1408" s="144"/>
      <c r="L1408" s="144"/>
    </row>
    <row r="1409" spans="1:12" x14ac:dyDescent="0.25">
      <c r="A1409" s="144" t="s">
        <v>6436</v>
      </c>
      <c r="B1409" s="144" t="s">
        <v>6437</v>
      </c>
      <c r="C1409" s="144" t="s">
        <v>201</v>
      </c>
      <c r="D1409" s="144" t="s">
        <v>6438</v>
      </c>
      <c r="E1409" s="144">
        <v>-0.36280000000000001</v>
      </c>
      <c r="F1409" s="144" t="s">
        <v>6439</v>
      </c>
      <c r="G1409" s="144">
        <v>0.36280000000000001</v>
      </c>
      <c r="H1409" s="144" t="s">
        <v>1371</v>
      </c>
      <c r="I1409" s="144">
        <v>0</v>
      </c>
      <c r="J1409" s="144">
        <v>0</v>
      </c>
      <c r="K1409" s="144"/>
      <c r="L1409" s="144"/>
    </row>
    <row r="1410" spans="1:12" x14ac:dyDescent="0.25">
      <c r="A1410" s="144" t="s">
        <v>6440</v>
      </c>
      <c r="B1410" s="144" t="s">
        <v>6441</v>
      </c>
      <c r="C1410" s="144" t="s">
        <v>201</v>
      </c>
      <c r="D1410" s="144" t="s">
        <v>6442</v>
      </c>
      <c r="E1410" s="144">
        <v>-0.44629999999999997</v>
      </c>
      <c r="F1410" s="144" t="s">
        <v>6443</v>
      </c>
      <c r="G1410" s="144">
        <v>0.44629999999999997</v>
      </c>
      <c r="H1410" s="144" t="s">
        <v>1371</v>
      </c>
      <c r="I1410" s="144">
        <v>0</v>
      </c>
      <c r="J1410" s="144">
        <v>0</v>
      </c>
      <c r="K1410" s="144"/>
      <c r="L1410" s="144"/>
    </row>
    <row r="1411" spans="1:12" x14ac:dyDescent="0.25">
      <c r="A1411" s="144" t="s">
        <v>6444</v>
      </c>
      <c r="B1411" s="144" t="s">
        <v>6445</v>
      </c>
      <c r="C1411" s="144" t="s">
        <v>201</v>
      </c>
      <c r="D1411" s="144" t="s">
        <v>6446</v>
      </c>
      <c r="E1411" s="144">
        <v>-0.29899999999999999</v>
      </c>
      <c r="F1411" s="144" t="s">
        <v>6447</v>
      </c>
      <c r="G1411" s="144">
        <v>0.29899999999999999</v>
      </c>
      <c r="H1411" s="144" t="s">
        <v>1371</v>
      </c>
      <c r="I1411" s="144">
        <v>0</v>
      </c>
      <c r="J1411" s="144">
        <v>0</v>
      </c>
      <c r="K1411" s="144"/>
      <c r="L1411" s="144"/>
    </row>
    <row r="1412" spans="1:12" x14ac:dyDescent="0.25">
      <c r="A1412" s="144" t="s">
        <v>6448</v>
      </c>
      <c r="B1412" s="144" t="s">
        <v>6449</v>
      </c>
      <c r="C1412" s="144" t="s">
        <v>201</v>
      </c>
      <c r="D1412" s="144" t="s">
        <v>6450</v>
      </c>
      <c r="E1412" s="144">
        <v>-1.167</v>
      </c>
      <c r="F1412" s="144" t="s">
        <v>6451</v>
      </c>
      <c r="G1412" s="144">
        <v>1.167</v>
      </c>
      <c r="H1412" s="144" t="s">
        <v>1371</v>
      </c>
      <c r="I1412" s="144">
        <v>0</v>
      </c>
      <c r="J1412" s="144">
        <v>0</v>
      </c>
      <c r="K1412" s="144"/>
      <c r="L1412" s="144"/>
    </row>
    <row r="1413" spans="1:12" x14ac:dyDescent="0.25">
      <c r="A1413" s="144" t="s">
        <v>6452</v>
      </c>
      <c r="B1413" s="144" t="s">
        <v>1733</v>
      </c>
      <c r="C1413" s="144" t="s">
        <v>201</v>
      </c>
      <c r="D1413" s="144" t="s">
        <v>3435</v>
      </c>
      <c r="E1413" s="144">
        <v>-0.442</v>
      </c>
      <c r="F1413" s="144" t="s">
        <v>1429</v>
      </c>
      <c r="G1413" s="144">
        <v>0.442</v>
      </c>
      <c r="H1413" s="144" t="s">
        <v>1371</v>
      </c>
      <c r="I1413" s="144">
        <v>0</v>
      </c>
      <c r="J1413" s="144">
        <v>0</v>
      </c>
      <c r="K1413" s="144"/>
      <c r="L1413" s="144"/>
    </row>
    <row r="1414" spans="1:12" x14ac:dyDescent="0.25">
      <c r="A1414" s="144" t="s">
        <v>6453</v>
      </c>
      <c r="B1414" s="144" t="s">
        <v>6454</v>
      </c>
      <c r="C1414" s="144" t="s">
        <v>201</v>
      </c>
      <c r="D1414" s="144" t="s">
        <v>6455</v>
      </c>
      <c r="E1414" s="144">
        <v>7.2700000000000001E-2</v>
      </c>
      <c r="F1414" s="144" t="s">
        <v>201</v>
      </c>
      <c r="G1414" s="144">
        <v>0</v>
      </c>
      <c r="H1414" s="144" t="s">
        <v>1371</v>
      </c>
      <c r="I1414" s="144">
        <v>100</v>
      </c>
      <c r="J1414" s="144">
        <v>100</v>
      </c>
      <c r="K1414" s="144"/>
      <c r="L1414" s="144"/>
    </row>
    <row r="1415" spans="1:12" x14ac:dyDescent="0.25">
      <c r="A1415" s="144" t="s">
        <v>6456</v>
      </c>
      <c r="B1415" s="144" t="s">
        <v>6457</v>
      </c>
      <c r="C1415" s="144" t="s">
        <v>201</v>
      </c>
      <c r="D1415" s="144" t="s">
        <v>6458</v>
      </c>
      <c r="E1415" s="144">
        <v>0.27660000000000001</v>
      </c>
      <c r="F1415" s="144" t="s">
        <v>201</v>
      </c>
      <c r="G1415" s="144">
        <v>0</v>
      </c>
      <c r="H1415" s="144" t="s">
        <v>1371</v>
      </c>
      <c r="I1415" s="144">
        <v>100</v>
      </c>
      <c r="J1415" s="144">
        <v>100</v>
      </c>
      <c r="K1415" s="144"/>
      <c r="L1415" s="144"/>
    </row>
    <row r="1416" spans="1:12" x14ac:dyDescent="0.25">
      <c r="A1416" s="144" t="s">
        <v>6459</v>
      </c>
      <c r="B1416" s="144" t="s">
        <v>6460</v>
      </c>
      <c r="C1416" s="144" t="s">
        <v>201</v>
      </c>
      <c r="D1416" s="144" t="s">
        <v>6461</v>
      </c>
      <c r="E1416" s="144">
        <v>-0.63460000000000005</v>
      </c>
      <c r="F1416" s="144" t="s">
        <v>6462</v>
      </c>
      <c r="G1416" s="144">
        <v>0.63460000000000005</v>
      </c>
      <c r="H1416" s="144" t="s">
        <v>1371</v>
      </c>
      <c r="I1416" s="144">
        <v>0</v>
      </c>
      <c r="J1416" s="144">
        <v>0</v>
      </c>
      <c r="K1416" s="144"/>
      <c r="L1416" s="144"/>
    </row>
    <row r="1417" spans="1:12" x14ac:dyDescent="0.25">
      <c r="A1417" s="144" t="s">
        <v>6463</v>
      </c>
      <c r="B1417" s="144" t="s">
        <v>6464</v>
      </c>
      <c r="C1417" s="144" t="s">
        <v>201</v>
      </c>
      <c r="D1417" s="144" t="s">
        <v>6465</v>
      </c>
      <c r="E1417" s="144">
        <v>-2.0990000000000002E-2</v>
      </c>
      <c r="F1417" s="144" t="s">
        <v>6466</v>
      </c>
      <c r="G1417" s="144">
        <v>2.0990000000000002E-2</v>
      </c>
      <c r="H1417" s="144" t="s">
        <v>1371</v>
      </c>
      <c r="I1417" s="144">
        <v>0</v>
      </c>
      <c r="J1417" s="144">
        <v>0</v>
      </c>
      <c r="K1417" s="144"/>
      <c r="L1417" s="144"/>
    </row>
    <row r="1418" spans="1:12" x14ac:dyDescent="0.25">
      <c r="A1418" s="144" t="s">
        <v>6467</v>
      </c>
      <c r="B1418" s="144" t="s">
        <v>6468</v>
      </c>
      <c r="C1418" s="144" t="s">
        <v>201</v>
      </c>
      <c r="D1418" s="144" t="s">
        <v>4134</v>
      </c>
      <c r="E1418" s="144">
        <v>0.51090000000000002</v>
      </c>
      <c r="F1418" s="144" t="s">
        <v>201</v>
      </c>
      <c r="G1418" s="144">
        <v>0</v>
      </c>
      <c r="H1418" s="144" t="s">
        <v>1371</v>
      </c>
      <c r="I1418" s="144">
        <v>100</v>
      </c>
      <c r="J1418" s="144">
        <v>100</v>
      </c>
      <c r="K1418" s="144"/>
      <c r="L1418" s="144"/>
    </row>
    <row r="1419" spans="1:12" x14ac:dyDescent="0.25">
      <c r="A1419" s="144" t="s">
        <v>6469</v>
      </c>
      <c r="B1419" s="144" t="s">
        <v>604</v>
      </c>
      <c r="C1419" s="144" t="s">
        <v>201</v>
      </c>
      <c r="D1419" s="144" t="s">
        <v>6470</v>
      </c>
      <c r="E1419" s="144">
        <v>-0.39050000000000001</v>
      </c>
      <c r="F1419" s="144" t="s">
        <v>606</v>
      </c>
      <c r="G1419" s="144">
        <v>0.39050000000000001</v>
      </c>
      <c r="H1419" s="144" t="s">
        <v>1371</v>
      </c>
      <c r="I1419" s="144">
        <v>0</v>
      </c>
      <c r="J1419" s="144">
        <v>0</v>
      </c>
      <c r="K1419" s="144"/>
      <c r="L1419" s="144"/>
    </row>
    <row r="1420" spans="1:12" x14ac:dyDescent="0.25">
      <c r="A1420" s="144" t="s">
        <v>6471</v>
      </c>
      <c r="B1420" s="144" t="s">
        <v>6472</v>
      </c>
      <c r="C1420" s="144" t="s">
        <v>201</v>
      </c>
      <c r="D1420" s="144" t="s">
        <v>6473</v>
      </c>
      <c r="E1420" s="144">
        <v>-0.39479999999999998</v>
      </c>
      <c r="F1420" s="144" t="s">
        <v>6474</v>
      </c>
      <c r="G1420" s="144">
        <v>0.39479999999999998</v>
      </c>
      <c r="H1420" s="144" t="s">
        <v>1371</v>
      </c>
      <c r="I1420" s="144">
        <v>0</v>
      </c>
      <c r="J1420" s="144">
        <v>0</v>
      </c>
      <c r="K1420" s="144"/>
      <c r="L1420" s="144"/>
    </row>
    <row r="1421" spans="1:12" x14ac:dyDescent="0.25">
      <c r="A1421" s="144" t="s">
        <v>6475</v>
      </c>
      <c r="B1421" s="144" t="s">
        <v>6476</v>
      </c>
      <c r="C1421" s="144" t="s">
        <v>201</v>
      </c>
      <c r="D1421" s="144" t="s">
        <v>6477</v>
      </c>
      <c r="E1421" s="144">
        <v>0.21029999999999999</v>
      </c>
      <c r="F1421" s="144" t="s">
        <v>201</v>
      </c>
      <c r="G1421" s="144">
        <v>0</v>
      </c>
      <c r="H1421" s="144" t="s">
        <v>1371</v>
      </c>
      <c r="I1421" s="144">
        <v>100</v>
      </c>
      <c r="J1421" s="144">
        <v>100</v>
      </c>
      <c r="K1421" s="144"/>
      <c r="L1421" s="144"/>
    </row>
    <row r="1422" spans="1:12" x14ac:dyDescent="0.25">
      <c r="A1422" s="144" t="s">
        <v>6478</v>
      </c>
      <c r="B1422" s="144" t="s">
        <v>6479</v>
      </c>
      <c r="C1422" s="144" t="s">
        <v>201</v>
      </c>
      <c r="D1422" s="144" t="s">
        <v>6480</v>
      </c>
      <c r="E1422" s="144">
        <v>0.67769999999999997</v>
      </c>
      <c r="F1422" s="144" t="s">
        <v>201</v>
      </c>
      <c r="G1422" s="144">
        <v>0</v>
      </c>
      <c r="H1422" s="144" t="s">
        <v>1371</v>
      </c>
      <c r="I1422" s="144">
        <v>100</v>
      </c>
      <c r="J1422" s="144">
        <v>100</v>
      </c>
      <c r="K1422" s="144"/>
      <c r="L1422" s="144"/>
    </row>
    <row r="1423" spans="1:12" x14ac:dyDescent="0.25">
      <c r="A1423" s="144" t="s">
        <v>6481</v>
      </c>
      <c r="B1423" s="144" t="s">
        <v>6482</v>
      </c>
      <c r="C1423" s="144" t="s">
        <v>201</v>
      </c>
      <c r="D1423" s="144" t="s">
        <v>4138</v>
      </c>
      <c r="E1423" s="144">
        <v>-0.31790000000000002</v>
      </c>
      <c r="F1423" s="144" t="s">
        <v>6483</v>
      </c>
      <c r="G1423" s="144">
        <v>0.31790000000000002</v>
      </c>
      <c r="H1423" s="144" t="s">
        <v>1371</v>
      </c>
      <c r="I1423" s="144">
        <v>0</v>
      </c>
      <c r="J1423" s="144">
        <v>0</v>
      </c>
      <c r="K1423" s="144"/>
      <c r="L1423" s="144"/>
    </row>
    <row r="1424" spans="1:12" x14ac:dyDescent="0.25">
      <c r="A1424" s="144" t="s">
        <v>6484</v>
      </c>
      <c r="B1424" s="144" t="s">
        <v>6485</v>
      </c>
      <c r="C1424" s="144" t="s">
        <v>201</v>
      </c>
      <c r="D1424" s="144" t="s">
        <v>6486</v>
      </c>
      <c r="E1424" s="144">
        <v>1.026</v>
      </c>
      <c r="F1424" s="144" t="s">
        <v>201</v>
      </c>
      <c r="G1424" s="144">
        <v>0</v>
      </c>
      <c r="H1424" s="144" t="s">
        <v>1371</v>
      </c>
      <c r="I1424" s="144">
        <v>100</v>
      </c>
      <c r="J1424" s="144">
        <v>100</v>
      </c>
      <c r="K1424" s="144"/>
      <c r="L1424" s="144"/>
    </row>
    <row r="1425" spans="1:12" x14ac:dyDescent="0.25">
      <c r="A1425" s="144" t="s">
        <v>6487</v>
      </c>
      <c r="B1425" s="144" t="s">
        <v>6488</v>
      </c>
      <c r="C1425" s="144" t="s">
        <v>201</v>
      </c>
      <c r="D1425" s="144" t="s">
        <v>6489</v>
      </c>
      <c r="E1425" s="144">
        <v>-0.24970000000000001</v>
      </c>
      <c r="F1425" s="144" t="s">
        <v>6490</v>
      </c>
      <c r="G1425" s="144">
        <v>0.24970000000000001</v>
      </c>
      <c r="H1425" s="144" t="s">
        <v>1371</v>
      </c>
      <c r="I1425" s="144">
        <v>0</v>
      </c>
      <c r="J1425" s="144">
        <v>0</v>
      </c>
      <c r="K1425" s="144"/>
      <c r="L1425" s="144"/>
    </row>
    <row r="1426" spans="1:12" x14ac:dyDescent="0.25">
      <c r="A1426" s="144" t="s">
        <v>6491</v>
      </c>
      <c r="B1426" s="144" t="s">
        <v>6492</v>
      </c>
      <c r="C1426" s="144" t="s">
        <v>201</v>
      </c>
      <c r="D1426" s="144" t="s">
        <v>6493</v>
      </c>
      <c r="E1426" s="144">
        <v>-0.51580000000000004</v>
      </c>
      <c r="F1426" s="144" t="s">
        <v>6494</v>
      </c>
      <c r="G1426" s="144">
        <v>0.51580000000000004</v>
      </c>
      <c r="H1426" s="144" t="s">
        <v>1371</v>
      </c>
      <c r="I1426" s="144">
        <v>0</v>
      </c>
      <c r="J1426" s="144">
        <v>0</v>
      </c>
      <c r="K1426" s="144"/>
      <c r="L1426" s="144"/>
    </row>
    <row r="1427" spans="1:12" x14ac:dyDescent="0.25">
      <c r="A1427" s="144" t="s">
        <v>6495</v>
      </c>
      <c r="B1427" s="144" t="s">
        <v>6496</v>
      </c>
      <c r="C1427" s="144" t="s">
        <v>201</v>
      </c>
      <c r="D1427" s="144" t="s">
        <v>6497</v>
      </c>
      <c r="E1427" s="144">
        <v>-0.34710000000000002</v>
      </c>
      <c r="F1427" s="144" t="s">
        <v>6498</v>
      </c>
      <c r="G1427" s="144">
        <v>0.34710000000000002</v>
      </c>
      <c r="H1427" s="144" t="s">
        <v>1371</v>
      </c>
      <c r="I1427" s="144">
        <v>0</v>
      </c>
      <c r="J1427" s="144">
        <v>0</v>
      </c>
      <c r="K1427" s="144"/>
      <c r="L1427" s="144"/>
    </row>
    <row r="1428" spans="1:12" x14ac:dyDescent="0.25">
      <c r="A1428" s="144" t="s">
        <v>6499</v>
      </c>
      <c r="B1428" s="144" t="s">
        <v>6500</v>
      </c>
      <c r="C1428" s="144" t="s">
        <v>201</v>
      </c>
      <c r="D1428" s="144" t="s">
        <v>4142</v>
      </c>
      <c r="E1428" s="144">
        <v>-0.88049999999999995</v>
      </c>
      <c r="F1428" s="144" t="s">
        <v>6501</v>
      </c>
      <c r="G1428" s="144">
        <v>0.88049999999999995</v>
      </c>
      <c r="H1428" s="144" t="s">
        <v>1371</v>
      </c>
      <c r="I1428" s="144">
        <v>0</v>
      </c>
      <c r="J1428" s="144">
        <v>0</v>
      </c>
      <c r="K1428" s="144"/>
      <c r="L1428" s="144"/>
    </row>
    <row r="1429" spans="1:12" x14ac:dyDescent="0.25">
      <c r="A1429" s="144" t="s">
        <v>6502</v>
      </c>
      <c r="B1429" s="144" t="s">
        <v>6503</v>
      </c>
      <c r="C1429" s="144" t="s">
        <v>201</v>
      </c>
      <c r="D1429" s="144" t="s">
        <v>6504</v>
      </c>
      <c r="E1429" s="144">
        <v>0.185</v>
      </c>
      <c r="F1429" s="144" t="s">
        <v>201</v>
      </c>
      <c r="G1429" s="144">
        <v>0</v>
      </c>
      <c r="H1429" s="144" t="s">
        <v>1371</v>
      </c>
      <c r="I1429" s="144">
        <v>100</v>
      </c>
      <c r="J1429" s="144">
        <v>100</v>
      </c>
      <c r="K1429" s="144"/>
      <c r="L1429" s="144"/>
    </row>
    <row r="1430" spans="1:12" x14ac:dyDescent="0.25">
      <c r="A1430" s="144" t="s">
        <v>6505</v>
      </c>
      <c r="B1430" s="144" t="s">
        <v>6506</v>
      </c>
      <c r="C1430" s="144" t="s">
        <v>201</v>
      </c>
      <c r="D1430" s="144" t="s">
        <v>6507</v>
      </c>
      <c r="E1430" s="144">
        <v>-0.78949999999999998</v>
      </c>
      <c r="F1430" s="144" t="s">
        <v>6508</v>
      </c>
      <c r="G1430" s="144">
        <v>0.78949999999999998</v>
      </c>
      <c r="H1430" s="144" t="s">
        <v>1371</v>
      </c>
      <c r="I1430" s="144">
        <v>0</v>
      </c>
      <c r="J1430" s="144">
        <v>0</v>
      </c>
      <c r="K1430" s="144"/>
      <c r="L1430" s="144"/>
    </row>
    <row r="1431" spans="1:12" x14ac:dyDescent="0.25">
      <c r="A1431" s="144" t="s">
        <v>6509</v>
      </c>
      <c r="B1431" s="144" t="s">
        <v>617</v>
      </c>
      <c r="C1431" s="144" t="s">
        <v>201</v>
      </c>
      <c r="D1431" s="144" t="s">
        <v>6510</v>
      </c>
      <c r="E1431" s="144">
        <v>0.1201</v>
      </c>
      <c r="F1431" s="144" t="s">
        <v>201</v>
      </c>
      <c r="G1431" s="144">
        <v>0</v>
      </c>
      <c r="H1431" s="144" t="s">
        <v>1371</v>
      </c>
      <c r="I1431" s="144">
        <v>100</v>
      </c>
      <c r="J1431" s="144">
        <v>100</v>
      </c>
      <c r="K1431" s="144"/>
      <c r="L1431" s="144"/>
    </row>
    <row r="1432" spans="1:12" x14ac:dyDescent="0.25">
      <c r="A1432" s="144" t="s">
        <v>6511</v>
      </c>
      <c r="B1432" s="144" t="s">
        <v>6512</v>
      </c>
      <c r="C1432" s="144" t="s">
        <v>201</v>
      </c>
      <c r="D1432" s="144" t="s">
        <v>3439</v>
      </c>
      <c r="E1432" s="144">
        <v>0.52510000000000001</v>
      </c>
      <c r="F1432" s="144" t="s">
        <v>201</v>
      </c>
      <c r="G1432" s="144">
        <v>0</v>
      </c>
      <c r="H1432" s="144" t="s">
        <v>1371</v>
      </c>
      <c r="I1432" s="144">
        <v>100</v>
      </c>
      <c r="J1432" s="144">
        <v>100</v>
      </c>
      <c r="K1432" s="144"/>
      <c r="L1432" s="144"/>
    </row>
    <row r="1433" spans="1:12" x14ac:dyDescent="0.25">
      <c r="A1433" s="144" t="s">
        <v>6513</v>
      </c>
      <c r="B1433" s="144" t="s">
        <v>6514</v>
      </c>
      <c r="C1433" s="144" t="s">
        <v>201</v>
      </c>
      <c r="D1433" s="144" t="s">
        <v>6515</v>
      </c>
      <c r="E1433" s="144">
        <v>1.03</v>
      </c>
      <c r="F1433" s="144" t="s">
        <v>201</v>
      </c>
      <c r="G1433" s="144">
        <v>0</v>
      </c>
      <c r="H1433" s="144" t="s">
        <v>1371</v>
      </c>
      <c r="I1433" s="144">
        <v>100</v>
      </c>
      <c r="J1433" s="144">
        <v>100</v>
      </c>
      <c r="K1433" s="144"/>
      <c r="L1433" s="144"/>
    </row>
    <row r="1434" spans="1:12" x14ac:dyDescent="0.25">
      <c r="A1434" s="144" t="s">
        <v>6516</v>
      </c>
      <c r="B1434" s="144" t="s">
        <v>756</v>
      </c>
      <c r="C1434" s="144" t="s">
        <v>201</v>
      </c>
      <c r="D1434" s="144" t="s">
        <v>6517</v>
      </c>
      <c r="E1434" s="144">
        <v>5.568E-2</v>
      </c>
      <c r="F1434" s="144" t="s">
        <v>201</v>
      </c>
      <c r="G1434" s="144">
        <v>0</v>
      </c>
      <c r="H1434" s="144" t="s">
        <v>1371</v>
      </c>
      <c r="I1434" s="144">
        <v>100</v>
      </c>
      <c r="J1434" s="144">
        <v>100</v>
      </c>
      <c r="K1434" s="144"/>
      <c r="L1434" s="144"/>
    </row>
    <row r="1435" spans="1:12" x14ac:dyDescent="0.25">
      <c r="A1435" s="144" t="s">
        <v>6518</v>
      </c>
      <c r="B1435" s="144" t="s">
        <v>6519</v>
      </c>
      <c r="C1435" s="144" t="s">
        <v>201</v>
      </c>
      <c r="D1435" s="144" t="s">
        <v>6520</v>
      </c>
      <c r="E1435" s="144">
        <v>0.1191</v>
      </c>
      <c r="F1435" s="144" t="s">
        <v>201</v>
      </c>
      <c r="G1435" s="144">
        <v>0</v>
      </c>
      <c r="H1435" s="144" t="s">
        <v>1371</v>
      </c>
      <c r="I1435" s="144">
        <v>100</v>
      </c>
      <c r="J1435" s="144">
        <v>100</v>
      </c>
      <c r="K1435" s="144"/>
      <c r="L1435" s="144"/>
    </row>
    <row r="1436" spans="1:12" x14ac:dyDescent="0.25">
      <c r="A1436" s="144" t="s">
        <v>6521</v>
      </c>
      <c r="B1436" s="144" t="s">
        <v>6522</v>
      </c>
      <c r="C1436" s="144" t="s">
        <v>201</v>
      </c>
      <c r="D1436" s="144" t="s">
        <v>4148</v>
      </c>
      <c r="E1436" s="144">
        <v>0.37830000000000003</v>
      </c>
      <c r="F1436" s="144" t="s">
        <v>201</v>
      </c>
      <c r="G1436" s="144">
        <v>0</v>
      </c>
      <c r="H1436" s="144" t="s">
        <v>1371</v>
      </c>
      <c r="I1436" s="144">
        <v>100</v>
      </c>
      <c r="J1436" s="144">
        <v>100</v>
      </c>
      <c r="K1436" s="144"/>
      <c r="L1436" s="144"/>
    </row>
    <row r="1437" spans="1:12" x14ac:dyDescent="0.25">
      <c r="A1437" s="144" t="s">
        <v>6523</v>
      </c>
      <c r="B1437" s="144" t="s">
        <v>6524</v>
      </c>
      <c r="C1437" s="144" t="s">
        <v>201</v>
      </c>
      <c r="D1437" s="144" t="s">
        <v>6525</v>
      </c>
      <c r="E1437" s="144">
        <v>1.256</v>
      </c>
      <c r="F1437" s="144" t="s">
        <v>201</v>
      </c>
      <c r="G1437" s="144">
        <v>0</v>
      </c>
      <c r="H1437" s="144" t="s">
        <v>1371</v>
      </c>
      <c r="I1437" s="144">
        <v>100</v>
      </c>
      <c r="J1437" s="144">
        <v>100</v>
      </c>
      <c r="K1437" s="144"/>
      <c r="L1437" s="144"/>
    </row>
    <row r="1438" spans="1:12" x14ac:dyDescent="0.25">
      <c r="A1438" s="144" t="s">
        <v>6526</v>
      </c>
      <c r="B1438" s="144" t="s">
        <v>6527</v>
      </c>
      <c r="C1438" s="144" t="s">
        <v>201</v>
      </c>
      <c r="D1438" s="144" t="s">
        <v>6528</v>
      </c>
      <c r="E1438" s="144">
        <v>0.78039999999999998</v>
      </c>
      <c r="F1438" s="144" t="s">
        <v>201</v>
      </c>
      <c r="G1438" s="144">
        <v>0</v>
      </c>
      <c r="H1438" s="144" t="s">
        <v>1371</v>
      </c>
      <c r="I1438" s="144">
        <v>100</v>
      </c>
      <c r="J1438" s="144">
        <v>100</v>
      </c>
      <c r="K1438" s="144"/>
      <c r="L1438" s="144"/>
    </row>
    <row r="1439" spans="1:12" x14ac:dyDescent="0.25">
      <c r="A1439" s="144" t="s">
        <v>6529</v>
      </c>
      <c r="B1439" s="144" t="s">
        <v>6530</v>
      </c>
      <c r="C1439" s="144" t="s">
        <v>201</v>
      </c>
      <c r="D1439" s="144" t="s">
        <v>6531</v>
      </c>
      <c r="E1439" s="144">
        <v>-0.31569999999999998</v>
      </c>
      <c r="F1439" s="144" t="s">
        <v>6532</v>
      </c>
      <c r="G1439" s="144">
        <v>0.31569999999999998</v>
      </c>
      <c r="H1439" s="144" t="s">
        <v>1371</v>
      </c>
      <c r="I1439" s="144">
        <v>0</v>
      </c>
      <c r="J1439" s="144">
        <v>0</v>
      </c>
      <c r="K1439" s="144"/>
      <c r="L1439" s="144"/>
    </row>
    <row r="1440" spans="1:12" x14ac:dyDescent="0.25">
      <c r="A1440" s="144" t="s">
        <v>6533</v>
      </c>
      <c r="B1440" s="144" t="s">
        <v>6534</v>
      </c>
      <c r="C1440" s="144" t="s">
        <v>201</v>
      </c>
      <c r="D1440" s="144" t="s">
        <v>6535</v>
      </c>
      <c r="E1440" s="144">
        <v>-0.12709999999999999</v>
      </c>
      <c r="F1440" s="144" t="s">
        <v>6536</v>
      </c>
      <c r="G1440" s="144">
        <v>0.12709999999999999</v>
      </c>
      <c r="H1440" s="144" t="s">
        <v>1371</v>
      </c>
      <c r="I1440" s="144">
        <v>0</v>
      </c>
      <c r="J1440" s="144">
        <v>0</v>
      </c>
      <c r="K1440" s="144"/>
      <c r="L1440" s="144"/>
    </row>
    <row r="1441" spans="1:12" x14ac:dyDescent="0.25">
      <c r="A1441" s="144" t="s">
        <v>6537</v>
      </c>
      <c r="B1441" s="144" t="s">
        <v>6538</v>
      </c>
      <c r="C1441" s="144" t="s">
        <v>201</v>
      </c>
      <c r="D1441" s="144" t="s">
        <v>4152</v>
      </c>
      <c r="E1441" s="144">
        <v>0.19320000000000001</v>
      </c>
      <c r="F1441" s="144" t="s">
        <v>201</v>
      </c>
      <c r="G1441" s="144">
        <v>0</v>
      </c>
      <c r="H1441" s="144" t="s">
        <v>1371</v>
      </c>
      <c r="I1441" s="144">
        <v>100</v>
      </c>
      <c r="J1441" s="144">
        <v>100</v>
      </c>
      <c r="K1441" s="144"/>
      <c r="L1441" s="144"/>
    </row>
    <row r="1442" spans="1:12" x14ac:dyDescent="0.25">
      <c r="A1442" s="144" t="s">
        <v>6539</v>
      </c>
      <c r="B1442" s="144" t="s">
        <v>6540</v>
      </c>
      <c r="C1442" s="144" t="s">
        <v>201</v>
      </c>
      <c r="D1442" s="144" t="s">
        <v>6541</v>
      </c>
      <c r="E1442" s="144">
        <v>1.07</v>
      </c>
      <c r="F1442" s="144" t="s">
        <v>201</v>
      </c>
      <c r="G1442" s="144">
        <v>0</v>
      </c>
      <c r="H1442" s="144" t="s">
        <v>1371</v>
      </c>
      <c r="I1442" s="144">
        <v>100</v>
      </c>
      <c r="J1442" s="144">
        <v>100</v>
      </c>
      <c r="K1442" s="144"/>
      <c r="L1442" s="144"/>
    </row>
    <row r="1443" spans="1:12" x14ac:dyDescent="0.25">
      <c r="A1443" s="144" t="s">
        <v>6542</v>
      </c>
      <c r="B1443" s="144" t="s">
        <v>1212</v>
      </c>
      <c r="C1443" s="144" t="s">
        <v>201</v>
      </c>
      <c r="D1443" s="144" t="s">
        <v>6543</v>
      </c>
      <c r="E1443" s="144">
        <v>-0.44850000000000001</v>
      </c>
      <c r="F1443" s="144" t="s">
        <v>552</v>
      </c>
      <c r="G1443" s="144">
        <v>0.44850000000000001</v>
      </c>
      <c r="H1443" s="144" t="s">
        <v>1371</v>
      </c>
      <c r="I1443" s="144">
        <v>0</v>
      </c>
      <c r="J1443" s="144">
        <v>0</v>
      </c>
      <c r="K1443" s="144"/>
      <c r="L1443" s="144"/>
    </row>
    <row r="1444" spans="1:12" x14ac:dyDescent="0.25">
      <c r="A1444" s="144" t="s">
        <v>6544</v>
      </c>
      <c r="B1444" s="144" t="s">
        <v>6545</v>
      </c>
      <c r="C1444" s="144" t="s">
        <v>201</v>
      </c>
      <c r="D1444" s="144" t="s">
        <v>6546</v>
      </c>
      <c r="E1444" s="144">
        <v>0.61739999999999995</v>
      </c>
      <c r="F1444" s="144" t="s">
        <v>201</v>
      </c>
      <c r="G1444" s="144">
        <v>0</v>
      </c>
      <c r="H1444" s="144" t="s">
        <v>1371</v>
      </c>
      <c r="I1444" s="144">
        <v>100</v>
      </c>
      <c r="J1444" s="144">
        <v>100</v>
      </c>
      <c r="K1444" s="144"/>
      <c r="L1444" s="144"/>
    </row>
    <row r="1445" spans="1:12" x14ac:dyDescent="0.25">
      <c r="A1445" s="144" t="s">
        <v>6547</v>
      </c>
      <c r="B1445" s="144" t="s">
        <v>6548</v>
      </c>
      <c r="C1445" s="144" t="s">
        <v>201</v>
      </c>
      <c r="D1445" s="144" t="s">
        <v>4155</v>
      </c>
      <c r="E1445" s="144">
        <v>-0.8891</v>
      </c>
      <c r="F1445" s="144" t="s">
        <v>6549</v>
      </c>
      <c r="G1445" s="144">
        <v>0.8891</v>
      </c>
      <c r="H1445" s="144" t="s">
        <v>1371</v>
      </c>
      <c r="I1445" s="144">
        <v>0</v>
      </c>
      <c r="J1445" s="144">
        <v>0</v>
      </c>
      <c r="K1445" s="144"/>
      <c r="L1445" s="144"/>
    </row>
    <row r="1446" spans="1:12" x14ac:dyDescent="0.25">
      <c r="A1446" s="144" t="s">
        <v>6550</v>
      </c>
      <c r="B1446" s="144" t="s">
        <v>6551</v>
      </c>
      <c r="C1446" s="144" t="s">
        <v>201</v>
      </c>
      <c r="D1446" s="144" t="s">
        <v>6552</v>
      </c>
      <c r="E1446" s="144">
        <v>0.1024</v>
      </c>
      <c r="F1446" s="144" t="s">
        <v>201</v>
      </c>
      <c r="G1446" s="144">
        <v>0</v>
      </c>
      <c r="H1446" s="144" t="s">
        <v>1371</v>
      </c>
      <c r="I1446" s="144">
        <v>100</v>
      </c>
      <c r="J1446" s="144">
        <v>100</v>
      </c>
      <c r="K1446" s="144"/>
      <c r="L1446" s="144"/>
    </row>
    <row r="1447" spans="1:12" x14ac:dyDescent="0.25">
      <c r="A1447" s="144" t="s">
        <v>6553</v>
      </c>
      <c r="B1447" s="144" t="s">
        <v>6554</v>
      </c>
      <c r="C1447" s="144" t="s">
        <v>201</v>
      </c>
      <c r="D1447" s="144" t="s">
        <v>6555</v>
      </c>
      <c r="E1447" s="144">
        <v>-0.72829999999999995</v>
      </c>
      <c r="F1447" s="144" t="s">
        <v>6556</v>
      </c>
      <c r="G1447" s="144">
        <v>0.72829999999999995</v>
      </c>
      <c r="H1447" s="144" t="s">
        <v>1371</v>
      </c>
      <c r="I1447" s="144">
        <v>0</v>
      </c>
      <c r="J1447" s="144">
        <v>0</v>
      </c>
      <c r="K1447" s="144"/>
      <c r="L1447" s="144"/>
    </row>
    <row r="1448" spans="1:12" x14ac:dyDescent="0.25">
      <c r="A1448" s="144" t="s">
        <v>6557</v>
      </c>
      <c r="B1448" s="144" t="s">
        <v>6558</v>
      </c>
      <c r="C1448" s="144" t="s">
        <v>201</v>
      </c>
      <c r="D1448" s="144" t="s">
        <v>6559</v>
      </c>
      <c r="E1448" s="144">
        <v>1.0429999999999999</v>
      </c>
      <c r="F1448" s="144" t="s">
        <v>201</v>
      </c>
      <c r="G1448" s="144">
        <v>0</v>
      </c>
      <c r="H1448" s="144" t="s">
        <v>1371</v>
      </c>
      <c r="I1448" s="144">
        <v>100</v>
      </c>
      <c r="J1448" s="144">
        <v>100</v>
      </c>
      <c r="K1448" s="144"/>
      <c r="L1448" s="144"/>
    </row>
    <row r="1449" spans="1:12" x14ac:dyDescent="0.25">
      <c r="A1449" s="144" t="s">
        <v>6560</v>
      </c>
      <c r="B1449" s="144" t="s">
        <v>6561</v>
      </c>
      <c r="C1449" s="144" t="s">
        <v>201</v>
      </c>
      <c r="D1449" s="144" t="s">
        <v>6562</v>
      </c>
      <c r="E1449" s="144">
        <v>0.2349</v>
      </c>
      <c r="F1449" s="144" t="s">
        <v>201</v>
      </c>
      <c r="G1449" s="144">
        <v>0</v>
      </c>
      <c r="H1449" s="144" t="s">
        <v>1371</v>
      </c>
      <c r="I1449" s="144">
        <v>100</v>
      </c>
      <c r="J1449" s="144">
        <v>100</v>
      </c>
      <c r="K1449" s="144"/>
      <c r="L1449" s="144"/>
    </row>
    <row r="1450" spans="1:12" x14ac:dyDescent="0.25">
      <c r="A1450" s="144" t="s">
        <v>6563</v>
      </c>
      <c r="B1450" s="144" t="s">
        <v>6564</v>
      </c>
      <c r="C1450" s="144" t="s">
        <v>201</v>
      </c>
      <c r="D1450" s="144" t="s">
        <v>4158</v>
      </c>
      <c r="E1450" s="144">
        <v>1.3859999999999999</v>
      </c>
      <c r="F1450" s="144" t="s">
        <v>201</v>
      </c>
      <c r="G1450" s="144">
        <v>0</v>
      </c>
      <c r="H1450" s="144" t="s">
        <v>1371</v>
      </c>
      <c r="I1450" s="144">
        <v>100</v>
      </c>
      <c r="J1450" s="144">
        <v>100</v>
      </c>
      <c r="K1450" s="144"/>
      <c r="L1450" s="144"/>
    </row>
    <row r="1451" spans="1:12" x14ac:dyDescent="0.25">
      <c r="A1451" s="144" t="s">
        <v>6565</v>
      </c>
      <c r="B1451" s="144" t="s">
        <v>6566</v>
      </c>
      <c r="C1451" s="144" t="s">
        <v>201</v>
      </c>
      <c r="D1451" s="144" t="s">
        <v>3274</v>
      </c>
      <c r="E1451" s="144">
        <v>0.80740000000000001</v>
      </c>
      <c r="F1451" s="144" t="s">
        <v>201</v>
      </c>
      <c r="G1451" s="144">
        <v>0</v>
      </c>
      <c r="H1451" s="144" t="s">
        <v>1371</v>
      </c>
      <c r="I1451" s="144">
        <v>100</v>
      </c>
      <c r="J1451" s="144">
        <v>100</v>
      </c>
      <c r="K1451" s="144"/>
      <c r="L1451" s="144"/>
    </row>
    <row r="1452" spans="1:12" x14ac:dyDescent="0.25">
      <c r="A1452" s="144" t="s">
        <v>6567</v>
      </c>
      <c r="B1452" s="144" t="s">
        <v>6568</v>
      </c>
      <c r="C1452" s="144" t="s">
        <v>201</v>
      </c>
      <c r="D1452" s="144" t="s">
        <v>6569</v>
      </c>
      <c r="E1452" s="144">
        <v>0.74529999999999996</v>
      </c>
      <c r="F1452" s="144" t="s">
        <v>201</v>
      </c>
      <c r="G1452" s="144">
        <v>0</v>
      </c>
      <c r="H1452" s="144" t="s">
        <v>1371</v>
      </c>
      <c r="I1452" s="144">
        <v>100</v>
      </c>
      <c r="J1452" s="144">
        <v>100</v>
      </c>
      <c r="K1452" s="144"/>
      <c r="L1452" s="144"/>
    </row>
    <row r="1453" spans="1:12" x14ac:dyDescent="0.25">
      <c r="A1453" s="144" t="s">
        <v>6570</v>
      </c>
      <c r="B1453" s="144" t="s">
        <v>6571</v>
      </c>
      <c r="C1453" s="144" t="s">
        <v>201</v>
      </c>
      <c r="D1453" s="144" t="s">
        <v>4161</v>
      </c>
      <c r="E1453" s="144">
        <v>1.508E-2</v>
      </c>
      <c r="F1453" s="144" t="s">
        <v>201</v>
      </c>
      <c r="G1453" s="144">
        <v>0</v>
      </c>
      <c r="H1453" s="144" t="s">
        <v>1371</v>
      </c>
      <c r="I1453" s="144">
        <v>100</v>
      </c>
      <c r="J1453" s="144">
        <v>100</v>
      </c>
      <c r="K1453" s="144"/>
      <c r="L1453" s="144"/>
    </row>
    <row r="1454" spans="1:12" x14ac:dyDescent="0.25">
      <c r="A1454" s="144" t="s">
        <v>6572</v>
      </c>
      <c r="B1454" s="144" t="s">
        <v>6573</v>
      </c>
      <c r="C1454" s="144" t="s">
        <v>201</v>
      </c>
      <c r="D1454" s="144" t="s">
        <v>6574</v>
      </c>
      <c r="E1454" s="144">
        <v>-0.38769999999999999</v>
      </c>
      <c r="F1454" s="144" t="s">
        <v>4162</v>
      </c>
      <c r="G1454" s="144">
        <v>0.38769999999999999</v>
      </c>
      <c r="H1454" s="144" t="s">
        <v>1371</v>
      </c>
      <c r="I1454" s="144">
        <v>0</v>
      </c>
      <c r="J1454" s="144">
        <v>0</v>
      </c>
      <c r="K1454" s="144"/>
      <c r="L1454" s="144"/>
    </row>
    <row r="1455" spans="1:12" x14ac:dyDescent="0.25">
      <c r="A1455" s="144" t="s">
        <v>6575</v>
      </c>
      <c r="B1455" s="144" t="s">
        <v>6576</v>
      </c>
      <c r="C1455" s="144" t="s">
        <v>201</v>
      </c>
      <c r="D1455" s="144" t="s">
        <v>6577</v>
      </c>
      <c r="E1455" s="144">
        <v>0.18959999999999999</v>
      </c>
      <c r="F1455" s="144" t="s">
        <v>201</v>
      </c>
      <c r="G1455" s="144">
        <v>0</v>
      </c>
      <c r="H1455" s="144" t="s">
        <v>1371</v>
      </c>
      <c r="I1455" s="144">
        <v>100</v>
      </c>
      <c r="J1455" s="144">
        <v>100</v>
      </c>
      <c r="K1455" s="144"/>
      <c r="L1455" s="144"/>
    </row>
    <row r="1456" spans="1:12" x14ac:dyDescent="0.25">
      <c r="A1456" s="144" t="s">
        <v>6578</v>
      </c>
      <c r="B1456" s="144" t="s">
        <v>6579</v>
      </c>
      <c r="C1456" s="144" t="s">
        <v>201</v>
      </c>
      <c r="D1456" s="144" t="s">
        <v>4165</v>
      </c>
      <c r="E1456" s="144">
        <v>0.94530000000000003</v>
      </c>
      <c r="F1456" s="144" t="s">
        <v>201</v>
      </c>
      <c r="G1456" s="144">
        <v>0</v>
      </c>
      <c r="H1456" s="144" t="s">
        <v>1371</v>
      </c>
      <c r="I1456" s="144">
        <v>100</v>
      </c>
      <c r="J1456" s="144">
        <v>100</v>
      </c>
      <c r="K1456" s="144"/>
      <c r="L1456" s="144"/>
    </row>
    <row r="1457" spans="1:12" x14ac:dyDescent="0.25">
      <c r="A1457" s="144" t="s">
        <v>6580</v>
      </c>
      <c r="B1457" s="144" t="s">
        <v>6581</v>
      </c>
      <c r="C1457" s="144" t="s">
        <v>201</v>
      </c>
      <c r="D1457" s="144" t="s">
        <v>6582</v>
      </c>
      <c r="E1457" s="144">
        <v>1.6359999999999999</v>
      </c>
      <c r="F1457" s="144" t="s">
        <v>201</v>
      </c>
      <c r="G1457" s="144">
        <v>0</v>
      </c>
      <c r="H1457" s="144" t="s">
        <v>1371</v>
      </c>
      <c r="I1457" s="144">
        <v>100</v>
      </c>
      <c r="J1457" s="144">
        <v>100</v>
      </c>
      <c r="K1457" s="144"/>
      <c r="L1457" s="144"/>
    </row>
    <row r="1458" spans="1:12" x14ac:dyDescent="0.25">
      <c r="A1458" s="144" t="s">
        <v>6583</v>
      </c>
      <c r="B1458" s="144" t="s">
        <v>6584</v>
      </c>
      <c r="C1458" s="144" t="s">
        <v>201</v>
      </c>
      <c r="D1458" s="144" t="s">
        <v>6585</v>
      </c>
      <c r="E1458" s="144">
        <v>0.21340000000000001</v>
      </c>
      <c r="F1458" s="144" t="s">
        <v>201</v>
      </c>
      <c r="G1458" s="144">
        <v>0</v>
      </c>
      <c r="H1458" s="144" t="s">
        <v>1371</v>
      </c>
      <c r="I1458" s="144">
        <v>100</v>
      </c>
      <c r="J1458" s="144">
        <v>100</v>
      </c>
      <c r="K1458" s="144"/>
      <c r="L1458" s="144"/>
    </row>
    <row r="1459" spans="1:12" x14ac:dyDescent="0.25">
      <c r="A1459" s="144" t="s">
        <v>6586</v>
      </c>
      <c r="B1459" s="144" t="s">
        <v>6587</v>
      </c>
      <c r="C1459" s="144" t="s">
        <v>201</v>
      </c>
      <c r="D1459" s="144" t="s">
        <v>6588</v>
      </c>
      <c r="E1459" s="144">
        <v>1.17</v>
      </c>
      <c r="F1459" s="144" t="s">
        <v>201</v>
      </c>
      <c r="G1459" s="144">
        <v>0</v>
      </c>
      <c r="H1459" s="144" t="s">
        <v>1371</v>
      </c>
      <c r="I1459" s="144">
        <v>100</v>
      </c>
      <c r="J1459" s="144">
        <v>100</v>
      </c>
      <c r="K1459" s="144"/>
      <c r="L1459" s="144"/>
    </row>
    <row r="1460" spans="1:12" x14ac:dyDescent="0.25">
      <c r="A1460" s="144" t="s">
        <v>6589</v>
      </c>
      <c r="B1460" s="144" t="s">
        <v>6590</v>
      </c>
      <c r="C1460" s="144" t="s">
        <v>201</v>
      </c>
      <c r="D1460" s="144" t="s">
        <v>4168</v>
      </c>
      <c r="E1460" s="144">
        <v>-0.72370000000000001</v>
      </c>
      <c r="F1460" s="144" t="s">
        <v>6591</v>
      </c>
      <c r="G1460" s="144">
        <v>0.72370000000000001</v>
      </c>
      <c r="H1460" s="144" t="s">
        <v>1371</v>
      </c>
      <c r="I1460" s="144">
        <v>0</v>
      </c>
      <c r="J1460" s="144">
        <v>0</v>
      </c>
      <c r="K1460" s="144"/>
      <c r="L1460" s="144"/>
    </row>
    <row r="1461" spans="1:12" x14ac:dyDescent="0.25">
      <c r="A1461" s="144" t="s">
        <v>6592</v>
      </c>
      <c r="B1461" s="144" t="s">
        <v>6593</v>
      </c>
      <c r="C1461" s="144" t="s">
        <v>201</v>
      </c>
      <c r="D1461" s="144" t="s">
        <v>6594</v>
      </c>
      <c r="E1461" s="144">
        <v>-0.97450000000000003</v>
      </c>
      <c r="F1461" s="144" t="s">
        <v>6595</v>
      </c>
      <c r="G1461" s="144">
        <v>0.97450000000000003</v>
      </c>
      <c r="H1461" s="144" t="s">
        <v>1371</v>
      </c>
      <c r="I1461" s="144">
        <v>0</v>
      </c>
      <c r="J1461" s="144">
        <v>0</v>
      </c>
      <c r="K1461" s="144"/>
      <c r="L1461" s="144"/>
    </row>
    <row r="1462" spans="1:12" x14ac:dyDescent="0.25">
      <c r="A1462" s="144" t="s">
        <v>6596</v>
      </c>
      <c r="B1462" s="144" t="s">
        <v>6597</v>
      </c>
      <c r="C1462" s="144" t="s">
        <v>201</v>
      </c>
      <c r="D1462" s="144" t="s">
        <v>6598</v>
      </c>
      <c r="E1462" s="144">
        <v>0.78869999999999996</v>
      </c>
      <c r="F1462" s="144" t="s">
        <v>201</v>
      </c>
      <c r="G1462" s="144">
        <v>0</v>
      </c>
      <c r="H1462" s="144" t="s">
        <v>1371</v>
      </c>
      <c r="I1462" s="144">
        <v>100</v>
      </c>
      <c r="J1462" s="144">
        <v>100</v>
      </c>
      <c r="K1462" s="144"/>
      <c r="L1462" s="144"/>
    </row>
    <row r="1463" spans="1:12" x14ac:dyDescent="0.25">
      <c r="A1463" s="144" t="s">
        <v>6599</v>
      </c>
      <c r="B1463" s="144" t="s">
        <v>6600</v>
      </c>
      <c r="C1463" s="144" t="s">
        <v>201</v>
      </c>
      <c r="D1463" s="144" t="s">
        <v>6601</v>
      </c>
      <c r="E1463" s="144">
        <v>-0.79210000000000003</v>
      </c>
      <c r="F1463" s="144" t="s">
        <v>6602</v>
      </c>
      <c r="G1463" s="144">
        <v>0.79210000000000003</v>
      </c>
      <c r="H1463" s="144" t="s">
        <v>1371</v>
      </c>
      <c r="I1463" s="144">
        <v>0</v>
      </c>
      <c r="J1463" s="144">
        <v>0</v>
      </c>
      <c r="K1463" s="144"/>
      <c r="L1463" s="144"/>
    </row>
    <row r="1464" spans="1:12" x14ac:dyDescent="0.25">
      <c r="A1464" s="144" t="s">
        <v>6603</v>
      </c>
      <c r="B1464" s="144" t="s">
        <v>6604</v>
      </c>
      <c r="C1464" s="144" t="s">
        <v>201</v>
      </c>
      <c r="D1464" s="144" t="s">
        <v>6605</v>
      </c>
      <c r="E1464" s="144">
        <v>1.3480000000000001</v>
      </c>
      <c r="F1464" s="144" t="s">
        <v>201</v>
      </c>
      <c r="G1464" s="144">
        <v>0</v>
      </c>
      <c r="H1464" s="144" t="s">
        <v>1371</v>
      </c>
      <c r="I1464" s="144">
        <v>100</v>
      </c>
      <c r="J1464" s="144">
        <v>100</v>
      </c>
      <c r="K1464" s="144"/>
      <c r="L1464" s="144"/>
    </row>
    <row r="1465" spans="1:12" x14ac:dyDescent="0.25">
      <c r="A1465" s="144" t="s">
        <v>6606</v>
      </c>
      <c r="B1465" s="144" t="s">
        <v>6363</v>
      </c>
      <c r="C1465" s="144" t="s">
        <v>201</v>
      </c>
      <c r="D1465" s="144" t="s">
        <v>4171</v>
      </c>
      <c r="E1465" s="144">
        <v>-0.3553</v>
      </c>
      <c r="F1465" s="144" t="s">
        <v>6364</v>
      </c>
      <c r="G1465" s="144">
        <v>0.3553</v>
      </c>
      <c r="H1465" s="144" t="s">
        <v>1371</v>
      </c>
      <c r="I1465" s="144">
        <v>0</v>
      </c>
      <c r="J1465" s="144">
        <v>0</v>
      </c>
      <c r="K1465" s="144"/>
      <c r="L1465" s="144"/>
    </row>
    <row r="1466" spans="1:12" x14ac:dyDescent="0.25">
      <c r="A1466" s="144" t="s">
        <v>6607</v>
      </c>
      <c r="B1466" s="144" t="s">
        <v>6608</v>
      </c>
      <c r="C1466" s="144" t="s">
        <v>201</v>
      </c>
      <c r="D1466" s="144" t="s">
        <v>6609</v>
      </c>
      <c r="E1466" s="144">
        <v>0.37080000000000002</v>
      </c>
      <c r="F1466" s="144" t="s">
        <v>201</v>
      </c>
      <c r="G1466" s="144">
        <v>0</v>
      </c>
      <c r="H1466" s="144" t="s">
        <v>1371</v>
      </c>
      <c r="I1466" s="144">
        <v>100</v>
      </c>
      <c r="J1466" s="144">
        <v>100</v>
      </c>
      <c r="K1466" s="144"/>
      <c r="L1466" s="144"/>
    </row>
    <row r="1467" spans="1:12" x14ac:dyDescent="0.25">
      <c r="A1467" s="144" t="s">
        <v>6610</v>
      </c>
      <c r="B1467" s="144" t="s">
        <v>6611</v>
      </c>
      <c r="C1467" s="144" t="s">
        <v>201</v>
      </c>
      <c r="D1467" s="144" t="s">
        <v>6612</v>
      </c>
      <c r="E1467" s="144">
        <v>-0.76200000000000001</v>
      </c>
      <c r="F1467" s="144" t="s">
        <v>4172</v>
      </c>
      <c r="G1467" s="144">
        <v>0.76200000000000001</v>
      </c>
      <c r="H1467" s="144" t="s">
        <v>1371</v>
      </c>
      <c r="I1467" s="144">
        <v>0</v>
      </c>
      <c r="J1467" s="144">
        <v>0</v>
      </c>
      <c r="K1467" s="144"/>
      <c r="L1467" s="144"/>
    </row>
    <row r="1468" spans="1:12" x14ac:dyDescent="0.25">
      <c r="A1468" s="144" t="s">
        <v>6613</v>
      </c>
      <c r="B1468" s="144" t="s">
        <v>6614</v>
      </c>
      <c r="C1468" s="144" t="s">
        <v>201</v>
      </c>
      <c r="D1468" s="144" t="s">
        <v>6615</v>
      </c>
      <c r="E1468" s="144">
        <v>2.5579999999999999E-2</v>
      </c>
      <c r="F1468" s="144" t="s">
        <v>201</v>
      </c>
      <c r="G1468" s="144">
        <v>0</v>
      </c>
      <c r="H1468" s="144" t="s">
        <v>1371</v>
      </c>
      <c r="I1468" s="144">
        <v>100</v>
      </c>
      <c r="J1468" s="144">
        <v>100</v>
      </c>
      <c r="K1468" s="144"/>
      <c r="L1468" s="144"/>
    </row>
    <row r="1469" spans="1:12" x14ac:dyDescent="0.25">
      <c r="A1469" s="144" t="s">
        <v>6616</v>
      </c>
      <c r="B1469" s="144" t="s">
        <v>6617</v>
      </c>
      <c r="C1469" s="144" t="s">
        <v>201</v>
      </c>
      <c r="D1469" s="144" t="s">
        <v>3446</v>
      </c>
      <c r="E1469" s="144">
        <v>0.1023</v>
      </c>
      <c r="F1469" s="144" t="s">
        <v>201</v>
      </c>
      <c r="G1469" s="144">
        <v>0</v>
      </c>
      <c r="H1469" s="144" t="s">
        <v>1371</v>
      </c>
      <c r="I1469" s="144">
        <v>100</v>
      </c>
      <c r="J1469" s="144">
        <v>100</v>
      </c>
      <c r="K1469" s="144"/>
      <c r="L1469" s="144"/>
    </row>
    <row r="1470" spans="1:12" x14ac:dyDescent="0.25">
      <c r="A1470" s="144" t="s">
        <v>6618</v>
      </c>
      <c r="B1470" s="144" t="s">
        <v>6619</v>
      </c>
      <c r="C1470" s="144" t="s">
        <v>201</v>
      </c>
      <c r="D1470" s="144" t="s">
        <v>6620</v>
      </c>
      <c r="E1470" s="144">
        <v>0.13819999999999999</v>
      </c>
      <c r="F1470" s="144" t="s">
        <v>201</v>
      </c>
      <c r="G1470" s="144">
        <v>0</v>
      </c>
      <c r="H1470" s="144" t="s">
        <v>1371</v>
      </c>
      <c r="I1470" s="144">
        <v>100</v>
      </c>
      <c r="J1470" s="144">
        <v>100</v>
      </c>
      <c r="K1470" s="144"/>
      <c r="L1470" s="144"/>
    </row>
    <row r="1471" spans="1:12" x14ac:dyDescent="0.25">
      <c r="A1471" s="144" t="s">
        <v>6621</v>
      </c>
      <c r="B1471" s="144" t="s">
        <v>3176</v>
      </c>
      <c r="C1471" s="144" t="s">
        <v>201</v>
      </c>
      <c r="D1471" s="144" t="s">
        <v>6622</v>
      </c>
      <c r="E1471" s="144">
        <v>0.29110000000000003</v>
      </c>
      <c r="F1471" s="144" t="s">
        <v>201</v>
      </c>
      <c r="G1471" s="144">
        <v>0</v>
      </c>
      <c r="H1471" s="144" t="s">
        <v>1371</v>
      </c>
      <c r="I1471" s="144">
        <v>100</v>
      </c>
      <c r="J1471" s="144">
        <v>100</v>
      </c>
      <c r="K1471" s="144"/>
      <c r="L1471" s="144"/>
    </row>
    <row r="1472" spans="1:12" x14ac:dyDescent="0.25">
      <c r="A1472" s="144" t="s">
        <v>6623</v>
      </c>
      <c r="B1472" s="144" t="s">
        <v>6624</v>
      </c>
      <c r="C1472" s="144" t="s">
        <v>201</v>
      </c>
      <c r="D1472" s="144" t="s">
        <v>6625</v>
      </c>
      <c r="E1472" s="144">
        <v>0.37730000000000002</v>
      </c>
      <c r="F1472" s="144" t="s">
        <v>201</v>
      </c>
      <c r="G1472" s="144">
        <v>0</v>
      </c>
      <c r="H1472" s="144" t="s">
        <v>1371</v>
      </c>
      <c r="I1472" s="144">
        <v>100</v>
      </c>
      <c r="J1472" s="144">
        <v>100</v>
      </c>
      <c r="K1472" s="144"/>
      <c r="L1472" s="144"/>
    </row>
    <row r="1473" spans="1:12" x14ac:dyDescent="0.25">
      <c r="A1473" s="144" t="s">
        <v>6626</v>
      </c>
      <c r="B1473" s="144" t="s">
        <v>6627</v>
      </c>
      <c r="C1473" s="144" t="s">
        <v>201</v>
      </c>
      <c r="D1473" s="144" t="s">
        <v>6628</v>
      </c>
      <c r="E1473" s="144">
        <v>-0.24030000000000001</v>
      </c>
      <c r="F1473" s="144" t="s">
        <v>4175</v>
      </c>
      <c r="G1473" s="144">
        <v>0.24030000000000001</v>
      </c>
      <c r="H1473" s="144" t="s">
        <v>1371</v>
      </c>
      <c r="I1473" s="144">
        <v>0</v>
      </c>
      <c r="J1473" s="144">
        <v>0</v>
      </c>
      <c r="K1473" s="144"/>
      <c r="L1473" s="144"/>
    </row>
    <row r="1474" spans="1:12" x14ac:dyDescent="0.25">
      <c r="A1474" s="144" t="s">
        <v>6629</v>
      </c>
      <c r="B1474" s="144" t="s">
        <v>6630</v>
      </c>
      <c r="C1474" s="144" t="s">
        <v>201</v>
      </c>
      <c r="D1474" s="144" t="s">
        <v>4178</v>
      </c>
      <c r="E1474" s="144">
        <v>0.13350000000000001</v>
      </c>
      <c r="F1474" s="144" t="s">
        <v>201</v>
      </c>
      <c r="G1474" s="144">
        <v>0</v>
      </c>
      <c r="H1474" s="144" t="s">
        <v>1371</v>
      </c>
      <c r="I1474" s="144">
        <v>100</v>
      </c>
      <c r="J1474" s="144">
        <v>100</v>
      </c>
      <c r="K1474" s="144"/>
      <c r="L1474" s="144"/>
    </row>
    <row r="1475" spans="1:12" x14ac:dyDescent="0.25">
      <c r="A1475" s="144" t="s">
        <v>6631</v>
      </c>
      <c r="B1475" s="144" t="s">
        <v>6632</v>
      </c>
      <c r="C1475" s="144" t="s">
        <v>201</v>
      </c>
      <c r="D1475" s="144" t="s">
        <v>6633</v>
      </c>
      <c r="E1475" s="144">
        <v>0.52249999999999996</v>
      </c>
      <c r="F1475" s="144" t="s">
        <v>201</v>
      </c>
      <c r="G1475" s="144">
        <v>0</v>
      </c>
      <c r="H1475" s="144" t="s">
        <v>1371</v>
      </c>
      <c r="I1475" s="144">
        <v>100</v>
      </c>
      <c r="J1475" s="144">
        <v>100</v>
      </c>
      <c r="K1475" s="144"/>
      <c r="L1475" s="144"/>
    </row>
    <row r="1476" spans="1:12" x14ac:dyDescent="0.25">
      <c r="A1476" s="144" t="s">
        <v>6634</v>
      </c>
      <c r="B1476" s="144" t="s">
        <v>6635</v>
      </c>
      <c r="C1476" s="144" t="s">
        <v>201</v>
      </c>
      <c r="D1476" s="144" t="s">
        <v>6636</v>
      </c>
      <c r="E1476" s="144">
        <v>0.498</v>
      </c>
      <c r="F1476" s="144" t="s">
        <v>201</v>
      </c>
      <c r="G1476" s="144">
        <v>0</v>
      </c>
      <c r="H1476" s="144" t="s">
        <v>1371</v>
      </c>
      <c r="I1476" s="144">
        <v>100</v>
      </c>
      <c r="J1476" s="144">
        <v>100</v>
      </c>
      <c r="K1476" s="144"/>
      <c r="L1476" s="144"/>
    </row>
    <row r="1477" spans="1:12" x14ac:dyDescent="0.25">
      <c r="A1477" s="144" t="s">
        <v>6637</v>
      </c>
      <c r="B1477" s="144" t="s">
        <v>2112</v>
      </c>
      <c r="C1477" s="144" t="s">
        <v>201</v>
      </c>
      <c r="D1477" s="144" t="s">
        <v>6638</v>
      </c>
      <c r="E1477" s="144">
        <v>-0.18179999999999999</v>
      </c>
      <c r="F1477" s="144" t="s">
        <v>2114</v>
      </c>
      <c r="G1477" s="144">
        <v>0.18179999999999999</v>
      </c>
      <c r="H1477" s="144" t="s">
        <v>1371</v>
      </c>
      <c r="I1477" s="144">
        <v>0</v>
      </c>
      <c r="J1477" s="144">
        <v>0</v>
      </c>
      <c r="K1477" s="144"/>
      <c r="L1477" s="144"/>
    </row>
    <row r="1478" spans="1:12" x14ac:dyDescent="0.25">
      <c r="A1478" s="144" t="s">
        <v>6639</v>
      </c>
      <c r="B1478" s="144" t="s">
        <v>6640</v>
      </c>
      <c r="C1478" s="144" t="s">
        <v>201</v>
      </c>
      <c r="D1478" s="144" t="s">
        <v>4181</v>
      </c>
      <c r="E1478" s="144">
        <v>0.22140000000000001</v>
      </c>
      <c r="F1478" s="144" t="s">
        <v>201</v>
      </c>
      <c r="G1478" s="144">
        <v>0</v>
      </c>
      <c r="H1478" s="144" t="s">
        <v>1371</v>
      </c>
      <c r="I1478" s="144">
        <v>100</v>
      </c>
      <c r="J1478" s="144">
        <v>100</v>
      </c>
      <c r="K1478" s="144"/>
      <c r="L1478" s="144"/>
    </row>
    <row r="1479" spans="1:12" x14ac:dyDescent="0.25">
      <c r="A1479" s="144" t="s">
        <v>6641</v>
      </c>
      <c r="B1479" s="144" t="s">
        <v>6642</v>
      </c>
      <c r="C1479" s="144" t="s">
        <v>201</v>
      </c>
      <c r="D1479" s="144" t="s">
        <v>6643</v>
      </c>
      <c r="E1479" s="144">
        <v>0.3211</v>
      </c>
      <c r="F1479" s="144" t="s">
        <v>201</v>
      </c>
      <c r="G1479" s="144">
        <v>0</v>
      </c>
      <c r="H1479" s="144" t="s">
        <v>1371</v>
      </c>
      <c r="I1479" s="144">
        <v>100</v>
      </c>
      <c r="J1479" s="144">
        <v>100</v>
      </c>
      <c r="K1479" s="144"/>
      <c r="L1479" s="144"/>
    </row>
    <row r="1480" spans="1:12" x14ac:dyDescent="0.25">
      <c r="A1480" s="144" t="s">
        <v>6644</v>
      </c>
      <c r="B1480" s="144" t="s">
        <v>6645</v>
      </c>
      <c r="C1480" s="144" t="s">
        <v>201</v>
      </c>
      <c r="D1480" s="144" t="s">
        <v>6646</v>
      </c>
      <c r="E1480" s="144">
        <v>-9.9309999999999996E-2</v>
      </c>
      <c r="F1480" s="144" t="s">
        <v>4182</v>
      </c>
      <c r="G1480" s="144">
        <v>9.9309999999999996E-2</v>
      </c>
      <c r="H1480" s="144" t="s">
        <v>1371</v>
      </c>
      <c r="I1480" s="144">
        <v>0</v>
      </c>
      <c r="J1480" s="144">
        <v>0</v>
      </c>
      <c r="K1480" s="144"/>
      <c r="L1480" s="144"/>
    </row>
    <row r="1481" spans="1:12" x14ac:dyDescent="0.25">
      <c r="A1481" s="144" t="s">
        <v>6647</v>
      </c>
      <c r="B1481" s="144" t="s">
        <v>6648</v>
      </c>
      <c r="C1481" s="144" t="s">
        <v>201</v>
      </c>
      <c r="D1481" s="144" t="s">
        <v>4185</v>
      </c>
      <c r="E1481" s="144">
        <v>-0.90649999999999997</v>
      </c>
      <c r="F1481" s="144" t="s">
        <v>6649</v>
      </c>
      <c r="G1481" s="144">
        <v>0.90649999999999997</v>
      </c>
      <c r="H1481" s="144" t="s">
        <v>1371</v>
      </c>
      <c r="I1481" s="144">
        <v>0</v>
      </c>
      <c r="J1481" s="144">
        <v>0</v>
      </c>
      <c r="K1481" s="144"/>
      <c r="L1481" s="144"/>
    </row>
    <row r="1482" spans="1:12" x14ac:dyDescent="0.25">
      <c r="A1482" s="144" t="s">
        <v>6650</v>
      </c>
      <c r="B1482" s="144" t="s">
        <v>6651</v>
      </c>
      <c r="C1482" s="144" t="s">
        <v>201</v>
      </c>
      <c r="D1482" s="144" t="s">
        <v>6652</v>
      </c>
      <c r="E1482" s="144">
        <v>-0.2331</v>
      </c>
      <c r="F1482" s="144" t="s">
        <v>6653</v>
      </c>
      <c r="G1482" s="144">
        <v>0.2331</v>
      </c>
      <c r="H1482" s="144" t="s">
        <v>1371</v>
      </c>
      <c r="I1482" s="144">
        <v>0</v>
      </c>
      <c r="J1482" s="144">
        <v>0</v>
      </c>
      <c r="K1482" s="144"/>
      <c r="L1482" s="144"/>
    </row>
    <row r="1483" spans="1:12" x14ac:dyDescent="0.25">
      <c r="A1483" s="144" t="s">
        <v>6654</v>
      </c>
      <c r="B1483" s="144" t="s">
        <v>6655</v>
      </c>
      <c r="C1483" s="144" t="s">
        <v>201</v>
      </c>
      <c r="D1483" s="144" t="s">
        <v>6656</v>
      </c>
      <c r="E1483" s="144">
        <v>-0.47199999999999998</v>
      </c>
      <c r="F1483" s="144" t="s">
        <v>6657</v>
      </c>
      <c r="G1483" s="144">
        <v>0.47199999999999998</v>
      </c>
      <c r="H1483" s="144" t="s">
        <v>1371</v>
      </c>
      <c r="I1483" s="144">
        <v>0</v>
      </c>
      <c r="J1483" s="144">
        <v>0</v>
      </c>
      <c r="K1483" s="144"/>
      <c r="L1483" s="144"/>
    </row>
    <row r="1484" spans="1:12" x14ac:dyDescent="0.25">
      <c r="A1484" s="144" t="s">
        <v>6658</v>
      </c>
      <c r="B1484" s="144" t="s">
        <v>6659</v>
      </c>
      <c r="C1484" s="144" t="s">
        <v>201</v>
      </c>
      <c r="D1484" s="144" t="s">
        <v>6660</v>
      </c>
      <c r="E1484" s="144">
        <v>-0.13650000000000001</v>
      </c>
      <c r="F1484" s="144" t="s">
        <v>6661</v>
      </c>
      <c r="G1484" s="144">
        <v>0.13650000000000001</v>
      </c>
      <c r="H1484" s="144" t="s">
        <v>1371</v>
      </c>
      <c r="I1484" s="144">
        <v>0</v>
      </c>
      <c r="J1484" s="144">
        <v>0</v>
      </c>
      <c r="K1484" s="144"/>
      <c r="L1484" s="144"/>
    </row>
    <row r="1485" spans="1:12" x14ac:dyDescent="0.25">
      <c r="A1485" s="144" t="s">
        <v>6662</v>
      </c>
      <c r="B1485" s="144" t="s">
        <v>6663</v>
      </c>
      <c r="C1485" s="144" t="s">
        <v>201</v>
      </c>
      <c r="D1485" s="144" t="s">
        <v>6664</v>
      </c>
      <c r="E1485" s="144">
        <v>-0.13</v>
      </c>
      <c r="F1485" s="144" t="s">
        <v>6665</v>
      </c>
      <c r="G1485" s="144">
        <v>0.13</v>
      </c>
      <c r="H1485" s="144" t="s">
        <v>1371</v>
      </c>
      <c r="I1485" s="144">
        <v>0</v>
      </c>
      <c r="J1485" s="144">
        <v>0</v>
      </c>
      <c r="K1485" s="144"/>
      <c r="L1485" s="144"/>
    </row>
    <row r="1486" spans="1:12" x14ac:dyDescent="0.25">
      <c r="A1486" s="144" t="s">
        <v>6666</v>
      </c>
      <c r="B1486" s="144" t="s">
        <v>6667</v>
      </c>
      <c r="C1486" s="144" t="s">
        <v>201</v>
      </c>
      <c r="D1486" s="144" t="s">
        <v>3450</v>
      </c>
      <c r="E1486" s="144">
        <v>0.39179999999999998</v>
      </c>
      <c r="F1486" s="144" t="s">
        <v>201</v>
      </c>
      <c r="G1486" s="144">
        <v>0</v>
      </c>
      <c r="H1486" s="144" t="s">
        <v>1371</v>
      </c>
      <c r="I1486" s="144">
        <v>100</v>
      </c>
      <c r="J1486" s="144">
        <v>100</v>
      </c>
      <c r="K1486" s="144"/>
      <c r="L1486" s="144"/>
    </row>
    <row r="1487" spans="1:12" x14ac:dyDescent="0.25">
      <c r="A1487" s="144" t="s">
        <v>6668</v>
      </c>
      <c r="B1487" s="144" t="s">
        <v>6669</v>
      </c>
      <c r="C1487" s="144" t="s">
        <v>201</v>
      </c>
      <c r="D1487" s="144" t="s">
        <v>6670</v>
      </c>
      <c r="E1487" s="144">
        <v>0.82669999999999999</v>
      </c>
      <c r="F1487" s="144" t="s">
        <v>201</v>
      </c>
      <c r="G1487" s="144">
        <v>0</v>
      </c>
      <c r="H1487" s="144" t="s">
        <v>1371</v>
      </c>
      <c r="I1487" s="144">
        <v>100</v>
      </c>
      <c r="J1487" s="144">
        <v>100</v>
      </c>
      <c r="K1487" s="144"/>
      <c r="L1487" s="144"/>
    </row>
    <row r="1488" spans="1:12" x14ac:dyDescent="0.25">
      <c r="A1488" s="144" t="s">
        <v>6671</v>
      </c>
      <c r="B1488" s="144" t="s">
        <v>6672</v>
      </c>
      <c r="C1488" s="144" t="s">
        <v>201</v>
      </c>
      <c r="D1488" s="144" t="s">
        <v>6673</v>
      </c>
      <c r="E1488" s="144">
        <v>0.2034</v>
      </c>
      <c r="F1488" s="144" t="s">
        <v>201</v>
      </c>
      <c r="G1488" s="144">
        <v>0</v>
      </c>
      <c r="H1488" s="144" t="s">
        <v>1371</v>
      </c>
      <c r="I1488" s="144">
        <v>100</v>
      </c>
      <c r="J1488" s="144">
        <v>100</v>
      </c>
      <c r="K1488" s="144"/>
      <c r="L1488" s="144"/>
    </row>
    <row r="1489" spans="1:12" x14ac:dyDescent="0.25">
      <c r="A1489" s="144" t="s">
        <v>6674</v>
      </c>
      <c r="B1489" s="144" t="s">
        <v>6675</v>
      </c>
      <c r="C1489" s="144" t="s">
        <v>201</v>
      </c>
      <c r="D1489" s="144" t="s">
        <v>6676</v>
      </c>
      <c r="E1489" s="144">
        <v>-0.52390000000000003</v>
      </c>
      <c r="F1489" s="144" t="s">
        <v>6677</v>
      </c>
      <c r="G1489" s="144">
        <v>0.52390000000000003</v>
      </c>
      <c r="H1489" s="144" t="s">
        <v>1371</v>
      </c>
      <c r="I1489" s="144">
        <v>0</v>
      </c>
      <c r="J1489" s="144">
        <v>0</v>
      </c>
      <c r="K1489" s="144"/>
      <c r="L1489" s="144"/>
    </row>
    <row r="1490" spans="1:12" x14ac:dyDescent="0.25">
      <c r="A1490" s="144" t="s">
        <v>6678</v>
      </c>
      <c r="B1490" s="144" t="s">
        <v>6679</v>
      </c>
      <c r="C1490" s="144" t="s">
        <v>201</v>
      </c>
      <c r="D1490" s="144" t="s">
        <v>6680</v>
      </c>
      <c r="E1490" s="144">
        <v>-0.182</v>
      </c>
      <c r="F1490" s="144" t="s">
        <v>6681</v>
      </c>
      <c r="G1490" s="144">
        <v>0.182</v>
      </c>
      <c r="H1490" s="144" t="s">
        <v>1371</v>
      </c>
      <c r="I1490" s="144">
        <v>0</v>
      </c>
      <c r="J1490" s="144">
        <v>0</v>
      </c>
      <c r="K1490" s="144"/>
      <c r="L1490" s="144"/>
    </row>
    <row r="1491" spans="1:12" x14ac:dyDescent="0.25">
      <c r="A1491" s="144" t="s">
        <v>6682</v>
      </c>
      <c r="B1491" s="144" t="s">
        <v>6683</v>
      </c>
      <c r="C1491" s="144" t="s">
        <v>201</v>
      </c>
      <c r="D1491" s="144" t="s">
        <v>4192</v>
      </c>
      <c r="E1491" s="144">
        <v>-0.26479999999999998</v>
      </c>
      <c r="F1491" s="144" t="s">
        <v>6684</v>
      </c>
      <c r="G1491" s="144">
        <v>0.26479999999999998</v>
      </c>
      <c r="H1491" s="144" t="s">
        <v>1371</v>
      </c>
      <c r="I1491" s="144">
        <v>0</v>
      </c>
      <c r="J1491" s="144">
        <v>0</v>
      </c>
      <c r="K1491" s="144"/>
      <c r="L1491" s="144"/>
    </row>
    <row r="1492" spans="1:12" x14ac:dyDescent="0.25">
      <c r="A1492" s="144" t="s">
        <v>6685</v>
      </c>
      <c r="B1492" s="144" t="s">
        <v>6571</v>
      </c>
      <c r="C1492" s="144" t="s">
        <v>201</v>
      </c>
      <c r="D1492" s="144" t="s">
        <v>6686</v>
      </c>
      <c r="E1492" s="144">
        <v>1.559E-2</v>
      </c>
      <c r="F1492" s="144" t="s">
        <v>201</v>
      </c>
      <c r="G1492" s="144">
        <v>0</v>
      </c>
      <c r="H1492" s="144" t="s">
        <v>1371</v>
      </c>
      <c r="I1492" s="144">
        <v>100</v>
      </c>
      <c r="J1492" s="144">
        <v>100</v>
      </c>
      <c r="K1492" s="144"/>
      <c r="L1492" s="144"/>
    </row>
    <row r="1493" spans="1:12" x14ac:dyDescent="0.25">
      <c r="A1493" s="144" t="s">
        <v>6687</v>
      </c>
      <c r="B1493" s="144" t="s">
        <v>6688</v>
      </c>
      <c r="C1493" s="144" t="s">
        <v>201</v>
      </c>
      <c r="D1493" s="144" t="s">
        <v>6689</v>
      </c>
      <c r="E1493" s="144">
        <v>-9.3310000000000004E-2</v>
      </c>
      <c r="F1493" s="144" t="s">
        <v>6690</v>
      </c>
      <c r="G1493" s="144">
        <v>9.3310000000000004E-2</v>
      </c>
      <c r="H1493" s="144" t="s">
        <v>1371</v>
      </c>
      <c r="I1493" s="144">
        <v>0</v>
      </c>
      <c r="J1493" s="144">
        <v>0</v>
      </c>
      <c r="K1493" s="144"/>
      <c r="L1493" s="144"/>
    </row>
    <row r="1494" spans="1:12" x14ac:dyDescent="0.25">
      <c r="A1494" s="144" t="s">
        <v>6691</v>
      </c>
      <c r="B1494" s="144" t="s">
        <v>6692</v>
      </c>
      <c r="C1494" s="144" t="s">
        <v>201</v>
      </c>
      <c r="D1494" s="144" t="s">
        <v>6693</v>
      </c>
      <c r="E1494" s="144">
        <v>-0.12280000000000001</v>
      </c>
      <c r="F1494" s="144" t="s">
        <v>6694</v>
      </c>
      <c r="G1494" s="144">
        <v>0.12280000000000001</v>
      </c>
      <c r="H1494" s="144" t="s">
        <v>1371</v>
      </c>
      <c r="I1494" s="144">
        <v>0</v>
      </c>
      <c r="J1494" s="144">
        <v>0</v>
      </c>
      <c r="K1494" s="144"/>
      <c r="L1494" s="144"/>
    </row>
    <row r="1495" spans="1:12" x14ac:dyDescent="0.25">
      <c r="A1495" s="144" t="s">
        <v>6695</v>
      </c>
      <c r="B1495" s="144" t="s">
        <v>6696</v>
      </c>
      <c r="C1495" s="144" t="s">
        <v>201</v>
      </c>
      <c r="D1495" s="144" t="s">
        <v>6697</v>
      </c>
      <c r="E1495" s="144">
        <v>-0.99260000000000004</v>
      </c>
      <c r="F1495" s="144" t="s">
        <v>6698</v>
      </c>
      <c r="G1495" s="144">
        <v>0.99260000000000004</v>
      </c>
      <c r="H1495" s="144" t="s">
        <v>1371</v>
      </c>
      <c r="I1495" s="144">
        <v>0</v>
      </c>
      <c r="J1495" s="144">
        <v>0</v>
      </c>
      <c r="K1495" s="144"/>
      <c r="L1495" s="144"/>
    </row>
    <row r="1496" spans="1:12" x14ac:dyDescent="0.25">
      <c r="A1496" s="144" t="s">
        <v>6699</v>
      </c>
      <c r="B1496" s="144" t="s">
        <v>6700</v>
      </c>
      <c r="C1496" s="144" t="s">
        <v>201</v>
      </c>
      <c r="D1496" s="144" t="s">
        <v>4196</v>
      </c>
      <c r="E1496" s="144">
        <v>0.67049999999999998</v>
      </c>
      <c r="F1496" s="144" t="s">
        <v>201</v>
      </c>
      <c r="G1496" s="144">
        <v>0</v>
      </c>
      <c r="H1496" s="144" t="s">
        <v>1371</v>
      </c>
      <c r="I1496" s="144">
        <v>100</v>
      </c>
      <c r="J1496" s="144">
        <v>100</v>
      </c>
      <c r="K1496" s="144"/>
      <c r="L1496" s="144"/>
    </row>
    <row r="1497" spans="1:12" x14ac:dyDescent="0.25">
      <c r="A1497" s="144" t="s">
        <v>6701</v>
      </c>
      <c r="B1497" s="144" t="s">
        <v>6702</v>
      </c>
      <c r="C1497" s="144" t="s">
        <v>201</v>
      </c>
      <c r="D1497" s="144" t="s">
        <v>6703</v>
      </c>
      <c r="E1497" s="144">
        <v>-0.61140000000000005</v>
      </c>
      <c r="F1497" s="144" t="s">
        <v>6704</v>
      </c>
      <c r="G1497" s="144">
        <v>0.61140000000000005</v>
      </c>
      <c r="H1497" s="144" t="s">
        <v>1371</v>
      </c>
      <c r="I1497" s="144">
        <v>0</v>
      </c>
      <c r="J1497" s="144">
        <v>0</v>
      </c>
      <c r="K1497" s="144"/>
      <c r="L1497" s="144"/>
    </row>
    <row r="1498" spans="1:12" x14ac:dyDescent="0.25">
      <c r="A1498" s="144" t="s">
        <v>6705</v>
      </c>
      <c r="B1498" s="144" t="s">
        <v>6706</v>
      </c>
      <c r="C1498" s="144" t="s">
        <v>201</v>
      </c>
      <c r="D1498" s="144" t="s">
        <v>6707</v>
      </c>
      <c r="E1498" s="144">
        <v>-0.57310000000000005</v>
      </c>
      <c r="F1498" s="144" t="s">
        <v>6708</v>
      </c>
      <c r="G1498" s="144">
        <v>0.57310000000000005</v>
      </c>
      <c r="H1498" s="144" t="s">
        <v>1371</v>
      </c>
      <c r="I1498" s="144">
        <v>0</v>
      </c>
      <c r="J1498" s="144">
        <v>0</v>
      </c>
      <c r="K1498" s="144"/>
      <c r="L1498" s="144"/>
    </row>
    <row r="1499" spans="1:12" x14ac:dyDescent="0.25">
      <c r="A1499" s="144" t="s">
        <v>6709</v>
      </c>
      <c r="B1499" s="144" t="s">
        <v>6710</v>
      </c>
      <c r="C1499" s="144" t="s">
        <v>201</v>
      </c>
      <c r="D1499" s="144" t="s">
        <v>6711</v>
      </c>
      <c r="E1499" s="144">
        <v>0.48570000000000002</v>
      </c>
      <c r="F1499" s="144" t="s">
        <v>201</v>
      </c>
      <c r="G1499" s="144">
        <v>0</v>
      </c>
      <c r="H1499" s="144" t="s">
        <v>1371</v>
      </c>
      <c r="I1499" s="144">
        <v>100</v>
      </c>
      <c r="J1499" s="144">
        <v>100</v>
      </c>
      <c r="K1499" s="144"/>
      <c r="L1499" s="144"/>
    </row>
    <row r="1500" spans="1:12" x14ac:dyDescent="0.25">
      <c r="A1500" s="144" t="s">
        <v>6712</v>
      </c>
      <c r="B1500" s="144" t="s">
        <v>6713</v>
      </c>
      <c r="C1500" s="144" t="s">
        <v>201</v>
      </c>
      <c r="D1500" s="144" t="s">
        <v>4200</v>
      </c>
      <c r="E1500" s="144">
        <v>1.2310000000000001</v>
      </c>
      <c r="F1500" s="144" t="s">
        <v>201</v>
      </c>
      <c r="G1500" s="144">
        <v>0</v>
      </c>
      <c r="H1500" s="144" t="s">
        <v>1371</v>
      </c>
      <c r="I1500" s="144">
        <v>100</v>
      </c>
      <c r="J1500" s="144">
        <v>100</v>
      </c>
      <c r="K1500" s="144"/>
      <c r="L1500" s="144"/>
    </row>
    <row r="1501" spans="1:12" x14ac:dyDescent="0.25">
      <c r="A1501" s="144" t="s">
        <v>6714</v>
      </c>
      <c r="B1501" s="144" t="s">
        <v>6715</v>
      </c>
      <c r="C1501" s="144" t="s">
        <v>201</v>
      </c>
      <c r="D1501" s="144" t="s">
        <v>6716</v>
      </c>
      <c r="E1501" s="144">
        <v>-0.80989999999999995</v>
      </c>
      <c r="F1501" s="144" t="s">
        <v>6717</v>
      </c>
      <c r="G1501" s="144">
        <v>0.80989999999999995</v>
      </c>
      <c r="H1501" s="144" t="s">
        <v>1371</v>
      </c>
      <c r="I1501" s="144">
        <v>0</v>
      </c>
      <c r="J1501" s="144">
        <v>0</v>
      </c>
      <c r="K1501" s="144"/>
      <c r="L1501" s="144"/>
    </row>
    <row r="1502" spans="1:12" x14ac:dyDescent="0.25">
      <c r="A1502" s="144" t="s">
        <v>6718</v>
      </c>
      <c r="B1502" s="144" t="s">
        <v>6719</v>
      </c>
      <c r="C1502" s="144" t="s">
        <v>201</v>
      </c>
      <c r="D1502" s="144" t="s">
        <v>6720</v>
      </c>
      <c r="E1502" s="144">
        <v>0.35830000000000001</v>
      </c>
      <c r="F1502" s="144" t="s">
        <v>201</v>
      </c>
      <c r="G1502" s="144">
        <v>0</v>
      </c>
      <c r="H1502" s="144" t="s">
        <v>1371</v>
      </c>
      <c r="I1502" s="144">
        <v>100</v>
      </c>
      <c r="J1502" s="144">
        <v>100</v>
      </c>
      <c r="K1502" s="144"/>
      <c r="L1502" s="144"/>
    </row>
    <row r="1503" spans="1:12" x14ac:dyDescent="0.25">
      <c r="A1503" s="144" t="s">
        <v>6721</v>
      </c>
      <c r="B1503" s="144" t="s">
        <v>6722</v>
      </c>
      <c r="C1503" s="144" t="s">
        <v>201</v>
      </c>
      <c r="D1503" s="144" t="s">
        <v>6723</v>
      </c>
      <c r="E1503" s="144">
        <v>-0.22</v>
      </c>
      <c r="F1503" s="144" t="s">
        <v>6724</v>
      </c>
      <c r="G1503" s="144">
        <v>0.22</v>
      </c>
      <c r="H1503" s="144" t="s">
        <v>1371</v>
      </c>
      <c r="I1503" s="144">
        <v>0</v>
      </c>
      <c r="J1503" s="144">
        <v>0</v>
      </c>
      <c r="K1503" s="144"/>
      <c r="L1503" s="144"/>
    </row>
    <row r="1504" spans="1:12" x14ac:dyDescent="0.25">
      <c r="A1504" s="144" t="s">
        <v>6725</v>
      </c>
      <c r="B1504" s="144" t="s">
        <v>6726</v>
      </c>
      <c r="C1504" s="144" t="s">
        <v>201</v>
      </c>
      <c r="D1504" s="144" t="s">
        <v>6727</v>
      </c>
      <c r="E1504" s="144">
        <v>-0.20599999999999999</v>
      </c>
      <c r="F1504" s="144" t="s">
        <v>6728</v>
      </c>
      <c r="G1504" s="144">
        <v>0.20599999999999999</v>
      </c>
      <c r="H1504" s="144" t="s">
        <v>1371</v>
      </c>
      <c r="I1504" s="144">
        <v>0</v>
      </c>
      <c r="J1504" s="144">
        <v>0</v>
      </c>
      <c r="K1504" s="144"/>
      <c r="L1504" s="144"/>
    </row>
    <row r="1505" spans="1:12" x14ac:dyDescent="0.25">
      <c r="A1505" s="144" t="s">
        <v>6729</v>
      </c>
      <c r="B1505" s="144" t="s">
        <v>6730</v>
      </c>
      <c r="C1505" s="144" t="s">
        <v>201</v>
      </c>
      <c r="D1505" s="144" t="s">
        <v>4204</v>
      </c>
      <c r="E1505" s="144">
        <v>0.73519999999999996</v>
      </c>
      <c r="F1505" s="144" t="s">
        <v>201</v>
      </c>
      <c r="G1505" s="144">
        <v>0</v>
      </c>
      <c r="H1505" s="144" t="s">
        <v>1371</v>
      </c>
      <c r="I1505" s="144">
        <v>100</v>
      </c>
      <c r="J1505" s="144">
        <v>100</v>
      </c>
      <c r="K1505" s="144"/>
      <c r="L1505" s="144"/>
    </row>
    <row r="1506" spans="1:12" x14ac:dyDescent="0.25">
      <c r="A1506" s="144" t="s">
        <v>6731</v>
      </c>
      <c r="B1506" s="144" t="s">
        <v>6732</v>
      </c>
      <c r="C1506" s="144" t="s">
        <v>201</v>
      </c>
      <c r="D1506" s="144" t="s">
        <v>6733</v>
      </c>
      <c r="E1506" s="144">
        <v>0.97860000000000003</v>
      </c>
      <c r="F1506" s="144" t="s">
        <v>201</v>
      </c>
      <c r="G1506" s="144">
        <v>0</v>
      </c>
      <c r="H1506" s="144" t="s">
        <v>1371</v>
      </c>
      <c r="I1506" s="144">
        <v>100</v>
      </c>
      <c r="J1506" s="144">
        <v>100</v>
      </c>
      <c r="K1506" s="144"/>
      <c r="L1506" s="144"/>
    </row>
    <row r="1507" spans="1:12" x14ac:dyDescent="0.25">
      <c r="A1507" s="144" t="s">
        <v>6734</v>
      </c>
      <c r="B1507" s="144" t="s">
        <v>6735</v>
      </c>
      <c r="C1507" s="144" t="s">
        <v>201</v>
      </c>
      <c r="D1507" s="144" t="s">
        <v>3454</v>
      </c>
      <c r="E1507" s="144">
        <v>0.17580000000000001</v>
      </c>
      <c r="F1507" s="144" t="s">
        <v>201</v>
      </c>
      <c r="G1507" s="144">
        <v>0</v>
      </c>
      <c r="H1507" s="144" t="s">
        <v>1371</v>
      </c>
      <c r="I1507" s="144">
        <v>100</v>
      </c>
      <c r="J1507" s="144">
        <v>100</v>
      </c>
      <c r="K1507" s="144"/>
      <c r="L1507" s="144"/>
    </row>
    <row r="1508" spans="1:12" x14ac:dyDescent="0.25">
      <c r="A1508" s="144" t="s">
        <v>6736</v>
      </c>
      <c r="B1508" s="144" t="s">
        <v>6737</v>
      </c>
      <c r="C1508" s="144" t="s">
        <v>201</v>
      </c>
      <c r="D1508" s="144" t="s">
        <v>6738</v>
      </c>
      <c r="E1508" s="144">
        <v>9.0690000000000007E-2</v>
      </c>
      <c r="F1508" s="144" t="s">
        <v>201</v>
      </c>
      <c r="G1508" s="144">
        <v>0</v>
      </c>
      <c r="H1508" s="144" t="s">
        <v>1371</v>
      </c>
      <c r="I1508" s="144">
        <v>100</v>
      </c>
      <c r="J1508" s="144">
        <v>100</v>
      </c>
      <c r="K1508" s="144"/>
      <c r="L1508" s="144"/>
    </row>
    <row r="1509" spans="1:12" x14ac:dyDescent="0.25">
      <c r="A1509" s="144" t="s">
        <v>6739</v>
      </c>
      <c r="B1509" s="144" t="s">
        <v>6740</v>
      </c>
      <c r="C1509" s="144" t="s">
        <v>201</v>
      </c>
      <c r="D1509" s="144" t="s">
        <v>4207</v>
      </c>
      <c r="E1509" s="144">
        <v>0.12529999999999999</v>
      </c>
      <c r="F1509" s="144" t="s">
        <v>201</v>
      </c>
      <c r="G1509" s="144">
        <v>0</v>
      </c>
      <c r="H1509" s="144" t="s">
        <v>1371</v>
      </c>
      <c r="I1509" s="144">
        <v>100</v>
      </c>
      <c r="J1509" s="144">
        <v>100</v>
      </c>
      <c r="K1509" s="144"/>
      <c r="L1509" s="144"/>
    </row>
    <row r="1510" spans="1:12" x14ac:dyDescent="0.25">
      <c r="A1510" s="144" t="s">
        <v>6741</v>
      </c>
      <c r="B1510" s="144" t="s">
        <v>6742</v>
      </c>
      <c r="C1510" s="144" t="s">
        <v>201</v>
      </c>
      <c r="D1510" s="144" t="s">
        <v>6743</v>
      </c>
      <c r="E1510" s="144">
        <v>2.0089999999999999</v>
      </c>
      <c r="F1510" s="144" t="s">
        <v>201</v>
      </c>
      <c r="G1510" s="144">
        <v>0</v>
      </c>
      <c r="H1510" s="144" t="s">
        <v>1371</v>
      </c>
      <c r="I1510" s="144">
        <v>100</v>
      </c>
      <c r="J1510" s="144">
        <v>100</v>
      </c>
      <c r="K1510" s="144"/>
      <c r="L1510" s="144"/>
    </row>
    <row r="1511" spans="1:12" x14ac:dyDescent="0.25">
      <c r="A1511" s="144" t="s">
        <v>6744</v>
      </c>
      <c r="B1511" s="144" t="s">
        <v>6745</v>
      </c>
      <c r="C1511" s="144" t="s">
        <v>201</v>
      </c>
      <c r="D1511" s="144" t="s">
        <v>6746</v>
      </c>
      <c r="E1511" s="144">
        <v>-0.96399999999999997</v>
      </c>
      <c r="F1511" s="144" t="s">
        <v>6747</v>
      </c>
      <c r="G1511" s="144">
        <v>0.96399999999999997</v>
      </c>
      <c r="H1511" s="144" t="s">
        <v>1371</v>
      </c>
      <c r="I1511" s="144">
        <v>0</v>
      </c>
      <c r="J1511" s="144">
        <v>0</v>
      </c>
      <c r="K1511" s="144"/>
      <c r="L1511" s="144"/>
    </row>
    <row r="1512" spans="1:12" x14ac:dyDescent="0.25">
      <c r="A1512" s="144" t="s">
        <v>6748</v>
      </c>
      <c r="B1512" s="144" t="s">
        <v>612</v>
      </c>
      <c r="C1512" s="144" t="s">
        <v>201</v>
      </c>
      <c r="D1512" s="144" t="s">
        <v>6749</v>
      </c>
      <c r="E1512" s="144">
        <v>0.22020000000000001</v>
      </c>
      <c r="F1512" s="144" t="s">
        <v>201</v>
      </c>
      <c r="G1512" s="144">
        <v>0</v>
      </c>
      <c r="H1512" s="144" t="s">
        <v>1371</v>
      </c>
      <c r="I1512" s="144">
        <v>100</v>
      </c>
      <c r="J1512" s="144">
        <v>100</v>
      </c>
      <c r="K1512" s="144"/>
      <c r="L1512" s="144"/>
    </row>
    <row r="1513" spans="1:12" x14ac:dyDescent="0.25">
      <c r="A1513" s="144" t="s">
        <v>6750</v>
      </c>
      <c r="B1513" s="144" t="s">
        <v>6751</v>
      </c>
      <c r="C1513" s="144" t="s">
        <v>201</v>
      </c>
      <c r="D1513" s="144" t="s">
        <v>6752</v>
      </c>
      <c r="E1513" s="144">
        <v>-0.34539999999999998</v>
      </c>
      <c r="F1513" s="144" t="s">
        <v>6753</v>
      </c>
      <c r="G1513" s="144">
        <v>0.34539999999999998</v>
      </c>
      <c r="H1513" s="144" t="s">
        <v>1371</v>
      </c>
      <c r="I1513" s="144">
        <v>0</v>
      </c>
      <c r="J1513" s="144">
        <v>0</v>
      </c>
      <c r="K1513" s="144"/>
      <c r="L1513" s="144"/>
    </row>
    <row r="1514" spans="1:12" x14ac:dyDescent="0.25">
      <c r="A1514" s="144" t="s">
        <v>6754</v>
      </c>
      <c r="B1514" s="144" t="s">
        <v>6310</v>
      </c>
      <c r="C1514" s="144" t="s">
        <v>201</v>
      </c>
      <c r="D1514" s="144" t="s">
        <v>4211</v>
      </c>
      <c r="E1514" s="144">
        <v>-0.2024</v>
      </c>
      <c r="F1514" s="144" t="s">
        <v>6312</v>
      </c>
      <c r="G1514" s="144">
        <v>0.2024</v>
      </c>
      <c r="H1514" s="144" t="s">
        <v>1371</v>
      </c>
      <c r="I1514" s="144">
        <v>0</v>
      </c>
      <c r="J1514" s="144">
        <v>0</v>
      </c>
      <c r="K1514" s="144"/>
      <c r="L1514" s="144"/>
    </row>
    <row r="1515" spans="1:12" x14ac:dyDescent="0.25">
      <c r="A1515" s="144" t="s">
        <v>6755</v>
      </c>
      <c r="B1515" s="144" t="s">
        <v>2159</v>
      </c>
      <c r="C1515" s="144" t="s">
        <v>201</v>
      </c>
      <c r="D1515" s="144" t="s">
        <v>6756</v>
      </c>
      <c r="E1515" s="144">
        <v>-0.13600000000000001</v>
      </c>
      <c r="F1515" s="144" t="s">
        <v>2161</v>
      </c>
      <c r="G1515" s="144">
        <v>0.13600000000000001</v>
      </c>
      <c r="H1515" s="144" t="s">
        <v>1371</v>
      </c>
      <c r="I1515" s="144">
        <v>0</v>
      </c>
      <c r="J1515" s="144">
        <v>0</v>
      </c>
      <c r="K1515" s="144"/>
      <c r="L1515" s="144"/>
    </row>
    <row r="1516" spans="1:12" x14ac:dyDescent="0.25">
      <c r="A1516" s="144" t="s">
        <v>6757</v>
      </c>
      <c r="B1516" s="144" t="s">
        <v>6758</v>
      </c>
      <c r="C1516" s="144" t="s">
        <v>201</v>
      </c>
      <c r="D1516" s="144" t="s">
        <v>6759</v>
      </c>
      <c r="E1516" s="144">
        <v>0.42209999999999998</v>
      </c>
      <c r="F1516" s="144" t="s">
        <v>201</v>
      </c>
      <c r="G1516" s="144">
        <v>0</v>
      </c>
      <c r="H1516" s="144" t="s">
        <v>1371</v>
      </c>
      <c r="I1516" s="144">
        <v>100</v>
      </c>
      <c r="J1516" s="144">
        <v>100</v>
      </c>
      <c r="K1516" s="144"/>
      <c r="L1516" s="144"/>
    </row>
    <row r="1517" spans="1:12" x14ac:dyDescent="0.25">
      <c r="A1517" s="144" t="s">
        <v>6760</v>
      </c>
      <c r="B1517" s="144" t="s">
        <v>6761</v>
      </c>
      <c r="C1517" s="144" t="s">
        <v>201</v>
      </c>
      <c r="D1517" s="144" t="s">
        <v>6762</v>
      </c>
      <c r="E1517" s="144">
        <v>0.315</v>
      </c>
      <c r="F1517" s="144" t="s">
        <v>201</v>
      </c>
      <c r="G1517" s="144">
        <v>0</v>
      </c>
      <c r="H1517" s="144" t="s">
        <v>1371</v>
      </c>
      <c r="I1517" s="144">
        <v>100</v>
      </c>
      <c r="J1517" s="144">
        <v>100</v>
      </c>
      <c r="K1517" s="144"/>
      <c r="L1517" s="144"/>
    </row>
    <row r="1518" spans="1:12" x14ac:dyDescent="0.25">
      <c r="A1518" s="144" t="s">
        <v>6763</v>
      </c>
      <c r="B1518" s="144" t="s">
        <v>6764</v>
      </c>
      <c r="C1518" s="144" t="s">
        <v>201</v>
      </c>
      <c r="D1518" s="144" t="s">
        <v>4215</v>
      </c>
      <c r="E1518" s="144">
        <v>0.31290000000000001</v>
      </c>
      <c r="F1518" s="144" t="s">
        <v>201</v>
      </c>
      <c r="G1518" s="144">
        <v>0</v>
      </c>
      <c r="H1518" s="144" t="s">
        <v>1371</v>
      </c>
      <c r="I1518" s="144">
        <v>100</v>
      </c>
      <c r="J1518" s="144">
        <v>100</v>
      </c>
      <c r="K1518" s="144"/>
      <c r="L1518" s="144"/>
    </row>
    <row r="1519" spans="1:12" x14ac:dyDescent="0.25">
      <c r="A1519" s="144" t="s">
        <v>6765</v>
      </c>
      <c r="B1519" s="144" t="s">
        <v>6766</v>
      </c>
      <c r="C1519" s="144" t="s">
        <v>201</v>
      </c>
      <c r="D1519" s="144" t="s">
        <v>6767</v>
      </c>
      <c r="E1519" s="144">
        <v>-0.45029999999999998</v>
      </c>
      <c r="F1519" s="144" t="s">
        <v>6768</v>
      </c>
      <c r="G1519" s="144">
        <v>0.45029999999999998</v>
      </c>
      <c r="H1519" s="144" t="s">
        <v>1371</v>
      </c>
      <c r="I1519" s="144">
        <v>0</v>
      </c>
      <c r="J1519" s="144">
        <v>0</v>
      </c>
      <c r="K1519" s="144"/>
      <c r="L1519" s="144"/>
    </row>
    <row r="1520" spans="1:12" x14ac:dyDescent="0.25">
      <c r="A1520" s="144" t="s">
        <v>6769</v>
      </c>
      <c r="B1520" s="144" t="s">
        <v>6770</v>
      </c>
      <c r="C1520" s="144" t="s">
        <v>201</v>
      </c>
      <c r="D1520" s="144" t="s">
        <v>6771</v>
      </c>
      <c r="E1520" s="144">
        <v>-0.50829999999999997</v>
      </c>
      <c r="F1520" s="144" t="s">
        <v>6772</v>
      </c>
      <c r="G1520" s="144">
        <v>0.50829999999999997</v>
      </c>
      <c r="H1520" s="144" t="s">
        <v>1371</v>
      </c>
      <c r="I1520" s="144">
        <v>0</v>
      </c>
      <c r="J1520" s="144">
        <v>0</v>
      </c>
      <c r="K1520" s="144"/>
      <c r="L1520" s="144"/>
    </row>
    <row r="1521" spans="1:12" x14ac:dyDescent="0.25">
      <c r="A1521" s="144" t="s">
        <v>6773</v>
      </c>
      <c r="B1521" s="144" t="s">
        <v>6774</v>
      </c>
      <c r="C1521" s="144" t="s">
        <v>201</v>
      </c>
      <c r="D1521" s="144" t="s">
        <v>6775</v>
      </c>
      <c r="E1521" s="144">
        <v>-7.1389999999999995E-2</v>
      </c>
      <c r="F1521" s="144" t="s">
        <v>6776</v>
      </c>
      <c r="G1521" s="144">
        <v>7.1389999999999995E-2</v>
      </c>
      <c r="H1521" s="144" t="s">
        <v>1371</v>
      </c>
      <c r="I1521" s="144">
        <v>0</v>
      </c>
      <c r="J1521" s="144">
        <v>0</v>
      </c>
      <c r="K1521" s="144"/>
      <c r="L1521" s="144"/>
    </row>
    <row r="1522" spans="1:12" x14ac:dyDescent="0.25">
      <c r="A1522" s="144" t="s">
        <v>6777</v>
      </c>
      <c r="B1522" s="144" t="s">
        <v>6778</v>
      </c>
      <c r="C1522" s="144" t="s">
        <v>201</v>
      </c>
      <c r="D1522" s="144" t="s">
        <v>6779</v>
      </c>
      <c r="E1522" s="144">
        <v>0.43149999999999999</v>
      </c>
      <c r="F1522" s="144" t="s">
        <v>201</v>
      </c>
      <c r="G1522" s="144">
        <v>0</v>
      </c>
      <c r="H1522" s="144" t="s">
        <v>1371</v>
      </c>
      <c r="I1522" s="144">
        <v>100</v>
      </c>
      <c r="J1522" s="144">
        <v>100</v>
      </c>
      <c r="K1522" s="144"/>
      <c r="L1522" s="144"/>
    </row>
    <row r="1523" spans="1:12" x14ac:dyDescent="0.25">
      <c r="A1523" s="144" t="s">
        <v>6780</v>
      </c>
      <c r="B1523" s="144" t="s">
        <v>6614</v>
      </c>
      <c r="C1523" s="144" t="s">
        <v>201</v>
      </c>
      <c r="D1523" s="144" t="s">
        <v>4219</v>
      </c>
      <c r="E1523" s="144">
        <v>2.6329999999999999E-2</v>
      </c>
      <c r="F1523" s="144" t="s">
        <v>201</v>
      </c>
      <c r="G1523" s="144">
        <v>0</v>
      </c>
      <c r="H1523" s="144" t="s">
        <v>1371</v>
      </c>
      <c r="I1523" s="144">
        <v>100</v>
      </c>
      <c r="J1523" s="144">
        <v>100</v>
      </c>
      <c r="K1523" s="144"/>
      <c r="L1523" s="144"/>
    </row>
    <row r="1524" spans="1:12" x14ac:dyDescent="0.25">
      <c r="A1524" s="144" t="s">
        <v>6781</v>
      </c>
      <c r="B1524" s="144" t="s">
        <v>6782</v>
      </c>
      <c r="C1524" s="144" t="s">
        <v>201</v>
      </c>
      <c r="D1524" s="144" t="s">
        <v>6783</v>
      </c>
      <c r="E1524" s="144">
        <v>4.308E-2</v>
      </c>
      <c r="F1524" s="144" t="s">
        <v>201</v>
      </c>
      <c r="G1524" s="144">
        <v>0</v>
      </c>
      <c r="H1524" s="144" t="s">
        <v>1371</v>
      </c>
      <c r="I1524" s="144">
        <v>100</v>
      </c>
      <c r="J1524" s="144">
        <v>100</v>
      </c>
      <c r="K1524" s="144"/>
      <c r="L1524" s="144"/>
    </row>
    <row r="1525" spans="1:12" x14ac:dyDescent="0.25">
      <c r="A1525" s="144" t="s">
        <v>6784</v>
      </c>
      <c r="B1525" s="144" t="s">
        <v>6785</v>
      </c>
      <c r="C1525" s="144" t="s">
        <v>201</v>
      </c>
      <c r="D1525" s="144" t="s">
        <v>6786</v>
      </c>
      <c r="E1525" s="144">
        <v>-1</v>
      </c>
      <c r="F1525" s="144" t="s">
        <v>4220</v>
      </c>
      <c r="G1525" s="144">
        <v>1</v>
      </c>
      <c r="H1525" s="144" t="s">
        <v>1371</v>
      </c>
      <c r="I1525" s="144">
        <v>0</v>
      </c>
      <c r="J1525" s="144">
        <v>0</v>
      </c>
      <c r="K1525" s="144"/>
      <c r="L1525" s="144"/>
    </row>
    <row r="1526" spans="1:12" x14ac:dyDescent="0.25">
      <c r="A1526" s="144" t="s">
        <v>6787</v>
      </c>
      <c r="B1526" s="144" t="s">
        <v>6788</v>
      </c>
      <c r="C1526" s="144" t="s">
        <v>201</v>
      </c>
      <c r="D1526" s="144" t="s">
        <v>3458</v>
      </c>
      <c r="E1526" s="144">
        <v>-8.5040000000000004E-2</v>
      </c>
      <c r="F1526" s="144" t="s">
        <v>6789</v>
      </c>
      <c r="G1526" s="144">
        <v>8.5040000000000004E-2</v>
      </c>
      <c r="H1526" s="144" t="s">
        <v>1371</v>
      </c>
      <c r="I1526" s="144">
        <v>0</v>
      </c>
      <c r="J1526" s="144">
        <v>0</v>
      </c>
      <c r="K1526" s="144"/>
      <c r="L1526" s="144"/>
    </row>
    <row r="1527" spans="1:12" x14ac:dyDescent="0.25">
      <c r="A1527" s="144" t="s">
        <v>6790</v>
      </c>
      <c r="B1527" s="144" t="s">
        <v>1597</v>
      </c>
      <c r="C1527" s="144" t="s">
        <v>201</v>
      </c>
      <c r="D1527" s="144" t="s">
        <v>6791</v>
      </c>
      <c r="E1527" s="144">
        <v>-0.1082</v>
      </c>
      <c r="F1527" s="144" t="s">
        <v>1599</v>
      </c>
      <c r="G1527" s="144">
        <v>0.1082</v>
      </c>
      <c r="H1527" s="144" t="s">
        <v>1371</v>
      </c>
      <c r="I1527" s="144">
        <v>0</v>
      </c>
      <c r="J1527" s="144">
        <v>0</v>
      </c>
      <c r="K1527" s="144"/>
      <c r="L1527" s="144"/>
    </row>
    <row r="1528" spans="1:12" x14ac:dyDescent="0.25">
      <c r="A1528" s="144" t="s">
        <v>6792</v>
      </c>
      <c r="B1528" s="144" t="s">
        <v>6793</v>
      </c>
      <c r="C1528" s="144" t="s">
        <v>201</v>
      </c>
      <c r="D1528" s="144" t="s">
        <v>4226</v>
      </c>
      <c r="E1528" s="144">
        <v>0.1245</v>
      </c>
      <c r="F1528" s="144" t="s">
        <v>201</v>
      </c>
      <c r="G1528" s="144">
        <v>0</v>
      </c>
      <c r="H1528" s="144" t="s">
        <v>1371</v>
      </c>
      <c r="I1528" s="144">
        <v>100</v>
      </c>
      <c r="J1528" s="144">
        <v>100</v>
      </c>
      <c r="K1528" s="144"/>
      <c r="L1528" s="144"/>
    </row>
    <row r="1529" spans="1:12" x14ac:dyDescent="0.25">
      <c r="A1529" s="144" t="s">
        <v>6794</v>
      </c>
      <c r="B1529" s="144" t="s">
        <v>6795</v>
      </c>
      <c r="C1529" s="144" t="s">
        <v>201</v>
      </c>
      <c r="D1529" s="144" t="s">
        <v>6796</v>
      </c>
      <c r="E1529" s="144">
        <v>0.1293</v>
      </c>
      <c r="F1529" s="144" t="s">
        <v>201</v>
      </c>
      <c r="G1529" s="144">
        <v>0</v>
      </c>
      <c r="H1529" s="144" t="s">
        <v>1371</v>
      </c>
      <c r="I1529" s="144">
        <v>100</v>
      </c>
      <c r="J1529" s="144">
        <v>100</v>
      </c>
      <c r="K1529" s="144"/>
      <c r="L1529" s="144"/>
    </row>
    <row r="1530" spans="1:12" x14ac:dyDescent="0.25">
      <c r="A1530" s="144" t="s">
        <v>6797</v>
      </c>
      <c r="B1530" s="144" t="s">
        <v>6798</v>
      </c>
      <c r="C1530" s="144" t="s">
        <v>201</v>
      </c>
      <c r="D1530" s="144" t="s">
        <v>6799</v>
      </c>
      <c r="E1530" s="144">
        <v>0.24809999999999999</v>
      </c>
      <c r="F1530" s="144" t="s">
        <v>201</v>
      </c>
      <c r="G1530" s="144">
        <v>0</v>
      </c>
      <c r="H1530" s="144" t="s">
        <v>1371</v>
      </c>
      <c r="I1530" s="144">
        <v>100</v>
      </c>
      <c r="J1530" s="144">
        <v>100</v>
      </c>
      <c r="K1530" s="144"/>
      <c r="L1530" s="144"/>
    </row>
    <row r="1531" spans="1:12" x14ac:dyDescent="0.25">
      <c r="A1531" s="144" t="s">
        <v>6800</v>
      </c>
      <c r="B1531" s="144" t="s">
        <v>6801</v>
      </c>
      <c r="C1531" s="144" t="s">
        <v>201</v>
      </c>
      <c r="D1531" s="144" t="s">
        <v>6802</v>
      </c>
      <c r="E1531" s="144">
        <v>-0.2944</v>
      </c>
      <c r="F1531" s="144" t="s">
        <v>6803</v>
      </c>
      <c r="G1531" s="144">
        <v>0.2944</v>
      </c>
      <c r="H1531" s="144" t="s">
        <v>1371</v>
      </c>
      <c r="I1531" s="144">
        <v>0</v>
      </c>
      <c r="J1531" s="144">
        <v>0</v>
      </c>
      <c r="K1531" s="144"/>
      <c r="L1531" s="144"/>
    </row>
    <row r="1532" spans="1:12" x14ac:dyDescent="0.25">
      <c r="A1532" s="144" t="s">
        <v>6804</v>
      </c>
      <c r="B1532" s="144" t="s">
        <v>6805</v>
      </c>
      <c r="C1532" s="144" t="s">
        <v>201</v>
      </c>
      <c r="D1532" s="144" t="s">
        <v>6806</v>
      </c>
      <c r="E1532" s="144">
        <v>-0.25569999999999998</v>
      </c>
      <c r="F1532" s="144" t="s">
        <v>6807</v>
      </c>
      <c r="G1532" s="144">
        <v>0.25569999999999998</v>
      </c>
      <c r="H1532" s="144" t="s">
        <v>1371</v>
      </c>
      <c r="I1532" s="144">
        <v>0</v>
      </c>
      <c r="J1532" s="144">
        <v>0</v>
      </c>
      <c r="K1532" s="144"/>
      <c r="L1532" s="144"/>
    </row>
    <row r="1533" spans="1:12" x14ac:dyDescent="0.25">
      <c r="A1533" s="144" t="s">
        <v>6808</v>
      </c>
      <c r="B1533" s="144" t="s">
        <v>6809</v>
      </c>
      <c r="C1533" s="144" t="s">
        <v>201</v>
      </c>
      <c r="D1533" s="144" t="s">
        <v>4230</v>
      </c>
      <c r="E1533" s="144">
        <v>0.75290000000000001</v>
      </c>
      <c r="F1533" s="144" t="s">
        <v>201</v>
      </c>
      <c r="G1533" s="144">
        <v>0</v>
      </c>
      <c r="H1533" s="144" t="s">
        <v>1371</v>
      </c>
      <c r="I1533" s="144">
        <v>100</v>
      </c>
      <c r="J1533" s="144">
        <v>100</v>
      </c>
      <c r="K1533" s="144"/>
      <c r="L1533" s="144"/>
    </row>
    <row r="1534" spans="1:12" x14ac:dyDescent="0.25">
      <c r="A1534" s="144" t="s">
        <v>6810</v>
      </c>
      <c r="B1534" s="144" t="s">
        <v>6811</v>
      </c>
      <c r="C1534" s="144" t="s">
        <v>201</v>
      </c>
      <c r="D1534" s="144" t="s">
        <v>6812</v>
      </c>
      <c r="E1534" s="144">
        <v>1.675</v>
      </c>
      <c r="F1534" s="144" t="s">
        <v>201</v>
      </c>
      <c r="G1534" s="144">
        <v>0</v>
      </c>
      <c r="H1534" s="144" t="s">
        <v>1371</v>
      </c>
      <c r="I1534" s="144">
        <v>100</v>
      </c>
      <c r="J1534" s="144">
        <v>100</v>
      </c>
      <c r="K1534" s="144"/>
      <c r="L1534" s="144"/>
    </row>
    <row r="1535" spans="1:12" x14ac:dyDescent="0.25">
      <c r="A1535" s="144" t="s">
        <v>6813</v>
      </c>
      <c r="B1535" s="144" t="s">
        <v>6814</v>
      </c>
      <c r="C1535" s="144" t="s">
        <v>201</v>
      </c>
      <c r="D1535" s="144" t="s">
        <v>6815</v>
      </c>
      <c r="E1535" s="144">
        <v>-0.22739999999999999</v>
      </c>
      <c r="F1535" s="144" t="s">
        <v>6816</v>
      </c>
      <c r="G1535" s="144">
        <v>0.22739999999999999</v>
      </c>
      <c r="H1535" s="144" t="s">
        <v>1371</v>
      </c>
      <c r="I1535" s="144">
        <v>0</v>
      </c>
      <c r="J1535" s="144">
        <v>0</v>
      </c>
      <c r="K1535" s="144"/>
      <c r="L1535" s="144"/>
    </row>
    <row r="1536" spans="1:12" x14ac:dyDescent="0.25">
      <c r="A1536" s="144" t="s">
        <v>6817</v>
      </c>
      <c r="B1536" s="144" t="s">
        <v>2915</v>
      </c>
      <c r="C1536" s="144" t="s">
        <v>201</v>
      </c>
      <c r="D1536" s="144" t="s">
        <v>6818</v>
      </c>
      <c r="E1536" s="144">
        <v>-0.186</v>
      </c>
      <c r="F1536" s="144" t="s">
        <v>2493</v>
      </c>
      <c r="G1536" s="144">
        <v>0.186</v>
      </c>
      <c r="H1536" s="144" t="s">
        <v>1371</v>
      </c>
      <c r="I1536" s="144">
        <v>0</v>
      </c>
      <c r="J1536" s="144">
        <v>0</v>
      </c>
      <c r="K1536" s="144"/>
      <c r="L1536" s="144"/>
    </row>
    <row r="1537" spans="1:12" x14ac:dyDescent="0.25">
      <c r="A1537" s="144" t="s">
        <v>6819</v>
      </c>
      <c r="B1537" s="144" t="s">
        <v>6820</v>
      </c>
      <c r="C1537" s="144" t="s">
        <v>201</v>
      </c>
      <c r="D1537" s="144" t="s">
        <v>4234</v>
      </c>
      <c r="E1537" s="144">
        <v>1.234</v>
      </c>
      <c r="F1537" s="144" t="s">
        <v>201</v>
      </c>
      <c r="G1537" s="144">
        <v>0</v>
      </c>
      <c r="H1537" s="144" t="s">
        <v>1371</v>
      </c>
      <c r="I1537" s="144">
        <v>100</v>
      </c>
      <c r="J1537" s="144">
        <v>100</v>
      </c>
      <c r="K1537" s="144"/>
      <c r="L1537" s="144"/>
    </row>
    <row r="1538" spans="1:12" x14ac:dyDescent="0.25">
      <c r="A1538" s="144" t="s">
        <v>6821</v>
      </c>
      <c r="B1538" s="144" t="s">
        <v>6822</v>
      </c>
      <c r="C1538" s="144" t="s">
        <v>201</v>
      </c>
      <c r="D1538" s="144" t="s">
        <v>6823</v>
      </c>
      <c r="E1538" s="144">
        <v>-6.4219999999999999E-2</v>
      </c>
      <c r="F1538" s="144" t="s">
        <v>6824</v>
      </c>
      <c r="G1538" s="144">
        <v>6.4219999999999999E-2</v>
      </c>
      <c r="H1538" s="144" t="s">
        <v>1371</v>
      </c>
      <c r="I1538" s="144">
        <v>0</v>
      </c>
      <c r="J1538" s="144">
        <v>0</v>
      </c>
      <c r="K1538" s="144"/>
      <c r="L1538" s="144"/>
    </row>
    <row r="1539" spans="1:12" x14ac:dyDescent="0.25">
      <c r="A1539" s="144" t="s">
        <v>6825</v>
      </c>
      <c r="B1539" s="144" t="s">
        <v>6826</v>
      </c>
      <c r="C1539" s="144" t="s">
        <v>201</v>
      </c>
      <c r="D1539" s="144" t="s">
        <v>6827</v>
      </c>
      <c r="E1539" s="144">
        <v>1.9890000000000001</v>
      </c>
      <c r="F1539" s="144" t="s">
        <v>201</v>
      </c>
      <c r="G1539" s="144">
        <v>0</v>
      </c>
      <c r="H1539" s="144" t="s">
        <v>1371</v>
      </c>
      <c r="I1539" s="144">
        <v>100</v>
      </c>
      <c r="J1539" s="144">
        <v>100</v>
      </c>
      <c r="K1539" s="144"/>
      <c r="L1539" s="144"/>
    </row>
    <row r="1540" spans="1:12" x14ac:dyDescent="0.25">
      <c r="A1540" s="144" t="s">
        <v>6828</v>
      </c>
      <c r="B1540" s="144" t="s">
        <v>6829</v>
      </c>
      <c r="C1540" s="144" t="s">
        <v>201</v>
      </c>
      <c r="D1540" s="144" t="s">
        <v>6830</v>
      </c>
      <c r="E1540" s="144">
        <v>-0.78249999999999997</v>
      </c>
      <c r="F1540" s="144" t="s">
        <v>3459</v>
      </c>
      <c r="G1540" s="144">
        <v>0.78249999999999997</v>
      </c>
      <c r="H1540" s="144" t="s">
        <v>1371</v>
      </c>
      <c r="I1540" s="144">
        <v>0</v>
      </c>
      <c r="J1540" s="144">
        <v>0</v>
      </c>
      <c r="K1540" s="144"/>
      <c r="L1540" s="144"/>
    </row>
    <row r="1541" spans="1:12" x14ac:dyDescent="0.25">
      <c r="A1541" s="144" t="s">
        <v>6831</v>
      </c>
      <c r="B1541" s="144" t="s">
        <v>6832</v>
      </c>
      <c r="C1541" s="144" t="s">
        <v>201</v>
      </c>
      <c r="D1541" s="144" t="s">
        <v>6833</v>
      </c>
      <c r="E1541" s="144">
        <v>0.60780000000000001</v>
      </c>
      <c r="F1541" s="144" t="s">
        <v>201</v>
      </c>
      <c r="G1541" s="144">
        <v>0</v>
      </c>
      <c r="H1541" s="144" t="s">
        <v>1371</v>
      </c>
      <c r="I1541" s="144">
        <v>100</v>
      </c>
      <c r="J1541" s="144">
        <v>100</v>
      </c>
      <c r="K1541" s="144"/>
      <c r="L1541" s="144"/>
    </row>
    <row r="1542" spans="1:12" x14ac:dyDescent="0.25">
      <c r="A1542" s="144" t="s">
        <v>6834</v>
      </c>
      <c r="B1542" s="144" t="s">
        <v>6835</v>
      </c>
      <c r="C1542" s="144" t="s">
        <v>201</v>
      </c>
      <c r="D1542" s="144" t="s">
        <v>4237</v>
      </c>
      <c r="E1542" s="144">
        <v>-0.12939999999999999</v>
      </c>
      <c r="F1542" s="144" t="s">
        <v>6836</v>
      </c>
      <c r="G1542" s="144">
        <v>0.12939999999999999</v>
      </c>
      <c r="H1542" s="144" t="s">
        <v>1371</v>
      </c>
      <c r="I1542" s="144">
        <v>0</v>
      </c>
      <c r="J1542" s="144">
        <v>0</v>
      </c>
      <c r="K1542" s="144"/>
      <c r="L1542" s="144"/>
    </row>
    <row r="1543" spans="1:12" x14ac:dyDescent="0.25">
      <c r="A1543" s="144" t="s">
        <v>6837</v>
      </c>
      <c r="B1543" s="144" t="s">
        <v>6838</v>
      </c>
      <c r="C1543" s="144" t="s">
        <v>201</v>
      </c>
      <c r="D1543" s="144" t="s">
        <v>3462</v>
      </c>
      <c r="E1543" s="144">
        <v>0.10290000000000001</v>
      </c>
      <c r="F1543" s="144" t="s">
        <v>201</v>
      </c>
      <c r="G1543" s="144">
        <v>0</v>
      </c>
      <c r="H1543" s="144" t="s">
        <v>1371</v>
      </c>
      <c r="I1543" s="144">
        <v>100</v>
      </c>
      <c r="J1543" s="144">
        <v>100</v>
      </c>
      <c r="K1543" s="144"/>
      <c r="L1543" s="144"/>
    </row>
    <row r="1544" spans="1:12" x14ac:dyDescent="0.25">
      <c r="A1544" s="144" t="s">
        <v>6839</v>
      </c>
      <c r="B1544" s="144" t="s">
        <v>6840</v>
      </c>
      <c r="C1544" s="144" t="s">
        <v>201</v>
      </c>
      <c r="D1544" s="144" t="s">
        <v>6841</v>
      </c>
      <c r="E1544" s="144">
        <v>-0.45929999999999999</v>
      </c>
      <c r="F1544" s="144" t="s">
        <v>6842</v>
      </c>
      <c r="G1544" s="144">
        <v>0.45929999999999999</v>
      </c>
      <c r="H1544" s="144" t="s">
        <v>1371</v>
      </c>
      <c r="I1544" s="144">
        <v>0</v>
      </c>
      <c r="J1544" s="144">
        <v>0</v>
      </c>
      <c r="K1544" s="144"/>
      <c r="L1544" s="144"/>
    </row>
    <row r="1545" spans="1:12" x14ac:dyDescent="0.25">
      <c r="A1545" s="144" t="s">
        <v>6843</v>
      </c>
      <c r="B1545" s="144" t="s">
        <v>2163</v>
      </c>
      <c r="C1545" s="144" t="s">
        <v>201</v>
      </c>
      <c r="D1545" s="144" t="s">
        <v>6844</v>
      </c>
      <c r="E1545" s="144">
        <v>-0.2581</v>
      </c>
      <c r="F1545" s="144" t="s">
        <v>2165</v>
      </c>
      <c r="G1545" s="144">
        <v>0.2581</v>
      </c>
      <c r="H1545" s="144" t="s">
        <v>1371</v>
      </c>
      <c r="I1545" s="144">
        <v>0</v>
      </c>
      <c r="J1545" s="144">
        <v>0</v>
      </c>
      <c r="K1545" s="144"/>
      <c r="L1545" s="144"/>
    </row>
    <row r="1546" spans="1:12" x14ac:dyDescent="0.25">
      <c r="A1546" s="144" t="s">
        <v>6845</v>
      </c>
      <c r="B1546" s="144" t="s">
        <v>6846</v>
      </c>
      <c r="C1546" s="144" t="s">
        <v>201</v>
      </c>
      <c r="D1546" s="144" t="s">
        <v>6847</v>
      </c>
      <c r="E1546" s="144">
        <v>-8.4110000000000004E-2</v>
      </c>
      <c r="F1546" s="144" t="s">
        <v>6848</v>
      </c>
      <c r="G1546" s="144">
        <v>8.4110000000000004E-2</v>
      </c>
      <c r="H1546" s="144" t="s">
        <v>1371</v>
      </c>
      <c r="I1546" s="144">
        <v>0</v>
      </c>
      <c r="J1546" s="144">
        <v>0</v>
      </c>
      <c r="K1546" s="144"/>
      <c r="L1546" s="144"/>
    </row>
    <row r="1547" spans="1:12" x14ac:dyDescent="0.25">
      <c r="A1547" s="144" t="s">
        <v>6849</v>
      </c>
      <c r="B1547" s="144" t="s">
        <v>6850</v>
      </c>
      <c r="C1547" s="144" t="s">
        <v>201</v>
      </c>
      <c r="D1547" s="144" t="s">
        <v>4241</v>
      </c>
      <c r="E1547" s="144">
        <v>0.44969999999999999</v>
      </c>
      <c r="F1547" s="144" t="s">
        <v>201</v>
      </c>
      <c r="G1547" s="144">
        <v>0</v>
      </c>
      <c r="H1547" s="144" t="s">
        <v>1371</v>
      </c>
      <c r="I1547" s="144">
        <v>100</v>
      </c>
      <c r="J1547" s="144">
        <v>100</v>
      </c>
      <c r="K1547" s="144"/>
      <c r="L1547" s="144"/>
    </row>
    <row r="1548" spans="1:12" x14ac:dyDescent="0.25">
      <c r="A1548" s="144" t="s">
        <v>6851</v>
      </c>
      <c r="B1548" s="144" t="s">
        <v>6852</v>
      </c>
      <c r="C1548" s="144" t="s">
        <v>201</v>
      </c>
      <c r="D1548" s="144" t="s">
        <v>6853</v>
      </c>
      <c r="E1548" s="144">
        <v>0.25180000000000002</v>
      </c>
      <c r="F1548" s="144" t="s">
        <v>201</v>
      </c>
      <c r="G1548" s="144">
        <v>0</v>
      </c>
      <c r="H1548" s="144" t="s">
        <v>1371</v>
      </c>
      <c r="I1548" s="144">
        <v>100</v>
      </c>
      <c r="J1548" s="144">
        <v>100</v>
      </c>
      <c r="K1548" s="144"/>
      <c r="L1548" s="144"/>
    </row>
    <row r="1549" spans="1:12" x14ac:dyDescent="0.25">
      <c r="A1549" s="144" t="s">
        <v>6854</v>
      </c>
      <c r="B1549" s="144" t="s">
        <v>2137</v>
      </c>
      <c r="C1549" s="144" t="s">
        <v>201</v>
      </c>
      <c r="D1549" s="144" t="s">
        <v>6855</v>
      </c>
      <c r="E1549" s="144">
        <v>0.3049</v>
      </c>
      <c r="F1549" s="144" t="s">
        <v>201</v>
      </c>
      <c r="G1549" s="144">
        <v>0</v>
      </c>
      <c r="H1549" s="144" t="s">
        <v>1371</v>
      </c>
      <c r="I1549" s="144">
        <v>100</v>
      </c>
      <c r="J1549" s="144">
        <v>100</v>
      </c>
      <c r="K1549" s="144"/>
      <c r="L1549" s="144"/>
    </row>
    <row r="1550" spans="1:12" x14ac:dyDescent="0.25">
      <c r="A1550" s="144" t="s">
        <v>6856</v>
      </c>
      <c r="B1550" s="144" t="s">
        <v>6857</v>
      </c>
      <c r="C1550" s="144" t="s">
        <v>201</v>
      </c>
      <c r="D1550" s="144" t="s">
        <v>6858</v>
      </c>
      <c r="E1550" s="144">
        <v>0.1542</v>
      </c>
      <c r="F1550" s="144" t="s">
        <v>201</v>
      </c>
      <c r="G1550" s="144">
        <v>0</v>
      </c>
      <c r="H1550" s="144" t="s">
        <v>1371</v>
      </c>
      <c r="I1550" s="144">
        <v>100</v>
      </c>
      <c r="J1550" s="144">
        <v>100</v>
      </c>
      <c r="K1550" s="144"/>
      <c r="L1550" s="144"/>
    </row>
    <row r="1551" spans="1:12" x14ac:dyDescent="0.25">
      <c r="A1551" s="144" t="s">
        <v>6859</v>
      </c>
      <c r="B1551" s="144" t="s">
        <v>6860</v>
      </c>
      <c r="C1551" s="144" t="s">
        <v>201</v>
      </c>
      <c r="D1551" s="144" t="s">
        <v>4244</v>
      </c>
      <c r="E1551" s="144">
        <v>-8.4370000000000001E-2</v>
      </c>
      <c r="F1551" s="144" t="s">
        <v>6861</v>
      </c>
      <c r="G1551" s="144">
        <v>8.4370000000000001E-2</v>
      </c>
      <c r="H1551" s="144" t="s">
        <v>1371</v>
      </c>
      <c r="I1551" s="144">
        <v>0</v>
      </c>
      <c r="J1551" s="144">
        <v>0</v>
      </c>
      <c r="K1551" s="144"/>
      <c r="L1551" s="144"/>
    </row>
    <row r="1552" spans="1:12" x14ac:dyDescent="0.25">
      <c r="A1552" s="144" t="s">
        <v>6862</v>
      </c>
      <c r="B1552" s="144" t="s">
        <v>6863</v>
      </c>
      <c r="C1552" s="144" t="s">
        <v>201</v>
      </c>
      <c r="D1552" s="144" t="s">
        <v>6864</v>
      </c>
      <c r="E1552" s="144">
        <v>-0.2959</v>
      </c>
      <c r="F1552" s="144" t="s">
        <v>6865</v>
      </c>
      <c r="G1552" s="144">
        <v>0.2959</v>
      </c>
      <c r="H1552" s="144" t="s">
        <v>1371</v>
      </c>
      <c r="I1552" s="144">
        <v>0</v>
      </c>
      <c r="J1552" s="144">
        <v>0</v>
      </c>
      <c r="K1552" s="144"/>
      <c r="L1552" s="144"/>
    </row>
    <row r="1553" spans="1:12" x14ac:dyDescent="0.25">
      <c r="A1553" s="144" t="s">
        <v>6866</v>
      </c>
      <c r="B1553" s="144" t="s">
        <v>6867</v>
      </c>
      <c r="C1553" s="144" t="s">
        <v>201</v>
      </c>
      <c r="D1553" s="144" t="s">
        <v>6868</v>
      </c>
      <c r="E1553" s="144">
        <v>-8.2629999999999995E-2</v>
      </c>
      <c r="F1553" s="144" t="s">
        <v>6869</v>
      </c>
      <c r="G1553" s="144">
        <v>8.2629999999999995E-2</v>
      </c>
      <c r="H1553" s="144" t="s">
        <v>1371</v>
      </c>
      <c r="I1553" s="144">
        <v>0</v>
      </c>
      <c r="J1553" s="144">
        <v>0</v>
      </c>
      <c r="K1553" s="144"/>
      <c r="L1553" s="144"/>
    </row>
    <row r="1554" spans="1:12" x14ac:dyDescent="0.25">
      <c r="A1554" s="144" t="s">
        <v>6870</v>
      </c>
      <c r="B1554" s="144" t="s">
        <v>6519</v>
      </c>
      <c r="C1554" s="144" t="s">
        <v>201</v>
      </c>
      <c r="D1554" s="144" t="s">
        <v>4248</v>
      </c>
      <c r="E1554" s="144">
        <v>0.13880000000000001</v>
      </c>
      <c r="F1554" s="144" t="s">
        <v>201</v>
      </c>
      <c r="G1554" s="144">
        <v>0</v>
      </c>
      <c r="H1554" s="144" t="s">
        <v>1371</v>
      </c>
      <c r="I1554" s="144">
        <v>100</v>
      </c>
      <c r="J1554" s="144">
        <v>100</v>
      </c>
      <c r="K1554" s="144"/>
      <c r="L1554" s="144"/>
    </row>
    <row r="1555" spans="1:12" x14ac:dyDescent="0.25">
      <c r="A1555" s="144" t="s">
        <v>6871</v>
      </c>
      <c r="B1555" s="144" t="s">
        <v>6872</v>
      </c>
      <c r="C1555" s="144" t="s">
        <v>201</v>
      </c>
      <c r="D1555" s="144" t="s">
        <v>6873</v>
      </c>
      <c r="E1555" s="144">
        <v>0.74750000000000005</v>
      </c>
      <c r="F1555" s="144" t="s">
        <v>201</v>
      </c>
      <c r="G1555" s="144">
        <v>0</v>
      </c>
      <c r="H1555" s="144" t="s">
        <v>1371</v>
      </c>
      <c r="I1555" s="144">
        <v>100</v>
      </c>
      <c r="J1555" s="144">
        <v>100</v>
      </c>
      <c r="K1555" s="144"/>
      <c r="L1555" s="144"/>
    </row>
    <row r="1556" spans="1:12" x14ac:dyDescent="0.25">
      <c r="A1556" s="144" t="s">
        <v>6874</v>
      </c>
      <c r="B1556" s="144" t="s">
        <v>6875</v>
      </c>
      <c r="C1556" s="144" t="s">
        <v>201</v>
      </c>
      <c r="D1556" s="144" t="s">
        <v>6876</v>
      </c>
      <c r="E1556" s="144">
        <v>0.26319999999999999</v>
      </c>
      <c r="F1556" s="144" t="s">
        <v>201</v>
      </c>
      <c r="G1556" s="144">
        <v>0</v>
      </c>
      <c r="H1556" s="144" t="s">
        <v>1371</v>
      </c>
      <c r="I1556" s="144">
        <v>100</v>
      </c>
      <c r="J1556" s="144">
        <v>100</v>
      </c>
      <c r="K1556" s="144"/>
      <c r="L1556" s="144"/>
    </row>
    <row r="1557" spans="1:12" x14ac:dyDescent="0.25">
      <c r="A1557" s="144" t="s">
        <v>6877</v>
      </c>
      <c r="B1557" s="144" t="s">
        <v>6878</v>
      </c>
      <c r="C1557" s="144" t="s">
        <v>201</v>
      </c>
      <c r="D1557" s="144" t="s">
        <v>6879</v>
      </c>
      <c r="E1557" s="144">
        <v>1.2350000000000001</v>
      </c>
      <c r="F1557" s="144" t="s">
        <v>201</v>
      </c>
      <c r="G1557" s="144">
        <v>0</v>
      </c>
      <c r="H1557" s="144" t="s">
        <v>1371</v>
      </c>
      <c r="I1557" s="144">
        <v>100</v>
      </c>
      <c r="J1557" s="144">
        <v>100</v>
      </c>
      <c r="K1557" s="144"/>
      <c r="L1557" s="144"/>
    </row>
    <row r="1558" spans="1:12" x14ac:dyDescent="0.25">
      <c r="A1558" s="144" t="s">
        <v>6880</v>
      </c>
      <c r="B1558" s="144" t="s">
        <v>6881</v>
      </c>
      <c r="C1558" s="144" t="s">
        <v>201</v>
      </c>
      <c r="D1558" s="144" t="s">
        <v>6882</v>
      </c>
      <c r="E1558" s="144">
        <v>1.3160000000000001</v>
      </c>
      <c r="F1558" s="144" t="s">
        <v>201</v>
      </c>
      <c r="G1558" s="144">
        <v>0</v>
      </c>
      <c r="H1558" s="144" t="s">
        <v>1371</v>
      </c>
      <c r="I1558" s="144">
        <v>100</v>
      </c>
      <c r="J1558" s="144">
        <v>100</v>
      </c>
      <c r="K1558" s="144"/>
      <c r="L1558" s="144"/>
    </row>
    <row r="1559" spans="1:12" x14ac:dyDescent="0.25">
      <c r="A1559" s="144" t="s">
        <v>6883</v>
      </c>
      <c r="B1559" s="144" t="s">
        <v>6884</v>
      </c>
      <c r="C1559" s="144" t="s">
        <v>201</v>
      </c>
      <c r="D1559" s="144" t="s">
        <v>4251</v>
      </c>
      <c r="E1559" s="144">
        <v>-4.0890000000000003E-2</v>
      </c>
      <c r="F1559" s="144" t="s">
        <v>4252</v>
      </c>
      <c r="G1559" s="144">
        <v>4.0890000000000003E-2</v>
      </c>
      <c r="H1559" s="144" t="s">
        <v>1371</v>
      </c>
      <c r="I1559" s="144">
        <v>0</v>
      </c>
      <c r="J1559" s="144">
        <v>0</v>
      </c>
      <c r="K1559" s="144"/>
      <c r="L1559" s="144"/>
    </row>
    <row r="1560" spans="1:12" x14ac:dyDescent="0.25">
      <c r="A1560" s="144" t="s">
        <v>6885</v>
      </c>
      <c r="B1560" s="144" t="s">
        <v>6886</v>
      </c>
      <c r="C1560" s="144" t="s">
        <v>201</v>
      </c>
      <c r="D1560" s="144" t="s">
        <v>6887</v>
      </c>
      <c r="E1560" s="144">
        <v>0.1714</v>
      </c>
      <c r="F1560" s="144" t="s">
        <v>201</v>
      </c>
      <c r="G1560" s="144">
        <v>0</v>
      </c>
      <c r="H1560" s="144" t="s">
        <v>1371</v>
      </c>
      <c r="I1560" s="144">
        <v>100</v>
      </c>
      <c r="J1560" s="144">
        <v>100</v>
      </c>
      <c r="K1560" s="144"/>
      <c r="L1560" s="144"/>
    </row>
    <row r="1561" spans="1:12" x14ac:dyDescent="0.25">
      <c r="A1561" s="144" t="s">
        <v>6888</v>
      </c>
      <c r="B1561" s="144" t="s">
        <v>6889</v>
      </c>
      <c r="C1561" s="144" t="s">
        <v>201</v>
      </c>
      <c r="D1561" s="144" t="s">
        <v>6890</v>
      </c>
      <c r="E1561" s="144">
        <v>0.11119999999999999</v>
      </c>
      <c r="F1561" s="144" t="s">
        <v>201</v>
      </c>
      <c r="G1561" s="144">
        <v>0</v>
      </c>
      <c r="H1561" s="144" t="s">
        <v>1371</v>
      </c>
      <c r="I1561" s="144">
        <v>100</v>
      </c>
      <c r="J1561" s="144">
        <v>100</v>
      </c>
      <c r="K1561" s="144"/>
      <c r="L1561" s="144"/>
    </row>
    <row r="1562" spans="1:12" x14ac:dyDescent="0.25">
      <c r="A1562" s="144" t="s">
        <v>6891</v>
      </c>
      <c r="B1562" s="144" t="s">
        <v>6892</v>
      </c>
      <c r="C1562" s="144" t="s">
        <v>201</v>
      </c>
      <c r="D1562" s="144" t="s">
        <v>3466</v>
      </c>
      <c r="E1562" s="144">
        <v>-7.5649999999999995E-2</v>
      </c>
      <c r="F1562" s="144" t="s">
        <v>6893</v>
      </c>
      <c r="G1562" s="144">
        <v>7.5649999999999995E-2</v>
      </c>
      <c r="H1562" s="144" t="s">
        <v>1371</v>
      </c>
      <c r="I1562" s="144">
        <v>0</v>
      </c>
      <c r="J1562" s="144">
        <v>0</v>
      </c>
      <c r="K1562" s="144"/>
      <c r="L1562" s="144"/>
    </row>
    <row r="1563" spans="1:12" x14ac:dyDescent="0.25">
      <c r="A1563" s="144" t="s">
        <v>6894</v>
      </c>
      <c r="B1563" s="144" t="s">
        <v>6895</v>
      </c>
      <c r="C1563" s="144" t="s">
        <v>201</v>
      </c>
      <c r="D1563" s="144" t="s">
        <v>6896</v>
      </c>
      <c r="E1563" s="144">
        <v>0.91869999999999996</v>
      </c>
      <c r="F1563" s="144" t="s">
        <v>201</v>
      </c>
      <c r="G1563" s="144">
        <v>0</v>
      </c>
      <c r="H1563" s="144" t="s">
        <v>1371</v>
      </c>
      <c r="I1563" s="144">
        <v>100</v>
      </c>
      <c r="J1563" s="144">
        <v>100</v>
      </c>
      <c r="K1563" s="144"/>
      <c r="L1563" s="144"/>
    </row>
    <row r="1564" spans="1:12" x14ac:dyDescent="0.25">
      <c r="A1564" s="144" t="s">
        <v>6897</v>
      </c>
      <c r="B1564" s="144" t="s">
        <v>6898</v>
      </c>
      <c r="C1564" s="144" t="s">
        <v>201</v>
      </c>
      <c r="D1564" s="144" t="s">
        <v>6899</v>
      </c>
      <c r="E1564" s="144">
        <v>-0.37830000000000003</v>
      </c>
      <c r="F1564" s="144" t="s">
        <v>4255</v>
      </c>
      <c r="G1564" s="144">
        <v>0.37830000000000003</v>
      </c>
      <c r="H1564" s="144" t="s">
        <v>1371</v>
      </c>
      <c r="I1564" s="144">
        <v>0</v>
      </c>
      <c r="J1564" s="144">
        <v>0</v>
      </c>
      <c r="K1564" s="144"/>
      <c r="L1564" s="144"/>
    </row>
    <row r="1565" spans="1:12" x14ac:dyDescent="0.25">
      <c r="A1565" s="144" t="s">
        <v>6900</v>
      </c>
      <c r="B1565" s="144" t="s">
        <v>6901</v>
      </c>
      <c r="C1565" s="144" t="s">
        <v>201</v>
      </c>
      <c r="D1565" s="144" t="s">
        <v>6902</v>
      </c>
      <c r="E1565" s="144">
        <v>0.29680000000000001</v>
      </c>
      <c r="F1565" s="144" t="s">
        <v>201</v>
      </c>
      <c r="G1565" s="144">
        <v>0</v>
      </c>
      <c r="H1565" s="144" t="s">
        <v>1371</v>
      </c>
      <c r="I1565" s="144">
        <v>100</v>
      </c>
      <c r="J1565" s="144">
        <v>100</v>
      </c>
      <c r="K1565" s="144"/>
      <c r="L1565" s="144"/>
    </row>
    <row r="1566" spans="1:12" x14ac:dyDescent="0.25">
      <c r="A1566" s="144" t="s">
        <v>6903</v>
      </c>
      <c r="B1566" s="144" t="s">
        <v>6788</v>
      </c>
      <c r="C1566" s="144" t="s">
        <v>201</v>
      </c>
      <c r="D1566" s="144" t="s">
        <v>4258</v>
      </c>
      <c r="E1566" s="144">
        <v>-9.3280000000000002E-2</v>
      </c>
      <c r="F1566" s="144" t="s">
        <v>6789</v>
      </c>
      <c r="G1566" s="144">
        <v>9.3280000000000002E-2</v>
      </c>
      <c r="H1566" s="144" t="s">
        <v>1371</v>
      </c>
      <c r="I1566" s="144">
        <v>0</v>
      </c>
      <c r="J1566" s="144">
        <v>0</v>
      </c>
      <c r="K1566" s="144"/>
      <c r="L1566" s="144"/>
    </row>
    <row r="1567" spans="1:12" x14ac:dyDescent="0.25">
      <c r="A1567" s="144" t="s">
        <v>6904</v>
      </c>
      <c r="B1567" s="144" t="s">
        <v>6905</v>
      </c>
      <c r="C1567" s="144" t="s">
        <v>201</v>
      </c>
      <c r="D1567" s="144" t="s">
        <v>6906</v>
      </c>
      <c r="E1567" s="144">
        <v>0.4249</v>
      </c>
      <c r="F1567" s="144" t="s">
        <v>201</v>
      </c>
      <c r="G1567" s="144">
        <v>0</v>
      </c>
      <c r="H1567" s="144" t="s">
        <v>1371</v>
      </c>
      <c r="I1567" s="144">
        <v>100</v>
      </c>
      <c r="J1567" s="144">
        <v>100</v>
      </c>
      <c r="K1567" s="144"/>
      <c r="L1567" s="144"/>
    </row>
    <row r="1568" spans="1:12" x14ac:dyDescent="0.25">
      <c r="A1568" s="144" t="s">
        <v>6907</v>
      </c>
      <c r="B1568" s="144" t="s">
        <v>6908</v>
      </c>
      <c r="C1568" s="144" t="s">
        <v>201</v>
      </c>
      <c r="D1568" s="144" t="s">
        <v>6909</v>
      </c>
      <c r="E1568" s="144">
        <v>0.2989</v>
      </c>
      <c r="F1568" s="144" t="s">
        <v>201</v>
      </c>
      <c r="G1568" s="144">
        <v>0</v>
      </c>
      <c r="H1568" s="144" t="s">
        <v>1371</v>
      </c>
      <c r="I1568" s="144">
        <v>100</v>
      </c>
      <c r="J1568" s="144">
        <v>100</v>
      </c>
      <c r="K1568" s="144"/>
      <c r="L1568" s="144"/>
    </row>
    <row r="1569" spans="1:12" x14ac:dyDescent="0.25">
      <c r="A1569" s="144" t="s">
        <v>6910</v>
      </c>
      <c r="B1569" s="144" t="s">
        <v>6911</v>
      </c>
      <c r="C1569" s="144" t="s">
        <v>201</v>
      </c>
      <c r="D1569" s="144" t="s">
        <v>6912</v>
      </c>
      <c r="E1569" s="144">
        <v>-0.75629999999999997</v>
      </c>
      <c r="F1569" s="144" t="s">
        <v>4259</v>
      </c>
      <c r="G1569" s="144">
        <v>0.75629999999999997</v>
      </c>
      <c r="H1569" s="144" t="s">
        <v>1371</v>
      </c>
      <c r="I1569" s="144">
        <v>0</v>
      </c>
      <c r="J1569" s="144">
        <v>0</v>
      </c>
      <c r="K1569" s="144"/>
      <c r="L1569" s="144"/>
    </row>
    <row r="1570" spans="1:12" x14ac:dyDescent="0.25">
      <c r="A1570" s="144" t="s">
        <v>6913</v>
      </c>
      <c r="B1570" s="144" t="s">
        <v>6914</v>
      </c>
      <c r="C1570" s="144" t="s">
        <v>201</v>
      </c>
      <c r="D1570" s="144" t="s">
        <v>4262</v>
      </c>
      <c r="E1570" s="144">
        <v>-1.2629999999999999</v>
      </c>
      <c r="F1570" s="144" t="s">
        <v>6915</v>
      </c>
      <c r="G1570" s="144">
        <v>1.2629999999999999</v>
      </c>
      <c r="H1570" s="144" t="s">
        <v>1371</v>
      </c>
      <c r="I1570" s="144">
        <v>0</v>
      </c>
      <c r="J1570" s="144">
        <v>0</v>
      </c>
      <c r="K1570" s="144"/>
      <c r="L1570" s="144"/>
    </row>
    <row r="1571" spans="1:12" x14ac:dyDescent="0.25">
      <c r="A1571" s="144" t="s">
        <v>6916</v>
      </c>
      <c r="B1571" s="144" t="s">
        <v>6917</v>
      </c>
      <c r="C1571" s="144" t="s">
        <v>201</v>
      </c>
      <c r="D1571" s="144" t="s">
        <v>6918</v>
      </c>
      <c r="E1571" s="144">
        <v>-0.78700000000000003</v>
      </c>
      <c r="F1571" s="144" t="s">
        <v>6919</v>
      </c>
      <c r="G1571" s="144">
        <v>0.78700000000000003</v>
      </c>
      <c r="H1571" s="144" t="s">
        <v>1371</v>
      </c>
      <c r="I1571" s="144">
        <v>0</v>
      </c>
      <c r="J1571" s="144">
        <v>0</v>
      </c>
      <c r="K1571" s="144"/>
      <c r="L1571" s="144"/>
    </row>
    <row r="1572" spans="1:12" x14ac:dyDescent="0.25">
      <c r="A1572" s="144" t="s">
        <v>6920</v>
      </c>
      <c r="B1572" s="144" t="s">
        <v>6635</v>
      </c>
      <c r="C1572" s="144" t="s">
        <v>201</v>
      </c>
      <c r="D1572" s="144" t="s">
        <v>6921</v>
      </c>
      <c r="E1572" s="144">
        <v>0.53779999999999994</v>
      </c>
      <c r="F1572" s="144" t="s">
        <v>201</v>
      </c>
      <c r="G1572" s="144">
        <v>0</v>
      </c>
      <c r="H1572" s="144" t="s">
        <v>1371</v>
      </c>
      <c r="I1572" s="144">
        <v>100</v>
      </c>
      <c r="J1572" s="144">
        <v>100</v>
      </c>
      <c r="K1572" s="144"/>
      <c r="L1572" s="144"/>
    </row>
    <row r="1573" spans="1:12" x14ac:dyDescent="0.25">
      <c r="A1573" s="144" t="s">
        <v>6922</v>
      </c>
      <c r="B1573" s="144" t="s">
        <v>6923</v>
      </c>
      <c r="C1573" s="144" t="s">
        <v>201</v>
      </c>
      <c r="D1573" s="144" t="s">
        <v>6924</v>
      </c>
      <c r="E1573" s="144">
        <v>0.10349999999999999</v>
      </c>
      <c r="F1573" s="144" t="s">
        <v>201</v>
      </c>
      <c r="G1573" s="144">
        <v>0</v>
      </c>
      <c r="H1573" s="144" t="s">
        <v>1371</v>
      </c>
      <c r="I1573" s="144">
        <v>100</v>
      </c>
      <c r="J1573" s="144">
        <v>100</v>
      </c>
      <c r="K1573" s="144"/>
      <c r="L1573" s="144"/>
    </row>
    <row r="1574" spans="1:12" x14ac:dyDescent="0.25">
      <c r="A1574" s="144" t="s">
        <v>6925</v>
      </c>
      <c r="B1574" s="144" t="s">
        <v>1636</v>
      </c>
      <c r="C1574" s="144" t="s">
        <v>201</v>
      </c>
      <c r="D1574" s="144" t="s">
        <v>4266</v>
      </c>
      <c r="E1574" s="144">
        <v>-0.49909999999999999</v>
      </c>
      <c r="F1574" s="144" t="s">
        <v>1638</v>
      </c>
      <c r="G1574" s="144">
        <v>0.49909999999999999</v>
      </c>
      <c r="H1574" s="144" t="s">
        <v>1371</v>
      </c>
      <c r="I1574" s="144">
        <v>0</v>
      </c>
      <c r="J1574" s="144">
        <v>0</v>
      </c>
      <c r="K1574" s="144"/>
      <c r="L1574" s="144"/>
    </row>
    <row r="1575" spans="1:12" x14ac:dyDescent="0.25">
      <c r="A1575" s="144" t="s">
        <v>6926</v>
      </c>
      <c r="B1575" s="144" t="s">
        <v>6927</v>
      </c>
      <c r="C1575" s="144" t="s">
        <v>201</v>
      </c>
      <c r="D1575" s="144" t="s">
        <v>6928</v>
      </c>
      <c r="E1575" s="144">
        <v>2.242</v>
      </c>
      <c r="F1575" s="144" t="s">
        <v>201</v>
      </c>
      <c r="G1575" s="144">
        <v>0</v>
      </c>
      <c r="H1575" s="144" t="s">
        <v>1371</v>
      </c>
      <c r="I1575" s="144">
        <v>100</v>
      </c>
      <c r="J1575" s="144">
        <v>100</v>
      </c>
      <c r="K1575" s="144"/>
      <c r="L1575" s="144"/>
    </row>
    <row r="1576" spans="1:12" x14ac:dyDescent="0.25">
      <c r="A1576" s="144" t="s">
        <v>6929</v>
      </c>
      <c r="B1576" s="144" t="s">
        <v>6930</v>
      </c>
      <c r="C1576" s="144" t="s">
        <v>201</v>
      </c>
      <c r="D1576" s="144" t="s">
        <v>6931</v>
      </c>
      <c r="E1576" s="144">
        <v>-0.68730000000000002</v>
      </c>
      <c r="F1576" s="144" t="s">
        <v>4267</v>
      </c>
      <c r="G1576" s="144">
        <v>0.68730000000000002</v>
      </c>
      <c r="H1576" s="144" t="s">
        <v>1371</v>
      </c>
      <c r="I1576" s="144">
        <v>0</v>
      </c>
      <c r="J1576" s="144">
        <v>0</v>
      </c>
      <c r="K1576" s="144"/>
      <c r="L1576" s="144"/>
    </row>
    <row r="1577" spans="1:12" x14ac:dyDescent="0.25">
      <c r="A1577" s="144" t="s">
        <v>6932</v>
      </c>
      <c r="B1577" s="144" t="s">
        <v>6933</v>
      </c>
      <c r="C1577" s="144" t="s">
        <v>201</v>
      </c>
      <c r="D1577" s="144" t="s">
        <v>6934</v>
      </c>
      <c r="E1577" s="144">
        <v>0.41620000000000001</v>
      </c>
      <c r="F1577" s="144" t="s">
        <v>201</v>
      </c>
      <c r="G1577" s="144">
        <v>0</v>
      </c>
      <c r="H1577" s="144" t="s">
        <v>1371</v>
      </c>
      <c r="I1577" s="144">
        <v>100</v>
      </c>
      <c r="J1577" s="144">
        <v>100</v>
      </c>
      <c r="K1577" s="144"/>
      <c r="L1577" s="144"/>
    </row>
    <row r="1578" spans="1:12" x14ac:dyDescent="0.25">
      <c r="A1578" s="144" t="s">
        <v>6935</v>
      </c>
      <c r="B1578" s="144" t="s">
        <v>6936</v>
      </c>
      <c r="C1578" s="144" t="s">
        <v>201</v>
      </c>
      <c r="D1578" s="144" t="s">
        <v>6937</v>
      </c>
      <c r="E1578" s="144">
        <v>0.2757</v>
      </c>
      <c r="F1578" s="144" t="s">
        <v>201</v>
      </c>
      <c r="G1578" s="144">
        <v>0</v>
      </c>
      <c r="H1578" s="144" t="s">
        <v>1371</v>
      </c>
      <c r="I1578" s="144">
        <v>100</v>
      </c>
      <c r="J1578" s="144">
        <v>100</v>
      </c>
      <c r="K1578" s="144"/>
      <c r="L1578" s="144"/>
    </row>
    <row r="1579" spans="1:12" x14ac:dyDescent="0.25">
      <c r="A1579" s="144" t="s">
        <v>6938</v>
      </c>
      <c r="B1579" s="144" t="s">
        <v>6939</v>
      </c>
      <c r="C1579" s="144" t="s">
        <v>201</v>
      </c>
      <c r="D1579" s="144" t="s">
        <v>3470</v>
      </c>
      <c r="E1579" s="144">
        <v>-5.9360000000000003E-2</v>
      </c>
      <c r="F1579" s="144" t="s">
        <v>6940</v>
      </c>
      <c r="G1579" s="144">
        <v>5.9360000000000003E-2</v>
      </c>
      <c r="H1579" s="144" t="s">
        <v>1371</v>
      </c>
      <c r="I1579" s="144">
        <v>0</v>
      </c>
      <c r="J1579" s="144">
        <v>0</v>
      </c>
      <c r="K1579" s="144"/>
      <c r="L1579" s="144"/>
    </row>
    <row r="1580" spans="1:12" x14ac:dyDescent="0.25">
      <c r="A1580" s="144" t="s">
        <v>6941</v>
      </c>
      <c r="B1580" s="144" t="s">
        <v>6942</v>
      </c>
      <c r="C1580" s="144" t="s">
        <v>201</v>
      </c>
      <c r="D1580" s="144" t="s">
        <v>6943</v>
      </c>
      <c r="E1580" s="144">
        <v>-5.13E-3</v>
      </c>
      <c r="F1580" s="144" t="s">
        <v>6944</v>
      </c>
      <c r="G1580" s="144">
        <v>5.13E-3</v>
      </c>
      <c r="H1580" s="144" t="s">
        <v>1371</v>
      </c>
      <c r="I1580" s="144">
        <v>0</v>
      </c>
      <c r="J1580" s="144">
        <v>0</v>
      </c>
      <c r="K1580" s="144"/>
      <c r="L1580" s="144"/>
    </row>
    <row r="1581" spans="1:12" x14ac:dyDescent="0.25">
      <c r="A1581" s="144" t="s">
        <v>6945</v>
      </c>
      <c r="B1581" s="144" t="s">
        <v>6946</v>
      </c>
      <c r="C1581" s="144" t="s">
        <v>201</v>
      </c>
      <c r="D1581" s="144" t="s">
        <v>6947</v>
      </c>
      <c r="E1581" s="144">
        <v>0.44409999999999999</v>
      </c>
      <c r="F1581" s="144" t="s">
        <v>201</v>
      </c>
      <c r="G1581" s="144">
        <v>0</v>
      </c>
      <c r="H1581" s="144" t="s">
        <v>1371</v>
      </c>
      <c r="I1581" s="144">
        <v>100</v>
      </c>
      <c r="J1581" s="144">
        <v>100</v>
      </c>
      <c r="K1581" s="144"/>
      <c r="L1581" s="144"/>
    </row>
    <row r="1582" spans="1:12" x14ac:dyDescent="0.25">
      <c r="A1582" s="144" t="s">
        <v>6948</v>
      </c>
      <c r="B1582" s="144" t="s">
        <v>6949</v>
      </c>
      <c r="C1582" s="144" t="s">
        <v>201</v>
      </c>
      <c r="D1582" s="144" t="s">
        <v>6950</v>
      </c>
      <c r="E1582" s="144">
        <v>0.45629999999999998</v>
      </c>
      <c r="F1582" s="144" t="s">
        <v>201</v>
      </c>
      <c r="G1582" s="144">
        <v>0</v>
      </c>
      <c r="H1582" s="144" t="s">
        <v>1371</v>
      </c>
      <c r="I1582" s="144">
        <v>100</v>
      </c>
      <c r="J1582" s="144">
        <v>100</v>
      </c>
      <c r="K1582" s="144"/>
      <c r="L1582" s="144"/>
    </row>
    <row r="1583" spans="1:12" x14ac:dyDescent="0.25">
      <c r="A1583" s="144" t="s">
        <v>6951</v>
      </c>
      <c r="B1583" s="144" t="s">
        <v>6952</v>
      </c>
      <c r="C1583" s="144" t="s">
        <v>201</v>
      </c>
      <c r="D1583" s="144" t="s">
        <v>6953</v>
      </c>
      <c r="E1583" s="144">
        <v>-0.60189999999999999</v>
      </c>
      <c r="F1583" s="144" t="s">
        <v>4270</v>
      </c>
      <c r="G1583" s="144">
        <v>0.60189999999999999</v>
      </c>
      <c r="H1583" s="144" t="s">
        <v>1371</v>
      </c>
      <c r="I1583" s="144">
        <v>0</v>
      </c>
      <c r="J1583" s="144">
        <v>0</v>
      </c>
      <c r="K1583" s="144"/>
      <c r="L1583" s="144"/>
    </row>
    <row r="1584" spans="1:12" x14ac:dyDescent="0.25">
      <c r="A1584" s="144" t="s">
        <v>6954</v>
      </c>
      <c r="B1584" s="144" t="s">
        <v>6955</v>
      </c>
      <c r="C1584" s="144" t="s">
        <v>201</v>
      </c>
      <c r="D1584" s="144" t="s">
        <v>4273</v>
      </c>
      <c r="E1584" s="144">
        <v>-0.56399999999999995</v>
      </c>
      <c r="F1584" s="144" t="s">
        <v>6956</v>
      </c>
      <c r="G1584" s="144">
        <v>0.56399999999999995</v>
      </c>
      <c r="H1584" s="144" t="s">
        <v>1371</v>
      </c>
      <c r="I1584" s="144">
        <v>0</v>
      </c>
      <c r="J1584" s="144">
        <v>0</v>
      </c>
      <c r="K1584" s="144"/>
      <c r="L1584" s="144"/>
    </row>
    <row r="1585" spans="1:12" x14ac:dyDescent="0.25">
      <c r="A1585" s="144" t="s">
        <v>6957</v>
      </c>
      <c r="B1585" s="144" t="s">
        <v>6958</v>
      </c>
      <c r="C1585" s="144" t="s">
        <v>201</v>
      </c>
      <c r="D1585" s="144" t="s">
        <v>6959</v>
      </c>
      <c r="E1585" s="144">
        <v>-0.2205</v>
      </c>
      <c r="F1585" s="144" t="s">
        <v>6960</v>
      </c>
      <c r="G1585" s="144">
        <v>0.2205</v>
      </c>
      <c r="H1585" s="144" t="s">
        <v>1371</v>
      </c>
      <c r="I1585" s="144">
        <v>0</v>
      </c>
      <c r="J1585" s="144">
        <v>0</v>
      </c>
      <c r="K1585" s="144"/>
      <c r="L1585" s="144"/>
    </row>
    <row r="1586" spans="1:12" x14ac:dyDescent="0.25">
      <c r="A1586" s="144" t="s">
        <v>6961</v>
      </c>
      <c r="B1586" s="144" t="s">
        <v>6962</v>
      </c>
      <c r="C1586" s="144" t="s">
        <v>201</v>
      </c>
      <c r="D1586" s="144" t="s">
        <v>6963</v>
      </c>
      <c r="E1586" s="144">
        <v>-0.1079</v>
      </c>
      <c r="F1586" s="144" t="s">
        <v>6964</v>
      </c>
      <c r="G1586" s="144">
        <v>0.1079</v>
      </c>
      <c r="H1586" s="144" t="s">
        <v>1371</v>
      </c>
      <c r="I1586" s="144">
        <v>0</v>
      </c>
      <c r="J1586" s="144">
        <v>0</v>
      </c>
      <c r="K1586" s="144"/>
      <c r="L1586" s="144"/>
    </row>
    <row r="1587" spans="1:12" x14ac:dyDescent="0.25">
      <c r="A1587" s="144" t="s">
        <v>6965</v>
      </c>
      <c r="B1587" s="144" t="s">
        <v>6519</v>
      </c>
      <c r="C1587" s="144" t="s">
        <v>201</v>
      </c>
      <c r="D1587" s="144" t="s">
        <v>6966</v>
      </c>
      <c r="E1587" s="144">
        <v>0.14480000000000001</v>
      </c>
      <c r="F1587" s="144" t="s">
        <v>201</v>
      </c>
      <c r="G1587" s="144">
        <v>0</v>
      </c>
      <c r="H1587" s="144" t="s">
        <v>1371</v>
      </c>
      <c r="I1587" s="144">
        <v>100</v>
      </c>
      <c r="J1587" s="144">
        <v>100</v>
      </c>
      <c r="K1587" s="144"/>
      <c r="L1587" s="144"/>
    </row>
    <row r="1588" spans="1:12" x14ac:dyDescent="0.25">
      <c r="A1588" s="144" t="s">
        <v>6967</v>
      </c>
      <c r="B1588" s="144" t="s">
        <v>6968</v>
      </c>
      <c r="C1588" s="144" t="s">
        <v>201</v>
      </c>
      <c r="D1588" s="144" t="s">
        <v>4277</v>
      </c>
      <c r="E1588" s="144">
        <v>0.2044</v>
      </c>
      <c r="F1588" s="144" t="s">
        <v>201</v>
      </c>
      <c r="G1588" s="144">
        <v>0</v>
      </c>
      <c r="H1588" s="144" t="s">
        <v>1371</v>
      </c>
      <c r="I1588" s="144">
        <v>100</v>
      </c>
      <c r="J1588" s="144">
        <v>100</v>
      </c>
      <c r="K1588" s="144"/>
      <c r="L1588" s="144"/>
    </row>
    <row r="1589" spans="1:12" x14ac:dyDescent="0.25">
      <c r="A1589" s="144" t="s">
        <v>6969</v>
      </c>
      <c r="B1589" s="144" t="s">
        <v>6970</v>
      </c>
      <c r="C1589" s="144" t="s">
        <v>201</v>
      </c>
      <c r="D1589" s="144" t="s">
        <v>6971</v>
      </c>
      <c r="E1589" s="144">
        <v>1.046</v>
      </c>
      <c r="F1589" s="144" t="s">
        <v>201</v>
      </c>
      <c r="G1589" s="144">
        <v>0</v>
      </c>
      <c r="H1589" s="144" t="s">
        <v>1371</v>
      </c>
      <c r="I1589" s="144">
        <v>100</v>
      </c>
      <c r="J1589" s="144">
        <v>100</v>
      </c>
      <c r="K1589" s="144"/>
      <c r="L1589" s="144"/>
    </row>
    <row r="1590" spans="1:12" x14ac:dyDescent="0.25">
      <c r="A1590" s="144" t="s">
        <v>6972</v>
      </c>
      <c r="B1590" s="144" t="s">
        <v>6973</v>
      </c>
      <c r="C1590" s="144" t="s">
        <v>201</v>
      </c>
      <c r="D1590" s="144" t="s">
        <v>6974</v>
      </c>
      <c r="E1590" s="144">
        <v>2.1030000000000002</v>
      </c>
      <c r="F1590" s="144" t="s">
        <v>201</v>
      </c>
      <c r="G1590" s="144">
        <v>0</v>
      </c>
      <c r="H1590" s="144" t="s">
        <v>1371</v>
      </c>
      <c r="I1590" s="144">
        <v>100</v>
      </c>
      <c r="J1590" s="144">
        <v>100</v>
      </c>
      <c r="K1590" s="144"/>
      <c r="L1590" s="144"/>
    </row>
    <row r="1591" spans="1:12" x14ac:dyDescent="0.25">
      <c r="A1591" s="144" t="s">
        <v>6975</v>
      </c>
      <c r="B1591" s="144" t="s">
        <v>6976</v>
      </c>
      <c r="C1591" s="144" t="s">
        <v>201</v>
      </c>
      <c r="D1591" s="144" t="s">
        <v>6977</v>
      </c>
      <c r="E1591" s="144">
        <v>1.1220000000000001</v>
      </c>
      <c r="F1591" s="144" t="s">
        <v>201</v>
      </c>
      <c r="G1591" s="144">
        <v>0</v>
      </c>
      <c r="H1591" s="144" t="s">
        <v>1371</v>
      </c>
      <c r="I1591" s="144">
        <v>100</v>
      </c>
      <c r="J1591" s="144">
        <v>100</v>
      </c>
      <c r="K1591" s="144"/>
      <c r="L1591" s="144"/>
    </row>
    <row r="1592" spans="1:12" x14ac:dyDescent="0.25">
      <c r="A1592" s="144" t="s">
        <v>6978</v>
      </c>
      <c r="B1592" s="144" t="s">
        <v>6979</v>
      </c>
      <c r="C1592" s="144" t="s">
        <v>201</v>
      </c>
      <c r="D1592" s="144" t="s">
        <v>4280</v>
      </c>
      <c r="E1592" s="144">
        <v>0.18029999999999999</v>
      </c>
      <c r="F1592" s="144" t="s">
        <v>201</v>
      </c>
      <c r="G1592" s="144">
        <v>0</v>
      </c>
      <c r="H1592" s="144" t="s">
        <v>1371</v>
      </c>
      <c r="I1592" s="144">
        <v>100</v>
      </c>
      <c r="J1592" s="144">
        <v>100</v>
      </c>
      <c r="K1592" s="144"/>
      <c r="L1592" s="144"/>
    </row>
    <row r="1593" spans="1:12" x14ac:dyDescent="0.25">
      <c r="A1593" s="144" t="s">
        <v>6980</v>
      </c>
      <c r="B1593" s="144" t="s">
        <v>6981</v>
      </c>
      <c r="C1593" s="144" t="s">
        <v>201</v>
      </c>
      <c r="D1593" s="144" t="s">
        <v>6982</v>
      </c>
      <c r="E1593" s="144">
        <v>-0.66900000000000004</v>
      </c>
      <c r="F1593" s="144" t="s">
        <v>4281</v>
      </c>
      <c r="G1593" s="144">
        <v>0.66900000000000004</v>
      </c>
      <c r="H1593" s="144" t="s">
        <v>1371</v>
      </c>
      <c r="I1593" s="144">
        <v>0</v>
      </c>
      <c r="J1593" s="144">
        <v>0</v>
      </c>
      <c r="K1593" s="144"/>
      <c r="L1593" s="144"/>
    </row>
    <row r="1594" spans="1:12" x14ac:dyDescent="0.25">
      <c r="A1594" s="144" t="s">
        <v>6983</v>
      </c>
      <c r="B1594" s="144" t="s">
        <v>6984</v>
      </c>
      <c r="C1594" s="144" t="s">
        <v>201</v>
      </c>
      <c r="D1594" s="144" t="s">
        <v>6985</v>
      </c>
      <c r="E1594" s="144">
        <v>5.314E-2</v>
      </c>
      <c r="F1594" s="144" t="s">
        <v>201</v>
      </c>
      <c r="G1594" s="144">
        <v>0</v>
      </c>
      <c r="H1594" s="144" t="s">
        <v>1371</v>
      </c>
      <c r="I1594" s="144">
        <v>100</v>
      </c>
      <c r="J1594" s="144">
        <v>100</v>
      </c>
      <c r="K1594" s="144"/>
      <c r="L1594" s="144"/>
    </row>
    <row r="1595" spans="1:12" x14ac:dyDescent="0.25">
      <c r="A1595" s="144" t="s">
        <v>6986</v>
      </c>
      <c r="B1595" s="144" t="s">
        <v>6987</v>
      </c>
      <c r="C1595" s="144" t="s">
        <v>201</v>
      </c>
      <c r="D1595" s="144" t="s">
        <v>6988</v>
      </c>
      <c r="E1595" s="144">
        <v>0.79510000000000003</v>
      </c>
      <c r="F1595" s="144" t="s">
        <v>201</v>
      </c>
      <c r="G1595" s="144">
        <v>0</v>
      </c>
      <c r="H1595" s="144" t="s">
        <v>1371</v>
      </c>
      <c r="I1595" s="144">
        <v>100</v>
      </c>
      <c r="J1595" s="144">
        <v>100</v>
      </c>
      <c r="K1595" s="144"/>
      <c r="L1595" s="144"/>
    </row>
    <row r="1596" spans="1:12" x14ac:dyDescent="0.25">
      <c r="A1596" s="144" t="s">
        <v>6989</v>
      </c>
      <c r="B1596" s="144" t="s">
        <v>6990</v>
      </c>
      <c r="C1596" s="144" t="s">
        <v>201</v>
      </c>
      <c r="D1596" s="144" t="s">
        <v>6991</v>
      </c>
      <c r="E1596" s="144">
        <v>-0.59350000000000003</v>
      </c>
      <c r="F1596" s="144" t="s">
        <v>6992</v>
      </c>
      <c r="G1596" s="144">
        <v>0.59350000000000003</v>
      </c>
      <c r="H1596" s="144" t="s">
        <v>1371</v>
      </c>
      <c r="I1596" s="144">
        <v>0</v>
      </c>
      <c r="J1596" s="144">
        <v>0</v>
      </c>
      <c r="K1596" s="144"/>
      <c r="L1596" s="144"/>
    </row>
    <row r="1597" spans="1:12" x14ac:dyDescent="0.25">
      <c r="A1597" s="144" t="s">
        <v>6993</v>
      </c>
      <c r="B1597" s="144" t="s">
        <v>6994</v>
      </c>
      <c r="C1597" s="144" t="s">
        <v>201</v>
      </c>
      <c r="D1597" s="144" t="s">
        <v>4284</v>
      </c>
      <c r="E1597" s="144">
        <v>0.2135</v>
      </c>
      <c r="F1597" s="144" t="s">
        <v>201</v>
      </c>
      <c r="G1597" s="144">
        <v>0</v>
      </c>
      <c r="H1597" s="144" t="s">
        <v>1371</v>
      </c>
      <c r="I1597" s="144">
        <v>100</v>
      </c>
      <c r="J1597" s="144">
        <v>100</v>
      </c>
      <c r="K1597" s="144"/>
      <c r="L1597" s="144"/>
    </row>
    <row r="1598" spans="1:12" x14ac:dyDescent="0.25">
      <c r="A1598" s="144" t="s">
        <v>6995</v>
      </c>
      <c r="B1598" s="144" t="s">
        <v>2100</v>
      </c>
      <c r="C1598" s="144" t="s">
        <v>201</v>
      </c>
      <c r="D1598" s="144" t="s">
        <v>6996</v>
      </c>
      <c r="E1598" s="144">
        <v>-0.61240000000000006</v>
      </c>
      <c r="F1598" s="144" t="s">
        <v>2102</v>
      </c>
      <c r="G1598" s="144">
        <v>0.61240000000000006</v>
      </c>
      <c r="H1598" s="144" t="s">
        <v>1371</v>
      </c>
      <c r="I1598" s="144">
        <v>0</v>
      </c>
      <c r="J1598" s="144">
        <v>0</v>
      </c>
      <c r="K1598" s="144"/>
      <c r="L1598" s="144"/>
    </row>
    <row r="1599" spans="1:12" x14ac:dyDescent="0.25">
      <c r="A1599" s="144" t="s">
        <v>6997</v>
      </c>
      <c r="B1599" s="144" t="s">
        <v>6998</v>
      </c>
      <c r="C1599" s="144" t="s">
        <v>201</v>
      </c>
      <c r="D1599" s="144" t="s">
        <v>3474</v>
      </c>
      <c r="E1599" s="144">
        <v>0.20200000000000001</v>
      </c>
      <c r="F1599" s="144" t="s">
        <v>201</v>
      </c>
      <c r="G1599" s="144">
        <v>0</v>
      </c>
      <c r="H1599" s="144" t="s">
        <v>1371</v>
      </c>
      <c r="I1599" s="144">
        <v>100</v>
      </c>
      <c r="J1599" s="144">
        <v>100</v>
      </c>
      <c r="K1599" s="144"/>
      <c r="L1599" s="144"/>
    </row>
    <row r="1600" spans="1:12" x14ac:dyDescent="0.25">
      <c r="A1600" s="144" t="s">
        <v>6999</v>
      </c>
      <c r="B1600" s="144" t="s">
        <v>7000</v>
      </c>
      <c r="C1600" s="144" t="s">
        <v>201</v>
      </c>
      <c r="D1600" s="144" t="s">
        <v>7001</v>
      </c>
      <c r="E1600" s="144">
        <v>-0.44700000000000001</v>
      </c>
      <c r="F1600" s="144" t="s">
        <v>7002</v>
      </c>
      <c r="G1600" s="144">
        <v>0.44700000000000001</v>
      </c>
      <c r="H1600" s="144" t="s">
        <v>1371</v>
      </c>
      <c r="I1600" s="144">
        <v>0</v>
      </c>
      <c r="J1600" s="144">
        <v>0</v>
      </c>
      <c r="K1600" s="144"/>
      <c r="L1600" s="144"/>
    </row>
    <row r="1601" spans="1:12" x14ac:dyDescent="0.25">
      <c r="A1601" s="144" t="s">
        <v>7003</v>
      </c>
      <c r="B1601" s="144" t="s">
        <v>7004</v>
      </c>
      <c r="C1601" s="144" t="s">
        <v>201</v>
      </c>
      <c r="D1601" s="144" t="s">
        <v>7005</v>
      </c>
      <c r="E1601" s="144">
        <v>-0.68369999999999997</v>
      </c>
      <c r="F1601" s="144" t="s">
        <v>7006</v>
      </c>
      <c r="G1601" s="144">
        <v>0.68369999999999997</v>
      </c>
      <c r="H1601" s="144" t="s">
        <v>1371</v>
      </c>
      <c r="I1601" s="144">
        <v>0</v>
      </c>
      <c r="J1601" s="144">
        <v>0</v>
      </c>
      <c r="K1601" s="144"/>
      <c r="L1601" s="144"/>
    </row>
    <row r="1602" spans="1:12" x14ac:dyDescent="0.25">
      <c r="A1602" s="144" t="s">
        <v>7007</v>
      </c>
      <c r="B1602" s="144" t="s">
        <v>7008</v>
      </c>
      <c r="C1602" s="144" t="s">
        <v>201</v>
      </c>
      <c r="D1602" s="144" t="s">
        <v>4288</v>
      </c>
      <c r="E1602" s="144">
        <v>0.38700000000000001</v>
      </c>
      <c r="F1602" s="144" t="s">
        <v>201</v>
      </c>
      <c r="G1602" s="144">
        <v>0</v>
      </c>
      <c r="H1602" s="144" t="s">
        <v>1371</v>
      </c>
      <c r="I1602" s="144">
        <v>100</v>
      </c>
      <c r="J1602" s="144">
        <v>100</v>
      </c>
      <c r="K1602" s="144"/>
      <c r="L1602" s="144"/>
    </row>
    <row r="1603" spans="1:12" x14ac:dyDescent="0.25">
      <c r="A1603" s="144" t="s">
        <v>7009</v>
      </c>
      <c r="B1603" s="144" t="s">
        <v>7010</v>
      </c>
      <c r="C1603" s="144" t="s">
        <v>201</v>
      </c>
      <c r="D1603" s="144" t="s">
        <v>7011</v>
      </c>
      <c r="E1603" s="144">
        <v>-0.35060000000000002</v>
      </c>
      <c r="F1603" s="144" t="s">
        <v>7012</v>
      </c>
      <c r="G1603" s="144">
        <v>0.35060000000000002</v>
      </c>
      <c r="H1603" s="144" t="s">
        <v>1371</v>
      </c>
      <c r="I1603" s="144">
        <v>0</v>
      </c>
      <c r="J1603" s="144">
        <v>0</v>
      </c>
      <c r="K1603" s="144"/>
      <c r="L1603" s="144"/>
    </row>
    <row r="1604" spans="1:12" x14ac:dyDescent="0.25">
      <c r="A1604" s="144" t="s">
        <v>7013</v>
      </c>
      <c r="B1604" s="144" t="s">
        <v>7014</v>
      </c>
      <c r="C1604" s="144" t="s">
        <v>201</v>
      </c>
      <c r="D1604" s="144" t="s">
        <v>7015</v>
      </c>
      <c r="E1604" s="144">
        <v>9.4270000000000007E-2</v>
      </c>
      <c r="F1604" s="144" t="s">
        <v>201</v>
      </c>
      <c r="G1604" s="144">
        <v>0</v>
      </c>
      <c r="H1604" s="144" t="s">
        <v>1371</v>
      </c>
      <c r="I1604" s="144">
        <v>100</v>
      </c>
      <c r="J1604" s="144">
        <v>100</v>
      </c>
      <c r="K1604" s="144"/>
      <c r="L1604" s="144"/>
    </row>
    <row r="1605" spans="1:12" x14ac:dyDescent="0.25">
      <c r="A1605" s="144" t="s">
        <v>7016</v>
      </c>
      <c r="B1605" s="144" t="s">
        <v>1030</v>
      </c>
      <c r="C1605" s="144" t="s">
        <v>201</v>
      </c>
      <c r="D1605" s="144" t="s">
        <v>7017</v>
      </c>
      <c r="E1605" s="144">
        <v>-0.19839999999999999</v>
      </c>
      <c r="F1605" s="144" t="s">
        <v>1032</v>
      </c>
      <c r="G1605" s="144">
        <v>0.19839999999999999</v>
      </c>
      <c r="H1605" s="144" t="s">
        <v>1371</v>
      </c>
      <c r="I1605" s="144">
        <v>0</v>
      </c>
      <c r="J1605" s="144">
        <v>0</v>
      </c>
      <c r="K1605" s="144"/>
      <c r="L1605" s="144"/>
    </row>
    <row r="1606" spans="1:12" x14ac:dyDescent="0.25">
      <c r="A1606" s="144" t="s">
        <v>7018</v>
      </c>
      <c r="B1606" s="144" t="s">
        <v>7019</v>
      </c>
      <c r="C1606" s="144" t="s">
        <v>201</v>
      </c>
      <c r="D1606" s="144" t="s">
        <v>4292</v>
      </c>
      <c r="E1606" s="144">
        <v>0.2072</v>
      </c>
      <c r="F1606" s="144" t="s">
        <v>201</v>
      </c>
      <c r="G1606" s="144">
        <v>0</v>
      </c>
      <c r="H1606" s="144" t="s">
        <v>1371</v>
      </c>
      <c r="I1606" s="144">
        <v>100</v>
      </c>
      <c r="J1606" s="144">
        <v>100</v>
      </c>
      <c r="K1606" s="144"/>
      <c r="L1606" s="144"/>
    </row>
    <row r="1607" spans="1:12" x14ac:dyDescent="0.25">
      <c r="A1607" s="144" t="s">
        <v>7020</v>
      </c>
      <c r="B1607" s="144" t="s">
        <v>7021</v>
      </c>
      <c r="C1607" s="144" t="s">
        <v>201</v>
      </c>
      <c r="D1607" s="144" t="s">
        <v>7022</v>
      </c>
      <c r="E1607" s="144">
        <v>1.5249999999999999</v>
      </c>
      <c r="F1607" s="144" t="s">
        <v>201</v>
      </c>
      <c r="G1607" s="144">
        <v>0</v>
      </c>
      <c r="H1607" s="144" t="s">
        <v>1371</v>
      </c>
      <c r="I1607" s="144">
        <v>100</v>
      </c>
      <c r="J1607" s="144">
        <v>100</v>
      </c>
      <c r="K1607" s="144"/>
      <c r="L1607" s="144"/>
    </row>
    <row r="1608" spans="1:12" x14ac:dyDescent="0.25">
      <c r="A1608" s="144" t="s">
        <v>7023</v>
      </c>
      <c r="B1608" s="144" t="s">
        <v>7024</v>
      </c>
      <c r="C1608" s="144" t="s">
        <v>201</v>
      </c>
      <c r="D1608" s="144" t="s">
        <v>7025</v>
      </c>
      <c r="E1608" s="144">
        <v>-1.161</v>
      </c>
      <c r="F1608" s="144" t="s">
        <v>4293</v>
      </c>
      <c r="G1608" s="144">
        <v>1.161</v>
      </c>
      <c r="H1608" s="144" t="s">
        <v>1371</v>
      </c>
      <c r="I1608" s="144">
        <v>0</v>
      </c>
      <c r="J1608" s="144">
        <v>0</v>
      </c>
      <c r="K1608" s="144"/>
      <c r="L1608" s="144"/>
    </row>
    <row r="1609" spans="1:12" x14ac:dyDescent="0.25">
      <c r="A1609" s="144" t="s">
        <v>7026</v>
      </c>
      <c r="B1609" s="144" t="s">
        <v>7027</v>
      </c>
      <c r="C1609" s="144" t="s">
        <v>201</v>
      </c>
      <c r="D1609" s="144" t="s">
        <v>4296</v>
      </c>
      <c r="E1609" s="144">
        <v>0.65149999999999997</v>
      </c>
      <c r="F1609" s="144" t="s">
        <v>201</v>
      </c>
      <c r="G1609" s="144">
        <v>0</v>
      </c>
      <c r="H1609" s="144" t="s">
        <v>1371</v>
      </c>
      <c r="I1609" s="144">
        <v>100</v>
      </c>
      <c r="J1609" s="144">
        <v>100</v>
      </c>
      <c r="K1609" s="144"/>
      <c r="L1609" s="144"/>
    </row>
    <row r="1610" spans="1:12" x14ac:dyDescent="0.25">
      <c r="A1610" s="144" t="s">
        <v>7028</v>
      </c>
      <c r="B1610" s="144" t="s">
        <v>7029</v>
      </c>
      <c r="C1610" s="144" t="s">
        <v>201</v>
      </c>
      <c r="D1610" s="144" t="s">
        <v>7030</v>
      </c>
      <c r="E1610" s="144">
        <v>2.548</v>
      </c>
      <c r="F1610" s="144" t="s">
        <v>201</v>
      </c>
      <c r="G1610" s="144">
        <v>0</v>
      </c>
      <c r="H1610" s="144" t="s">
        <v>1371</v>
      </c>
      <c r="I1610" s="144">
        <v>100</v>
      </c>
      <c r="J1610" s="144">
        <v>100</v>
      </c>
      <c r="K1610" s="144"/>
      <c r="L1610" s="144"/>
    </row>
    <row r="1611" spans="1:12" x14ac:dyDescent="0.25">
      <c r="A1611" s="144" t="s">
        <v>7031</v>
      </c>
      <c r="B1611" s="144" t="s">
        <v>7032</v>
      </c>
      <c r="C1611" s="144" t="s">
        <v>201</v>
      </c>
      <c r="D1611" s="144" t="s">
        <v>7033</v>
      </c>
      <c r="E1611" s="144">
        <v>-0.43969999999999998</v>
      </c>
      <c r="F1611" s="144" t="s">
        <v>7034</v>
      </c>
      <c r="G1611" s="144">
        <v>0.43969999999999998</v>
      </c>
      <c r="H1611" s="144" t="s">
        <v>1371</v>
      </c>
      <c r="I1611" s="144">
        <v>0</v>
      </c>
      <c r="J1611" s="144">
        <v>0</v>
      </c>
      <c r="K1611" s="144"/>
      <c r="L1611" s="144"/>
    </row>
    <row r="1612" spans="1:12" x14ac:dyDescent="0.25">
      <c r="A1612" s="144" t="s">
        <v>7035</v>
      </c>
      <c r="B1612" s="144" t="s">
        <v>7036</v>
      </c>
      <c r="C1612" s="144" t="s">
        <v>201</v>
      </c>
      <c r="D1612" s="144" t="s">
        <v>7037</v>
      </c>
      <c r="E1612" s="144">
        <v>-8.4239999999999995E-2</v>
      </c>
      <c r="F1612" s="144" t="s">
        <v>7038</v>
      </c>
      <c r="G1612" s="144">
        <v>8.4239999999999995E-2</v>
      </c>
      <c r="H1612" s="144" t="s">
        <v>1371</v>
      </c>
      <c r="I1612" s="144">
        <v>0</v>
      </c>
      <c r="J1612" s="144">
        <v>0</v>
      </c>
      <c r="K1612" s="144"/>
      <c r="L1612" s="144"/>
    </row>
    <row r="1613" spans="1:12" x14ac:dyDescent="0.25">
      <c r="A1613" s="144" t="s">
        <v>7039</v>
      </c>
      <c r="B1613" s="144" t="s">
        <v>7040</v>
      </c>
      <c r="C1613" s="144" t="s">
        <v>201</v>
      </c>
      <c r="D1613" s="144" t="s">
        <v>7041</v>
      </c>
      <c r="E1613" s="144">
        <v>-0.5171</v>
      </c>
      <c r="F1613" s="144" t="s">
        <v>7042</v>
      </c>
      <c r="G1613" s="144">
        <v>0.5171</v>
      </c>
      <c r="H1613" s="144" t="s">
        <v>1371</v>
      </c>
      <c r="I1613" s="144">
        <v>0</v>
      </c>
      <c r="J1613" s="144">
        <v>0</v>
      </c>
      <c r="K1613" s="144"/>
      <c r="L1613" s="144"/>
    </row>
    <row r="1614" spans="1:12" x14ac:dyDescent="0.25">
      <c r="A1614" s="144" t="s">
        <v>7043</v>
      </c>
      <c r="B1614" s="144" t="s">
        <v>1742</v>
      </c>
      <c r="C1614" s="144" t="s">
        <v>201</v>
      </c>
      <c r="D1614" s="144" t="s">
        <v>4300</v>
      </c>
      <c r="E1614" s="144">
        <v>0.7611</v>
      </c>
      <c r="F1614" s="144" t="s">
        <v>201</v>
      </c>
      <c r="G1614" s="144">
        <v>0</v>
      </c>
      <c r="H1614" s="144" t="s">
        <v>1371</v>
      </c>
      <c r="I1614" s="144">
        <v>100</v>
      </c>
      <c r="J1614" s="144">
        <v>100</v>
      </c>
      <c r="K1614" s="144"/>
      <c r="L1614" s="144"/>
    </row>
    <row r="1615" spans="1:12" x14ac:dyDescent="0.25">
      <c r="A1615" s="144" t="s">
        <v>7044</v>
      </c>
      <c r="B1615" s="144" t="s">
        <v>1096</v>
      </c>
      <c r="C1615" s="144" t="s">
        <v>201</v>
      </c>
      <c r="D1615" s="144" t="s">
        <v>7045</v>
      </c>
      <c r="E1615" s="144">
        <v>0.39069999999999999</v>
      </c>
      <c r="F1615" s="144" t="s">
        <v>201</v>
      </c>
      <c r="G1615" s="144">
        <v>0</v>
      </c>
      <c r="H1615" s="144" t="s">
        <v>1371</v>
      </c>
      <c r="I1615" s="144">
        <v>100</v>
      </c>
      <c r="J1615" s="144">
        <v>100</v>
      </c>
      <c r="K1615" s="144"/>
      <c r="L1615" s="144"/>
    </row>
    <row r="1616" spans="1:12" x14ac:dyDescent="0.25">
      <c r="A1616" s="144" t="s">
        <v>7046</v>
      </c>
      <c r="B1616" s="144" t="s">
        <v>7047</v>
      </c>
      <c r="C1616" s="144" t="s">
        <v>201</v>
      </c>
      <c r="D1616" s="144" t="s">
        <v>7048</v>
      </c>
      <c r="E1616" s="144">
        <v>0.75070000000000003</v>
      </c>
      <c r="F1616" s="144" t="s">
        <v>201</v>
      </c>
      <c r="G1616" s="144">
        <v>0</v>
      </c>
      <c r="H1616" s="144" t="s">
        <v>1371</v>
      </c>
      <c r="I1616" s="144">
        <v>100</v>
      </c>
      <c r="J1616" s="144">
        <v>100</v>
      </c>
      <c r="K1616" s="144"/>
      <c r="L1616" s="144"/>
    </row>
    <row r="1617" spans="1:12" x14ac:dyDescent="0.25">
      <c r="A1617" s="144" t="s">
        <v>7049</v>
      </c>
      <c r="B1617" s="144" t="s">
        <v>7050</v>
      </c>
      <c r="C1617" s="144" t="s">
        <v>201</v>
      </c>
      <c r="D1617" s="144" t="s">
        <v>7051</v>
      </c>
      <c r="E1617" s="144">
        <v>-0.62780000000000002</v>
      </c>
      <c r="F1617" s="144" t="s">
        <v>7052</v>
      </c>
      <c r="G1617" s="144">
        <v>0.62780000000000002</v>
      </c>
      <c r="H1617" s="144" t="s">
        <v>1371</v>
      </c>
      <c r="I1617" s="144">
        <v>0</v>
      </c>
      <c r="J1617" s="144">
        <v>0</v>
      </c>
      <c r="K1617" s="144"/>
      <c r="L1617" s="144"/>
    </row>
    <row r="1618" spans="1:12" x14ac:dyDescent="0.25">
      <c r="A1618" s="144" t="s">
        <v>7053</v>
      </c>
      <c r="B1618" s="144" t="s">
        <v>7054</v>
      </c>
      <c r="C1618" s="144" t="s">
        <v>201</v>
      </c>
      <c r="D1618" s="144" t="s">
        <v>3478</v>
      </c>
      <c r="E1618" s="144">
        <v>-0.87939999999999996</v>
      </c>
      <c r="F1618" s="144" t="s">
        <v>7055</v>
      </c>
      <c r="G1618" s="144">
        <v>0.87939999999999996</v>
      </c>
      <c r="H1618" s="144" t="s">
        <v>1371</v>
      </c>
      <c r="I1618" s="144">
        <v>0</v>
      </c>
      <c r="J1618" s="144">
        <v>0</v>
      </c>
      <c r="K1618" s="144"/>
      <c r="L1618" s="144"/>
    </row>
    <row r="1619" spans="1:12" x14ac:dyDescent="0.25">
      <c r="A1619" s="144" t="s">
        <v>7056</v>
      </c>
      <c r="B1619" s="144" t="s">
        <v>7057</v>
      </c>
      <c r="C1619" s="144" t="s">
        <v>201</v>
      </c>
      <c r="D1619" s="144" t="s">
        <v>4304</v>
      </c>
      <c r="E1619" s="144">
        <v>-0.57050000000000001</v>
      </c>
      <c r="F1619" s="144" t="s">
        <v>7058</v>
      </c>
      <c r="G1619" s="144">
        <v>0.57050000000000001</v>
      </c>
      <c r="H1619" s="144" t="s">
        <v>1371</v>
      </c>
      <c r="I1619" s="144">
        <v>0</v>
      </c>
      <c r="J1619" s="144">
        <v>0</v>
      </c>
      <c r="K1619" s="144"/>
      <c r="L1619" s="144"/>
    </row>
    <row r="1620" spans="1:12" x14ac:dyDescent="0.25">
      <c r="A1620" s="144" t="s">
        <v>7059</v>
      </c>
      <c r="B1620" s="144" t="s">
        <v>7060</v>
      </c>
      <c r="C1620" s="144" t="s">
        <v>201</v>
      </c>
      <c r="D1620" s="144" t="s">
        <v>7061</v>
      </c>
      <c r="E1620" s="144">
        <v>0.30430000000000001</v>
      </c>
      <c r="F1620" s="144" t="s">
        <v>201</v>
      </c>
      <c r="G1620" s="144">
        <v>0</v>
      </c>
      <c r="H1620" s="144" t="s">
        <v>1371</v>
      </c>
      <c r="I1620" s="144">
        <v>100</v>
      </c>
      <c r="J1620" s="144">
        <v>100</v>
      </c>
      <c r="K1620" s="144"/>
      <c r="L1620" s="144"/>
    </row>
    <row r="1621" spans="1:12" x14ac:dyDescent="0.25">
      <c r="A1621" s="144" t="s">
        <v>7062</v>
      </c>
      <c r="B1621" s="144" t="s">
        <v>7063</v>
      </c>
      <c r="C1621" s="144" t="s">
        <v>201</v>
      </c>
      <c r="D1621" s="144" t="s">
        <v>7064</v>
      </c>
      <c r="E1621" s="144">
        <v>-0.19750000000000001</v>
      </c>
      <c r="F1621" s="144" t="s">
        <v>7065</v>
      </c>
      <c r="G1621" s="144">
        <v>0.19750000000000001</v>
      </c>
      <c r="H1621" s="144" t="s">
        <v>1371</v>
      </c>
      <c r="I1621" s="144">
        <v>0</v>
      </c>
      <c r="J1621" s="144">
        <v>0</v>
      </c>
      <c r="K1621" s="144"/>
      <c r="L1621" s="144"/>
    </row>
    <row r="1622" spans="1:12" x14ac:dyDescent="0.25">
      <c r="A1622" s="144" t="s">
        <v>7066</v>
      </c>
      <c r="B1622" s="144" t="s">
        <v>7067</v>
      </c>
      <c r="C1622" s="144" t="s">
        <v>201</v>
      </c>
      <c r="D1622" s="144" t="s">
        <v>7068</v>
      </c>
      <c r="E1622" s="144">
        <v>-0.1759</v>
      </c>
      <c r="F1622" s="144" t="s">
        <v>7069</v>
      </c>
      <c r="G1622" s="144">
        <v>0.1759</v>
      </c>
      <c r="H1622" s="144" t="s">
        <v>1371</v>
      </c>
      <c r="I1622" s="144">
        <v>0</v>
      </c>
      <c r="J1622" s="144">
        <v>0</v>
      </c>
      <c r="K1622" s="144"/>
      <c r="L1622" s="144"/>
    </row>
    <row r="1623" spans="1:12" x14ac:dyDescent="0.25">
      <c r="A1623" s="144" t="s">
        <v>7070</v>
      </c>
      <c r="B1623" s="144" t="s">
        <v>7071</v>
      </c>
      <c r="C1623" s="144" t="s">
        <v>201</v>
      </c>
      <c r="D1623" s="144" t="s">
        <v>7072</v>
      </c>
      <c r="E1623" s="144">
        <v>0.22869999999999999</v>
      </c>
      <c r="F1623" s="144" t="s">
        <v>201</v>
      </c>
      <c r="G1623" s="144">
        <v>0</v>
      </c>
      <c r="H1623" s="144" t="s">
        <v>1371</v>
      </c>
      <c r="I1623" s="144">
        <v>100</v>
      </c>
      <c r="J1623" s="144">
        <v>100</v>
      </c>
      <c r="K1623" s="144"/>
      <c r="L1623" s="144"/>
    </row>
    <row r="1624" spans="1:12" x14ac:dyDescent="0.25">
      <c r="A1624" s="144" t="s">
        <v>7073</v>
      </c>
      <c r="B1624" s="144" t="s">
        <v>7074</v>
      </c>
      <c r="C1624" s="144" t="s">
        <v>201</v>
      </c>
      <c r="D1624" s="144" t="s">
        <v>4308</v>
      </c>
      <c r="E1624" s="144">
        <v>0.33019999999999999</v>
      </c>
      <c r="F1624" s="144" t="s">
        <v>201</v>
      </c>
      <c r="G1624" s="144">
        <v>0</v>
      </c>
      <c r="H1624" s="144" t="s">
        <v>1371</v>
      </c>
      <c r="I1624" s="144">
        <v>100</v>
      </c>
      <c r="J1624" s="144">
        <v>100</v>
      </c>
      <c r="K1624" s="144"/>
      <c r="L1624" s="144"/>
    </row>
    <row r="1625" spans="1:12" x14ac:dyDescent="0.25">
      <c r="A1625" s="144" t="s">
        <v>7075</v>
      </c>
      <c r="B1625" s="144" t="s">
        <v>1804</v>
      </c>
      <c r="C1625" s="144" t="s">
        <v>201</v>
      </c>
      <c r="D1625" s="144" t="s">
        <v>7076</v>
      </c>
      <c r="E1625" s="144">
        <v>0.41860000000000003</v>
      </c>
      <c r="F1625" s="144" t="s">
        <v>201</v>
      </c>
      <c r="G1625" s="144">
        <v>0</v>
      </c>
      <c r="H1625" s="144" t="s">
        <v>1371</v>
      </c>
      <c r="I1625" s="144">
        <v>100</v>
      </c>
      <c r="J1625" s="144">
        <v>100</v>
      </c>
      <c r="K1625" s="144"/>
      <c r="L1625" s="144"/>
    </row>
    <row r="1626" spans="1:12" x14ac:dyDescent="0.25">
      <c r="A1626" s="144" t="s">
        <v>7077</v>
      </c>
      <c r="B1626" s="144" t="s">
        <v>7078</v>
      </c>
      <c r="C1626" s="144" t="s">
        <v>201</v>
      </c>
      <c r="D1626" s="144" t="s">
        <v>7079</v>
      </c>
      <c r="E1626" s="144">
        <v>0.51749999999999996</v>
      </c>
      <c r="F1626" s="144" t="s">
        <v>201</v>
      </c>
      <c r="G1626" s="144">
        <v>0</v>
      </c>
      <c r="H1626" s="144" t="s">
        <v>1371</v>
      </c>
      <c r="I1626" s="144">
        <v>100</v>
      </c>
      <c r="J1626" s="144">
        <v>100</v>
      </c>
      <c r="K1626" s="144"/>
      <c r="L1626" s="144"/>
    </row>
    <row r="1627" spans="1:12" x14ac:dyDescent="0.25">
      <c r="A1627" s="144" t="s">
        <v>7080</v>
      </c>
      <c r="B1627" s="144" t="s">
        <v>3228</v>
      </c>
      <c r="C1627" s="144" t="s">
        <v>201</v>
      </c>
      <c r="D1627" s="144" t="s">
        <v>7081</v>
      </c>
      <c r="E1627" s="144">
        <v>-2.6139999999999999</v>
      </c>
      <c r="F1627" s="144" t="s">
        <v>4309</v>
      </c>
      <c r="G1627" s="144">
        <v>2.6139999999999999</v>
      </c>
      <c r="H1627" s="144" t="s">
        <v>1371</v>
      </c>
      <c r="I1627" s="144">
        <v>0</v>
      </c>
      <c r="J1627" s="144">
        <v>0</v>
      </c>
      <c r="K1627" s="144"/>
      <c r="L1627" s="144"/>
    </row>
    <row r="1628" spans="1:12" x14ac:dyDescent="0.25">
      <c r="A1628" s="144" t="s">
        <v>7082</v>
      </c>
      <c r="B1628" s="144" t="s">
        <v>7083</v>
      </c>
      <c r="C1628" s="144" t="s">
        <v>201</v>
      </c>
      <c r="D1628" s="144" t="s">
        <v>4312</v>
      </c>
      <c r="E1628" s="144">
        <v>3.4889999999999997E-2</v>
      </c>
      <c r="F1628" s="144" t="s">
        <v>201</v>
      </c>
      <c r="G1628" s="144">
        <v>0</v>
      </c>
      <c r="H1628" s="144" t="s">
        <v>1371</v>
      </c>
      <c r="I1628" s="144">
        <v>100</v>
      </c>
      <c r="J1628" s="144">
        <v>100</v>
      </c>
      <c r="K1628" s="144"/>
      <c r="L1628" s="144"/>
    </row>
    <row r="1629" spans="1:12" x14ac:dyDescent="0.25">
      <c r="A1629" s="144" t="s">
        <v>7084</v>
      </c>
      <c r="B1629" s="144" t="s">
        <v>7085</v>
      </c>
      <c r="C1629" s="144" t="s">
        <v>201</v>
      </c>
      <c r="D1629" s="144" t="s">
        <v>7086</v>
      </c>
      <c r="E1629" s="144">
        <v>0.18140000000000001</v>
      </c>
      <c r="F1629" s="144" t="s">
        <v>201</v>
      </c>
      <c r="G1629" s="144">
        <v>0</v>
      </c>
      <c r="H1629" s="144" t="s">
        <v>1371</v>
      </c>
      <c r="I1629" s="144">
        <v>100</v>
      </c>
      <c r="J1629" s="144">
        <v>100</v>
      </c>
      <c r="K1629" s="144"/>
      <c r="L1629" s="144"/>
    </row>
    <row r="1630" spans="1:12" x14ac:dyDescent="0.25">
      <c r="A1630" s="144" t="s">
        <v>7087</v>
      </c>
      <c r="B1630" s="144" t="s">
        <v>7088</v>
      </c>
      <c r="C1630" s="144" t="s">
        <v>201</v>
      </c>
      <c r="D1630" s="144" t="s">
        <v>7089</v>
      </c>
      <c r="E1630" s="144">
        <v>0.1011</v>
      </c>
      <c r="F1630" s="144" t="s">
        <v>201</v>
      </c>
      <c r="G1630" s="144">
        <v>0</v>
      </c>
      <c r="H1630" s="144" t="s">
        <v>1371</v>
      </c>
      <c r="I1630" s="144">
        <v>100</v>
      </c>
      <c r="J1630" s="144">
        <v>100</v>
      </c>
      <c r="K1630" s="144"/>
      <c r="L1630" s="144"/>
    </row>
    <row r="1631" spans="1:12" x14ac:dyDescent="0.25">
      <c r="A1631" s="144" t="s">
        <v>7090</v>
      </c>
      <c r="B1631" s="144" t="s">
        <v>7091</v>
      </c>
      <c r="C1631" s="144" t="s">
        <v>201</v>
      </c>
      <c r="D1631" s="144" t="s">
        <v>7092</v>
      </c>
      <c r="E1631" s="144">
        <v>-0.3659</v>
      </c>
      <c r="F1631" s="144" t="s">
        <v>7093</v>
      </c>
      <c r="G1631" s="144">
        <v>0.3659</v>
      </c>
      <c r="H1631" s="144" t="s">
        <v>1371</v>
      </c>
      <c r="I1631" s="144">
        <v>0</v>
      </c>
      <c r="J1631" s="144">
        <v>0</v>
      </c>
      <c r="K1631" s="144"/>
      <c r="L1631" s="144"/>
    </row>
    <row r="1632" spans="1:12" x14ac:dyDescent="0.25">
      <c r="A1632" s="144" t="s">
        <v>7094</v>
      </c>
      <c r="B1632" s="144" t="s">
        <v>7095</v>
      </c>
      <c r="C1632" s="144" t="s">
        <v>201</v>
      </c>
      <c r="D1632" s="144" t="s">
        <v>7096</v>
      </c>
      <c r="E1632" s="144">
        <v>-0.62439999999999996</v>
      </c>
      <c r="F1632" s="144" t="s">
        <v>7097</v>
      </c>
      <c r="G1632" s="144">
        <v>0.62439999999999996</v>
      </c>
      <c r="H1632" s="144" t="s">
        <v>1371</v>
      </c>
      <c r="I1632" s="144">
        <v>0</v>
      </c>
      <c r="J1632" s="144">
        <v>0</v>
      </c>
      <c r="K1632" s="144"/>
      <c r="L1632" s="144"/>
    </row>
    <row r="1633" spans="1:12" x14ac:dyDescent="0.25">
      <c r="A1633" s="144" t="s">
        <v>7098</v>
      </c>
      <c r="B1633" s="144" t="s">
        <v>7099</v>
      </c>
      <c r="C1633" s="144" t="s">
        <v>201</v>
      </c>
      <c r="D1633" s="144" t="s">
        <v>4316</v>
      </c>
      <c r="E1633" s="144">
        <v>-0.32390000000000002</v>
      </c>
      <c r="F1633" s="144" t="s">
        <v>7100</v>
      </c>
      <c r="G1633" s="144">
        <v>0.32390000000000002</v>
      </c>
      <c r="H1633" s="144" t="s">
        <v>1371</v>
      </c>
      <c r="I1633" s="144">
        <v>0</v>
      </c>
      <c r="J1633" s="144">
        <v>0</v>
      </c>
      <c r="K1633" s="144"/>
      <c r="L1633" s="144"/>
    </row>
    <row r="1634" spans="1:12" x14ac:dyDescent="0.25">
      <c r="A1634" s="144" t="s">
        <v>7101</v>
      </c>
      <c r="B1634" s="144" t="s">
        <v>7102</v>
      </c>
      <c r="C1634" s="144" t="s">
        <v>201</v>
      </c>
      <c r="D1634" s="144" t="s">
        <v>7103</v>
      </c>
      <c r="E1634" s="144">
        <v>-0.3301</v>
      </c>
      <c r="F1634" s="144" t="s">
        <v>7104</v>
      </c>
      <c r="G1634" s="144">
        <v>0.3301</v>
      </c>
      <c r="H1634" s="144" t="s">
        <v>1371</v>
      </c>
      <c r="I1634" s="144">
        <v>0</v>
      </c>
      <c r="J1634" s="144">
        <v>0</v>
      </c>
      <c r="K1634" s="144"/>
      <c r="L1634" s="144"/>
    </row>
    <row r="1635" spans="1:12" x14ac:dyDescent="0.25">
      <c r="A1635" s="144" t="s">
        <v>7105</v>
      </c>
      <c r="B1635" s="144" t="s">
        <v>7106</v>
      </c>
      <c r="C1635" s="144" t="s">
        <v>201</v>
      </c>
      <c r="D1635" s="144" t="s">
        <v>7107</v>
      </c>
      <c r="E1635" s="144">
        <v>0.14630000000000001</v>
      </c>
      <c r="F1635" s="144" t="s">
        <v>201</v>
      </c>
      <c r="G1635" s="144">
        <v>0</v>
      </c>
      <c r="H1635" s="144" t="s">
        <v>1371</v>
      </c>
      <c r="I1635" s="144">
        <v>100</v>
      </c>
      <c r="J1635" s="144">
        <v>100</v>
      </c>
      <c r="K1635" s="144"/>
      <c r="L1635" s="144"/>
    </row>
    <row r="1636" spans="1:12" x14ac:dyDescent="0.25">
      <c r="A1636" s="144" t="s">
        <v>7108</v>
      </c>
      <c r="B1636" s="144" t="s">
        <v>7109</v>
      </c>
      <c r="C1636" s="144" t="s">
        <v>201</v>
      </c>
      <c r="D1636" s="144" t="s">
        <v>3482</v>
      </c>
      <c r="E1636" s="144">
        <v>3.2989999999999998E-2</v>
      </c>
      <c r="F1636" s="144" t="s">
        <v>201</v>
      </c>
      <c r="G1636" s="144">
        <v>0</v>
      </c>
      <c r="H1636" s="144" t="s">
        <v>1371</v>
      </c>
      <c r="I1636" s="144">
        <v>100</v>
      </c>
      <c r="J1636" s="144">
        <v>100</v>
      </c>
      <c r="K1636" s="144"/>
      <c r="L1636" s="144"/>
    </row>
    <row r="1637" spans="1:12" x14ac:dyDescent="0.25">
      <c r="A1637" s="144" t="s">
        <v>7110</v>
      </c>
      <c r="B1637" s="144" t="s">
        <v>7111</v>
      </c>
      <c r="C1637" s="144" t="s">
        <v>201</v>
      </c>
      <c r="D1637" s="144" t="s">
        <v>7112</v>
      </c>
      <c r="E1637" s="144">
        <v>0.1055</v>
      </c>
      <c r="F1637" s="144" t="s">
        <v>201</v>
      </c>
      <c r="G1637" s="144">
        <v>0</v>
      </c>
      <c r="H1637" s="144" t="s">
        <v>1371</v>
      </c>
      <c r="I1637" s="144">
        <v>100</v>
      </c>
      <c r="J1637" s="144">
        <v>100</v>
      </c>
      <c r="K1637" s="144"/>
      <c r="L1637" s="144"/>
    </row>
    <row r="1638" spans="1:12" x14ac:dyDescent="0.25">
      <c r="A1638" s="144" t="s">
        <v>7113</v>
      </c>
      <c r="B1638" s="144" t="s">
        <v>7114</v>
      </c>
      <c r="C1638" s="144" t="s">
        <v>201</v>
      </c>
      <c r="D1638" s="144" t="s">
        <v>7115</v>
      </c>
      <c r="E1638" s="144">
        <v>-0.37119999999999997</v>
      </c>
      <c r="F1638" s="144" t="s">
        <v>4320</v>
      </c>
      <c r="G1638" s="144">
        <v>0.37119999999999997</v>
      </c>
      <c r="H1638" s="144" t="s">
        <v>1371</v>
      </c>
      <c r="I1638" s="144">
        <v>0</v>
      </c>
      <c r="J1638" s="144">
        <v>0</v>
      </c>
      <c r="K1638" s="144"/>
      <c r="L1638" s="144"/>
    </row>
    <row r="1639" spans="1:12" x14ac:dyDescent="0.25">
      <c r="A1639" s="144" t="s">
        <v>7116</v>
      </c>
      <c r="B1639" s="144" t="s">
        <v>7117</v>
      </c>
      <c r="C1639" s="144" t="s">
        <v>201</v>
      </c>
      <c r="D1639" s="144" t="s">
        <v>4323</v>
      </c>
      <c r="E1639" s="144">
        <v>0.40839999999999999</v>
      </c>
      <c r="F1639" s="144" t="s">
        <v>201</v>
      </c>
      <c r="G1639" s="144">
        <v>0</v>
      </c>
      <c r="H1639" s="144" t="s">
        <v>1371</v>
      </c>
      <c r="I1639" s="144">
        <v>100</v>
      </c>
      <c r="J1639" s="144">
        <v>100</v>
      </c>
      <c r="K1639" s="144"/>
      <c r="L1639" s="144"/>
    </row>
    <row r="1640" spans="1:12" x14ac:dyDescent="0.25">
      <c r="A1640" s="144" t="s">
        <v>7118</v>
      </c>
      <c r="B1640" s="144" t="s">
        <v>7119</v>
      </c>
      <c r="C1640" s="144" t="s">
        <v>201</v>
      </c>
      <c r="D1640" s="144" t="s">
        <v>7120</v>
      </c>
      <c r="E1640" s="144">
        <v>-0.40610000000000002</v>
      </c>
      <c r="F1640" s="144" t="s">
        <v>7121</v>
      </c>
      <c r="G1640" s="144">
        <v>0.40610000000000002</v>
      </c>
      <c r="H1640" s="144" t="s">
        <v>1371</v>
      </c>
      <c r="I1640" s="144">
        <v>0</v>
      </c>
      <c r="J1640" s="144">
        <v>0</v>
      </c>
      <c r="K1640" s="144"/>
      <c r="L1640" s="144"/>
    </row>
    <row r="1641" spans="1:12" x14ac:dyDescent="0.25">
      <c r="A1641" s="144" t="s">
        <v>7122</v>
      </c>
      <c r="B1641" s="144" t="s">
        <v>7123</v>
      </c>
      <c r="C1641" s="144" t="s">
        <v>201</v>
      </c>
      <c r="D1641" s="144" t="s">
        <v>7124</v>
      </c>
      <c r="E1641" s="144">
        <v>-0.41799999999999998</v>
      </c>
      <c r="F1641" s="144" t="s">
        <v>7125</v>
      </c>
      <c r="G1641" s="144">
        <v>0.41799999999999998</v>
      </c>
      <c r="H1641" s="144" t="s">
        <v>1371</v>
      </c>
      <c r="I1641" s="144">
        <v>0</v>
      </c>
      <c r="J1641" s="144">
        <v>0</v>
      </c>
      <c r="K1641" s="144"/>
      <c r="L1641" s="144"/>
    </row>
    <row r="1642" spans="1:12" x14ac:dyDescent="0.25">
      <c r="A1642" s="144" t="s">
        <v>7126</v>
      </c>
      <c r="B1642" s="144" t="s">
        <v>7127</v>
      </c>
      <c r="C1642" s="144" t="s">
        <v>201</v>
      </c>
      <c r="D1642" s="144" t="s">
        <v>7128</v>
      </c>
      <c r="E1642" s="144">
        <v>0.1095</v>
      </c>
      <c r="F1642" s="144" t="s">
        <v>201</v>
      </c>
      <c r="G1642" s="144">
        <v>0</v>
      </c>
      <c r="H1642" s="144" t="s">
        <v>1371</v>
      </c>
      <c r="I1642" s="144">
        <v>100</v>
      </c>
      <c r="J1642" s="144">
        <v>100</v>
      </c>
      <c r="K1642" s="144"/>
      <c r="L1642" s="144"/>
    </row>
    <row r="1643" spans="1:12" x14ac:dyDescent="0.25">
      <c r="A1643" s="144" t="s">
        <v>7129</v>
      </c>
      <c r="B1643" s="144" t="s">
        <v>7130</v>
      </c>
      <c r="C1643" s="144" t="s">
        <v>201</v>
      </c>
      <c r="D1643" s="144" t="s">
        <v>4327</v>
      </c>
      <c r="E1643" s="144">
        <v>-0.4461</v>
      </c>
      <c r="F1643" s="144" t="s">
        <v>4328</v>
      </c>
      <c r="G1643" s="144">
        <v>0.4461</v>
      </c>
      <c r="H1643" s="144" t="s">
        <v>1371</v>
      </c>
      <c r="I1643" s="144">
        <v>0</v>
      </c>
      <c r="J1643" s="144">
        <v>0</v>
      </c>
      <c r="K1643" s="144"/>
      <c r="L1643" s="144"/>
    </row>
    <row r="1644" spans="1:12" x14ac:dyDescent="0.25">
      <c r="A1644" s="144" t="s">
        <v>7131</v>
      </c>
      <c r="B1644" s="144" t="s">
        <v>7132</v>
      </c>
      <c r="C1644" s="144" t="s">
        <v>201</v>
      </c>
      <c r="D1644" s="144" t="s">
        <v>7133</v>
      </c>
      <c r="E1644" s="144">
        <v>0.66080000000000005</v>
      </c>
      <c r="F1644" s="144" t="s">
        <v>201</v>
      </c>
      <c r="G1644" s="144">
        <v>0</v>
      </c>
      <c r="H1644" s="144" t="s">
        <v>1371</v>
      </c>
      <c r="I1644" s="144">
        <v>100</v>
      </c>
      <c r="J1644" s="144">
        <v>100</v>
      </c>
      <c r="K1644" s="144"/>
      <c r="L1644" s="144"/>
    </row>
    <row r="1645" spans="1:12" x14ac:dyDescent="0.25">
      <c r="A1645" s="144" t="s">
        <v>7134</v>
      </c>
      <c r="B1645" s="144" t="s">
        <v>7135</v>
      </c>
      <c r="C1645" s="144" t="s">
        <v>201</v>
      </c>
      <c r="D1645" s="144" t="s">
        <v>7136</v>
      </c>
      <c r="E1645" s="144">
        <v>0.1159</v>
      </c>
      <c r="F1645" s="144" t="s">
        <v>201</v>
      </c>
      <c r="G1645" s="144">
        <v>0</v>
      </c>
      <c r="H1645" s="144" t="s">
        <v>1371</v>
      </c>
      <c r="I1645" s="144">
        <v>100</v>
      </c>
      <c r="J1645" s="144">
        <v>100</v>
      </c>
      <c r="K1645" s="144"/>
      <c r="L1645" s="144"/>
    </row>
    <row r="1646" spans="1:12" x14ac:dyDescent="0.25">
      <c r="A1646" s="144" t="s">
        <v>7137</v>
      </c>
      <c r="B1646" s="144" t="s">
        <v>2641</v>
      </c>
      <c r="C1646" s="144" t="s">
        <v>201</v>
      </c>
      <c r="D1646" s="144" t="s">
        <v>4331</v>
      </c>
      <c r="E1646" s="144">
        <v>0.1103</v>
      </c>
      <c r="F1646" s="144" t="s">
        <v>201</v>
      </c>
      <c r="G1646" s="144">
        <v>0</v>
      </c>
      <c r="H1646" s="144" t="s">
        <v>1371</v>
      </c>
      <c r="I1646" s="144">
        <v>100</v>
      </c>
      <c r="J1646" s="144">
        <v>100</v>
      </c>
      <c r="K1646" s="144"/>
      <c r="L1646" s="144"/>
    </row>
    <row r="1647" spans="1:12" x14ac:dyDescent="0.25">
      <c r="A1647" s="144" t="s">
        <v>7138</v>
      </c>
      <c r="B1647" s="144" t="s">
        <v>7139</v>
      </c>
      <c r="C1647" s="144" t="s">
        <v>201</v>
      </c>
      <c r="D1647" s="144" t="s">
        <v>7140</v>
      </c>
      <c r="E1647" s="144">
        <v>-1.1419999999999999</v>
      </c>
      <c r="F1647" s="144" t="s">
        <v>7141</v>
      </c>
      <c r="G1647" s="144">
        <v>1.1419999999999999</v>
      </c>
      <c r="H1647" s="144" t="s">
        <v>1371</v>
      </c>
      <c r="I1647" s="144">
        <v>0</v>
      </c>
      <c r="J1647" s="144">
        <v>0</v>
      </c>
      <c r="K1647" s="144"/>
      <c r="L1647" s="144"/>
    </row>
    <row r="1648" spans="1:12" x14ac:dyDescent="0.25">
      <c r="A1648" s="144" t="s">
        <v>7142</v>
      </c>
      <c r="B1648" s="144" t="s">
        <v>7143</v>
      </c>
      <c r="C1648" s="144" t="s">
        <v>201</v>
      </c>
      <c r="D1648" s="144" t="s">
        <v>7144</v>
      </c>
      <c r="E1648" s="144">
        <v>0.50609999999999999</v>
      </c>
      <c r="F1648" s="144" t="s">
        <v>201</v>
      </c>
      <c r="G1648" s="144">
        <v>0</v>
      </c>
      <c r="H1648" s="144" t="s">
        <v>1371</v>
      </c>
      <c r="I1648" s="144">
        <v>100</v>
      </c>
      <c r="J1648" s="144">
        <v>100</v>
      </c>
      <c r="K1648" s="144"/>
      <c r="L1648" s="144"/>
    </row>
    <row r="1649" spans="1:12" x14ac:dyDescent="0.25">
      <c r="A1649" s="144" t="s">
        <v>7145</v>
      </c>
      <c r="B1649" s="144" t="s">
        <v>7146</v>
      </c>
      <c r="C1649" s="144" t="s">
        <v>201</v>
      </c>
      <c r="D1649" s="144" t="s">
        <v>7147</v>
      </c>
      <c r="E1649" s="144">
        <v>-0.75739999999999996</v>
      </c>
      <c r="F1649" s="144" t="s">
        <v>7148</v>
      </c>
      <c r="G1649" s="144">
        <v>0.75739999999999996</v>
      </c>
      <c r="H1649" s="144" t="s">
        <v>1371</v>
      </c>
      <c r="I1649" s="144">
        <v>0</v>
      </c>
      <c r="J1649" s="144">
        <v>0</v>
      </c>
      <c r="K1649" s="144"/>
      <c r="L1649" s="144"/>
    </row>
    <row r="1650" spans="1:12" x14ac:dyDescent="0.25">
      <c r="A1650" s="144" t="s">
        <v>7149</v>
      </c>
      <c r="B1650" s="144" t="s">
        <v>7150</v>
      </c>
      <c r="C1650" s="144" t="s">
        <v>201</v>
      </c>
      <c r="D1650" s="144" t="s">
        <v>3486</v>
      </c>
      <c r="E1650" s="144">
        <v>0.65769999999999995</v>
      </c>
      <c r="F1650" s="144" t="s">
        <v>201</v>
      </c>
      <c r="G1650" s="144">
        <v>0</v>
      </c>
      <c r="H1650" s="144" t="s">
        <v>1371</v>
      </c>
      <c r="I1650" s="144">
        <v>100</v>
      </c>
      <c r="J1650" s="144">
        <v>100</v>
      </c>
      <c r="K1650" s="144"/>
      <c r="L1650" s="144"/>
    </row>
    <row r="1651" spans="1:12" x14ac:dyDescent="0.25">
      <c r="A1651" s="144" t="s">
        <v>7151</v>
      </c>
      <c r="B1651" s="144" t="s">
        <v>7152</v>
      </c>
      <c r="C1651" s="144" t="s">
        <v>201</v>
      </c>
      <c r="D1651" s="144" t="s">
        <v>7153</v>
      </c>
      <c r="E1651" s="144">
        <v>-0.18990000000000001</v>
      </c>
      <c r="F1651" s="144" t="s">
        <v>4335</v>
      </c>
      <c r="G1651" s="144">
        <v>0.18990000000000001</v>
      </c>
      <c r="H1651" s="144" t="s">
        <v>1371</v>
      </c>
      <c r="I1651" s="144">
        <v>0</v>
      </c>
      <c r="J1651" s="144">
        <v>0</v>
      </c>
      <c r="K1651" s="144"/>
      <c r="L1651" s="144"/>
    </row>
    <row r="1652" spans="1:12" x14ac:dyDescent="0.25">
      <c r="A1652" s="144" t="s">
        <v>7154</v>
      </c>
      <c r="B1652" s="144" t="s">
        <v>1623</v>
      </c>
      <c r="C1652" s="144" t="s">
        <v>201</v>
      </c>
      <c r="D1652" s="144" t="s">
        <v>7155</v>
      </c>
      <c r="E1652" s="144">
        <v>0.13500000000000001</v>
      </c>
      <c r="F1652" s="144" t="s">
        <v>201</v>
      </c>
      <c r="G1652" s="144">
        <v>0</v>
      </c>
      <c r="H1652" s="144" t="s">
        <v>1371</v>
      </c>
      <c r="I1652" s="144">
        <v>100</v>
      </c>
      <c r="J1652" s="144">
        <v>100</v>
      </c>
      <c r="K1652" s="144"/>
      <c r="L1652" s="144"/>
    </row>
    <row r="1653" spans="1:12" x14ac:dyDescent="0.25">
      <c r="A1653" s="144" t="s">
        <v>7156</v>
      </c>
      <c r="B1653" s="144" t="s">
        <v>7157</v>
      </c>
      <c r="C1653" s="144" t="s">
        <v>201</v>
      </c>
      <c r="D1653" s="144" t="s">
        <v>7158</v>
      </c>
      <c r="E1653" s="144">
        <v>0.34279999999999999</v>
      </c>
      <c r="F1653" s="144" t="s">
        <v>201</v>
      </c>
      <c r="G1653" s="144">
        <v>0</v>
      </c>
      <c r="H1653" s="144" t="s">
        <v>1371</v>
      </c>
      <c r="I1653" s="144">
        <v>100</v>
      </c>
      <c r="J1653" s="144">
        <v>100</v>
      </c>
      <c r="K1653" s="144"/>
      <c r="L1653" s="144"/>
    </row>
    <row r="1654" spans="1:12" x14ac:dyDescent="0.25">
      <c r="A1654" s="144" t="s">
        <v>7159</v>
      </c>
      <c r="B1654" s="144" t="s">
        <v>4383</v>
      </c>
      <c r="C1654" s="144" t="s">
        <v>201</v>
      </c>
      <c r="D1654" s="144" t="s">
        <v>7160</v>
      </c>
      <c r="E1654" s="144">
        <v>0.63829999999999998</v>
      </c>
      <c r="F1654" s="144" t="s">
        <v>201</v>
      </c>
      <c r="G1654" s="144">
        <v>0</v>
      </c>
      <c r="H1654" s="144" t="s">
        <v>1371</v>
      </c>
      <c r="I1654" s="144">
        <v>100</v>
      </c>
      <c r="J1654" s="144">
        <v>100</v>
      </c>
      <c r="K1654" s="144"/>
      <c r="L1654" s="144"/>
    </row>
    <row r="1655" spans="1:12" x14ac:dyDescent="0.25">
      <c r="A1655" s="144" t="s">
        <v>7161</v>
      </c>
      <c r="B1655" s="144" t="s">
        <v>7162</v>
      </c>
      <c r="C1655" s="144" t="s">
        <v>201</v>
      </c>
      <c r="D1655" s="144" t="s">
        <v>4338</v>
      </c>
      <c r="E1655" s="144">
        <v>-1.07</v>
      </c>
      <c r="F1655" s="144" t="s">
        <v>4339</v>
      </c>
      <c r="G1655" s="144">
        <v>1.07</v>
      </c>
      <c r="H1655" s="144" t="s">
        <v>1371</v>
      </c>
      <c r="I1655" s="144">
        <v>0</v>
      </c>
      <c r="J1655" s="144">
        <v>0</v>
      </c>
      <c r="K1655" s="144"/>
      <c r="L1655" s="144"/>
    </row>
    <row r="1656" spans="1:12" x14ac:dyDescent="0.25">
      <c r="A1656" s="144" t="s">
        <v>7163</v>
      </c>
      <c r="B1656" s="144" t="s">
        <v>7164</v>
      </c>
      <c r="C1656" s="144" t="s">
        <v>201</v>
      </c>
      <c r="D1656" s="144" t="s">
        <v>7165</v>
      </c>
      <c r="E1656" s="144">
        <v>0.93159999999999998</v>
      </c>
      <c r="F1656" s="144" t="s">
        <v>201</v>
      </c>
      <c r="G1656" s="144">
        <v>0</v>
      </c>
      <c r="H1656" s="144" t="s">
        <v>1371</v>
      </c>
      <c r="I1656" s="144">
        <v>100</v>
      </c>
      <c r="J1656" s="144">
        <v>100</v>
      </c>
      <c r="K1656" s="144"/>
      <c r="L1656" s="144"/>
    </row>
    <row r="1657" spans="1:12" x14ac:dyDescent="0.25">
      <c r="A1657" s="144" t="s">
        <v>7166</v>
      </c>
      <c r="B1657" s="144" t="s">
        <v>7167</v>
      </c>
      <c r="C1657" s="144" t="s">
        <v>201</v>
      </c>
      <c r="D1657" s="144" t="s">
        <v>7168</v>
      </c>
      <c r="E1657" s="144">
        <v>5.2479999999999999E-2</v>
      </c>
      <c r="F1657" s="144" t="s">
        <v>201</v>
      </c>
      <c r="G1657" s="144">
        <v>0</v>
      </c>
      <c r="H1657" s="144" t="s">
        <v>1371</v>
      </c>
      <c r="I1657" s="144">
        <v>100</v>
      </c>
      <c r="J1657" s="144">
        <v>100</v>
      </c>
      <c r="K1657" s="144"/>
      <c r="L1657" s="144"/>
    </row>
    <row r="1658" spans="1:12" x14ac:dyDescent="0.25">
      <c r="A1658" s="144" t="s">
        <v>7169</v>
      </c>
      <c r="B1658" s="144" t="s">
        <v>1006</v>
      </c>
      <c r="C1658" s="144" t="s">
        <v>201</v>
      </c>
      <c r="D1658" s="144" t="s">
        <v>4342</v>
      </c>
      <c r="E1658" s="144">
        <v>1.389E-2</v>
      </c>
      <c r="F1658" s="144" t="s">
        <v>201</v>
      </c>
      <c r="G1658" s="144">
        <v>0</v>
      </c>
      <c r="H1658" s="144" t="s">
        <v>1371</v>
      </c>
      <c r="I1658" s="144">
        <v>100</v>
      </c>
      <c r="J1658" s="144">
        <v>100</v>
      </c>
      <c r="K1658" s="144"/>
      <c r="L1658" s="144"/>
    </row>
    <row r="1659" spans="1:12" x14ac:dyDescent="0.25">
      <c r="A1659" s="144" t="s">
        <v>7170</v>
      </c>
      <c r="B1659" s="144" t="s">
        <v>7171</v>
      </c>
      <c r="C1659" s="144" t="s">
        <v>201</v>
      </c>
      <c r="D1659" s="144" t="s">
        <v>7172</v>
      </c>
      <c r="E1659" s="144">
        <v>0.71240000000000003</v>
      </c>
      <c r="F1659" s="144" t="s">
        <v>201</v>
      </c>
      <c r="G1659" s="144">
        <v>0</v>
      </c>
      <c r="H1659" s="144" t="s">
        <v>1371</v>
      </c>
      <c r="I1659" s="144">
        <v>100</v>
      </c>
      <c r="J1659" s="144">
        <v>100</v>
      </c>
      <c r="K1659" s="144"/>
      <c r="L1659" s="144"/>
    </row>
    <row r="1660" spans="1:12" x14ac:dyDescent="0.25">
      <c r="A1660" s="144" t="s">
        <v>7173</v>
      </c>
      <c r="B1660" s="144" t="s">
        <v>7174</v>
      </c>
      <c r="C1660" s="144" t="s">
        <v>201</v>
      </c>
      <c r="D1660" s="144" t="s">
        <v>7175</v>
      </c>
      <c r="E1660" s="144">
        <v>-0.29709999999999998</v>
      </c>
      <c r="F1660" s="144" t="s">
        <v>7176</v>
      </c>
      <c r="G1660" s="144">
        <v>0.29709999999999998</v>
      </c>
      <c r="H1660" s="144" t="s">
        <v>1371</v>
      </c>
      <c r="I1660" s="144">
        <v>0</v>
      </c>
      <c r="J1660" s="144">
        <v>0</v>
      </c>
      <c r="K1660" s="144"/>
      <c r="L1660" s="144"/>
    </row>
    <row r="1661" spans="1:12" x14ac:dyDescent="0.25">
      <c r="A1661" s="144" t="s">
        <v>7177</v>
      </c>
      <c r="B1661" s="144" t="s">
        <v>7178</v>
      </c>
      <c r="C1661" s="144" t="s">
        <v>201</v>
      </c>
      <c r="D1661" s="144" t="s">
        <v>7179</v>
      </c>
      <c r="E1661" s="144">
        <v>-1.2430000000000001</v>
      </c>
      <c r="F1661" s="144" t="s">
        <v>7180</v>
      </c>
      <c r="G1661" s="144">
        <v>1.2430000000000001</v>
      </c>
      <c r="H1661" s="144" t="s">
        <v>1371</v>
      </c>
      <c r="I1661" s="144">
        <v>0</v>
      </c>
      <c r="J1661" s="144">
        <v>0</v>
      </c>
      <c r="K1661" s="144"/>
      <c r="L1661" s="144"/>
    </row>
    <row r="1662" spans="1:12" x14ac:dyDescent="0.25">
      <c r="A1662" s="144" t="s">
        <v>7181</v>
      </c>
      <c r="B1662" s="144" t="s">
        <v>7182</v>
      </c>
      <c r="C1662" s="144" t="s">
        <v>201</v>
      </c>
      <c r="D1662" s="144" t="s">
        <v>7183</v>
      </c>
      <c r="E1662" s="144">
        <v>0.75470000000000004</v>
      </c>
      <c r="F1662" s="144" t="s">
        <v>201</v>
      </c>
      <c r="G1662" s="144">
        <v>0</v>
      </c>
      <c r="H1662" s="144" t="s">
        <v>1371</v>
      </c>
      <c r="I1662" s="144">
        <v>100</v>
      </c>
      <c r="J1662" s="144">
        <v>100</v>
      </c>
      <c r="K1662" s="144"/>
      <c r="L1662" s="144"/>
    </row>
    <row r="1663" spans="1:12" x14ac:dyDescent="0.25">
      <c r="A1663" s="144" t="s">
        <v>7184</v>
      </c>
      <c r="B1663" s="144" t="s">
        <v>7185</v>
      </c>
      <c r="C1663" s="144" t="s">
        <v>201</v>
      </c>
      <c r="D1663" s="144" t="s">
        <v>4346</v>
      </c>
      <c r="E1663" s="144">
        <v>1.68</v>
      </c>
      <c r="F1663" s="144" t="s">
        <v>201</v>
      </c>
      <c r="G1663" s="144">
        <v>0</v>
      </c>
      <c r="H1663" s="144" t="s">
        <v>1371</v>
      </c>
      <c r="I1663" s="144">
        <v>100</v>
      </c>
      <c r="J1663" s="144">
        <v>100</v>
      </c>
      <c r="K1663" s="144"/>
      <c r="L1663" s="144"/>
    </row>
    <row r="1664" spans="1:12" x14ac:dyDescent="0.25">
      <c r="A1664" s="144" t="s">
        <v>7186</v>
      </c>
      <c r="B1664" s="144" t="s">
        <v>7187</v>
      </c>
      <c r="C1664" s="144" t="s">
        <v>201</v>
      </c>
      <c r="D1664" s="144" t="s">
        <v>7188</v>
      </c>
      <c r="E1664" s="144">
        <v>-0.80069999999999997</v>
      </c>
      <c r="F1664" s="144" t="s">
        <v>7189</v>
      </c>
      <c r="G1664" s="144">
        <v>0.80069999999999997</v>
      </c>
      <c r="H1664" s="144" t="s">
        <v>1371</v>
      </c>
      <c r="I1664" s="144">
        <v>0</v>
      </c>
      <c r="J1664" s="144">
        <v>0</v>
      </c>
      <c r="K1664" s="144"/>
      <c r="L1664" s="144"/>
    </row>
    <row r="1665" spans="1:12" x14ac:dyDescent="0.25">
      <c r="A1665" s="144" t="s">
        <v>7190</v>
      </c>
      <c r="B1665" s="144" t="s">
        <v>7191</v>
      </c>
      <c r="C1665" s="144" t="s">
        <v>201</v>
      </c>
      <c r="D1665" s="144" t="s">
        <v>7192</v>
      </c>
      <c r="E1665" s="144">
        <v>-0.76290000000000002</v>
      </c>
      <c r="F1665" s="144" t="s">
        <v>7193</v>
      </c>
      <c r="G1665" s="144">
        <v>0.76290000000000002</v>
      </c>
      <c r="H1665" s="144" t="s">
        <v>1371</v>
      </c>
      <c r="I1665" s="144">
        <v>0</v>
      </c>
      <c r="J1665" s="144">
        <v>0</v>
      </c>
      <c r="K1665" s="144"/>
      <c r="L1665" s="144"/>
    </row>
    <row r="1666" spans="1:12" x14ac:dyDescent="0.25">
      <c r="A1666" s="144" t="s">
        <v>7194</v>
      </c>
      <c r="B1666" s="144" t="s">
        <v>7195</v>
      </c>
      <c r="C1666" s="144" t="s">
        <v>201</v>
      </c>
      <c r="D1666" s="144" t="s">
        <v>7196</v>
      </c>
      <c r="E1666" s="144">
        <v>-0.2621</v>
      </c>
      <c r="F1666" s="144" t="s">
        <v>7197</v>
      </c>
      <c r="G1666" s="144">
        <v>0.2621</v>
      </c>
      <c r="H1666" s="144" t="s">
        <v>1371</v>
      </c>
      <c r="I1666" s="144">
        <v>0</v>
      </c>
      <c r="J1666" s="144">
        <v>0</v>
      </c>
      <c r="K1666" s="144"/>
      <c r="L1666" s="144"/>
    </row>
    <row r="1667" spans="1:12" x14ac:dyDescent="0.25">
      <c r="A1667" s="144" t="s">
        <v>7198</v>
      </c>
      <c r="B1667" s="144" t="s">
        <v>7199</v>
      </c>
      <c r="C1667" s="144" t="s">
        <v>201</v>
      </c>
      <c r="D1667" s="144" t="s">
        <v>7200</v>
      </c>
      <c r="E1667" s="144">
        <v>3.2960000000000003E-2</v>
      </c>
      <c r="F1667" s="144" t="s">
        <v>201</v>
      </c>
      <c r="G1667" s="144">
        <v>0</v>
      </c>
      <c r="H1667" s="144" t="s">
        <v>1371</v>
      </c>
      <c r="I1667" s="144">
        <v>100</v>
      </c>
      <c r="J1667" s="144">
        <v>100</v>
      </c>
      <c r="K1667" s="144"/>
      <c r="L1667" s="144"/>
    </row>
    <row r="1668" spans="1:12" x14ac:dyDescent="0.25">
      <c r="A1668" s="144" t="s">
        <v>7201</v>
      </c>
      <c r="B1668" s="144" t="s">
        <v>7202</v>
      </c>
      <c r="C1668" s="144" t="s">
        <v>201</v>
      </c>
      <c r="D1668" s="144" t="s">
        <v>4350</v>
      </c>
      <c r="E1668" s="144">
        <v>-3.619E-2</v>
      </c>
      <c r="F1668" s="144" t="s">
        <v>7203</v>
      </c>
      <c r="G1668" s="144">
        <v>3.619E-2</v>
      </c>
      <c r="H1668" s="144" t="s">
        <v>1371</v>
      </c>
      <c r="I1668" s="144">
        <v>0</v>
      </c>
      <c r="J1668" s="144">
        <v>0</v>
      </c>
      <c r="K1668" s="144"/>
      <c r="L1668" s="144"/>
    </row>
    <row r="1669" spans="1:12" x14ac:dyDescent="0.25">
      <c r="A1669" s="144" t="s">
        <v>7204</v>
      </c>
      <c r="B1669" s="144" t="s">
        <v>7205</v>
      </c>
      <c r="C1669" s="144" t="s">
        <v>201</v>
      </c>
      <c r="D1669" s="144" t="s">
        <v>3278</v>
      </c>
      <c r="E1669" s="144">
        <v>-0.15620000000000001</v>
      </c>
      <c r="F1669" s="144" t="s">
        <v>7206</v>
      </c>
      <c r="G1669" s="144">
        <v>0.15620000000000001</v>
      </c>
      <c r="H1669" s="144" t="s">
        <v>1371</v>
      </c>
      <c r="I1669" s="144">
        <v>0</v>
      </c>
      <c r="J1669" s="144">
        <v>0</v>
      </c>
      <c r="K1669" s="144"/>
      <c r="L1669" s="144"/>
    </row>
    <row r="1670" spans="1:12" x14ac:dyDescent="0.25">
      <c r="A1670" s="144" t="s">
        <v>7207</v>
      </c>
      <c r="B1670" s="144" t="s">
        <v>6571</v>
      </c>
      <c r="C1670" s="144" t="s">
        <v>201</v>
      </c>
      <c r="D1670" s="144" t="s">
        <v>7208</v>
      </c>
      <c r="E1670" s="144">
        <v>1.7690000000000001E-2</v>
      </c>
      <c r="F1670" s="144" t="s">
        <v>201</v>
      </c>
      <c r="G1670" s="144">
        <v>0</v>
      </c>
      <c r="H1670" s="144" t="s">
        <v>1371</v>
      </c>
      <c r="I1670" s="144">
        <v>100</v>
      </c>
      <c r="J1670" s="144">
        <v>100</v>
      </c>
      <c r="K1670" s="144"/>
      <c r="L1670" s="144"/>
    </row>
    <row r="1671" spans="1:12" x14ac:dyDescent="0.25">
      <c r="A1671" s="144" t="s">
        <v>7209</v>
      </c>
      <c r="B1671" s="144" t="s">
        <v>7210</v>
      </c>
      <c r="C1671" s="144" t="s">
        <v>201</v>
      </c>
      <c r="D1671" s="144" t="s">
        <v>4354</v>
      </c>
      <c r="E1671" s="144">
        <v>0.29399999999999998</v>
      </c>
      <c r="F1671" s="144" t="s">
        <v>201</v>
      </c>
      <c r="G1671" s="144">
        <v>0</v>
      </c>
      <c r="H1671" s="144" t="s">
        <v>1371</v>
      </c>
      <c r="I1671" s="144">
        <v>100</v>
      </c>
      <c r="J1671" s="144">
        <v>100</v>
      </c>
      <c r="K1671" s="144"/>
      <c r="L1671" s="144"/>
    </row>
    <row r="1672" spans="1:12" x14ac:dyDescent="0.25">
      <c r="A1672" s="144" t="s">
        <v>7211</v>
      </c>
      <c r="B1672" s="144" t="s">
        <v>7212</v>
      </c>
      <c r="C1672" s="144" t="s">
        <v>201</v>
      </c>
      <c r="D1672" s="144" t="s">
        <v>7213</v>
      </c>
      <c r="E1672" s="144">
        <v>-0.10589999999999999</v>
      </c>
      <c r="F1672" s="144" t="s">
        <v>7214</v>
      </c>
      <c r="G1672" s="144">
        <v>0.10589999999999999</v>
      </c>
      <c r="H1672" s="144" t="s">
        <v>1371</v>
      </c>
      <c r="I1672" s="144">
        <v>0</v>
      </c>
      <c r="J1672" s="144">
        <v>0</v>
      </c>
      <c r="K1672" s="144"/>
      <c r="L1672" s="144"/>
    </row>
    <row r="1673" spans="1:12" x14ac:dyDescent="0.25">
      <c r="A1673" s="144" t="s">
        <v>7215</v>
      </c>
      <c r="B1673" s="144" t="s">
        <v>7216</v>
      </c>
      <c r="C1673" s="144" t="s">
        <v>201</v>
      </c>
      <c r="D1673" s="144" t="s">
        <v>7217</v>
      </c>
      <c r="E1673" s="144">
        <v>-8.0619999999999997E-2</v>
      </c>
      <c r="F1673" s="144" t="s">
        <v>7218</v>
      </c>
      <c r="G1673" s="144">
        <v>8.0619999999999997E-2</v>
      </c>
      <c r="H1673" s="144" t="s">
        <v>1371</v>
      </c>
      <c r="I1673" s="144">
        <v>0</v>
      </c>
      <c r="J1673" s="144">
        <v>0</v>
      </c>
      <c r="K1673" s="144"/>
      <c r="L1673" s="144"/>
    </row>
    <row r="1674" spans="1:12" x14ac:dyDescent="0.25">
      <c r="A1674" s="144" t="s">
        <v>7219</v>
      </c>
      <c r="B1674" s="144" t="s">
        <v>7220</v>
      </c>
      <c r="C1674" s="144" t="s">
        <v>201</v>
      </c>
      <c r="D1674" s="144" t="s">
        <v>7221</v>
      </c>
      <c r="E1674" s="144">
        <v>-0.24640000000000001</v>
      </c>
      <c r="F1674" s="144" t="s">
        <v>7222</v>
      </c>
      <c r="G1674" s="144">
        <v>0.24640000000000001</v>
      </c>
      <c r="H1674" s="144" t="s">
        <v>1371</v>
      </c>
      <c r="I1674" s="144">
        <v>0</v>
      </c>
      <c r="J1674" s="144">
        <v>0</v>
      </c>
      <c r="K1674" s="144"/>
      <c r="L1674" s="144"/>
    </row>
    <row r="1675" spans="1:12" x14ac:dyDescent="0.25">
      <c r="A1675" s="144" t="s">
        <v>7223</v>
      </c>
      <c r="B1675" s="144" t="s">
        <v>7224</v>
      </c>
      <c r="C1675" s="144" t="s">
        <v>201</v>
      </c>
      <c r="D1675" s="144" t="s">
        <v>4358</v>
      </c>
      <c r="E1675" s="144">
        <v>-0.77349999999999997</v>
      </c>
      <c r="F1675" s="144" t="s">
        <v>7225</v>
      </c>
      <c r="G1675" s="144">
        <v>0.77349999999999997</v>
      </c>
      <c r="H1675" s="144" t="s">
        <v>1371</v>
      </c>
      <c r="I1675" s="144">
        <v>0</v>
      </c>
      <c r="J1675" s="144">
        <v>0</v>
      </c>
      <c r="K1675" s="144"/>
      <c r="L1675" s="144"/>
    </row>
    <row r="1676" spans="1:12" x14ac:dyDescent="0.25">
      <c r="A1676" s="144" t="s">
        <v>7226</v>
      </c>
      <c r="B1676" s="144" t="s">
        <v>7227</v>
      </c>
      <c r="C1676" s="144" t="s">
        <v>201</v>
      </c>
      <c r="D1676" s="144" t="s">
        <v>7228</v>
      </c>
      <c r="E1676" s="144">
        <v>-1.652E-2</v>
      </c>
      <c r="F1676" s="144" t="s">
        <v>7229</v>
      </c>
      <c r="G1676" s="144">
        <v>1.652E-2</v>
      </c>
      <c r="H1676" s="144" t="s">
        <v>1371</v>
      </c>
      <c r="I1676" s="144">
        <v>0</v>
      </c>
      <c r="J1676" s="144">
        <v>0</v>
      </c>
      <c r="K1676" s="144"/>
      <c r="L1676" s="144"/>
    </row>
    <row r="1677" spans="1:12" x14ac:dyDescent="0.25">
      <c r="A1677" s="144" t="s">
        <v>7230</v>
      </c>
      <c r="B1677" s="144" t="s">
        <v>7231</v>
      </c>
      <c r="C1677" s="144" t="s">
        <v>201</v>
      </c>
      <c r="D1677" s="144" t="s">
        <v>7232</v>
      </c>
      <c r="E1677" s="144">
        <v>-0.81830000000000003</v>
      </c>
      <c r="F1677" s="144" t="s">
        <v>7233</v>
      </c>
      <c r="G1677" s="144">
        <v>0.81830000000000003</v>
      </c>
      <c r="H1677" s="144" t="s">
        <v>1371</v>
      </c>
      <c r="I1677" s="144">
        <v>0</v>
      </c>
      <c r="J1677" s="144">
        <v>0</v>
      </c>
      <c r="K1677" s="144"/>
      <c r="L1677" s="144"/>
    </row>
    <row r="1678" spans="1:12" x14ac:dyDescent="0.25">
      <c r="A1678" s="144" t="s">
        <v>7234</v>
      </c>
      <c r="B1678" s="144" t="s">
        <v>7235</v>
      </c>
      <c r="C1678" s="144" t="s">
        <v>201</v>
      </c>
      <c r="D1678" s="144" t="s">
        <v>7236</v>
      </c>
      <c r="E1678" s="144">
        <v>-0.61009999999999998</v>
      </c>
      <c r="F1678" s="144" t="s">
        <v>7237</v>
      </c>
      <c r="G1678" s="144">
        <v>0.61009999999999998</v>
      </c>
      <c r="H1678" s="144" t="s">
        <v>1371</v>
      </c>
      <c r="I1678" s="144">
        <v>0</v>
      </c>
      <c r="J1678" s="144">
        <v>0</v>
      </c>
      <c r="K1678" s="144"/>
      <c r="L1678" s="144"/>
    </row>
    <row r="1679" spans="1:12" x14ac:dyDescent="0.25">
      <c r="A1679" s="144" t="s">
        <v>7238</v>
      </c>
      <c r="B1679" s="144" t="s">
        <v>7239</v>
      </c>
      <c r="C1679" s="144" t="s">
        <v>201</v>
      </c>
      <c r="D1679" s="144" t="s">
        <v>7240</v>
      </c>
      <c r="E1679" s="144">
        <v>-0.46629999999999999</v>
      </c>
      <c r="F1679" s="144" t="s">
        <v>7241</v>
      </c>
      <c r="G1679" s="144">
        <v>0.46629999999999999</v>
      </c>
      <c r="H1679" s="144" t="s">
        <v>1371</v>
      </c>
      <c r="I1679" s="144">
        <v>0</v>
      </c>
      <c r="J1679" s="144">
        <v>0</v>
      </c>
      <c r="K1679" s="144"/>
      <c r="L1679" s="144"/>
    </row>
    <row r="1680" spans="1:12" x14ac:dyDescent="0.25">
      <c r="A1680" s="144" t="s">
        <v>7242</v>
      </c>
      <c r="B1680" s="144" t="s">
        <v>7243</v>
      </c>
      <c r="C1680" s="144" t="s">
        <v>201</v>
      </c>
      <c r="D1680" s="144" t="s">
        <v>4362</v>
      </c>
      <c r="E1680" s="144">
        <v>0.41959999999999997</v>
      </c>
      <c r="F1680" s="144" t="s">
        <v>201</v>
      </c>
      <c r="G1680" s="144">
        <v>0</v>
      </c>
      <c r="H1680" s="144" t="s">
        <v>1371</v>
      </c>
      <c r="I1680" s="144">
        <v>100</v>
      </c>
      <c r="J1680" s="144">
        <v>100</v>
      </c>
      <c r="K1680" s="144"/>
      <c r="L1680" s="144"/>
    </row>
    <row r="1681" spans="1:12" x14ac:dyDescent="0.25">
      <c r="A1681" s="144" t="s">
        <v>7244</v>
      </c>
      <c r="B1681" s="144" t="s">
        <v>612</v>
      </c>
      <c r="C1681" s="144" t="s">
        <v>201</v>
      </c>
      <c r="D1681" s="144" t="s">
        <v>7245</v>
      </c>
      <c r="E1681" s="144">
        <v>0.23860000000000001</v>
      </c>
      <c r="F1681" s="144" t="s">
        <v>201</v>
      </c>
      <c r="G1681" s="144">
        <v>0</v>
      </c>
      <c r="H1681" s="144" t="s">
        <v>1371</v>
      </c>
      <c r="I1681" s="144">
        <v>100</v>
      </c>
      <c r="J1681" s="144">
        <v>100</v>
      </c>
      <c r="K1681" s="144"/>
      <c r="L1681" s="144"/>
    </row>
    <row r="1682" spans="1:12" x14ac:dyDescent="0.25">
      <c r="A1682" s="144" t="s">
        <v>7246</v>
      </c>
      <c r="B1682" s="144" t="s">
        <v>7247</v>
      </c>
      <c r="C1682" s="144" t="s">
        <v>201</v>
      </c>
      <c r="D1682" s="144" t="s">
        <v>4365</v>
      </c>
      <c r="E1682" s="144">
        <v>-0.25440000000000002</v>
      </c>
      <c r="F1682" s="144" t="s">
        <v>7248</v>
      </c>
      <c r="G1682" s="144">
        <v>0.25440000000000002</v>
      </c>
      <c r="H1682" s="144" t="s">
        <v>1371</v>
      </c>
      <c r="I1682" s="144">
        <v>0</v>
      </c>
      <c r="J1682" s="144">
        <v>0</v>
      </c>
      <c r="K1682" s="144"/>
      <c r="L1682" s="144"/>
    </row>
    <row r="1683" spans="1:12" x14ac:dyDescent="0.25">
      <c r="A1683" s="144" t="s">
        <v>7249</v>
      </c>
      <c r="B1683" s="144" t="s">
        <v>7250</v>
      </c>
      <c r="C1683" s="144" t="s">
        <v>201</v>
      </c>
      <c r="D1683" s="144" t="s">
        <v>7251</v>
      </c>
      <c r="E1683" s="144">
        <v>0.5383</v>
      </c>
      <c r="F1683" s="144" t="s">
        <v>201</v>
      </c>
      <c r="G1683" s="144">
        <v>0</v>
      </c>
      <c r="H1683" s="144" t="s">
        <v>1371</v>
      </c>
      <c r="I1683" s="144">
        <v>100</v>
      </c>
      <c r="J1683" s="144">
        <v>100</v>
      </c>
      <c r="K1683" s="144"/>
      <c r="L1683" s="144"/>
    </row>
    <row r="1684" spans="1:12" x14ac:dyDescent="0.25">
      <c r="A1684" s="144" t="s">
        <v>7252</v>
      </c>
      <c r="B1684" s="144" t="s">
        <v>7253</v>
      </c>
      <c r="C1684" s="144" t="s">
        <v>201</v>
      </c>
      <c r="D1684" s="144" t="s">
        <v>7254</v>
      </c>
      <c r="E1684" s="144">
        <v>1.5069999999999999</v>
      </c>
      <c r="F1684" s="144" t="s">
        <v>201</v>
      </c>
      <c r="G1684" s="144">
        <v>0</v>
      </c>
      <c r="H1684" s="144" t="s">
        <v>1371</v>
      </c>
      <c r="I1684" s="144">
        <v>100</v>
      </c>
      <c r="J1684" s="144">
        <v>100</v>
      </c>
      <c r="K1684" s="144"/>
      <c r="L1684" s="144"/>
    </row>
    <row r="1685" spans="1:12" x14ac:dyDescent="0.25">
      <c r="A1685" s="144" t="s">
        <v>7255</v>
      </c>
      <c r="B1685" s="144" t="s">
        <v>7256</v>
      </c>
      <c r="C1685" s="144" t="s">
        <v>201</v>
      </c>
      <c r="D1685" s="144" t="s">
        <v>7257</v>
      </c>
      <c r="E1685" s="144">
        <v>-0.4078</v>
      </c>
      <c r="F1685" s="144" t="s">
        <v>4366</v>
      </c>
      <c r="G1685" s="144">
        <v>0.4078</v>
      </c>
      <c r="H1685" s="144" t="s">
        <v>1371</v>
      </c>
      <c r="I1685" s="144">
        <v>0</v>
      </c>
      <c r="J1685" s="144">
        <v>0</v>
      </c>
      <c r="K1685" s="144"/>
      <c r="L1685" s="144"/>
    </row>
    <row r="1686" spans="1:12" x14ac:dyDescent="0.25">
      <c r="A1686" s="144" t="s">
        <v>7258</v>
      </c>
      <c r="B1686" s="144" t="s">
        <v>7259</v>
      </c>
      <c r="C1686" s="144" t="s">
        <v>201</v>
      </c>
      <c r="D1686" s="144" t="s">
        <v>7260</v>
      </c>
      <c r="E1686" s="144">
        <v>0.76100000000000001</v>
      </c>
      <c r="F1686" s="144" t="s">
        <v>201</v>
      </c>
      <c r="G1686" s="144">
        <v>0</v>
      </c>
      <c r="H1686" s="144" t="s">
        <v>1371</v>
      </c>
      <c r="I1686" s="144">
        <v>100</v>
      </c>
      <c r="J1686" s="144">
        <v>100</v>
      </c>
      <c r="K1686" s="144"/>
      <c r="L1686" s="144"/>
    </row>
    <row r="1687" spans="1:12" x14ac:dyDescent="0.25">
      <c r="A1687" s="144" t="s">
        <v>7261</v>
      </c>
      <c r="B1687" s="144" t="s">
        <v>7262</v>
      </c>
      <c r="C1687" s="144" t="s">
        <v>201</v>
      </c>
      <c r="D1687" s="144" t="s">
        <v>3493</v>
      </c>
      <c r="E1687" s="144">
        <v>-0.18310000000000001</v>
      </c>
      <c r="F1687" s="144" t="s">
        <v>7263</v>
      </c>
      <c r="G1687" s="144">
        <v>0.18310000000000001</v>
      </c>
      <c r="H1687" s="144" t="s">
        <v>1371</v>
      </c>
      <c r="I1687" s="144">
        <v>0</v>
      </c>
      <c r="J1687" s="144">
        <v>0</v>
      </c>
      <c r="K1687" s="144"/>
      <c r="L1687" s="144"/>
    </row>
    <row r="1688" spans="1:12" x14ac:dyDescent="0.25">
      <c r="A1688" s="144" t="s">
        <v>7264</v>
      </c>
      <c r="B1688" s="144" t="s">
        <v>7265</v>
      </c>
      <c r="C1688" s="144" t="s">
        <v>201</v>
      </c>
      <c r="D1688" s="144" t="s">
        <v>7266</v>
      </c>
      <c r="E1688" s="144">
        <v>0.32840000000000003</v>
      </c>
      <c r="F1688" s="144" t="s">
        <v>201</v>
      </c>
      <c r="G1688" s="144">
        <v>0</v>
      </c>
      <c r="H1688" s="144" t="s">
        <v>1371</v>
      </c>
      <c r="I1688" s="144">
        <v>100</v>
      </c>
      <c r="J1688" s="144">
        <v>100</v>
      </c>
      <c r="K1688" s="144"/>
      <c r="L1688" s="144"/>
    </row>
    <row r="1689" spans="1:12" x14ac:dyDescent="0.25">
      <c r="A1689" s="144" t="s">
        <v>7267</v>
      </c>
      <c r="B1689" s="144" t="s">
        <v>7268</v>
      </c>
      <c r="C1689" s="144" t="s">
        <v>201</v>
      </c>
      <c r="D1689" s="144" t="s">
        <v>7269</v>
      </c>
      <c r="E1689" s="144">
        <v>-0.62949999999999995</v>
      </c>
      <c r="F1689" s="144" t="s">
        <v>4369</v>
      </c>
      <c r="G1689" s="144">
        <v>0.62949999999999995</v>
      </c>
      <c r="H1689" s="144" t="s">
        <v>1371</v>
      </c>
      <c r="I1689" s="144">
        <v>0</v>
      </c>
      <c r="J1689" s="144">
        <v>0</v>
      </c>
      <c r="K1689" s="144"/>
      <c r="L1689" s="144"/>
    </row>
    <row r="1690" spans="1:12" x14ac:dyDescent="0.25">
      <c r="A1690" s="144" t="s">
        <v>7270</v>
      </c>
      <c r="B1690" s="144" t="s">
        <v>7271</v>
      </c>
      <c r="C1690" s="144" t="s">
        <v>201</v>
      </c>
      <c r="D1690" s="144" t="s">
        <v>7272</v>
      </c>
      <c r="E1690" s="144">
        <v>1.0740000000000001</v>
      </c>
      <c r="F1690" s="144" t="s">
        <v>201</v>
      </c>
      <c r="G1690" s="144">
        <v>0</v>
      </c>
      <c r="H1690" s="144" t="s">
        <v>1371</v>
      </c>
      <c r="I1690" s="144">
        <v>100</v>
      </c>
      <c r="J1690" s="144">
        <v>100</v>
      </c>
      <c r="K1690" s="144"/>
      <c r="L1690" s="144"/>
    </row>
    <row r="1691" spans="1:12" x14ac:dyDescent="0.25">
      <c r="A1691" s="144" t="s">
        <v>7273</v>
      </c>
      <c r="B1691" s="144" t="s">
        <v>7274</v>
      </c>
      <c r="C1691" s="144" t="s">
        <v>201</v>
      </c>
      <c r="D1691" s="144" t="s">
        <v>7275</v>
      </c>
      <c r="E1691" s="144">
        <v>0.20150000000000001</v>
      </c>
      <c r="F1691" s="144" t="s">
        <v>201</v>
      </c>
      <c r="G1691" s="144">
        <v>0</v>
      </c>
      <c r="H1691" s="144" t="s">
        <v>1371</v>
      </c>
      <c r="I1691" s="144">
        <v>100</v>
      </c>
      <c r="J1691" s="144">
        <v>100</v>
      </c>
      <c r="K1691" s="144"/>
      <c r="L1691" s="144"/>
    </row>
    <row r="1692" spans="1:12" x14ac:dyDescent="0.25">
      <c r="A1692" s="144" t="s">
        <v>7276</v>
      </c>
      <c r="B1692" s="144" t="s">
        <v>7277</v>
      </c>
      <c r="C1692" s="144" t="s">
        <v>201</v>
      </c>
      <c r="D1692" s="144" t="s">
        <v>4372</v>
      </c>
      <c r="E1692" s="144">
        <v>-0.60580000000000001</v>
      </c>
      <c r="F1692" s="144" t="s">
        <v>7278</v>
      </c>
      <c r="G1692" s="144">
        <v>0.60580000000000001</v>
      </c>
      <c r="H1692" s="144" t="s">
        <v>1371</v>
      </c>
      <c r="I1692" s="144">
        <v>0</v>
      </c>
      <c r="J1692" s="144">
        <v>0</v>
      </c>
      <c r="K1692" s="144"/>
      <c r="L1692" s="144"/>
    </row>
    <row r="1693" spans="1:12" x14ac:dyDescent="0.25">
      <c r="A1693" s="144" t="s">
        <v>7279</v>
      </c>
      <c r="B1693" s="144" t="s">
        <v>7280</v>
      </c>
      <c r="C1693" s="144" t="s">
        <v>201</v>
      </c>
      <c r="D1693" s="144" t="s">
        <v>7281</v>
      </c>
      <c r="E1693" s="144">
        <v>0.1913</v>
      </c>
      <c r="F1693" s="144" t="s">
        <v>201</v>
      </c>
      <c r="G1693" s="144">
        <v>0</v>
      </c>
      <c r="H1693" s="144" t="s">
        <v>1371</v>
      </c>
      <c r="I1693" s="144">
        <v>100</v>
      </c>
      <c r="J1693" s="144">
        <v>100</v>
      </c>
      <c r="K1693" s="144"/>
      <c r="L1693" s="144"/>
    </row>
    <row r="1694" spans="1:12" x14ac:dyDescent="0.25">
      <c r="A1694" s="144" t="s">
        <v>7282</v>
      </c>
      <c r="B1694" s="144" t="s">
        <v>7283</v>
      </c>
      <c r="C1694" s="144" t="s">
        <v>201</v>
      </c>
      <c r="D1694" s="144" t="s">
        <v>7284</v>
      </c>
      <c r="E1694" s="144">
        <v>-0.38869999999999999</v>
      </c>
      <c r="F1694" s="144" t="s">
        <v>7285</v>
      </c>
      <c r="G1694" s="144">
        <v>0.38869999999999999</v>
      </c>
      <c r="H1694" s="144" t="s">
        <v>1371</v>
      </c>
      <c r="I1694" s="144">
        <v>0</v>
      </c>
      <c r="J1694" s="144">
        <v>0</v>
      </c>
      <c r="K1694" s="144"/>
      <c r="L1694" s="144"/>
    </row>
    <row r="1695" spans="1:12" x14ac:dyDescent="0.25">
      <c r="A1695" s="144" t="s">
        <v>7286</v>
      </c>
      <c r="B1695" s="144" t="s">
        <v>7287</v>
      </c>
      <c r="C1695" s="144" t="s">
        <v>201</v>
      </c>
      <c r="D1695" s="144" t="s">
        <v>7288</v>
      </c>
      <c r="E1695" s="144">
        <v>1.0649999999999999</v>
      </c>
      <c r="F1695" s="144" t="s">
        <v>201</v>
      </c>
      <c r="G1695" s="144">
        <v>0</v>
      </c>
      <c r="H1695" s="144" t="s">
        <v>1371</v>
      </c>
      <c r="I1695" s="144">
        <v>100</v>
      </c>
      <c r="J1695" s="144">
        <v>100</v>
      </c>
      <c r="K1695" s="144"/>
      <c r="L1695" s="144"/>
    </row>
    <row r="1696" spans="1:12" x14ac:dyDescent="0.25">
      <c r="A1696" s="144" t="s">
        <v>7289</v>
      </c>
      <c r="B1696" s="144" t="s">
        <v>7290</v>
      </c>
      <c r="C1696" s="144" t="s">
        <v>201</v>
      </c>
      <c r="D1696" s="144" t="s">
        <v>4375</v>
      </c>
      <c r="E1696" s="144">
        <v>1.66E-2</v>
      </c>
      <c r="F1696" s="144" t="s">
        <v>201</v>
      </c>
      <c r="G1696" s="144">
        <v>0</v>
      </c>
      <c r="H1696" s="144" t="s">
        <v>1371</v>
      </c>
      <c r="I1696" s="144">
        <v>100</v>
      </c>
      <c r="J1696" s="144">
        <v>100</v>
      </c>
      <c r="K1696" s="144"/>
      <c r="L1696" s="144"/>
    </row>
    <row r="1697" spans="1:12" x14ac:dyDescent="0.25">
      <c r="A1697" s="144" t="s">
        <v>7291</v>
      </c>
      <c r="B1697" s="144" t="s">
        <v>7292</v>
      </c>
      <c r="C1697" s="144" t="s">
        <v>201</v>
      </c>
      <c r="D1697" s="144" t="s">
        <v>7293</v>
      </c>
      <c r="E1697" s="144">
        <v>1.085</v>
      </c>
      <c r="F1697" s="144" t="s">
        <v>201</v>
      </c>
      <c r="G1697" s="144">
        <v>0</v>
      </c>
      <c r="H1697" s="144" t="s">
        <v>1371</v>
      </c>
      <c r="I1697" s="144">
        <v>100</v>
      </c>
      <c r="J1697" s="144">
        <v>100</v>
      </c>
      <c r="K1697" s="144"/>
      <c r="L1697" s="144"/>
    </row>
    <row r="1698" spans="1:12" x14ac:dyDescent="0.25">
      <c r="A1698" s="144" t="s">
        <v>7294</v>
      </c>
      <c r="B1698" s="144" t="s">
        <v>7295</v>
      </c>
      <c r="C1698" s="144" t="s">
        <v>201</v>
      </c>
      <c r="D1698" s="144" t="s">
        <v>7296</v>
      </c>
      <c r="E1698" s="144">
        <v>-3.0360000000000002E-2</v>
      </c>
      <c r="F1698" s="144" t="s">
        <v>7297</v>
      </c>
      <c r="G1698" s="144">
        <v>3.0360000000000002E-2</v>
      </c>
      <c r="H1698" s="144" t="s">
        <v>1371</v>
      </c>
      <c r="I1698" s="144">
        <v>0</v>
      </c>
      <c r="J1698" s="144">
        <v>0</v>
      </c>
      <c r="K1698" s="144"/>
      <c r="L1698" s="144"/>
    </row>
    <row r="1699" spans="1:12" x14ac:dyDescent="0.25">
      <c r="A1699" s="144" t="s">
        <v>7298</v>
      </c>
      <c r="B1699" s="144" t="s">
        <v>2832</v>
      </c>
      <c r="C1699" s="144" t="s">
        <v>201</v>
      </c>
      <c r="D1699" s="144" t="s">
        <v>7299</v>
      </c>
      <c r="E1699" s="144">
        <v>-0.3196</v>
      </c>
      <c r="F1699" s="144" t="s">
        <v>2833</v>
      </c>
      <c r="G1699" s="144">
        <v>0.3196</v>
      </c>
      <c r="H1699" s="144" t="s">
        <v>1371</v>
      </c>
      <c r="I1699" s="144">
        <v>0</v>
      </c>
      <c r="J1699" s="144">
        <v>0</v>
      </c>
      <c r="K1699" s="144"/>
      <c r="L1699" s="144"/>
    </row>
    <row r="1700" spans="1:12" x14ac:dyDescent="0.25">
      <c r="A1700" s="144" t="s">
        <v>7300</v>
      </c>
      <c r="B1700" s="144" t="s">
        <v>7301</v>
      </c>
      <c r="C1700" s="144" t="s">
        <v>201</v>
      </c>
      <c r="D1700" s="144" t="s">
        <v>4379</v>
      </c>
      <c r="E1700" s="144">
        <v>0.65690000000000004</v>
      </c>
      <c r="F1700" s="144" t="s">
        <v>201</v>
      </c>
      <c r="G1700" s="144">
        <v>0</v>
      </c>
      <c r="H1700" s="144" t="s">
        <v>1371</v>
      </c>
      <c r="I1700" s="144">
        <v>100</v>
      </c>
      <c r="J1700" s="144">
        <v>100</v>
      </c>
      <c r="K1700" s="144"/>
      <c r="L1700" s="144"/>
    </row>
    <row r="1701" spans="1:12" x14ac:dyDescent="0.25">
      <c r="A1701" s="144" t="s">
        <v>7302</v>
      </c>
      <c r="B1701" s="144" t="s">
        <v>7303</v>
      </c>
      <c r="C1701" s="144" t="s">
        <v>201</v>
      </c>
      <c r="D1701" s="144" t="s">
        <v>7304</v>
      </c>
      <c r="E1701" s="144">
        <v>0.71109999999999995</v>
      </c>
      <c r="F1701" s="144" t="s">
        <v>201</v>
      </c>
      <c r="G1701" s="144">
        <v>0</v>
      </c>
      <c r="H1701" s="144" t="s">
        <v>1371</v>
      </c>
      <c r="I1701" s="144">
        <v>100</v>
      </c>
      <c r="J1701" s="144">
        <v>100</v>
      </c>
      <c r="K1701" s="144"/>
      <c r="L1701" s="144"/>
    </row>
    <row r="1702" spans="1:12" x14ac:dyDescent="0.25">
      <c r="A1702" s="144" t="s">
        <v>7305</v>
      </c>
      <c r="B1702" s="144" t="s">
        <v>7306</v>
      </c>
      <c r="C1702" s="144" t="s">
        <v>201</v>
      </c>
      <c r="D1702" s="144" t="s">
        <v>7307</v>
      </c>
      <c r="E1702" s="144">
        <v>-0.28539999999999999</v>
      </c>
      <c r="F1702" s="144" t="s">
        <v>7308</v>
      </c>
      <c r="G1702" s="144">
        <v>0.28539999999999999</v>
      </c>
      <c r="H1702" s="144" t="s">
        <v>1371</v>
      </c>
      <c r="I1702" s="144">
        <v>0</v>
      </c>
      <c r="J1702" s="144">
        <v>0</v>
      </c>
      <c r="K1702" s="144"/>
      <c r="L1702" s="144"/>
    </row>
    <row r="1703" spans="1:12" x14ac:dyDescent="0.25">
      <c r="A1703" s="144" t="s">
        <v>7309</v>
      </c>
      <c r="B1703" s="144" t="s">
        <v>7310</v>
      </c>
      <c r="C1703" s="144" t="s">
        <v>201</v>
      </c>
      <c r="D1703" s="144" t="s">
        <v>7311</v>
      </c>
      <c r="E1703" s="144">
        <v>-0.1125</v>
      </c>
      <c r="F1703" s="144" t="s">
        <v>7312</v>
      </c>
      <c r="G1703" s="144">
        <v>0.1125</v>
      </c>
      <c r="H1703" s="144" t="s">
        <v>1371</v>
      </c>
      <c r="I1703" s="144">
        <v>0</v>
      </c>
      <c r="J1703" s="144">
        <v>0</v>
      </c>
      <c r="K1703" s="144"/>
      <c r="L1703" s="144"/>
    </row>
    <row r="1704" spans="1:12" x14ac:dyDescent="0.25">
      <c r="A1704" s="144" t="s">
        <v>7313</v>
      </c>
      <c r="B1704" s="144" t="s">
        <v>7314</v>
      </c>
      <c r="C1704" s="144" t="s">
        <v>201</v>
      </c>
      <c r="D1704" s="144" t="s">
        <v>3497</v>
      </c>
      <c r="E1704" s="144">
        <v>1.06</v>
      </c>
      <c r="F1704" s="144" t="s">
        <v>201</v>
      </c>
      <c r="G1704" s="144">
        <v>0</v>
      </c>
      <c r="H1704" s="144" t="s">
        <v>1371</v>
      </c>
      <c r="I1704" s="144">
        <v>100</v>
      </c>
      <c r="J1704" s="144">
        <v>100</v>
      </c>
      <c r="K1704" s="144"/>
      <c r="L1704" s="144"/>
    </row>
    <row r="1705" spans="1:12" x14ac:dyDescent="0.25">
      <c r="A1705" s="144" t="s">
        <v>7315</v>
      </c>
      <c r="B1705" s="144" t="s">
        <v>1041</v>
      </c>
      <c r="C1705" s="144" t="s">
        <v>201</v>
      </c>
      <c r="D1705" s="144" t="s">
        <v>7316</v>
      </c>
      <c r="E1705" s="144">
        <v>-0.58420000000000005</v>
      </c>
      <c r="F1705" s="144" t="s">
        <v>503</v>
      </c>
      <c r="G1705" s="144">
        <v>0.58420000000000005</v>
      </c>
      <c r="H1705" s="144" t="s">
        <v>1371</v>
      </c>
      <c r="I1705" s="144">
        <v>0</v>
      </c>
      <c r="J1705" s="144">
        <v>0</v>
      </c>
      <c r="K1705" s="144"/>
      <c r="L1705" s="144"/>
    </row>
    <row r="1706" spans="1:12" x14ac:dyDescent="0.25">
      <c r="A1706" s="144" t="s">
        <v>7317</v>
      </c>
      <c r="B1706" s="144" t="s">
        <v>7318</v>
      </c>
      <c r="C1706" s="144" t="s">
        <v>201</v>
      </c>
      <c r="D1706" s="144" t="s">
        <v>7319</v>
      </c>
      <c r="E1706" s="144">
        <v>-7.1510000000000004E-2</v>
      </c>
      <c r="F1706" s="144" t="s">
        <v>7320</v>
      </c>
      <c r="G1706" s="144">
        <v>7.1510000000000004E-2</v>
      </c>
      <c r="H1706" s="144" t="s">
        <v>1371</v>
      </c>
      <c r="I1706" s="144">
        <v>0</v>
      </c>
      <c r="J1706" s="144">
        <v>0</v>
      </c>
      <c r="K1706" s="144"/>
      <c r="L1706" s="144"/>
    </row>
    <row r="1707" spans="1:12" x14ac:dyDescent="0.25">
      <c r="A1707" s="144" t="s">
        <v>7321</v>
      </c>
      <c r="B1707" s="144" t="s">
        <v>7322</v>
      </c>
      <c r="C1707" s="144" t="s">
        <v>201</v>
      </c>
      <c r="D1707" s="144" t="s">
        <v>4386</v>
      </c>
      <c r="E1707" s="144">
        <v>0.1075</v>
      </c>
      <c r="F1707" s="144" t="s">
        <v>201</v>
      </c>
      <c r="G1707" s="144">
        <v>0</v>
      </c>
      <c r="H1707" s="144" t="s">
        <v>1371</v>
      </c>
      <c r="I1707" s="144">
        <v>100</v>
      </c>
      <c r="J1707" s="144">
        <v>100</v>
      </c>
      <c r="K1707" s="144"/>
      <c r="L1707" s="144"/>
    </row>
    <row r="1708" spans="1:12" x14ac:dyDescent="0.25">
      <c r="A1708" s="144" t="s">
        <v>7323</v>
      </c>
      <c r="B1708" s="144" t="s">
        <v>7324</v>
      </c>
      <c r="C1708" s="144" t="s">
        <v>201</v>
      </c>
      <c r="D1708" s="144" t="s">
        <v>7325</v>
      </c>
      <c r="E1708" s="144">
        <v>-0.27539999999999998</v>
      </c>
      <c r="F1708" s="144" t="s">
        <v>4387</v>
      </c>
      <c r="G1708" s="144">
        <v>0.27539999999999998</v>
      </c>
      <c r="H1708" s="144" t="s">
        <v>1371</v>
      </c>
      <c r="I1708" s="144">
        <v>0</v>
      </c>
      <c r="J1708" s="144">
        <v>0</v>
      </c>
      <c r="K1708" s="144"/>
      <c r="L1708" s="144"/>
    </row>
    <row r="1709" spans="1:12" x14ac:dyDescent="0.25">
      <c r="A1709" s="144" t="s">
        <v>7326</v>
      </c>
      <c r="B1709" s="144" t="s">
        <v>7327</v>
      </c>
      <c r="C1709" s="144" t="s">
        <v>201</v>
      </c>
      <c r="D1709" s="144" t="s">
        <v>7328</v>
      </c>
      <c r="E1709" s="144">
        <v>0.89700000000000002</v>
      </c>
      <c r="F1709" s="144" t="s">
        <v>201</v>
      </c>
      <c r="G1709" s="144">
        <v>0</v>
      </c>
      <c r="H1709" s="144" t="s">
        <v>1371</v>
      </c>
      <c r="I1709" s="144">
        <v>100</v>
      </c>
      <c r="J1709" s="144">
        <v>100</v>
      </c>
      <c r="K1709" s="144"/>
      <c r="L1709" s="144"/>
    </row>
    <row r="1710" spans="1:12" x14ac:dyDescent="0.25">
      <c r="A1710" s="144" t="s">
        <v>7329</v>
      </c>
      <c r="B1710" s="144" t="s">
        <v>7330</v>
      </c>
      <c r="C1710" s="144" t="s">
        <v>201</v>
      </c>
      <c r="D1710" s="144" t="s">
        <v>7331</v>
      </c>
      <c r="E1710" s="144">
        <v>-1.7840000000000002E-2</v>
      </c>
      <c r="F1710" s="144" t="s">
        <v>7332</v>
      </c>
      <c r="G1710" s="144">
        <v>1.7840000000000002E-2</v>
      </c>
      <c r="H1710" s="144" t="s">
        <v>1371</v>
      </c>
      <c r="I1710" s="144">
        <v>0</v>
      </c>
      <c r="J1710" s="144">
        <v>0</v>
      </c>
      <c r="K1710" s="144"/>
      <c r="L1710" s="144"/>
    </row>
    <row r="1711" spans="1:12" x14ac:dyDescent="0.25">
      <c r="A1711" s="144" t="s">
        <v>7333</v>
      </c>
      <c r="B1711" s="144" t="s">
        <v>7334</v>
      </c>
      <c r="C1711" s="144" t="s">
        <v>201</v>
      </c>
      <c r="D1711" s="144" t="s">
        <v>4390</v>
      </c>
      <c r="E1711" s="144">
        <v>-0.24629999999999999</v>
      </c>
      <c r="F1711" s="144" t="s">
        <v>7335</v>
      </c>
      <c r="G1711" s="144">
        <v>0.24629999999999999</v>
      </c>
      <c r="H1711" s="144" t="s">
        <v>1371</v>
      </c>
      <c r="I1711" s="144">
        <v>0</v>
      </c>
      <c r="J1711" s="144">
        <v>0</v>
      </c>
      <c r="K1711" s="144"/>
      <c r="L1711" s="144"/>
    </row>
    <row r="1712" spans="1:12" x14ac:dyDescent="0.25">
      <c r="A1712" s="144" t="s">
        <v>7336</v>
      </c>
      <c r="B1712" s="144" t="s">
        <v>7337</v>
      </c>
      <c r="C1712" s="144" t="s">
        <v>201</v>
      </c>
      <c r="D1712" s="144" t="s">
        <v>7338</v>
      </c>
      <c r="E1712" s="144">
        <v>-0.14149999999999999</v>
      </c>
      <c r="F1712" s="144" t="s">
        <v>7339</v>
      </c>
      <c r="G1712" s="144">
        <v>0.14149999999999999</v>
      </c>
      <c r="H1712" s="144" t="s">
        <v>1371</v>
      </c>
      <c r="I1712" s="144">
        <v>0</v>
      </c>
      <c r="J1712" s="144">
        <v>0</v>
      </c>
      <c r="K1712" s="144"/>
      <c r="L1712" s="144"/>
    </row>
    <row r="1713" spans="1:12" x14ac:dyDescent="0.25">
      <c r="A1713" s="144" t="s">
        <v>7340</v>
      </c>
      <c r="B1713" s="144" t="s">
        <v>7341</v>
      </c>
      <c r="C1713" s="144" t="s">
        <v>201</v>
      </c>
      <c r="D1713" s="144" t="s">
        <v>7342</v>
      </c>
      <c r="E1713" s="144">
        <v>2.997E-2</v>
      </c>
      <c r="F1713" s="144" t="s">
        <v>201</v>
      </c>
      <c r="G1713" s="144">
        <v>0</v>
      </c>
      <c r="H1713" s="144" t="s">
        <v>1371</v>
      </c>
      <c r="I1713" s="144">
        <v>100</v>
      </c>
      <c r="J1713" s="144">
        <v>100</v>
      </c>
      <c r="K1713" s="144"/>
      <c r="L1713" s="144"/>
    </row>
    <row r="1714" spans="1:12" x14ac:dyDescent="0.25">
      <c r="A1714" s="144" t="s">
        <v>7343</v>
      </c>
      <c r="B1714" s="144" t="s">
        <v>7344</v>
      </c>
      <c r="C1714" s="144" t="s">
        <v>201</v>
      </c>
      <c r="D1714" s="144" t="s">
        <v>7345</v>
      </c>
      <c r="E1714" s="144">
        <v>-1.5460000000000001E-3</v>
      </c>
      <c r="F1714" s="144" t="s">
        <v>7346</v>
      </c>
      <c r="G1714" s="144">
        <v>1.5460000000000001E-3</v>
      </c>
      <c r="H1714" s="144" t="s">
        <v>1371</v>
      </c>
      <c r="I1714" s="144">
        <v>0</v>
      </c>
      <c r="J1714" s="144">
        <v>0</v>
      </c>
      <c r="K1714" s="144"/>
      <c r="L1714" s="144"/>
    </row>
    <row r="1715" spans="1:12" x14ac:dyDescent="0.25">
      <c r="A1715" s="144" t="s">
        <v>7347</v>
      </c>
      <c r="B1715" s="144" t="s">
        <v>7348</v>
      </c>
      <c r="C1715" s="144" t="s">
        <v>201</v>
      </c>
      <c r="D1715" s="144" t="s">
        <v>7349</v>
      </c>
      <c r="E1715" s="144">
        <v>2.9510000000000002E-2</v>
      </c>
      <c r="F1715" s="144" t="s">
        <v>201</v>
      </c>
      <c r="G1715" s="144">
        <v>0</v>
      </c>
      <c r="H1715" s="144" t="s">
        <v>1371</v>
      </c>
      <c r="I1715" s="144">
        <v>100</v>
      </c>
      <c r="J1715" s="144">
        <v>100</v>
      </c>
      <c r="K1715" s="144"/>
      <c r="L1715" s="144"/>
    </row>
    <row r="1716" spans="1:12" x14ac:dyDescent="0.25">
      <c r="A1716" s="144" t="s">
        <v>7350</v>
      </c>
      <c r="B1716" s="144" t="s">
        <v>7351</v>
      </c>
      <c r="C1716" s="144" t="s">
        <v>201</v>
      </c>
      <c r="D1716" s="144" t="s">
        <v>4394</v>
      </c>
      <c r="E1716" s="144">
        <v>-0.15160000000000001</v>
      </c>
      <c r="F1716" s="144" t="s">
        <v>7352</v>
      </c>
      <c r="G1716" s="144">
        <v>0.15160000000000001</v>
      </c>
      <c r="H1716" s="144" t="s">
        <v>1371</v>
      </c>
      <c r="I1716" s="144">
        <v>0</v>
      </c>
      <c r="J1716" s="144">
        <v>0</v>
      </c>
      <c r="K1716" s="144"/>
      <c r="L1716" s="144"/>
    </row>
    <row r="1717" spans="1:12" x14ac:dyDescent="0.25">
      <c r="A1717" s="144" t="s">
        <v>7353</v>
      </c>
      <c r="B1717" s="144" t="s">
        <v>7354</v>
      </c>
      <c r="C1717" s="144" t="s">
        <v>201</v>
      </c>
      <c r="D1717" s="144" t="s">
        <v>7355</v>
      </c>
      <c r="E1717" s="144">
        <v>-0.65139999999999998</v>
      </c>
      <c r="F1717" s="144" t="s">
        <v>7356</v>
      </c>
      <c r="G1717" s="144">
        <v>0.65139999999999998</v>
      </c>
      <c r="H1717" s="144" t="s">
        <v>1371</v>
      </c>
      <c r="I1717" s="144">
        <v>0</v>
      </c>
      <c r="J1717" s="144">
        <v>0</v>
      </c>
      <c r="K1717" s="144"/>
      <c r="L1717" s="144"/>
    </row>
    <row r="1718" spans="1:12" x14ac:dyDescent="0.25">
      <c r="A1718" s="144" t="s">
        <v>7357</v>
      </c>
      <c r="B1718" s="144" t="s">
        <v>7358</v>
      </c>
      <c r="C1718" s="144" t="s">
        <v>201</v>
      </c>
      <c r="D1718" s="144" t="s">
        <v>7359</v>
      </c>
      <c r="E1718" s="144">
        <v>1.43E-2</v>
      </c>
      <c r="F1718" s="144" t="s">
        <v>201</v>
      </c>
      <c r="G1718" s="144">
        <v>0</v>
      </c>
      <c r="H1718" s="144" t="s">
        <v>1371</v>
      </c>
      <c r="I1718" s="144">
        <v>100</v>
      </c>
      <c r="J1718" s="144">
        <v>100</v>
      </c>
      <c r="K1718" s="144"/>
      <c r="L1718" s="144"/>
    </row>
    <row r="1719" spans="1:12" x14ac:dyDescent="0.25">
      <c r="A1719" s="144" t="s">
        <v>7360</v>
      </c>
      <c r="B1719" s="144" t="s">
        <v>7361</v>
      </c>
      <c r="C1719" s="144" t="s">
        <v>201</v>
      </c>
      <c r="D1719" s="144" t="s">
        <v>7362</v>
      </c>
      <c r="E1719" s="144">
        <v>0.5272</v>
      </c>
      <c r="F1719" s="144" t="s">
        <v>201</v>
      </c>
      <c r="G1719" s="144">
        <v>0</v>
      </c>
      <c r="H1719" s="144" t="s">
        <v>1371</v>
      </c>
      <c r="I1719" s="144">
        <v>100</v>
      </c>
      <c r="J1719" s="144">
        <v>100</v>
      </c>
      <c r="K1719" s="144"/>
      <c r="L1719" s="144"/>
    </row>
    <row r="1720" spans="1:12" x14ac:dyDescent="0.25">
      <c r="A1720" s="144" t="s">
        <v>7363</v>
      </c>
      <c r="B1720" s="144" t="s">
        <v>7364</v>
      </c>
      <c r="C1720" s="144" t="s">
        <v>201</v>
      </c>
      <c r="D1720" s="144" t="s">
        <v>7365</v>
      </c>
      <c r="E1720" s="144">
        <v>-0.13969999999999999</v>
      </c>
      <c r="F1720" s="144" t="s">
        <v>7366</v>
      </c>
      <c r="G1720" s="144">
        <v>0.13969999999999999</v>
      </c>
      <c r="H1720" s="144" t="s">
        <v>1371</v>
      </c>
      <c r="I1720" s="144">
        <v>0</v>
      </c>
      <c r="J1720" s="144">
        <v>0</v>
      </c>
      <c r="K1720" s="144"/>
      <c r="L1720" s="144"/>
    </row>
    <row r="1721" spans="1:12" x14ac:dyDescent="0.25">
      <c r="A1721" s="144" t="s">
        <v>7367</v>
      </c>
      <c r="B1721" s="144" t="s">
        <v>933</v>
      </c>
      <c r="C1721" s="144" t="s">
        <v>201</v>
      </c>
      <c r="D1721" s="144" t="s">
        <v>4398</v>
      </c>
      <c r="E1721" s="144">
        <v>-0.1072</v>
      </c>
      <c r="F1721" s="144" t="s">
        <v>935</v>
      </c>
      <c r="G1721" s="144">
        <v>0.1072</v>
      </c>
      <c r="H1721" s="144" t="s">
        <v>1371</v>
      </c>
      <c r="I1721" s="144">
        <v>0</v>
      </c>
      <c r="J1721" s="144">
        <v>0</v>
      </c>
      <c r="K1721" s="144"/>
      <c r="L1721" s="144"/>
    </row>
    <row r="1722" spans="1:12" x14ac:dyDescent="0.25">
      <c r="A1722" s="144" t="s">
        <v>7368</v>
      </c>
      <c r="B1722" s="144" t="s">
        <v>7369</v>
      </c>
      <c r="C1722" s="144" t="s">
        <v>201</v>
      </c>
      <c r="D1722" s="144" t="s">
        <v>7370</v>
      </c>
      <c r="E1722" s="144">
        <v>1.6160000000000001</v>
      </c>
      <c r="F1722" s="144" t="s">
        <v>201</v>
      </c>
      <c r="G1722" s="144">
        <v>0</v>
      </c>
      <c r="H1722" s="144" t="s">
        <v>1371</v>
      </c>
      <c r="I1722" s="144">
        <v>100</v>
      </c>
      <c r="J1722" s="144">
        <v>100</v>
      </c>
      <c r="K1722" s="144"/>
      <c r="L1722" s="144"/>
    </row>
    <row r="1723" spans="1:12" x14ac:dyDescent="0.25">
      <c r="A1723" s="144" t="s">
        <v>7371</v>
      </c>
      <c r="B1723" s="144" t="s">
        <v>7372</v>
      </c>
      <c r="C1723" s="144" t="s">
        <v>201</v>
      </c>
      <c r="D1723" s="144" t="s">
        <v>7373</v>
      </c>
      <c r="E1723" s="144">
        <v>-0.83350000000000002</v>
      </c>
      <c r="F1723" s="144" t="s">
        <v>7374</v>
      </c>
      <c r="G1723" s="144">
        <v>0.83350000000000002</v>
      </c>
      <c r="H1723" s="144" t="s">
        <v>1371</v>
      </c>
      <c r="I1723" s="144">
        <v>0</v>
      </c>
      <c r="J1723" s="144">
        <v>0</v>
      </c>
      <c r="K1723" s="144"/>
      <c r="L1723" s="144"/>
    </row>
    <row r="1724" spans="1:12" x14ac:dyDescent="0.25">
      <c r="A1724" s="144" t="s">
        <v>7375</v>
      </c>
      <c r="B1724" s="144" t="s">
        <v>7376</v>
      </c>
      <c r="C1724" s="144" t="s">
        <v>201</v>
      </c>
      <c r="D1724" s="144" t="s">
        <v>7377</v>
      </c>
      <c r="E1724" s="144">
        <v>8.1820000000000004E-2</v>
      </c>
      <c r="F1724" s="144" t="s">
        <v>201</v>
      </c>
      <c r="G1724" s="144">
        <v>0</v>
      </c>
      <c r="H1724" s="144" t="s">
        <v>1371</v>
      </c>
      <c r="I1724" s="144">
        <v>100</v>
      </c>
      <c r="J1724" s="144">
        <v>100</v>
      </c>
      <c r="K1724" s="144"/>
      <c r="L1724" s="144"/>
    </row>
    <row r="1725" spans="1:12" x14ac:dyDescent="0.25">
      <c r="A1725" s="144" t="s">
        <v>7378</v>
      </c>
      <c r="B1725" s="144" t="s">
        <v>7379</v>
      </c>
      <c r="C1725" s="144" t="s">
        <v>201</v>
      </c>
      <c r="D1725" s="144" t="s">
        <v>3501</v>
      </c>
      <c r="E1725" s="144">
        <v>-0.39989999999999998</v>
      </c>
      <c r="F1725" s="144" t="s">
        <v>7380</v>
      </c>
      <c r="G1725" s="144">
        <v>0.39989999999999998</v>
      </c>
      <c r="H1725" s="144" t="s">
        <v>1371</v>
      </c>
      <c r="I1725" s="144">
        <v>0</v>
      </c>
      <c r="J1725" s="144">
        <v>0</v>
      </c>
      <c r="K1725" s="144"/>
      <c r="L1725" s="144"/>
    </row>
    <row r="1726" spans="1:12" x14ac:dyDescent="0.25">
      <c r="A1726" s="144" t="s">
        <v>7381</v>
      </c>
      <c r="B1726" s="144" t="s">
        <v>7382</v>
      </c>
      <c r="C1726" s="144" t="s">
        <v>201</v>
      </c>
      <c r="D1726" s="144" t="s">
        <v>4402</v>
      </c>
      <c r="E1726" s="144">
        <v>0.96830000000000005</v>
      </c>
      <c r="F1726" s="144" t="s">
        <v>201</v>
      </c>
      <c r="G1726" s="144">
        <v>0</v>
      </c>
      <c r="H1726" s="144" t="s">
        <v>1371</v>
      </c>
      <c r="I1726" s="144">
        <v>100</v>
      </c>
      <c r="J1726" s="144">
        <v>100</v>
      </c>
      <c r="K1726" s="144"/>
      <c r="L1726" s="144"/>
    </row>
    <row r="1727" spans="1:12" x14ac:dyDescent="0.25">
      <c r="A1727" s="144" t="s">
        <v>7383</v>
      </c>
      <c r="B1727" s="144" t="s">
        <v>7384</v>
      </c>
      <c r="C1727" s="144" t="s">
        <v>201</v>
      </c>
      <c r="D1727" s="144" t="s">
        <v>7385</v>
      </c>
      <c r="E1727" s="144">
        <v>-0.75060000000000004</v>
      </c>
      <c r="F1727" s="144" t="s">
        <v>4403</v>
      </c>
      <c r="G1727" s="144">
        <v>0.75060000000000004</v>
      </c>
      <c r="H1727" s="144" t="s">
        <v>1371</v>
      </c>
      <c r="I1727" s="144">
        <v>0</v>
      </c>
      <c r="J1727" s="144">
        <v>0</v>
      </c>
      <c r="K1727" s="144"/>
      <c r="L1727" s="144"/>
    </row>
    <row r="1728" spans="1:12" x14ac:dyDescent="0.25">
      <c r="A1728" s="144" t="s">
        <v>7386</v>
      </c>
      <c r="B1728" s="144" t="s">
        <v>7387</v>
      </c>
      <c r="C1728" s="144" t="s">
        <v>201</v>
      </c>
      <c r="D1728" s="144" t="s">
        <v>7388</v>
      </c>
      <c r="E1728" s="144">
        <v>0.7319</v>
      </c>
      <c r="F1728" s="144" t="s">
        <v>201</v>
      </c>
      <c r="G1728" s="144">
        <v>0</v>
      </c>
      <c r="H1728" s="144" t="s">
        <v>1371</v>
      </c>
      <c r="I1728" s="144">
        <v>100</v>
      </c>
      <c r="J1728" s="144">
        <v>100</v>
      </c>
      <c r="K1728" s="144"/>
      <c r="L1728" s="144"/>
    </row>
    <row r="1729" spans="1:12" x14ac:dyDescent="0.25">
      <c r="A1729" s="144" t="s">
        <v>7389</v>
      </c>
      <c r="B1729" s="144" t="s">
        <v>7390</v>
      </c>
      <c r="C1729" s="144" t="s">
        <v>201</v>
      </c>
      <c r="D1729" s="144" t="s">
        <v>7391</v>
      </c>
      <c r="E1729" s="144">
        <v>-0.6996</v>
      </c>
      <c r="F1729" s="144" t="s">
        <v>7392</v>
      </c>
      <c r="G1729" s="144">
        <v>0.6996</v>
      </c>
      <c r="H1729" s="144" t="s">
        <v>1371</v>
      </c>
      <c r="I1729" s="144">
        <v>0</v>
      </c>
      <c r="J1729" s="144">
        <v>0</v>
      </c>
      <c r="K1729" s="144"/>
      <c r="L1729" s="144"/>
    </row>
    <row r="1730" spans="1:12" x14ac:dyDescent="0.25">
      <c r="A1730" s="144" t="s">
        <v>7393</v>
      </c>
      <c r="B1730" s="144" t="s">
        <v>7394</v>
      </c>
      <c r="C1730" s="144" t="s">
        <v>201</v>
      </c>
      <c r="D1730" s="144" t="s">
        <v>4406</v>
      </c>
      <c r="E1730" s="144">
        <v>-0.2974</v>
      </c>
      <c r="F1730" s="144" t="s">
        <v>4407</v>
      </c>
      <c r="G1730" s="144">
        <v>0.2974</v>
      </c>
      <c r="H1730" s="144" t="s">
        <v>1371</v>
      </c>
      <c r="I1730" s="144">
        <v>0</v>
      </c>
      <c r="J1730" s="144">
        <v>0</v>
      </c>
      <c r="K1730" s="144"/>
      <c r="L1730" s="144"/>
    </row>
    <row r="1731" spans="1:12" x14ac:dyDescent="0.25">
      <c r="A1731" s="144" t="s">
        <v>7395</v>
      </c>
      <c r="B1731" s="144" t="s">
        <v>7396</v>
      </c>
      <c r="C1731" s="144" t="s">
        <v>201</v>
      </c>
      <c r="D1731" s="144" t="s">
        <v>7397</v>
      </c>
      <c r="E1731" s="144">
        <v>0.28939999999999999</v>
      </c>
      <c r="F1731" s="144" t="s">
        <v>201</v>
      </c>
      <c r="G1731" s="144">
        <v>0</v>
      </c>
      <c r="H1731" s="144" t="s">
        <v>1371</v>
      </c>
      <c r="I1731" s="144">
        <v>100</v>
      </c>
      <c r="J1731" s="144">
        <v>100</v>
      </c>
      <c r="K1731" s="144"/>
      <c r="L1731" s="144"/>
    </row>
    <row r="1732" spans="1:12" x14ac:dyDescent="0.25">
      <c r="A1732" s="144" t="s">
        <v>7398</v>
      </c>
      <c r="B1732" s="144" t="s">
        <v>7399</v>
      </c>
      <c r="C1732" s="144" t="s">
        <v>201</v>
      </c>
      <c r="D1732" s="144" t="s">
        <v>7400</v>
      </c>
      <c r="E1732" s="144">
        <v>1.1659999999999999</v>
      </c>
      <c r="F1732" s="144" t="s">
        <v>201</v>
      </c>
      <c r="G1732" s="144">
        <v>0</v>
      </c>
      <c r="H1732" s="144" t="s">
        <v>1371</v>
      </c>
      <c r="I1732" s="144">
        <v>100</v>
      </c>
      <c r="J1732" s="144">
        <v>100</v>
      </c>
      <c r="K1732" s="144"/>
      <c r="L1732" s="144"/>
    </row>
    <row r="1733" spans="1:12" x14ac:dyDescent="0.25">
      <c r="A1733" s="144" t="s">
        <v>7401</v>
      </c>
      <c r="B1733" s="144" t="s">
        <v>7402</v>
      </c>
      <c r="C1733" s="144" t="s">
        <v>201</v>
      </c>
      <c r="D1733" s="144" t="s">
        <v>7403</v>
      </c>
      <c r="E1733" s="144">
        <v>1.044</v>
      </c>
      <c r="F1733" s="144" t="s">
        <v>201</v>
      </c>
      <c r="G1733" s="144">
        <v>0</v>
      </c>
      <c r="H1733" s="144" t="s">
        <v>1371</v>
      </c>
      <c r="I1733" s="144">
        <v>100</v>
      </c>
      <c r="J1733" s="144">
        <v>100</v>
      </c>
      <c r="K1733" s="144"/>
      <c r="L1733" s="144"/>
    </row>
    <row r="1734" spans="1:12" x14ac:dyDescent="0.25">
      <c r="A1734" s="144" t="s">
        <v>7404</v>
      </c>
      <c r="B1734" s="144" t="s">
        <v>7405</v>
      </c>
      <c r="C1734" s="144" t="s">
        <v>201</v>
      </c>
      <c r="D1734" s="144" t="s">
        <v>7406</v>
      </c>
      <c r="E1734" s="144">
        <v>-9.869E-2</v>
      </c>
      <c r="F1734" s="144" t="s">
        <v>7407</v>
      </c>
      <c r="G1734" s="144">
        <v>9.869E-2</v>
      </c>
      <c r="H1734" s="144" t="s">
        <v>1371</v>
      </c>
      <c r="I1734" s="144">
        <v>0</v>
      </c>
      <c r="J1734" s="144">
        <v>0</v>
      </c>
      <c r="K1734" s="144"/>
      <c r="L1734" s="144"/>
    </row>
    <row r="1735" spans="1:12" x14ac:dyDescent="0.25">
      <c r="A1735" s="144" t="s">
        <v>7408</v>
      </c>
      <c r="B1735" s="144" t="s">
        <v>756</v>
      </c>
      <c r="C1735" s="144" t="s">
        <v>201</v>
      </c>
      <c r="D1735" s="144" t="s">
        <v>4410</v>
      </c>
      <c r="E1735" s="144">
        <v>7.3609999999999995E-2</v>
      </c>
      <c r="F1735" s="144" t="s">
        <v>201</v>
      </c>
      <c r="G1735" s="144">
        <v>0</v>
      </c>
      <c r="H1735" s="144" t="s">
        <v>1371</v>
      </c>
      <c r="I1735" s="144">
        <v>100</v>
      </c>
      <c r="J1735" s="144">
        <v>100</v>
      </c>
      <c r="K1735" s="144"/>
      <c r="L1735" s="144"/>
    </row>
    <row r="1736" spans="1:12" x14ac:dyDescent="0.25">
      <c r="A1736" s="144" t="s">
        <v>7409</v>
      </c>
      <c r="B1736" s="144" t="s">
        <v>7410</v>
      </c>
      <c r="C1736" s="144" t="s">
        <v>201</v>
      </c>
      <c r="D1736" s="144" t="s">
        <v>7411</v>
      </c>
      <c r="E1736" s="144">
        <v>-0.18290000000000001</v>
      </c>
      <c r="F1736" s="144" t="s">
        <v>4411</v>
      </c>
      <c r="G1736" s="144">
        <v>0.18290000000000001</v>
      </c>
      <c r="H1736" s="144" t="s">
        <v>1371</v>
      </c>
      <c r="I1736" s="144">
        <v>0</v>
      </c>
      <c r="J1736" s="144">
        <v>0</v>
      </c>
      <c r="K1736" s="144"/>
      <c r="L1736" s="144"/>
    </row>
    <row r="1737" spans="1:12" x14ac:dyDescent="0.25">
      <c r="A1737" s="144" t="s">
        <v>7412</v>
      </c>
      <c r="B1737" s="144" t="s">
        <v>2191</v>
      </c>
      <c r="C1737" s="144" t="s">
        <v>201</v>
      </c>
      <c r="D1737" s="144" t="s">
        <v>7413</v>
      </c>
      <c r="E1737" s="144">
        <v>0.314</v>
      </c>
      <c r="F1737" s="144" t="s">
        <v>201</v>
      </c>
      <c r="G1737" s="144">
        <v>0</v>
      </c>
      <c r="H1737" s="144" t="s">
        <v>1371</v>
      </c>
      <c r="I1737" s="144">
        <v>100</v>
      </c>
      <c r="J1737" s="144">
        <v>100</v>
      </c>
      <c r="K1737" s="144"/>
      <c r="L1737" s="144"/>
    </row>
    <row r="1738" spans="1:12" x14ac:dyDescent="0.25">
      <c r="A1738" s="144" t="s">
        <v>7414</v>
      </c>
      <c r="B1738" s="144" t="s">
        <v>4742</v>
      </c>
      <c r="C1738" s="144" t="s">
        <v>201</v>
      </c>
      <c r="D1738" s="144" t="s">
        <v>7415</v>
      </c>
      <c r="E1738" s="144">
        <v>-8.2319999999999997E-3</v>
      </c>
      <c r="F1738" s="144" t="s">
        <v>3606</v>
      </c>
      <c r="G1738" s="144">
        <v>8.2319999999999997E-3</v>
      </c>
      <c r="H1738" s="144" t="s">
        <v>1371</v>
      </c>
      <c r="I1738" s="144">
        <v>0</v>
      </c>
      <c r="J1738" s="144">
        <v>0</v>
      </c>
      <c r="K1738" s="144"/>
      <c r="L1738" s="144"/>
    </row>
    <row r="1739" spans="1:12" x14ac:dyDescent="0.25">
      <c r="A1739" s="144" t="s">
        <v>7416</v>
      </c>
      <c r="B1739" s="144" t="s">
        <v>7417</v>
      </c>
      <c r="C1739" s="144" t="s">
        <v>201</v>
      </c>
      <c r="D1739" s="144" t="s">
        <v>4414</v>
      </c>
      <c r="E1739" s="144">
        <v>4.7350000000000003E-2</v>
      </c>
      <c r="F1739" s="144" t="s">
        <v>201</v>
      </c>
      <c r="G1739" s="144">
        <v>0</v>
      </c>
      <c r="H1739" s="144" t="s">
        <v>1371</v>
      </c>
      <c r="I1739" s="144">
        <v>100</v>
      </c>
      <c r="J1739" s="144">
        <v>100</v>
      </c>
      <c r="K1739" s="144"/>
      <c r="L1739" s="144"/>
    </row>
    <row r="1740" spans="1:12" x14ac:dyDescent="0.25">
      <c r="A1740" s="144" t="s">
        <v>7418</v>
      </c>
      <c r="B1740" s="144" t="s">
        <v>7419</v>
      </c>
      <c r="C1740" s="144" t="s">
        <v>201</v>
      </c>
      <c r="D1740" s="144" t="s">
        <v>7420</v>
      </c>
      <c r="E1740" s="144">
        <v>0.46710000000000002</v>
      </c>
      <c r="F1740" s="144" t="s">
        <v>201</v>
      </c>
      <c r="G1740" s="144">
        <v>0</v>
      </c>
      <c r="H1740" s="144" t="s">
        <v>1371</v>
      </c>
      <c r="I1740" s="144">
        <v>100</v>
      </c>
      <c r="J1740" s="144">
        <v>100</v>
      </c>
      <c r="K1740" s="144"/>
      <c r="L1740" s="144"/>
    </row>
    <row r="1741" spans="1:12" x14ac:dyDescent="0.25">
      <c r="A1741" s="144" t="s">
        <v>7421</v>
      </c>
      <c r="B1741" s="144" t="s">
        <v>7422</v>
      </c>
      <c r="C1741" s="144" t="s">
        <v>201</v>
      </c>
      <c r="D1741" s="144" t="s">
        <v>7423</v>
      </c>
      <c r="E1741" s="144">
        <v>-0.44979999999999998</v>
      </c>
      <c r="F1741" s="144" t="s">
        <v>4415</v>
      </c>
      <c r="G1741" s="144">
        <v>0.44979999999999998</v>
      </c>
      <c r="H1741" s="144" t="s">
        <v>1371</v>
      </c>
      <c r="I1741" s="144">
        <v>0</v>
      </c>
      <c r="J1741" s="144">
        <v>0</v>
      </c>
      <c r="K1741" s="144"/>
      <c r="L1741" s="144"/>
    </row>
    <row r="1742" spans="1:12" x14ac:dyDescent="0.25">
      <c r="A1742" s="144" t="s">
        <v>7424</v>
      </c>
      <c r="B1742" s="144" t="s">
        <v>7425</v>
      </c>
      <c r="C1742" s="144" t="s">
        <v>201</v>
      </c>
      <c r="D1742" s="144" t="s">
        <v>3505</v>
      </c>
      <c r="E1742" s="144">
        <v>-0.2485</v>
      </c>
      <c r="F1742" s="144" t="s">
        <v>4418</v>
      </c>
      <c r="G1742" s="144">
        <v>0.2485</v>
      </c>
      <c r="H1742" s="144" t="s">
        <v>1371</v>
      </c>
      <c r="I1742" s="144">
        <v>0</v>
      </c>
      <c r="J1742" s="144">
        <v>0</v>
      </c>
      <c r="K1742" s="144"/>
      <c r="L1742" s="144"/>
    </row>
    <row r="1743" spans="1:12" x14ac:dyDescent="0.25">
      <c r="A1743" s="144" t="s">
        <v>7426</v>
      </c>
      <c r="B1743" s="144" t="s">
        <v>7427</v>
      </c>
      <c r="C1743" s="144" t="s">
        <v>201</v>
      </c>
      <c r="D1743" s="144" t="s">
        <v>7428</v>
      </c>
      <c r="E1743" s="144">
        <v>0.2944</v>
      </c>
      <c r="F1743" s="144" t="s">
        <v>201</v>
      </c>
      <c r="G1743" s="144">
        <v>0</v>
      </c>
      <c r="H1743" s="144" t="s">
        <v>1371</v>
      </c>
      <c r="I1743" s="144">
        <v>100</v>
      </c>
      <c r="J1743" s="144">
        <v>100</v>
      </c>
      <c r="K1743" s="144"/>
      <c r="L1743" s="144"/>
    </row>
    <row r="1744" spans="1:12" x14ac:dyDescent="0.25">
      <c r="A1744" s="144" t="s">
        <v>7429</v>
      </c>
      <c r="B1744" s="144" t="s">
        <v>7430</v>
      </c>
      <c r="C1744" s="144" t="s">
        <v>201</v>
      </c>
      <c r="D1744" s="144" t="s">
        <v>7431</v>
      </c>
      <c r="E1744" s="144">
        <v>1.083</v>
      </c>
      <c r="F1744" s="144" t="s">
        <v>201</v>
      </c>
      <c r="G1744" s="144">
        <v>0</v>
      </c>
      <c r="H1744" s="144" t="s">
        <v>1371</v>
      </c>
      <c r="I1744" s="144">
        <v>100</v>
      </c>
      <c r="J1744" s="144">
        <v>100</v>
      </c>
      <c r="K1744" s="144"/>
      <c r="L1744" s="144"/>
    </row>
    <row r="1745" spans="1:12" x14ac:dyDescent="0.25">
      <c r="A1745" s="144" t="s">
        <v>7432</v>
      </c>
      <c r="B1745" s="144" t="s">
        <v>7433</v>
      </c>
      <c r="C1745" s="144" t="s">
        <v>201</v>
      </c>
      <c r="D1745" s="144" t="s">
        <v>7434</v>
      </c>
      <c r="E1745" s="144">
        <v>6.0109999999999997E-2</v>
      </c>
      <c r="F1745" s="144" t="s">
        <v>201</v>
      </c>
      <c r="G1745" s="144">
        <v>0</v>
      </c>
      <c r="H1745" s="144" t="s">
        <v>1371</v>
      </c>
      <c r="I1745" s="144">
        <v>100</v>
      </c>
      <c r="J1745" s="144">
        <v>100</v>
      </c>
      <c r="K1745" s="144"/>
      <c r="L1745" s="144"/>
    </row>
    <row r="1746" spans="1:12" x14ac:dyDescent="0.25">
      <c r="A1746" s="144" t="s">
        <v>7435</v>
      </c>
      <c r="B1746" s="144" t="s">
        <v>7436</v>
      </c>
      <c r="C1746" s="144" t="s">
        <v>201</v>
      </c>
      <c r="D1746" s="144" t="s">
        <v>4421</v>
      </c>
      <c r="E1746" s="144">
        <v>-0.53210000000000002</v>
      </c>
      <c r="F1746" s="144" t="s">
        <v>4422</v>
      </c>
      <c r="G1746" s="144">
        <v>0.53210000000000002</v>
      </c>
      <c r="H1746" s="144" t="s">
        <v>1371</v>
      </c>
      <c r="I1746" s="144">
        <v>0</v>
      </c>
      <c r="J1746" s="144">
        <v>0</v>
      </c>
      <c r="K1746" s="144"/>
      <c r="L1746" s="144"/>
    </row>
    <row r="1747" spans="1:12" x14ac:dyDescent="0.25">
      <c r="A1747" s="144" t="s">
        <v>7437</v>
      </c>
      <c r="B1747" s="144" t="s">
        <v>7438</v>
      </c>
      <c r="C1747" s="144" t="s">
        <v>201</v>
      </c>
      <c r="D1747" s="144" t="s">
        <v>7439</v>
      </c>
      <c r="E1747" s="144">
        <v>0.10780000000000001</v>
      </c>
      <c r="F1747" s="144" t="s">
        <v>201</v>
      </c>
      <c r="G1747" s="144">
        <v>0</v>
      </c>
      <c r="H1747" s="144" t="s">
        <v>1371</v>
      </c>
      <c r="I1747" s="144">
        <v>100</v>
      </c>
      <c r="J1747" s="144">
        <v>100</v>
      </c>
      <c r="K1747" s="144"/>
      <c r="L1747" s="144"/>
    </row>
    <row r="1748" spans="1:12" x14ac:dyDescent="0.25">
      <c r="A1748" s="144" t="s">
        <v>7440</v>
      </c>
      <c r="B1748" s="144" t="s">
        <v>7441</v>
      </c>
      <c r="C1748" s="144" t="s">
        <v>201</v>
      </c>
      <c r="D1748" s="144" t="s">
        <v>7442</v>
      </c>
      <c r="E1748" s="144">
        <v>9.3299999999999994E-2</v>
      </c>
      <c r="F1748" s="144" t="s">
        <v>201</v>
      </c>
      <c r="G1748" s="144">
        <v>0</v>
      </c>
      <c r="H1748" s="144" t="s">
        <v>1371</v>
      </c>
      <c r="I1748" s="144">
        <v>100</v>
      </c>
      <c r="J1748" s="144">
        <v>100</v>
      </c>
      <c r="K1748" s="144"/>
      <c r="L1748" s="144"/>
    </row>
    <row r="1749" spans="1:12" x14ac:dyDescent="0.25">
      <c r="A1749" s="144" t="s">
        <v>7443</v>
      </c>
      <c r="B1749" s="144" t="s">
        <v>7444</v>
      </c>
      <c r="C1749" s="144" t="s">
        <v>201</v>
      </c>
      <c r="D1749" s="144" t="s">
        <v>7445</v>
      </c>
      <c r="E1749" s="144">
        <v>7.6590000000000005E-2</v>
      </c>
      <c r="F1749" s="144" t="s">
        <v>201</v>
      </c>
      <c r="G1749" s="144">
        <v>0</v>
      </c>
      <c r="H1749" s="144" t="s">
        <v>1371</v>
      </c>
      <c r="I1749" s="144">
        <v>100</v>
      </c>
      <c r="J1749" s="144">
        <v>100</v>
      </c>
      <c r="K1749" s="144"/>
      <c r="L1749" s="144"/>
    </row>
    <row r="1750" spans="1:12" x14ac:dyDescent="0.25">
      <c r="A1750" s="144" t="s">
        <v>7446</v>
      </c>
      <c r="B1750" s="144" t="s">
        <v>7447</v>
      </c>
      <c r="C1750" s="144" t="s">
        <v>201</v>
      </c>
      <c r="D1750" s="144" t="s">
        <v>4425</v>
      </c>
      <c r="E1750" s="144">
        <v>-7.8579999999999997E-2</v>
      </c>
      <c r="F1750" s="144" t="s">
        <v>7448</v>
      </c>
      <c r="G1750" s="144">
        <v>7.8579999999999997E-2</v>
      </c>
      <c r="H1750" s="144" t="s">
        <v>1371</v>
      </c>
      <c r="I1750" s="144">
        <v>0</v>
      </c>
      <c r="J1750" s="144">
        <v>0</v>
      </c>
      <c r="K1750" s="144"/>
      <c r="L1750" s="144"/>
    </row>
    <row r="1751" spans="1:12" x14ac:dyDescent="0.25">
      <c r="A1751" s="144" t="s">
        <v>7449</v>
      </c>
      <c r="B1751" s="144" t="s">
        <v>7450</v>
      </c>
      <c r="C1751" s="144" t="s">
        <v>201</v>
      </c>
      <c r="D1751" s="144" t="s">
        <v>7451</v>
      </c>
      <c r="E1751" s="144">
        <v>-0.96489999999999998</v>
      </c>
      <c r="F1751" s="144" t="s">
        <v>7452</v>
      </c>
      <c r="G1751" s="144">
        <v>0.96489999999999998</v>
      </c>
      <c r="H1751" s="144" t="s">
        <v>1371</v>
      </c>
      <c r="I1751" s="144">
        <v>0</v>
      </c>
      <c r="J1751" s="144">
        <v>0</v>
      </c>
      <c r="K1751" s="144"/>
      <c r="L1751" s="144"/>
    </row>
    <row r="1752" spans="1:12" x14ac:dyDescent="0.25">
      <c r="A1752" s="144" t="s">
        <v>7453</v>
      </c>
      <c r="B1752" s="144" t="s">
        <v>1921</v>
      </c>
      <c r="C1752" s="144" t="s">
        <v>201</v>
      </c>
      <c r="D1752" s="144" t="s">
        <v>4429</v>
      </c>
      <c r="E1752" s="144">
        <v>-4.2619999999999998E-2</v>
      </c>
      <c r="F1752" s="144" t="s">
        <v>1923</v>
      </c>
      <c r="G1752" s="144">
        <v>4.2619999999999998E-2</v>
      </c>
      <c r="H1752" s="144" t="s">
        <v>1371</v>
      </c>
      <c r="I1752" s="144">
        <v>0</v>
      </c>
      <c r="J1752" s="144">
        <v>0</v>
      </c>
      <c r="K1752" s="144"/>
      <c r="L1752" s="144"/>
    </row>
    <row r="1753" spans="1:12" x14ac:dyDescent="0.25">
      <c r="A1753" s="144" t="s">
        <v>7454</v>
      </c>
      <c r="B1753" s="144" t="s">
        <v>7455</v>
      </c>
      <c r="C1753" s="144" t="s">
        <v>201</v>
      </c>
      <c r="D1753" s="144" t="s">
        <v>7456</v>
      </c>
      <c r="E1753" s="144">
        <v>-0.22969999999999999</v>
      </c>
      <c r="F1753" s="144" t="s">
        <v>7457</v>
      </c>
      <c r="G1753" s="144">
        <v>0.22969999999999999</v>
      </c>
      <c r="H1753" s="144" t="s">
        <v>1371</v>
      </c>
      <c r="I1753" s="144">
        <v>0</v>
      </c>
      <c r="J1753" s="144">
        <v>0</v>
      </c>
      <c r="K1753" s="144"/>
      <c r="L1753" s="144"/>
    </row>
    <row r="1754" spans="1:12" x14ac:dyDescent="0.25">
      <c r="A1754" s="144" t="s">
        <v>7458</v>
      </c>
      <c r="B1754" s="144" t="s">
        <v>7459</v>
      </c>
      <c r="C1754" s="144" t="s">
        <v>201</v>
      </c>
      <c r="D1754" s="144" t="s">
        <v>7460</v>
      </c>
      <c r="E1754" s="144">
        <v>0.29709999999999998</v>
      </c>
      <c r="F1754" s="144" t="s">
        <v>201</v>
      </c>
      <c r="G1754" s="144">
        <v>0</v>
      </c>
      <c r="H1754" s="144" t="s">
        <v>1371</v>
      </c>
      <c r="I1754" s="144">
        <v>100</v>
      </c>
      <c r="J1754" s="144">
        <v>100</v>
      </c>
      <c r="K1754" s="144"/>
      <c r="L1754" s="144"/>
    </row>
    <row r="1755" spans="1:12" x14ac:dyDescent="0.25">
      <c r="A1755" s="144" t="s">
        <v>7461</v>
      </c>
      <c r="B1755" s="144" t="s">
        <v>7462</v>
      </c>
      <c r="C1755" s="144" t="s">
        <v>201</v>
      </c>
      <c r="D1755" s="144" t="s">
        <v>7463</v>
      </c>
      <c r="E1755" s="144">
        <v>1.216</v>
      </c>
      <c r="F1755" s="144" t="s">
        <v>201</v>
      </c>
      <c r="G1755" s="144">
        <v>0</v>
      </c>
      <c r="H1755" s="144" t="s">
        <v>1371</v>
      </c>
      <c r="I1755" s="144">
        <v>100</v>
      </c>
      <c r="J1755" s="144">
        <v>100</v>
      </c>
      <c r="K1755" s="144"/>
      <c r="L1755" s="144"/>
    </row>
    <row r="1756" spans="1:12" x14ac:dyDescent="0.25">
      <c r="A1756" s="144" t="s">
        <v>7464</v>
      </c>
      <c r="B1756" s="144" t="s">
        <v>7465</v>
      </c>
      <c r="C1756" s="144" t="s">
        <v>201</v>
      </c>
      <c r="D1756" s="144" t="s">
        <v>4433</v>
      </c>
      <c r="E1756" s="144">
        <v>0.24060000000000001</v>
      </c>
      <c r="F1756" s="144" t="s">
        <v>201</v>
      </c>
      <c r="G1756" s="144">
        <v>0</v>
      </c>
      <c r="H1756" s="144" t="s">
        <v>1371</v>
      </c>
      <c r="I1756" s="144">
        <v>100</v>
      </c>
      <c r="J1756" s="144">
        <v>100</v>
      </c>
      <c r="K1756" s="144"/>
      <c r="L1756" s="144"/>
    </row>
    <row r="1757" spans="1:12" x14ac:dyDescent="0.25">
      <c r="A1757" s="144" t="s">
        <v>7466</v>
      </c>
      <c r="B1757" s="144" t="s">
        <v>7324</v>
      </c>
      <c r="C1757" s="144" t="s">
        <v>201</v>
      </c>
      <c r="D1757" s="144" t="s">
        <v>3509</v>
      </c>
      <c r="E1757" s="144">
        <v>-0.28699999999999998</v>
      </c>
      <c r="F1757" s="144" t="s">
        <v>4387</v>
      </c>
      <c r="G1757" s="144">
        <v>0.28699999999999998</v>
      </c>
      <c r="H1757" s="144" t="s">
        <v>1371</v>
      </c>
      <c r="I1757" s="144">
        <v>0</v>
      </c>
      <c r="J1757" s="144">
        <v>0</v>
      </c>
      <c r="K1757" s="144"/>
      <c r="L1757" s="144"/>
    </row>
    <row r="1758" spans="1:12" x14ac:dyDescent="0.25">
      <c r="A1758" s="144" t="s">
        <v>7467</v>
      </c>
      <c r="B1758" s="144" t="s">
        <v>6892</v>
      </c>
      <c r="C1758" s="144" t="s">
        <v>201</v>
      </c>
      <c r="D1758" s="144" t="s">
        <v>7468</v>
      </c>
      <c r="E1758" s="144">
        <v>-8.3540000000000003E-2</v>
      </c>
      <c r="F1758" s="144" t="s">
        <v>6893</v>
      </c>
      <c r="G1758" s="144">
        <v>8.3540000000000003E-2</v>
      </c>
      <c r="H1758" s="144" t="s">
        <v>1371</v>
      </c>
      <c r="I1758" s="144">
        <v>0</v>
      </c>
      <c r="J1758" s="144">
        <v>0</v>
      </c>
      <c r="K1758" s="144"/>
      <c r="L1758" s="144"/>
    </row>
    <row r="1759" spans="1:12" x14ac:dyDescent="0.25">
      <c r="A1759" s="144" t="s">
        <v>7469</v>
      </c>
      <c r="B1759" s="144" t="s">
        <v>7470</v>
      </c>
      <c r="C1759" s="144" t="s">
        <v>201</v>
      </c>
      <c r="D1759" s="144" t="s">
        <v>7471</v>
      </c>
      <c r="E1759" s="144">
        <v>0.33529999999999999</v>
      </c>
      <c r="F1759" s="144" t="s">
        <v>201</v>
      </c>
      <c r="G1759" s="144">
        <v>0</v>
      </c>
      <c r="H1759" s="144" t="s">
        <v>1371</v>
      </c>
      <c r="I1759" s="144">
        <v>100</v>
      </c>
      <c r="J1759" s="144">
        <v>100</v>
      </c>
      <c r="K1759" s="144"/>
      <c r="L1759" s="144"/>
    </row>
    <row r="1760" spans="1:12" x14ac:dyDescent="0.25">
      <c r="A1760" s="144" t="s">
        <v>7472</v>
      </c>
      <c r="B1760" s="144" t="s">
        <v>7473</v>
      </c>
      <c r="C1760" s="144" t="s">
        <v>201</v>
      </c>
      <c r="D1760" s="144" t="s">
        <v>4437</v>
      </c>
      <c r="E1760" s="144">
        <v>-4.981E-2</v>
      </c>
      <c r="F1760" s="144" t="s">
        <v>7474</v>
      </c>
      <c r="G1760" s="144">
        <v>4.981E-2</v>
      </c>
      <c r="H1760" s="144" t="s">
        <v>1371</v>
      </c>
      <c r="I1760" s="144">
        <v>0</v>
      </c>
      <c r="J1760" s="144">
        <v>0</v>
      </c>
      <c r="K1760" s="144"/>
      <c r="L1760" s="144"/>
    </row>
    <row r="1761" spans="1:12" x14ac:dyDescent="0.25">
      <c r="A1761" s="144" t="s">
        <v>7475</v>
      </c>
      <c r="B1761" s="144" t="s">
        <v>7476</v>
      </c>
      <c r="C1761" s="144" t="s">
        <v>201</v>
      </c>
      <c r="D1761" s="144" t="s">
        <v>7477</v>
      </c>
      <c r="E1761" s="144">
        <v>1.8460000000000001</v>
      </c>
      <c r="F1761" s="144" t="s">
        <v>201</v>
      </c>
      <c r="G1761" s="144">
        <v>0</v>
      </c>
      <c r="H1761" s="144" t="s">
        <v>1371</v>
      </c>
      <c r="I1761" s="144">
        <v>100</v>
      </c>
      <c r="J1761" s="144">
        <v>100</v>
      </c>
      <c r="K1761" s="144"/>
      <c r="L1761" s="144"/>
    </row>
    <row r="1762" spans="1:12" x14ac:dyDescent="0.25">
      <c r="A1762" s="144" t="s">
        <v>7478</v>
      </c>
      <c r="B1762" s="144" t="s">
        <v>7479</v>
      </c>
      <c r="C1762" s="144" t="s">
        <v>201</v>
      </c>
      <c r="D1762" s="144" t="s">
        <v>7480</v>
      </c>
      <c r="E1762" s="144">
        <v>0.22</v>
      </c>
      <c r="F1762" s="144" t="s">
        <v>201</v>
      </c>
      <c r="G1762" s="144">
        <v>0</v>
      </c>
      <c r="H1762" s="144" t="s">
        <v>1371</v>
      </c>
      <c r="I1762" s="144">
        <v>100</v>
      </c>
      <c r="J1762" s="144">
        <v>100</v>
      </c>
      <c r="K1762" s="144"/>
      <c r="L1762" s="144"/>
    </row>
    <row r="1763" spans="1:12" x14ac:dyDescent="0.25">
      <c r="A1763" s="144" t="s">
        <v>7481</v>
      </c>
      <c r="B1763" s="144" t="s">
        <v>7482</v>
      </c>
      <c r="C1763" s="144" t="s">
        <v>201</v>
      </c>
      <c r="D1763" s="144" t="s">
        <v>7483</v>
      </c>
      <c r="E1763" s="144">
        <v>-0.30609999999999998</v>
      </c>
      <c r="F1763" s="144" t="s">
        <v>4438</v>
      </c>
      <c r="G1763" s="144">
        <v>0.30609999999999998</v>
      </c>
      <c r="H1763" s="144" t="s">
        <v>1371</v>
      </c>
      <c r="I1763" s="144">
        <v>0</v>
      </c>
      <c r="J1763" s="144">
        <v>0</v>
      </c>
      <c r="K1763" s="144"/>
      <c r="L1763" s="144"/>
    </row>
    <row r="1764" spans="1:12" x14ac:dyDescent="0.25">
      <c r="A1764" s="144" t="s">
        <v>7484</v>
      </c>
      <c r="B1764" s="144" t="s">
        <v>7485</v>
      </c>
      <c r="C1764" s="144" t="s">
        <v>201</v>
      </c>
      <c r="D1764" s="144" t="s">
        <v>4441</v>
      </c>
      <c r="E1764" s="144">
        <v>-0.12509999999999999</v>
      </c>
      <c r="F1764" s="144" t="s">
        <v>7486</v>
      </c>
      <c r="G1764" s="144">
        <v>0.12509999999999999</v>
      </c>
      <c r="H1764" s="144" t="s">
        <v>1371</v>
      </c>
      <c r="I1764" s="144">
        <v>0</v>
      </c>
      <c r="J1764" s="144">
        <v>0</v>
      </c>
      <c r="K1764" s="144"/>
      <c r="L1764" s="144"/>
    </row>
    <row r="1765" spans="1:12" x14ac:dyDescent="0.25">
      <c r="A1765" s="144" t="s">
        <v>7487</v>
      </c>
      <c r="B1765" s="144" t="s">
        <v>7488</v>
      </c>
      <c r="C1765" s="144" t="s">
        <v>201</v>
      </c>
      <c r="D1765" s="144" t="s">
        <v>7489</v>
      </c>
      <c r="E1765" s="144">
        <v>0.34949999999999998</v>
      </c>
      <c r="F1765" s="144" t="s">
        <v>201</v>
      </c>
      <c r="G1765" s="144">
        <v>0</v>
      </c>
      <c r="H1765" s="144" t="s">
        <v>1371</v>
      </c>
      <c r="I1765" s="144">
        <v>100</v>
      </c>
      <c r="J1765" s="144">
        <v>100</v>
      </c>
      <c r="K1765" s="144"/>
      <c r="L1765" s="144"/>
    </row>
    <row r="1766" spans="1:12" x14ac:dyDescent="0.25">
      <c r="A1766" s="144" t="s">
        <v>7490</v>
      </c>
      <c r="B1766" s="144" t="s">
        <v>7491</v>
      </c>
      <c r="C1766" s="144" t="s">
        <v>201</v>
      </c>
      <c r="D1766" s="144" t="s">
        <v>7492</v>
      </c>
      <c r="E1766" s="144">
        <v>0.2737</v>
      </c>
      <c r="F1766" s="144" t="s">
        <v>201</v>
      </c>
      <c r="G1766" s="144">
        <v>0</v>
      </c>
      <c r="H1766" s="144" t="s">
        <v>1371</v>
      </c>
      <c r="I1766" s="144">
        <v>100</v>
      </c>
      <c r="J1766" s="144">
        <v>100</v>
      </c>
      <c r="K1766" s="144"/>
      <c r="L1766" s="144"/>
    </row>
    <row r="1767" spans="1:12" x14ac:dyDescent="0.25">
      <c r="A1767" s="144" t="s">
        <v>7493</v>
      </c>
      <c r="B1767" s="144" t="s">
        <v>7494</v>
      </c>
      <c r="C1767" s="144" t="s">
        <v>201</v>
      </c>
      <c r="D1767" s="144" t="s">
        <v>7495</v>
      </c>
      <c r="E1767" s="144">
        <v>-0.33300000000000002</v>
      </c>
      <c r="F1767" s="144" t="s">
        <v>4442</v>
      </c>
      <c r="G1767" s="144">
        <v>0.33300000000000002</v>
      </c>
      <c r="H1767" s="144" t="s">
        <v>1371</v>
      </c>
      <c r="I1767" s="144">
        <v>0</v>
      </c>
      <c r="J1767" s="144">
        <v>0</v>
      </c>
      <c r="K1767" s="144"/>
      <c r="L1767" s="144"/>
    </row>
    <row r="1768" spans="1:12" x14ac:dyDescent="0.25">
      <c r="A1768" s="144" t="s">
        <v>7496</v>
      </c>
      <c r="B1768" s="144" t="s">
        <v>7497</v>
      </c>
      <c r="C1768" s="144" t="s">
        <v>201</v>
      </c>
      <c r="D1768" s="144" t="s">
        <v>4445</v>
      </c>
      <c r="E1768" s="144">
        <v>1.075</v>
      </c>
      <c r="F1768" s="144" t="s">
        <v>201</v>
      </c>
      <c r="G1768" s="144">
        <v>0</v>
      </c>
      <c r="H1768" s="144" t="s">
        <v>1371</v>
      </c>
      <c r="I1768" s="144">
        <v>100</v>
      </c>
      <c r="J1768" s="144">
        <v>100</v>
      </c>
      <c r="K1768" s="144"/>
      <c r="L1768" s="144"/>
    </row>
    <row r="1769" spans="1:12" x14ac:dyDescent="0.25">
      <c r="A1769" s="144" t="s">
        <v>7498</v>
      </c>
      <c r="B1769" s="144" t="s">
        <v>7499</v>
      </c>
      <c r="C1769" s="144" t="s">
        <v>201</v>
      </c>
      <c r="D1769" s="144" t="s">
        <v>7500</v>
      </c>
      <c r="E1769" s="144">
        <v>-0.1244</v>
      </c>
      <c r="F1769" s="144" t="s">
        <v>7501</v>
      </c>
      <c r="G1769" s="144">
        <v>0.1244</v>
      </c>
      <c r="H1769" s="144" t="s">
        <v>1371</v>
      </c>
      <c r="I1769" s="144">
        <v>0</v>
      </c>
      <c r="J1769" s="144">
        <v>0</v>
      </c>
      <c r="K1769" s="144"/>
      <c r="L1769" s="144"/>
    </row>
    <row r="1770" spans="1:12" x14ac:dyDescent="0.25">
      <c r="A1770" s="144" t="s">
        <v>7502</v>
      </c>
      <c r="B1770" s="144" t="s">
        <v>7503</v>
      </c>
      <c r="C1770" s="144" t="s">
        <v>201</v>
      </c>
      <c r="D1770" s="144" t="s">
        <v>7504</v>
      </c>
      <c r="E1770" s="144">
        <v>1.1180000000000001</v>
      </c>
      <c r="F1770" s="144" t="s">
        <v>201</v>
      </c>
      <c r="G1770" s="144">
        <v>0</v>
      </c>
      <c r="H1770" s="144" t="s">
        <v>1371</v>
      </c>
      <c r="I1770" s="144">
        <v>100</v>
      </c>
      <c r="J1770" s="144">
        <v>100</v>
      </c>
      <c r="K1770" s="144"/>
      <c r="L1770" s="144"/>
    </row>
    <row r="1771" spans="1:12" x14ac:dyDescent="0.25">
      <c r="A1771" s="144" t="s">
        <v>7505</v>
      </c>
      <c r="B1771" s="144" t="s">
        <v>7506</v>
      </c>
      <c r="C1771" s="144" t="s">
        <v>201</v>
      </c>
      <c r="D1771" s="144" t="s">
        <v>7507</v>
      </c>
      <c r="E1771" s="144">
        <v>-0.90069999999999995</v>
      </c>
      <c r="F1771" s="144" t="s">
        <v>4446</v>
      </c>
      <c r="G1771" s="144">
        <v>0.90069999999999995</v>
      </c>
      <c r="H1771" s="144" t="s">
        <v>1371</v>
      </c>
      <c r="I1771" s="144">
        <v>0</v>
      </c>
      <c r="J1771" s="144">
        <v>0</v>
      </c>
      <c r="K1771" s="144"/>
      <c r="L1771" s="144"/>
    </row>
    <row r="1772" spans="1:12" x14ac:dyDescent="0.25">
      <c r="A1772" s="144" t="s">
        <v>7508</v>
      </c>
      <c r="B1772" s="144" t="s">
        <v>7509</v>
      </c>
      <c r="C1772" s="144" t="s">
        <v>201</v>
      </c>
      <c r="D1772" s="144" t="s">
        <v>4449</v>
      </c>
      <c r="E1772" s="144">
        <v>-1.165</v>
      </c>
      <c r="F1772" s="144" t="s">
        <v>4450</v>
      </c>
      <c r="G1772" s="144">
        <v>1.165</v>
      </c>
      <c r="H1772" s="144" t="s">
        <v>1371</v>
      </c>
      <c r="I1772" s="144">
        <v>0</v>
      </c>
      <c r="J1772" s="144">
        <v>0</v>
      </c>
      <c r="K1772" s="144"/>
      <c r="L1772" s="144"/>
    </row>
    <row r="1773" spans="1:12" x14ac:dyDescent="0.25">
      <c r="A1773" s="144" t="s">
        <v>7510</v>
      </c>
      <c r="B1773" s="144" t="s">
        <v>7511</v>
      </c>
      <c r="C1773" s="144" t="s">
        <v>201</v>
      </c>
      <c r="D1773" s="144" t="s">
        <v>7512</v>
      </c>
      <c r="E1773" s="144">
        <v>1.1830000000000001</v>
      </c>
      <c r="F1773" s="144" t="s">
        <v>201</v>
      </c>
      <c r="G1773" s="144">
        <v>0</v>
      </c>
      <c r="H1773" s="144" t="s">
        <v>1371</v>
      </c>
      <c r="I1773" s="144">
        <v>100</v>
      </c>
      <c r="J1773" s="144">
        <v>100</v>
      </c>
      <c r="K1773" s="144"/>
      <c r="L1773" s="144"/>
    </row>
    <row r="1774" spans="1:12" x14ac:dyDescent="0.25">
      <c r="A1774" s="144" t="s">
        <v>7513</v>
      </c>
      <c r="B1774" s="144" t="s">
        <v>7514</v>
      </c>
      <c r="C1774" s="144" t="s">
        <v>201</v>
      </c>
      <c r="D1774" s="144" t="s">
        <v>7515</v>
      </c>
      <c r="E1774" s="144">
        <v>-0.72529999999999994</v>
      </c>
      <c r="F1774" s="144" t="s">
        <v>7516</v>
      </c>
      <c r="G1774" s="144">
        <v>0.72529999999999994</v>
      </c>
      <c r="H1774" s="144" t="s">
        <v>1371</v>
      </c>
      <c r="I1774" s="144">
        <v>0</v>
      </c>
      <c r="J1774" s="144">
        <v>0</v>
      </c>
      <c r="K1774" s="144"/>
      <c r="L1774" s="144"/>
    </row>
    <row r="1775" spans="1:12" x14ac:dyDescent="0.25">
      <c r="A1775" s="144" t="s">
        <v>7517</v>
      </c>
      <c r="B1775" s="144" t="s">
        <v>7518</v>
      </c>
      <c r="C1775" s="144" t="s">
        <v>201</v>
      </c>
      <c r="D1775" s="144" t="s">
        <v>7519</v>
      </c>
      <c r="E1775" s="144">
        <v>0.17749999999999999</v>
      </c>
      <c r="F1775" s="144" t="s">
        <v>201</v>
      </c>
      <c r="G1775" s="144">
        <v>0</v>
      </c>
      <c r="H1775" s="144" t="s">
        <v>1371</v>
      </c>
      <c r="I1775" s="144">
        <v>100</v>
      </c>
      <c r="J1775" s="144">
        <v>100</v>
      </c>
      <c r="K1775" s="144"/>
      <c r="L1775" s="144"/>
    </row>
    <row r="1776" spans="1:12" x14ac:dyDescent="0.25">
      <c r="A1776" s="144" t="s">
        <v>7520</v>
      </c>
      <c r="B1776" s="144" t="s">
        <v>7521</v>
      </c>
      <c r="C1776" s="144" t="s">
        <v>201</v>
      </c>
      <c r="D1776" s="144" t="s">
        <v>3513</v>
      </c>
      <c r="E1776" s="144">
        <v>0.621</v>
      </c>
      <c r="F1776" s="144" t="s">
        <v>201</v>
      </c>
      <c r="G1776" s="144">
        <v>0</v>
      </c>
      <c r="H1776" s="144" t="s">
        <v>1371</v>
      </c>
      <c r="I1776" s="144">
        <v>100</v>
      </c>
      <c r="J1776" s="144">
        <v>100</v>
      </c>
      <c r="K1776" s="144"/>
      <c r="L1776" s="144"/>
    </row>
    <row r="1777" spans="1:12" x14ac:dyDescent="0.25">
      <c r="A1777" s="144" t="s">
        <v>7522</v>
      </c>
      <c r="B1777" s="144" t="s">
        <v>7523</v>
      </c>
      <c r="C1777" s="144" t="s">
        <v>201</v>
      </c>
      <c r="D1777" s="144" t="s">
        <v>7524</v>
      </c>
      <c r="E1777" s="144">
        <v>-0.54859999999999998</v>
      </c>
      <c r="F1777" s="144" t="s">
        <v>4453</v>
      </c>
      <c r="G1777" s="144">
        <v>0.54859999999999998</v>
      </c>
      <c r="H1777" s="144" t="s">
        <v>1371</v>
      </c>
      <c r="I1777" s="144">
        <v>0</v>
      </c>
      <c r="J1777" s="144">
        <v>0</v>
      </c>
      <c r="K1777" s="144"/>
      <c r="L1777" s="144"/>
    </row>
    <row r="1778" spans="1:12" x14ac:dyDescent="0.25">
      <c r="A1778" s="144" t="s">
        <v>7525</v>
      </c>
      <c r="B1778" s="144" t="s">
        <v>7417</v>
      </c>
      <c r="C1778" s="144" t="s">
        <v>201</v>
      </c>
      <c r="D1778" s="144" t="s">
        <v>7526</v>
      </c>
      <c r="E1778" s="144">
        <v>4.9230000000000003E-2</v>
      </c>
      <c r="F1778" s="144" t="s">
        <v>201</v>
      </c>
      <c r="G1778" s="144">
        <v>0</v>
      </c>
      <c r="H1778" s="144" t="s">
        <v>1371</v>
      </c>
      <c r="I1778" s="144">
        <v>100</v>
      </c>
      <c r="J1778" s="144">
        <v>100</v>
      </c>
      <c r="K1778" s="144"/>
      <c r="L1778" s="144"/>
    </row>
    <row r="1779" spans="1:12" x14ac:dyDescent="0.25">
      <c r="A1779" s="144" t="s">
        <v>7527</v>
      </c>
      <c r="B1779" s="144" t="s">
        <v>6146</v>
      </c>
      <c r="C1779" s="144" t="s">
        <v>201</v>
      </c>
      <c r="D1779" s="144" t="s">
        <v>4456</v>
      </c>
      <c r="E1779" s="144">
        <v>1.81</v>
      </c>
      <c r="F1779" s="144" t="s">
        <v>201</v>
      </c>
      <c r="G1779" s="144">
        <v>0</v>
      </c>
      <c r="H1779" s="144" t="s">
        <v>1371</v>
      </c>
      <c r="I1779" s="144">
        <v>100</v>
      </c>
      <c r="J1779" s="144">
        <v>100</v>
      </c>
      <c r="K1779" s="144"/>
      <c r="L1779" s="144"/>
    </row>
    <row r="1780" spans="1:12" x14ac:dyDescent="0.25">
      <c r="A1780" s="144" t="s">
        <v>7528</v>
      </c>
      <c r="B1780" s="144" t="s">
        <v>2884</v>
      </c>
      <c r="C1780" s="144" t="s">
        <v>201</v>
      </c>
      <c r="D1780" s="144" t="s">
        <v>7529</v>
      </c>
      <c r="E1780" s="144">
        <v>9.8470000000000002E-2</v>
      </c>
      <c r="F1780" s="144" t="s">
        <v>201</v>
      </c>
      <c r="G1780" s="144">
        <v>0</v>
      </c>
      <c r="H1780" s="144" t="s">
        <v>1371</v>
      </c>
      <c r="I1780" s="144">
        <v>100</v>
      </c>
      <c r="J1780" s="144">
        <v>100</v>
      </c>
      <c r="K1780" s="144"/>
      <c r="L1780" s="144"/>
    </row>
    <row r="1781" spans="1:12" x14ac:dyDescent="0.25">
      <c r="A1781" s="144" t="s">
        <v>7530</v>
      </c>
      <c r="B1781" s="144" t="s">
        <v>7531</v>
      </c>
      <c r="C1781" s="144" t="s">
        <v>201</v>
      </c>
      <c r="D1781" s="144" t="s">
        <v>7532</v>
      </c>
      <c r="E1781" s="144">
        <v>-0.38429999999999997</v>
      </c>
      <c r="F1781" s="144" t="s">
        <v>7533</v>
      </c>
      <c r="G1781" s="144">
        <v>0.38429999999999997</v>
      </c>
      <c r="H1781" s="144" t="s">
        <v>1371</v>
      </c>
      <c r="I1781" s="144">
        <v>0</v>
      </c>
      <c r="J1781" s="144">
        <v>0</v>
      </c>
      <c r="K1781" s="144"/>
      <c r="L1781" s="144"/>
    </row>
    <row r="1782" spans="1:12" x14ac:dyDescent="0.25">
      <c r="A1782" s="144" t="s">
        <v>7534</v>
      </c>
      <c r="B1782" s="144" t="s">
        <v>6630</v>
      </c>
      <c r="C1782" s="144" t="s">
        <v>201</v>
      </c>
      <c r="D1782" s="144" t="s">
        <v>7535</v>
      </c>
      <c r="E1782" s="144">
        <v>0.16980000000000001</v>
      </c>
      <c r="F1782" s="144" t="s">
        <v>201</v>
      </c>
      <c r="G1782" s="144">
        <v>0</v>
      </c>
      <c r="H1782" s="144" t="s">
        <v>1371</v>
      </c>
      <c r="I1782" s="144">
        <v>100</v>
      </c>
      <c r="J1782" s="144">
        <v>100</v>
      </c>
      <c r="K1782" s="144"/>
      <c r="L1782" s="144"/>
    </row>
    <row r="1783" spans="1:12" x14ac:dyDescent="0.25">
      <c r="A1783" s="144" t="s">
        <v>7536</v>
      </c>
      <c r="B1783" s="144" t="s">
        <v>7537</v>
      </c>
      <c r="C1783" s="144" t="s">
        <v>201</v>
      </c>
      <c r="D1783" s="144" t="s">
        <v>7538</v>
      </c>
      <c r="E1783" s="144">
        <v>-0.61629999999999996</v>
      </c>
      <c r="F1783" s="144" t="s">
        <v>7539</v>
      </c>
      <c r="G1783" s="144">
        <v>0.61629999999999996</v>
      </c>
      <c r="H1783" s="144" t="s">
        <v>1371</v>
      </c>
      <c r="I1783" s="144">
        <v>0</v>
      </c>
      <c r="J1783" s="144">
        <v>0</v>
      </c>
      <c r="K1783" s="144"/>
      <c r="L1783" s="144"/>
    </row>
    <row r="1784" spans="1:12" x14ac:dyDescent="0.25">
      <c r="A1784" s="144" t="s">
        <v>7540</v>
      </c>
      <c r="B1784" s="144" t="s">
        <v>7541</v>
      </c>
      <c r="C1784" s="144" t="s">
        <v>201</v>
      </c>
      <c r="D1784" s="144" t="s">
        <v>4459</v>
      </c>
      <c r="E1784" s="144">
        <v>0.48049999999999998</v>
      </c>
      <c r="F1784" s="144" t="s">
        <v>201</v>
      </c>
      <c r="G1784" s="144">
        <v>0</v>
      </c>
      <c r="H1784" s="144" t="s">
        <v>1371</v>
      </c>
      <c r="I1784" s="144">
        <v>100</v>
      </c>
      <c r="J1784" s="144">
        <v>100</v>
      </c>
      <c r="K1784" s="144"/>
      <c r="L1784" s="144"/>
    </row>
    <row r="1785" spans="1:12" x14ac:dyDescent="0.25">
      <c r="A1785" s="144" t="s">
        <v>7542</v>
      </c>
      <c r="B1785" s="144" t="s">
        <v>7543</v>
      </c>
      <c r="C1785" s="144" t="s">
        <v>201</v>
      </c>
      <c r="D1785" s="144" t="s">
        <v>7544</v>
      </c>
      <c r="E1785" s="144">
        <v>1.583</v>
      </c>
      <c r="F1785" s="144" t="s">
        <v>201</v>
      </c>
      <c r="G1785" s="144">
        <v>0</v>
      </c>
      <c r="H1785" s="144" t="s">
        <v>1371</v>
      </c>
      <c r="I1785" s="144">
        <v>100</v>
      </c>
      <c r="J1785" s="144">
        <v>100</v>
      </c>
      <c r="K1785" s="144"/>
      <c r="L1785" s="144"/>
    </row>
    <row r="1786" spans="1:12" x14ac:dyDescent="0.25">
      <c r="A1786" s="144" t="s">
        <v>7545</v>
      </c>
      <c r="B1786" s="144" t="s">
        <v>7546</v>
      </c>
      <c r="C1786" s="144" t="s">
        <v>201</v>
      </c>
      <c r="D1786" s="144" t="s">
        <v>7547</v>
      </c>
      <c r="E1786" s="144">
        <v>1.163</v>
      </c>
      <c r="F1786" s="144" t="s">
        <v>201</v>
      </c>
      <c r="G1786" s="144">
        <v>0</v>
      </c>
      <c r="H1786" s="144" t="s">
        <v>1371</v>
      </c>
      <c r="I1786" s="144">
        <v>100</v>
      </c>
      <c r="J1786" s="144">
        <v>100</v>
      </c>
      <c r="K1786" s="144"/>
      <c r="L1786" s="144"/>
    </row>
    <row r="1787" spans="1:12" x14ac:dyDescent="0.25">
      <c r="A1787" s="144" t="s">
        <v>7548</v>
      </c>
      <c r="B1787" s="144" t="s">
        <v>7549</v>
      </c>
      <c r="C1787" s="144" t="s">
        <v>201</v>
      </c>
      <c r="D1787" s="144" t="s">
        <v>7550</v>
      </c>
      <c r="E1787" s="144">
        <v>-0.48659999999999998</v>
      </c>
      <c r="F1787" s="144" t="s">
        <v>4460</v>
      </c>
      <c r="G1787" s="144">
        <v>0.48659999999999998</v>
      </c>
      <c r="H1787" s="144" t="s">
        <v>1371</v>
      </c>
      <c r="I1787" s="144">
        <v>0</v>
      </c>
      <c r="J1787" s="144">
        <v>0</v>
      </c>
      <c r="K1787" s="144"/>
      <c r="L1787" s="144"/>
    </row>
    <row r="1788" spans="1:12" x14ac:dyDescent="0.25">
      <c r="A1788" s="144" t="s">
        <v>7551</v>
      </c>
      <c r="B1788" s="144" t="s">
        <v>7552</v>
      </c>
      <c r="C1788" s="144" t="s">
        <v>201</v>
      </c>
      <c r="D1788" s="144" t="s">
        <v>7553</v>
      </c>
      <c r="E1788" s="144">
        <v>1.754</v>
      </c>
      <c r="F1788" s="144" t="s">
        <v>201</v>
      </c>
      <c r="G1788" s="144">
        <v>0</v>
      </c>
      <c r="H1788" s="144" t="s">
        <v>1371</v>
      </c>
      <c r="I1788" s="144">
        <v>100</v>
      </c>
      <c r="J1788" s="144">
        <v>100</v>
      </c>
      <c r="K1788" s="144"/>
      <c r="L1788" s="144"/>
    </row>
    <row r="1789" spans="1:12" x14ac:dyDescent="0.25">
      <c r="A1789" s="144" t="s">
        <v>7554</v>
      </c>
      <c r="B1789" s="144" t="s">
        <v>7555</v>
      </c>
      <c r="C1789" s="144" t="s">
        <v>201</v>
      </c>
      <c r="D1789" s="144" t="s">
        <v>4463</v>
      </c>
      <c r="E1789" s="144">
        <v>0.10680000000000001</v>
      </c>
      <c r="F1789" s="144" t="s">
        <v>201</v>
      </c>
      <c r="G1789" s="144">
        <v>0</v>
      </c>
      <c r="H1789" s="144" t="s">
        <v>1371</v>
      </c>
      <c r="I1789" s="144">
        <v>100</v>
      </c>
      <c r="J1789" s="144">
        <v>100</v>
      </c>
      <c r="K1789" s="144"/>
      <c r="L1789" s="144"/>
    </row>
    <row r="1790" spans="1:12" x14ac:dyDescent="0.25">
      <c r="A1790" s="144" t="s">
        <v>7556</v>
      </c>
      <c r="B1790" s="144" t="s">
        <v>7557</v>
      </c>
      <c r="C1790" s="144" t="s">
        <v>201</v>
      </c>
      <c r="D1790" s="144" t="s">
        <v>7558</v>
      </c>
      <c r="E1790" s="144">
        <v>0.25490000000000002</v>
      </c>
      <c r="F1790" s="144" t="s">
        <v>201</v>
      </c>
      <c r="G1790" s="144">
        <v>0</v>
      </c>
      <c r="H1790" s="144" t="s">
        <v>1371</v>
      </c>
      <c r="I1790" s="144">
        <v>100</v>
      </c>
      <c r="J1790" s="144">
        <v>100</v>
      </c>
      <c r="K1790" s="144"/>
      <c r="L1790" s="144"/>
    </row>
    <row r="1791" spans="1:12" x14ac:dyDescent="0.25">
      <c r="A1791" s="144" t="s">
        <v>7559</v>
      </c>
      <c r="B1791" s="144" t="s">
        <v>7560</v>
      </c>
      <c r="C1791" s="144" t="s">
        <v>201</v>
      </c>
      <c r="D1791" s="144" t="s">
        <v>7561</v>
      </c>
      <c r="E1791" s="144">
        <v>-0.1895</v>
      </c>
      <c r="F1791" s="144" t="s">
        <v>4464</v>
      </c>
      <c r="G1791" s="144">
        <v>0.1895</v>
      </c>
      <c r="H1791" s="144" t="s">
        <v>1371</v>
      </c>
      <c r="I1791" s="144">
        <v>0</v>
      </c>
      <c r="J1791" s="144">
        <v>0</v>
      </c>
      <c r="K1791" s="144"/>
      <c r="L1791" s="144"/>
    </row>
    <row r="1792" spans="1:12" x14ac:dyDescent="0.25">
      <c r="A1792" s="144" t="s">
        <v>7562</v>
      </c>
      <c r="B1792" s="144" t="s">
        <v>7563</v>
      </c>
      <c r="C1792" s="144" t="s">
        <v>201</v>
      </c>
      <c r="D1792" s="144" t="s">
        <v>3517</v>
      </c>
      <c r="E1792" s="144">
        <v>0.1676</v>
      </c>
      <c r="F1792" s="144" t="s">
        <v>201</v>
      </c>
      <c r="G1792" s="144">
        <v>0</v>
      </c>
      <c r="H1792" s="144" t="s">
        <v>1371</v>
      </c>
      <c r="I1792" s="144">
        <v>100</v>
      </c>
      <c r="J1792" s="144">
        <v>100</v>
      </c>
      <c r="K1792" s="144"/>
      <c r="L1792" s="144"/>
    </row>
    <row r="1793" spans="1:12" x14ac:dyDescent="0.25">
      <c r="A1793" s="144" t="s">
        <v>7564</v>
      </c>
      <c r="B1793" s="144" t="s">
        <v>7565</v>
      </c>
      <c r="C1793" s="144" t="s">
        <v>201</v>
      </c>
      <c r="D1793" s="144" t="s">
        <v>7566</v>
      </c>
      <c r="E1793" s="144">
        <v>-0.32100000000000001</v>
      </c>
      <c r="F1793" s="144" t="s">
        <v>7567</v>
      </c>
      <c r="G1793" s="144">
        <v>0.32100000000000001</v>
      </c>
      <c r="H1793" s="144" t="s">
        <v>1371</v>
      </c>
      <c r="I1793" s="144">
        <v>0</v>
      </c>
      <c r="J1793" s="144">
        <v>0</v>
      </c>
      <c r="K1793" s="144"/>
      <c r="L1793" s="144"/>
    </row>
    <row r="1794" spans="1:12" x14ac:dyDescent="0.25">
      <c r="A1794" s="144" t="s">
        <v>7568</v>
      </c>
      <c r="B1794" s="144" t="s">
        <v>7569</v>
      </c>
      <c r="C1794" s="144" t="s">
        <v>201</v>
      </c>
      <c r="D1794" s="144" t="s">
        <v>7570</v>
      </c>
      <c r="E1794" s="144">
        <v>-9.0870000000000006E-2</v>
      </c>
      <c r="F1794" s="144" t="s">
        <v>7571</v>
      </c>
      <c r="G1794" s="144">
        <v>9.0870000000000006E-2</v>
      </c>
      <c r="H1794" s="144" t="s">
        <v>1371</v>
      </c>
      <c r="I1794" s="144">
        <v>0</v>
      </c>
      <c r="J1794" s="144">
        <v>0</v>
      </c>
      <c r="K1794" s="144"/>
      <c r="L1794" s="144"/>
    </row>
    <row r="1795" spans="1:12" x14ac:dyDescent="0.25">
      <c r="A1795" s="144" t="s">
        <v>7572</v>
      </c>
      <c r="B1795" s="144" t="s">
        <v>7573</v>
      </c>
      <c r="C1795" s="144" t="s">
        <v>201</v>
      </c>
      <c r="D1795" s="144" t="s">
        <v>7574</v>
      </c>
      <c r="E1795" s="144">
        <v>4.9059999999999999E-2</v>
      </c>
      <c r="F1795" s="144" t="s">
        <v>201</v>
      </c>
      <c r="G1795" s="144">
        <v>0</v>
      </c>
      <c r="H1795" s="144" t="s">
        <v>1371</v>
      </c>
      <c r="I1795" s="144">
        <v>100</v>
      </c>
      <c r="J1795" s="144">
        <v>100</v>
      </c>
      <c r="K1795" s="144"/>
      <c r="L1795" s="144"/>
    </row>
    <row r="1796" spans="1:12" x14ac:dyDescent="0.25">
      <c r="A1796" s="144" t="s">
        <v>7575</v>
      </c>
      <c r="B1796" s="144" t="s">
        <v>7576</v>
      </c>
      <c r="C1796" s="144" t="s">
        <v>201</v>
      </c>
      <c r="D1796" s="144" t="s">
        <v>4470</v>
      </c>
      <c r="E1796" s="144">
        <v>-0.40150000000000002</v>
      </c>
      <c r="F1796" s="144" t="s">
        <v>7577</v>
      </c>
      <c r="G1796" s="144">
        <v>0.40150000000000002</v>
      </c>
      <c r="H1796" s="144" t="s">
        <v>1371</v>
      </c>
      <c r="I1796" s="144">
        <v>0</v>
      </c>
      <c r="J1796" s="144">
        <v>0</v>
      </c>
      <c r="K1796" s="144"/>
      <c r="L1796" s="144"/>
    </row>
    <row r="1797" spans="1:12" x14ac:dyDescent="0.25">
      <c r="A1797" s="144" t="s">
        <v>7578</v>
      </c>
      <c r="B1797" s="144" t="s">
        <v>7579</v>
      </c>
      <c r="C1797" s="144" t="s">
        <v>201</v>
      </c>
      <c r="D1797" s="144" t="s">
        <v>7580</v>
      </c>
      <c r="E1797" s="144">
        <v>-0.57420000000000004</v>
      </c>
      <c r="F1797" s="144" t="s">
        <v>4530</v>
      </c>
      <c r="G1797" s="144">
        <v>0.57420000000000004</v>
      </c>
      <c r="H1797" s="144" t="s">
        <v>1371</v>
      </c>
      <c r="I1797" s="144">
        <v>0</v>
      </c>
      <c r="J1797" s="144">
        <v>0</v>
      </c>
      <c r="K1797" s="144"/>
      <c r="L1797" s="144"/>
    </row>
    <row r="1798" spans="1:12" x14ac:dyDescent="0.25">
      <c r="A1798" s="144" t="s">
        <v>7581</v>
      </c>
      <c r="B1798" s="144" t="s">
        <v>7582</v>
      </c>
      <c r="C1798" s="144" t="s">
        <v>201</v>
      </c>
      <c r="D1798" s="144" t="s">
        <v>7583</v>
      </c>
      <c r="E1798" s="144">
        <v>0.8458</v>
      </c>
      <c r="F1798" s="144" t="s">
        <v>201</v>
      </c>
      <c r="G1798" s="144">
        <v>0</v>
      </c>
      <c r="H1798" s="144" t="s">
        <v>1371</v>
      </c>
      <c r="I1798" s="144">
        <v>100</v>
      </c>
      <c r="J1798" s="144">
        <v>100</v>
      </c>
      <c r="K1798" s="144"/>
      <c r="L1798" s="144"/>
    </row>
    <row r="1799" spans="1:12" x14ac:dyDescent="0.25">
      <c r="A1799" s="144" t="s">
        <v>7584</v>
      </c>
      <c r="B1799" s="144" t="s">
        <v>1794</v>
      </c>
      <c r="C1799" s="144" t="s">
        <v>201</v>
      </c>
      <c r="D1799" s="144" t="s">
        <v>7585</v>
      </c>
      <c r="E1799" s="144">
        <v>6.1240000000000003E-2</v>
      </c>
      <c r="F1799" s="144" t="s">
        <v>201</v>
      </c>
      <c r="G1799" s="144">
        <v>0</v>
      </c>
      <c r="H1799" s="144" t="s">
        <v>1371</v>
      </c>
      <c r="I1799" s="144">
        <v>100</v>
      </c>
      <c r="J1799" s="144">
        <v>100</v>
      </c>
      <c r="K1799" s="144"/>
      <c r="L1799" s="144"/>
    </row>
    <row r="1800" spans="1:12" x14ac:dyDescent="0.25">
      <c r="A1800" s="144" t="s">
        <v>7586</v>
      </c>
      <c r="B1800" s="144" t="s">
        <v>7587</v>
      </c>
      <c r="C1800" s="144" t="s">
        <v>201</v>
      </c>
      <c r="D1800" s="144" t="s">
        <v>7588</v>
      </c>
      <c r="E1800" s="144">
        <v>-0.40679999999999999</v>
      </c>
      <c r="F1800" s="144" t="s">
        <v>7589</v>
      </c>
      <c r="G1800" s="144">
        <v>0.40679999999999999</v>
      </c>
      <c r="H1800" s="144" t="s">
        <v>1371</v>
      </c>
      <c r="I1800" s="144">
        <v>0</v>
      </c>
      <c r="J1800" s="144">
        <v>0</v>
      </c>
      <c r="K1800" s="144"/>
      <c r="L1800" s="144"/>
    </row>
    <row r="1801" spans="1:12" x14ac:dyDescent="0.25">
      <c r="A1801" s="144" t="s">
        <v>7590</v>
      </c>
      <c r="B1801" s="144" t="s">
        <v>7591</v>
      </c>
      <c r="C1801" s="144" t="s">
        <v>201</v>
      </c>
      <c r="D1801" s="144" t="s">
        <v>4474</v>
      </c>
      <c r="E1801" s="144">
        <v>-0.4017</v>
      </c>
      <c r="F1801" s="144" t="s">
        <v>4475</v>
      </c>
      <c r="G1801" s="144">
        <v>0.4017</v>
      </c>
      <c r="H1801" s="144" t="s">
        <v>1371</v>
      </c>
      <c r="I1801" s="144">
        <v>0</v>
      </c>
      <c r="J1801" s="144">
        <v>0</v>
      </c>
      <c r="K1801" s="144"/>
      <c r="L1801" s="144"/>
    </row>
    <row r="1802" spans="1:12" x14ac:dyDescent="0.25">
      <c r="A1802" s="144" t="s">
        <v>7592</v>
      </c>
      <c r="B1802" s="144" t="s">
        <v>7593</v>
      </c>
      <c r="C1802" s="144" t="s">
        <v>201</v>
      </c>
      <c r="D1802" s="144" t="s">
        <v>7594</v>
      </c>
      <c r="E1802" s="144">
        <v>0.29480000000000001</v>
      </c>
      <c r="F1802" s="144" t="s">
        <v>201</v>
      </c>
      <c r="G1802" s="144">
        <v>0</v>
      </c>
      <c r="H1802" s="144" t="s">
        <v>1371</v>
      </c>
      <c r="I1802" s="144">
        <v>100</v>
      </c>
      <c r="J1802" s="144">
        <v>100</v>
      </c>
      <c r="K1802" s="144"/>
      <c r="L1802" s="144"/>
    </row>
    <row r="1803" spans="1:12" x14ac:dyDescent="0.25">
      <c r="A1803" s="144" t="s">
        <v>7595</v>
      </c>
      <c r="B1803" s="144" t="s">
        <v>7596</v>
      </c>
      <c r="C1803" s="144" t="s">
        <v>201</v>
      </c>
      <c r="D1803" s="144" t="s">
        <v>7597</v>
      </c>
      <c r="E1803" s="144">
        <v>0.26700000000000002</v>
      </c>
      <c r="F1803" s="144" t="s">
        <v>201</v>
      </c>
      <c r="G1803" s="144">
        <v>0</v>
      </c>
      <c r="H1803" s="144" t="s">
        <v>1371</v>
      </c>
      <c r="I1803" s="144">
        <v>100</v>
      </c>
      <c r="J1803" s="144">
        <v>100</v>
      </c>
      <c r="K1803" s="144"/>
      <c r="L1803" s="144"/>
    </row>
    <row r="1804" spans="1:12" x14ac:dyDescent="0.25">
      <c r="A1804" s="144" t="s">
        <v>7598</v>
      </c>
      <c r="B1804" s="144" t="s">
        <v>7599</v>
      </c>
      <c r="C1804" s="144" t="s">
        <v>201</v>
      </c>
      <c r="D1804" s="144" t="s">
        <v>7600</v>
      </c>
      <c r="E1804" s="144">
        <v>-0.33229999999999998</v>
      </c>
      <c r="F1804" s="144" t="s">
        <v>7601</v>
      </c>
      <c r="G1804" s="144">
        <v>0.33229999999999998</v>
      </c>
      <c r="H1804" s="144" t="s">
        <v>1371</v>
      </c>
      <c r="I1804" s="144">
        <v>0</v>
      </c>
      <c r="J1804" s="144">
        <v>0</v>
      </c>
      <c r="K1804" s="144"/>
      <c r="L1804" s="144"/>
    </row>
    <row r="1805" spans="1:12" x14ac:dyDescent="0.25">
      <c r="A1805" s="144" t="s">
        <v>7602</v>
      </c>
      <c r="B1805" s="144" t="s">
        <v>7603</v>
      </c>
      <c r="C1805" s="144" t="s">
        <v>201</v>
      </c>
      <c r="D1805" s="144" t="s">
        <v>4478</v>
      </c>
      <c r="E1805" s="144">
        <v>0.2437</v>
      </c>
      <c r="F1805" s="144" t="s">
        <v>201</v>
      </c>
      <c r="G1805" s="144">
        <v>0</v>
      </c>
      <c r="H1805" s="144" t="s">
        <v>1371</v>
      </c>
      <c r="I1805" s="144">
        <v>100</v>
      </c>
      <c r="J1805" s="144">
        <v>100</v>
      </c>
      <c r="K1805" s="144"/>
      <c r="L1805" s="144"/>
    </row>
    <row r="1806" spans="1:12" x14ac:dyDescent="0.25">
      <c r="A1806" s="144" t="s">
        <v>7604</v>
      </c>
      <c r="B1806" s="144" t="s">
        <v>7605</v>
      </c>
      <c r="C1806" s="144" t="s">
        <v>201</v>
      </c>
      <c r="D1806" s="144" t="s">
        <v>7606</v>
      </c>
      <c r="E1806" s="144">
        <v>-0.55310000000000004</v>
      </c>
      <c r="F1806" s="144" t="s">
        <v>7607</v>
      </c>
      <c r="G1806" s="144">
        <v>0.55310000000000004</v>
      </c>
      <c r="H1806" s="144" t="s">
        <v>1371</v>
      </c>
      <c r="I1806" s="144">
        <v>0</v>
      </c>
      <c r="J1806" s="144">
        <v>0</v>
      </c>
      <c r="K1806" s="144"/>
      <c r="L1806" s="144"/>
    </row>
    <row r="1807" spans="1:12" x14ac:dyDescent="0.25">
      <c r="A1807" s="144" t="s">
        <v>7608</v>
      </c>
      <c r="B1807" s="144" t="s">
        <v>7609</v>
      </c>
      <c r="C1807" s="144" t="s">
        <v>201</v>
      </c>
      <c r="D1807" s="144" t="s">
        <v>7610</v>
      </c>
      <c r="E1807" s="144">
        <v>-8.8700000000000001E-2</v>
      </c>
      <c r="F1807" s="144" t="s">
        <v>7611</v>
      </c>
      <c r="G1807" s="144">
        <v>8.8700000000000001E-2</v>
      </c>
      <c r="H1807" s="144" t="s">
        <v>1371</v>
      </c>
      <c r="I1807" s="144">
        <v>0</v>
      </c>
      <c r="J1807" s="144">
        <v>0</v>
      </c>
      <c r="K1807" s="144"/>
      <c r="L1807" s="144"/>
    </row>
    <row r="1808" spans="1:12" x14ac:dyDescent="0.25">
      <c r="A1808" s="144" t="s">
        <v>7612</v>
      </c>
      <c r="B1808" s="144" t="s">
        <v>7613</v>
      </c>
      <c r="C1808" s="144" t="s">
        <v>201</v>
      </c>
      <c r="D1808" s="144" t="s">
        <v>7614</v>
      </c>
      <c r="E1808" s="144">
        <v>0.93200000000000005</v>
      </c>
      <c r="F1808" s="144" t="s">
        <v>201</v>
      </c>
      <c r="G1808" s="144">
        <v>0</v>
      </c>
      <c r="H1808" s="144" t="s">
        <v>1371</v>
      </c>
      <c r="I1808" s="144">
        <v>100</v>
      </c>
      <c r="J1808" s="144">
        <v>100</v>
      </c>
      <c r="K1808" s="144"/>
      <c r="L1808" s="144"/>
    </row>
    <row r="1809" spans="1:12" x14ac:dyDescent="0.25">
      <c r="A1809" s="144" t="s">
        <v>7615</v>
      </c>
      <c r="B1809" s="144" t="s">
        <v>7616</v>
      </c>
      <c r="C1809" s="144" t="s">
        <v>201</v>
      </c>
      <c r="D1809" s="144" t="s">
        <v>7617</v>
      </c>
      <c r="E1809" s="144">
        <v>-0.36580000000000001</v>
      </c>
      <c r="F1809" s="144" t="s">
        <v>7618</v>
      </c>
      <c r="G1809" s="144">
        <v>0.36580000000000001</v>
      </c>
      <c r="H1809" s="144" t="s">
        <v>1371</v>
      </c>
      <c r="I1809" s="144">
        <v>0</v>
      </c>
      <c r="J1809" s="144">
        <v>0</v>
      </c>
      <c r="K1809" s="144"/>
      <c r="L1809" s="144"/>
    </row>
    <row r="1810" spans="1:12" x14ac:dyDescent="0.25">
      <c r="A1810" s="144" t="s">
        <v>7619</v>
      </c>
      <c r="B1810" s="144" t="s">
        <v>7620</v>
      </c>
      <c r="C1810" s="144" t="s">
        <v>201</v>
      </c>
      <c r="D1810" s="144" t="s">
        <v>4482</v>
      </c>
      <c r="E1810" s="144">
        <v>0.4844</v>
      </c>
      <c r="F1810" s="144" t="s">
        <v>201</v>
      </c>
      <c r="G1810" s="144">
        <v>0</v>
      </c>
      <c r="H1810" s="144" t="s">
        <v>1371</v>
      </c>
      <c r="I1810" s="144">
        <v>100</v>
      </c>
      <c r="J1810" s="144">
        <v>100</v>
      </c>
      <c r="K1810" s="144"/>
      <c r="L1810" s="144"/>
    </row>
    <row r="1811" spans="1:12" x14ac:dyDescent="0.25">
      <c r="A1811" s="144" t="s">
        <v>7621</v>
      </c>
      <c r="B1811" s="144" t="s">
        <v>7622</v>
      </c>
      <c r="C1811" s="144" t="s">
        <v>201</v>
      </c>
      <c r="D1811" s="144" t="s">
        <v>7623</v>
      </c>
      <c r="E1811" s="144">
        <v>4.301E-2</v>
      </c>
      <c r="F1811" s="144" t="s">
        <v>201</v>
      </c>
      <c r="G1811" s="144">
        <v>0</v>
      </c>
      <c r="H1811" s="144" t="s">
        <v>1371</v>
      </c>
      <c r="I1811" s="144">
        <v>100</v>
      </c>
      <c r="J1811" s="144">
        <v>100</v>
      </c>
      <c r="K1811" s="144"/>
      <c r="L1811" s="144"/>
    </row>
    <row r="1812" spans="1:12" x14ac:dyDescent="0.25">
      <c r="A1812" s="144" t="s">
        <v>7624</v>
      </c>
      <c r="B1812" s="144" t="s">
        <v>7625</v>
      </c>
      <c r="C1812" s="144" t="s">
        <v>201</v>
      </c>
      <c r="D1812" s="144" t="s">
        <v>7626</v>
      </c>
      <c r="E1812" s="144">
        <v>1.7190000000000001</v>
      </c>
      <c r="F1812" s="144" t="s">
        <v>201</v>
      </c>
      <c r="G1812" s="144">
        <v>0</v>
      </c>
      <c r="H1812" s="144" t="s">
        <v>1371</v>
      </c>
      <c r="I1812" s="144">
        <v>100</v>
      </c>
      <c r="J1812" s="144">
        <v>100</v>
      </c>
      <c r="K1812" s="144"/>
      <c r="L1812" s="144"/>
    </row>
    <row r="1813" spans="1:12" x14ac:dyDescent="0.25">
      <c r="A1813" s="144" t="s">
        <v>7627</v>
      </c>
      <c r="B1813" s="144" t="s">
        <v>7628</v>
      </c>
      <c r="C1813" s="144" t="s">
        <v>201</v>
      </c>
      <c r="D1813" s="144" t="s">
        <v>3521</v>
      </c>
      <c r="E1813" s="144">
        <v>-0.80200000000000005</v>
      </c>
      <c r="F1813" s="144" t="s">
        <v>7629</v>
      </c>
      <c r="G1813" s="144">
        <v>0.80200000000000005</v>
      </c>
      <c r="H1813" s="144" t="s">
        <v>1371</v>
      </c>
      <c r="I1813" s="144">
        <v>0</v>
      </c>
      <c r="J1813" s="144">
        <v>0</v>
      </c>
      <c r="K1813" s="144"/>
      <c r="L1813" s="144"/>
    </row>
    <row r="1814" spans="1:12" x14ac:dyDescent="0.25">
      <c r="A1814" s="144" t="s">
        <v>7630</v>
      </c>
      <c r="B1814" s="144" t="s">
        <v>7631</v>
      </c>
      <c r="C1814" s="144" t="s">
        <v>201</v>
      </c>
      <c r="D1814" s="144" t="s">
        <v>7632</v>
      </c>
      <c r="E1814" s="144">
        <v>-0.47339999999999999</v>
      </c>
      <c r="F1814" s="144" t="s">
        <v>7633</v>
      </c>
      <c r="G1814" s="144">
        <v>0.47339999999999999</v>
      </c>
      <c r="H1814" s="144" t="s">
        <v>1371</v>
      </c>
      <c r="I1814" s="144">
        <v>0</v>
      </c>
      <c r="J1814" s="144">
        <v>0</v>
      </c>
      <c r="K1814" s="144"/>
      <c r="L1814" s="144"/>
    </row>
    <row r="1815" spans="1:12" x14ac:dyDescent="0.25">
      <c r="A1815" s="144" t="s">
        <v>7634</v>
      </c>
      <c r="B1815" s="144" t="s">
        <v>7635</v>
      </c>
      <c r="C1815" s="144" t="s">
        <v>201</v>
      </c>
      <c r="D1815" s="144" t="s">
        <v>4486</v>
      </c>
      <c r="E1815" s="144">
        <v>5.9360000000000003E-2</v>
      </c>
      <c r="F1815" s="144" t="s">
        <v>201</v>
      </c>
      <c r="G1815" s="144">
        <v>0</v>
      </c>
      <c r="H1815" s="144" t="s">
        <v>1371</v>
      </c>
      <c r="I1815" s="144">
        <v>100</v>
      </c>
      <c r="J1815" s="144">
        <v>100</v>
      </c>
      <c r="K1815" s="144"/>
      <c r="L1815" s="144"/>
    </row>
    <row r="1816" spans="1:12" x14ac:dyDescent="0.25">
      <c r="A1816" s="144" t="s">
        <v>7636</v>
      </c>
      <c r="B1816" s="144" t="s">
        <v>7637</v>
      </c>
      <c r="C1816" s="144" t="s">
        <v>201</v>
      </c>
      <c r="D1816" s="144" t="s">
        <v>7638</v>
      </c>
      <c r="E1816" s="144">
        <v>-0.82420000000000004</v>
      </c>
      <c r="F1816" s="144" t="s">
        <v>4487</v>
      </c>
      <c r="G1816" s="144">
        <v>0.82420000000000004</v>
      </c>
      <c r="H1816" s="144" t="s">
        <v>1371</v>
      </c>
      <c r="I1816" s="144">
        <v>0</v>
      </c>
      <c r="J1816" s="144">
        <v>0</v>
      </c>
      <c r="K1816" s="144"/>
      <c r="L1816" s="144"/>
    </row>
    <row r="1817" spans="1:12" x14ac:dyDescent="0.25">
      <c r="A1817" s="144" t="s">
        <v>7639</v>
      </c>
      <c r="B1817" s="144" t="s">
        <v>7640</v>
      </c>
      <c r="C1817" s="144" t="s">
        <v>201</v>
      </c>
      <c r="D1817" s="144" t="s">
        <v>7641</v>
      </c>
      <c r="E1817" s="144">
        <v>0.43059999999999998</v>
      </c>
      <c r="F1817" s="144" t="s">
        <v>201</v>
      </c>
      <c r="G1817" s="144">
        <v>0</v>
      </c>
      <c r="H1817" s="144" t="s">
        <v>1371</v>
      </c>
      <c r="I1817" s="144">
        <v>100</v>
      </c>
      <c r="J1817" s="144">
        <v>100</v>
      </c>
      <c r="K1817" s="144"/>
      <c r="L1817" s="144"/>
    </row>
    <row r="1818" spans="1:12" x14ac:dyDescent="0.25">
      <c r="A1818" s="144" t="s">
        <v>7642</v>
      </c>
      <c r="B1818" s="144" t="s">
        <v>7643</v>
      </c>
      <c r="C1818" s="144" t="s">
        <v>201</v>
      </c>
      <c r="D1818" s="144" t="s">
        <v>4490</v>
      </c>
      <c r="E1818" s="144">
        <v>-0.83660000000000001</v>
      </c>
      <c r="F1818" s="144" t="s">
        <v>4491</v>
      </c>
      <c r="G1818" s="144">
        <v>0.83660000000000001</v>
      </c>
      <c r="H1818" s="144" t="s">
        <v>1371</v>
      </c>
      <c r="I1818" s="144">
        <v>0</v>
      </c>
      <c r="J1818" s="144">
        <v>0</v>
      </c>
      <c r="K1818" s="144"/>
      <c r="L1818" s="144"/>
    </row>
    <row r="1819" spans="1:12" x14ac:dyDescent="0.25">
      <c r="A1819" s="144" t="s">
        <v>7644</v>
      </c>
      <c r="B1819" s="144" t="s">
        <v>7645</v>
      </c>
      <c r="C1819" s="144" t="s">
        <v>201</v>
      </c>
      <c r="D1819" s="144" t="s">
        <v>7646</v>
      </c>
      <c r="E1819" s="144">
        <v>0.75780000000000003</v>
      </c>
      <c r="F1819" s="144" t="s">
        <v>201</v>
      </c>
      <c r="G1819" s="144">
        <v>0</v>
      </c>
      <c r="H1819" s="144" t="s">
        <v>1371</v>
      </c>
      <c r="I1819" s="144">
        <v>100</v>
      </c>
      <c r="J1819" s="144">
        <v>100</v>
      </c>
      <c r="K1819" s="144"/>
      <c r="L1819" s="144"/>
    </row>
    <row r="1820" spans="1:12" x14ac:dyDescent="0.25">
      <c r="A1820" s="144" t="s">
        <v>7647</v>
      </c>
      <c r="B1820" s="144" t="s">
        <v>7648</v>
      </c>
      <c r="C1820" s="144" t="s">
        <v>201</v>
      </c>
      <c r="D1820" s="144" t="s">
        <v>7649</v>
      </c>
      <c r="E1820" s="144">
        <v>2.0259999999999998</v>
      </c>
      <c r="F1820" s="144" t="s">
        <v>201</v>
      </c>
      <c r="G1820" s="144">
        <v>0</v>
      </c>
      <c r="H1820" s="144" t="s">
        <v>1371</v>
      </c>
      <c r="I1820" s="144">
        <v>100</v>
      </c>
      <c r="J1820" s="144">
        <v>100</v>
      </c>
      <c r="K1820" s="144"/>
      <c r="L1820" s="144"/>
    </row>
    <row r="1821" spans="1:12" x14ac:dyDescent="0.25">
      <c r="A1821" s="144" t="s">
        <v>7650</v>
      </c>
      <c r="B1821" s="144" t="s">
        <v>7651</v>
      </c>
      <c r="C1821" s="144" t="s">
        <v>201</v>
      </c>
      <c r="D1821" s="144" t="s">
        <v>7652</v>
      </c>
      <c r="E1821" s="144">
        <v>-0.84079999999999999</v>
      </c>
      <c r="F1821" s="144" t="s">
        <v>7653</v>
      </c>
      <c r="G1821" s="144">
        <v>0.84079999999999999</v>
      </c>
      <c r="H1821" s="144" t="s">
        <v>1371</v>
      </c>
      <c r="I1821" s="144">
        <v>0</v>
      </c>
      <c r="J1821" s="144">
        <v>0</v>
      </c>
      <c r="K1821" s="144"/>
      <c r="L1821" s="144"/>
    </row>
    <row r="1822" spans="1:12" x14ac:dyDescent="0.25">
      <c r="A1822" s="144" t="s">
        <v>7654</v>
      </c>
      <c r="B1822" s="144" t="s">
        <v>7655</v>
      </c>
      <c r="C1822" s="144" t="s">
        <v>201</v>
      </c>
      <c r="D1822" s="144" t="s">
        <v>7656</v>
      </c>
      <c r="E1822" s="144">
        <v>3.6259999999999999</v>
      </c>
      <c r="F1822" s="144" t="s">
        <v>201</v>
      </c>
      <c r="G1822" s="144">
        <v>0</v>
      </c>
      <c r="H1822" s="144" t="s">
        <v>1371</v>
      </c>
      <c r="I1822" s="144">
        <v>100</v>
      </c>
      <c r="J1822" s="144">
        <v>100</v>
      </c>
      <c r="K1822" s="144"/>
      <c r="L1822" s="144"/>
    </row>
    <row r="1823" spans="1:12" x14ac:dyDescent="0.25">
      <c r="A1823" s="144" t="s">
        <v>7657</v>
      </c>
      <c r="B1823" s="144" t="s">
        <v>7658</v>
      </c>
      <c r="C1823" s="144" t="s">
        <v>201</v>
      </c>
      <c r="D1823" s="144" t="s">
        <v>4494</v>
      </c>
      <c r="E1823" s="144">
        <v>-0.48320000000000002</v>
      </c>
      <c r="F1823" s="144" t="s">
        <v>7659</v>
      </c>
      <c r="G1823" s="144">
        <v>0.48320000000000002</v>
      </c>
      <c r="H1823" s="144" t="s">
        <v>1371</v>
      </c>
      <c r="I1823" s="144">
        <v>0</v>
      </c>
      <c r="J1823" s="144">
        <v>0</v>
      </c>
      <c r="K1823" s="144"/>
      <c r="L1823" s="144"/>
    </row>
    <row r="1824" spans="1:12" x14ac:dyDescent="0.25">
      <c r="A1824" s="144" t="s">
        <v>7660</v>
      </c>
      <c r="B1824" s="144" t="s">
        <v>7661</v>
      </c>
      <c r="C1824" s="144" t="s">
        <v>201</v>
      </c>
      <c r="D1824" s="144" t="s">
        <v>7662</v>
      </c>
      <c r="E1824" s="144">
        <v>-7.6119999999999993E-2</v>
      </c>
      <c r="F1824" s="144" t="s">
        <v>7663</v>
      </c>
      <c r="G1824" s="144">
        <v>7.6119999999999993E-2</v>
      </c>
      <c r="H1824" s="144" t="s">
        <v>1371</v>
      </c>
      <c r="I1824" s="144">
        <v>0</v>
      </c>
      <c r="J1824" s="144">
        <v>0</v>
      </c>
      <c r="K1824" s="144"/>
      <c r="L1824" s="144"/>
    </row>
    <row r="1825" spans="1:12" x14ac:dyDescent="0.25">
      <c r="A1825" s="144" t="s">
        <v>7664</v>
      </c>
      <c r="B1825" s="144" t="s">
        <v>7665</v>
      </c>
      <c r="C1825" s="144" t="s">
        <v>201</v>
      </c>
      <c r="D1825" s="144" t="s">
        <v>7666</v>
      </c>
      <c r="E1825" s="144">
        <v>-0.53459999999999996</v>
      </c>
      <c r="F1825" s="144" t="s">
        <v>7667</v>
      </c>
      <c r="G1825" s="144">
        <v>0.53459999999999996</v>
      </c>
      <c r="H1825" s="144" t="s">
        <v>1371</v>
      </c>
      <c r="I1825" s="144">
        <v>0</v>
      </c>
      <c r="J1825" s="144">
        <v>0</v>
      </c>
      <c r="K1825" s="144"/>
      <c r="L1825" s="144"/>
    </row>
    <row r="1826" spans="1:12" x14ac:dyDescent="0.25">
      <c r="A1826" s="144" t="s">
        <v>7668</v>
      </c>
      <c r="B1826" s="144" t="s">
        <v>7669</v>
      </c>
      <c r="C1826" s="144" t="s">
        <v>201</v>
      </c>
      <c r="D1826" s="144" t="s">
        <v>7670</v>
      </c>
      <c r="E1826" s="144">
        <v>1.1180000000000001</v>
      </c>
      <c r="F1826" s="144" t="s">
        <v>201</v>
      </c>
      <c r="G1826" s="144">
        <v>0</v>
      </c>
      <c r="H1826" s="144" t="s">
        <v>1371</v>
      </c>
      <c r="I1826" s="144">
        <v>100</v>
      </c>
      <c r="J1826" s="144">
        <v>100</v>
      </c>
      <c r="K1826" s="144"/>
      <c r="L1826" s="144"/>
    </row>
    <row r="1827" spans="1:12" x14ac:dyDescent="0.25">
      <c r="A1827" s="144" t="s">
        <v>7671</v>
      </c>
      <c r="B1827" s="144" t="s">
        <v>7672</v>
      </c>
      <c r="C1827" s="144" t="s">
        <v>201</v>
      </c>
      <c r="D1827" s="144" t="s">
        <v>4498</v>
      </c>
      <c r="E1827" s="144">
        <v>-1.111</v>
      </c>
      <c r="F1827" s="144" t="s">
        <v>4499</v>
      </c>
      <c r="G1827" s="144">
        <v>1.111</v>
      </c>
      <c r="H1827" s="144" t="s">
        <v>1371</v>
      </c>
      <c r="I1827" s="144">
        <v>0</v>
      </c>
      <c r="J1827" s="144">
        <v>0</v>
      </c>
      <c r="K1827" s="144"/>
      <c r="L1827" s="144"/>
    </row>
    <row r="1828" spans="1:12" x14ac:dyDescent="0.25">
      <c r="A1828" s="144" t="s">
        <v>7673</v>
      </c>
      <c r="B1828" s="144" t="s">
        <v>7674</v>
      </c>
      <c r="C1828" s="144" t="s">
        <v>201</v>
      </c>
      <c r="D1828" s="144" t="s">
        <v>7675</v>
      </c>
      <c r="E1828" s="144">
        <v>1.21</v>
      </c>
      <c r="F1828" s="144" t="s">
        <v>201</v>
      </c>
      <c r="G1828" s="144">
        <v>0</v>
      </c>
      <c r="H1828" s="144" t="s">
        <v>1371</v>
      </c>
      <c r="I1828" s="144">
        <v>100</v>
      </c>
      <c r="J1828" s="144">
        <v>100</v>
      </c>
      <c r="K1828" s="144"/>
      <c r="L1828" s="144"/>
    </row>
    <row r="1829" spans="1:12" x14ac:dyDescent="0.25">
      <c r="A1829" s="144" t="s">
        <v>7676</v>
      </c>
      <c r="B1829" s="144" t="s">
        <v>2137</v>
      </c>
      <c r="C1829" s="144" t="s">
        <v>201</v>
      </c>
      <c r="D1829" s="144" t="s">
        <v>7677</v>
      </c>
      <c r="E1829" s="144">
        <v>0.39989999999999998</v>
      </c>
      <c r="F1829" s="144" t="s">
        <v>201</v>
      </c>
      <c r="G1829" s="144">
        <v>0</v>
      </c>
      <c r="H1829" s="144" t="s">
        <v>1371</v>
      </c>
      <c r="I1829" s="144">
        <v>100</v>
      </c>
      <c r="J1829" s="144">
        <v>100</v>
      </c>
      <c r="K1829" s="144"/>
      <c r="L1829" s="144"/>
    </row>
    <row r="1830" spans="1:12" x14ac:dyDescent="0.25">
      <c r="A1830" s="144" t="s">
        <v>7678</v>
      </c>
      <c r="B1830" s="144" t="s">
        <v>1830</v>
      </c>
      <c r="C1830" s="144" t="s">
        <v>201</v>
      </c>
      <c r="D1830" s="144" t="s">
        <v>3525</v>
      </c>
      <c r="E1830" s="144">
        <v>0.108</v>
      </c>
      <c r="F1830" s="144" t="s">
        <v>201</v>
      </c>
      <c r="G1830" s="144">
        <v>0</v>
      </c>
      <c r="H1830" s="144" t="s">
        <v>1371</v>
      </c>
      <c r="I1830" s="144">
        <v>100</v>
      </c>
      <c r="J1830" s="144">
        <v>100</v>
      </c>
      <c r="K1830" s="144"/>
      <c r="L1830" s="144"/>
    </row>
    <row r="1831" spans="1:12" x14ac:dyDescent="0.25">
      <c r="A1831" s="144" t="s">
        <v>7679</v>
      </c>
      <c r="B1831" s="144" t="s">
        <v>7680</v>
      </c>
      <c r="C1831" s="144" t="s">
        <v>201</v>
      </c>
      <c r="D1831" s="144" t="s">
        <v>7681</v>
      </c>
      <c r="E1831" s="144">
        <v>3.3090000000000002</v>
      </c>
      <c r="F1831" s="144" t="s">
        <v>201</v>
      </c>
      <c r="G1831" s="144">
        <v>0</v>
      </c>
      <c r="H1831" s="144" t="s">
        <v>1371</v>
      </c>
      <c r="I1831" s="144">
        <v>100</v>
      </c>
      <c r="J1831" s="144">
        <v>100</v>
      </c>
      <c r="K1831" s="144"/>
      <c r="L1831" s="144"/>
    </row>
    <row r="1832" spans="1:12" x14ac:dyDescent="0.25">
      <c r="A1832" s="144" t="s">
        <v>7682</v>
      </c>
      <c r="B1832" s="144" t="s">
        <v>7683</v>
      </c>
      <c r="C1832" s="144" t="s">
        <v>201</v>
      </c>
      <c r="D1832" s="144" t="s">
        <v>4504</v>
      </c>
      <c r="E1832" s="144">
        <v>8.1659999999999996E-2</v>
      </c>
      <c r="F1832" s="144" t="s">
        <v>201</v>
      </c>
      <c r="G1832" s="144">
        <v>0</v>
      </c>
      <c r="H1832" s="144" t="s">
        <v>1371</v>
      </c>
      <c r="I1832" s="144">
        <v>100</v>
      </c>
      <c r="J1832" s="144">
        <v>100</v>
      </c>
      <c r="K1832" s="144"/>
      <c r="L1832" s="144"/>
    </row>
    <row r="1833" spans="1:12" x14ac:dyDescent="0.25">
      <c r="A1833" s="144" t="s">
        <v>7684</v>
      </c>
      <c r="B1833" s="144" t="s">
        <v>1736</v>
      </c>
      <c r="C1833" s="144" t="s">
        <v>201</v>
      </c>
      <c r="D1833" s="144" t="s">
        <v>7685</v>
      </c>
      <c r="E1833" s="144">
        <v>0.14449999999999999</v>
      </c>
      <c r="F1833" s="144" t="s">
        <v>201</v>
      </c>
      <c r="G1833" s="144">
        <v>0</v>
      </c>
      <c r="H1833" s="144" t="s">
        <v>1371</v>
      </c>
      <c r="I1833" s="144">
        <v>100</v>
      </c>
      <c r="J1833" s="144">
        <v>100</v>
      </c>
      <c r="K1833" s="144"/>
      <c r="L1833" s="144"/>
    </row>
    <row r="1834" spans="1:12" x14ac:dyDescent="0.25">
      <c r="A1834" s="144" t="s">
        <v>7686</v>
      </c>
      <c r="B1834" s="144" t="s">
        <v>7687</v>
      </c>
      <c r="C1834" s="144" t="s">
        <v>201</v>
      </c>
      <c r="D1834" s="144" t="s">
        <v>7688</v>
      </c>
      <c r="E1834" s="144">
        <v>2.3180000000000001</v>
      </c>
      <c r="F1834" s="144" t="s">
        <v>201</v>
      </c>
      <c r="G1834" s="144">
        <v>0</v>
      </c>
      <c r="H1834" s="144" t="s">
        <v>1371</v>
      </c>
      <c r="I1834" s="144">
        <v>100</v>
      </c>
      <c r="J1834" s="144">
        <v>100</v>
      </c>
      <c r="K1834" s="144"/>
      <c r="L1834" s="144"/>
    </row>
    <row r="1835" spans="1:12" x14ac:dyDescent="0.25">
      <c r="A1835" s="144" t="s">
        <v>7689</v>
      </c>
      <c r="B1835" s="144" t="s">
        <v>2839</v>
      </c>
      <c r="C1835" s="144" t="s">
        <v>201</v>
      </c>
      <c r="D1835" s="144" t="s">
        <v>7690</v>
      </c>
      <c r="E1835" s="144">
        <v>-0.69610000000000005</v>
      </c>
      <c r="F1835" s="144" t="s">
        <v>2470</v>
      </c>
      <c r="G1835" s="144">
        <v>0.69610000000000005</v>
      </c>
      <c r="H1835" s="144" t="s">
        <v>1371</v>
      </c>
      <c r="I1835" s="144">
        <v>0</v>
      </c>
      <c r="J1835" s="144">
        <v>0</v>
      </c>
      <c r="K1835" s="144"/>
      <c r="L1835" s="144"/>
    </row>
    <row r="1836" spans="1:12" x14ac:dyDescent="0.25">
      <c r="A1836" s="144" t="s">
        <v>7691</v>
      </c>
      <c r="B1836" s="144" t="s">
        <v>1830</v>
      </c>
      <c r="C1836" s="144" t="s">
        <v>201</v>
      </c>
      <c r="D1836" s="144" t="s">
        <v>4507</v>
      </c>
      <c r="E1836" s="144">
        <v>0.1137</v>
      </c>
      <c r="F1836" s="144" t="s">
        <v>201</v>
      </c>
      <c r="G1836" s="144">
        <v>0</v>
      </c>
      <c r="H1836" s="144" t="s">
        <v>1371</v>
      </c>
      <c r="I1836" s="144">
        <v>100</v>
      </c>
      <c r="J1836" s="144">
        <v>100</v>
      </c>
      <c r="K1836" s="144"/>
      <c r="L1836" s="144"/>
    </row>
    <row r="1837" spans="1:12" x14ac:dyDescent="0.25">
      <c r="A1837" s="144" t="s">
        <v>7692</v>
      </c>
      <c r="B1837" s="144" t="s">
        <v>7693</v>
      </c>
      <c r="C1837" s="144" t="s">
        <v>201</v>
      </c>
      <c r="D1837" s="144" t="s">
        <v>7694</v>
      </c>
      <c r="E1837" s="144">
        <v>3.9109999999999999E-2</v>
      </c>
      <c r="F1837" s="144" t="s">
        <v>201</v>
      </c>
      <c r="G1837" s="144">
        <v>0</v>
      </c>
      <c r="H1837" s="144" t="s">
        <v>1371</v>
      </c>
      <c r="I1837" s="144">
        <v>100</v>
      </c>
      <c r="J1837" s="144">
        <v>100</v>
      </c>
      <c r="K1837" s="144"/>
      <c r="L1837" s="144"/>
    </row>
    <row r="1838" spans="1:12" x14ac:dyDescent="0.25">
      <c r="A1838" s="144" t="s">
        <v>7695</v>
      </c>
      <c r="B1838" s="144" t="s">
        <v>7696</v>
      </c>
      <c r="C1838" s="144" t="s">
        <v>201</v>
      </c>
      <c r="D1838" s="144" t="s">
        <v>7697</v>
      </c>
      <c r="E1838" s="144">
        <v>-0.2606</v>
      </c>
      <c r="F1838" s="144" t="s">
        <v>4508</v>
      </c>
      <c r="G1838" s="144">
        <v>0.2606</v>
      </c>
      <c r="H1838" s="144" t="s">
        <v>1371</v>
      </c>
      <c r="I1838" s="144">
        <v>0</v>
      </c>
      <c r="J1838" s="144">
        <v>0</v>
      </c>
      <c r="K1838" s="144"/>
      <c r="L1838" s="144"/>
    </row>
    <row r="1839" spans="1:12" x14ac:dyDescent="0.25">
      <c r="A1839" s="144" t="s">
        <v>7698</v>
      </c>
      <c r="B1839" s="144" t="s">
        <v>7699</v>
      </c>
      <c r="C1839" s="144" t="s">
        <v>201</v>
      </c>
      <c r="D1839" s="144" t="s">
        <v>7700</v>
      </c>
      <c r="E1839" s="144">
        <v>8.2540000000000002E-2</v>
      </c>
      <c r="F1839" s="144" t="s">
        <v>201</v>
      </c>
      <c r="G1839" s="144">
        <v>0</v>
      </c>
      <c r="H1839" s="144" t="s">
        <v>1371</v>
      </c>
      <c r="I1839" s="144">
        <v>100</v>
      </c>
      <c r="J1839" s="144">
        <v>100</v>
      </c>
      <c r="K1839" s="144"/>
      <c r="L1839" s="144"/>
    </row>
    <row r="1840" spans="1:12" x14ac:dyDescent="0.25">
      <c r="A1840" s="144" t="s">
        <v>7701</v>
      </c>
      <c r="B1840" s="144" t="s">
        <v>7702</v>
      </c>
      <c r="C1840" s="144" t="s">
        <v>201</v>
      </c>
      <c r="D1840" s="144" t="s">
        <v>4511</v>
      </c>
      <c r="E1840" s="144">
        <v>0.87760000000000005</v>
      </c>
      <c r="F1840" s="144" t="s">
        <v>201</v>
      </c>
      <c r="G1840" s="144">
        <v>0</v>
      </c>
      <c r="H1840" s="144" t="s">
        <v>1371</v>
      </c>
      <c r="I1840" s="144">
        <v>100</v>
      </c>
      <c r="J1840" s="144">
        <v>100</v>
      </c>
      <c r="K1840" s="144"/>
      <c r="L1840" s="144"/>
    </row>
    <row r="1841" spans="1:12" x14ac:dyDescent="0.25">
      <c r="A1841" s="144" t="s">
        <v>7703</v>
      </c>
      <c r="B1841" s="144" t="s">
        <v>7704</v>
      </c>
      <c r="C1841" s="144" t="s">
        <v>201</v>
      </c>
      <c r="D1841" s="144" t="s">
        <v>7705</v>
      </c>
      <c r="E1841" s="144">
        <v>0.22620000000000001</v>
      </c>
      <c r="F1841" s="144" t="s">
        <v>201</v>
      </c>
      <c r="G1841" s="144">
        <v>0</v>
      </c>
      <c r="H1841" s="144" t="s">
        <v>1371</v>
      </c>
      <c r="I1841" s="144">
        <v>100</v>
      </c>
      <c r="J1841" s="144">
        <v>100</v>
      </c>
      <c r="K1841" s="144"/>
      <c r="L1841" s="144"/>
    </row>
    <row r="1842" spans="1:12" x14ac:dyDescent="0.25">
      <c r="A1842" s="144" t="s">
        <v>7706</v>
      </c>
      <c r="B1842" s="144" t="s">
        <v>7707</v>
      </c>
      <c r="C1842" s="144" t="s">
        <v>201</v>
      </c>
      <c r="D1842" s="144" t="s">
        <v>7708</v>
      </c>
      <c r="E1842" s="144">
        <v>0.37730000000000002</v>
      </c>
      <c r="F1842" s="144" t="s">
        <v>201</v>
      </c>
      <c r="G1842" s="144">
        <v>0</v>
      </c>
      <c r="H1842" s="144" t="s">
        <v>1371</v>
      </c>
      <c r="I1842" s="144">
        <v>100</v>
      </c>
      <c r="J1842" s="144">
        <v>100</v>
      </c>
      <c r="K1842" s="144"/>
      <c r="L1842" s="144"/>
    </row>
    <row r="1843" spans="1:12" x14ac:dyDescent="0.25">
      <c r="A1843" s="144" t="s">
        <v>7709</v>
      </c>
      <c r="B1843" s="144" t="s">
        <v>7710</v>
      </c>
      <c r="C1843" s="144" t="s">
        <v>201</v>
      </c>
      <c r="D1843" s="144" t="s">
        <v>4514</v>
      </c>
      <c r="E1843" s="144">
        <v>7.3770000000000002E-2</v>
      </c>
      <c r="F1843" s="144" t="s">
        <v>201</v>
      </c>
      <c r="G1843" s="144">
        <v>0</v>
      </c>
      <c r="H1843" s="144" t="s">
        <v>1371</v>
      </c>
      <c r="I1843" s="144">
        <v>100</v>
      </c>
      <c r="J1843" s="144">
        <v>100</v>
      </c>
      <c r="K1843" s="144"/>
      <c r="L1843" s="144"/>
    </row>
    <row r="1844" spans="1:12" x14ac:dyDescent="0.25">
      <c r="A1844" s="144" t="s">
        <v>7711</v>
      </c>
      <c r="B1844" s="144" t="s">
        <v>7712</v>
      </c>
      <c r="C1844" s="144" t="s">
        <v>201</v>
      </c>
      <c r="D1844" s="144" t="s">
        <v>3529</v>
      </c>
      <c r="E1844" s="144">
        <v>0.3906</v>
      </c>
      <c r="F1844" s="144" t="s">
        <v>201</v>
      </c>
      <c r="G1844" s="144">
        <v>0</v>
      </c>
      <c r="H1844" s="144" t="s">
        <v>1371</v>
      </c>
      <c r="I1844" s="144">
        <v>100</v>
      </c>
      <c r="J1844" s="144">
        <v>100</v>
      </c>
      <c r="K1844" s="144"/>
      <c r="L1844" s="144"/>
    </row>
    <row r="1845" spans="1:12" x14ac:dyDescent="0.25">
      <c r="A1845" s="144" t="s">
        <v>7713</v>
      </c>
      <c r="B1845" s="144" t="s">
        <v>7714</v>
      </c>
      <c r="C1845" s="144" t="s">
        <v>201</v>
      </c>
      <c r="D1845" s="144" t="s">
        <v>7715</v>
      </c>
      <c r="E1845" s="144">
        <v>0.62909999999999999</v>
      </c>
      <c r="F1845" s="144" t="s">
        <v>201</v>
      </c>
      <c r="G1845" s="144">
        <v>0</v>
      </c>
      <c r="H1845" s="144" t="s">
        <v>1371</v>
      </c>
      <c r="I1845" s="144">
        <v>100</v>
      </c>
      <c r="J1845" s="144">
        <v>100</v>
      </c>
      <c r="K1845" s="144"/>
      <c r="L1845" s="144"/>
    </row>
    <row r="1846" spans="1:12" x14ac:dyDescent="0.25">
      <c r="A1846" s="144" t="s">
        <v>7716</v>
      </c>
      <c r="B1846" s="144" t="s">
        <v>7717</v>
      </c>
      <c r="C1846" s="144" t="s">
        <v>201</v>
      </c>
      <c r="D1846" s="144" t="s">
        <v>7718</v>
      </c>
      <c r="E1846" s="144">
        <v>0.58099999999999996</v>
      </c>
      <c r="F1846" s="144" t="s">
        <v>201</v>
      </c>
      <c r="G1846" s="144">
        <v>0</v>
      </c>
      <c r="H1846" s="144" t="s">
        <v>1371</v>
      </c>
      <c r="I1846" s="144">
        <v>100</v>
      </c>
      <c r="J1846" s="144">
        <v>100</v>
      </c>
      <c r="K1846" s="144"/>
      <c r="L1846" s="144"/>
    </row>
    <row r="1847" spans="1:12" x14ac:dyDescent="0.25">
      <c r="A1847" s="144" t="s">
        <v>7719</v>
      </c>
      <c r="B1847" s="144" t="s">
        <v>7720</v>
      </c>
      <c r="C1847" s="144" t="s">
        <v>201</v>
      </c>
      <c r="D1847" s="144" t="s">
        <v>4517</v>
      </c>
      <c r="E1847" s="144">
        <v>-0.1055</v>
      </c>
      <c r="F1847" s="144" t="s">
        <v>7721</v>
      </c>
      <c r="G1847" s="144">
        <v>0.1055</v>
      </c>
      <c r="H1847" s="144" t="s">
        <v>1371</v>
      </c>
      <c r="I1847" s="144">
        <v>0</v>
      </c>
      <c r="J1847" s="144">
        <v>0</v>
      </c>
      <c r="K1847" s="144"/>
      <c r="L1847" s="144"/>
    </row>
    <row r="1848" spans="1:12" x14ac:dyDescent="0.25">
      <c r="A1848" s="144" t="s">
        <v>7722</v>
      </c>
      <c r="B1848" s="144" t="s">
        <v>7723</v>
      </c>
      <c r="C1848" s="144" t="s">
        <v>201</v>
      </c>
      <c r="D1848" s="144" t="s">
        <v>7724</v>
      </c>
      <c r="E1848" s="144">
        <v>-9.8629999999999995E-2</v>
      </c>
      <c r="F1848" s="144" t="s">
        <v>7725</v>
      </c>
      <c r="G1848" s="144">
        <v>9.8629999999999995E-2</v>
      </c>
      <c r="H1848" s="144" t="s">
        <v>1371</v>
      </c>
      <c r="I1848" s="144">
        <v>0</v>
      </c>
      <c r="J1848" s="144">
        <v>0</v>
      </c>
      <c r="K1848" s="144"/>
      <c r="L1848" s="144"/>
    </row>
    <row r="1849" spans="1:12" x14ac:dyDescent="0.25">
      <c r="A1849" s="144" t="s">
        <v>7726</v>
      </c>
      <c r="B1849" s="144" t="s">
        <v>7727</v>
      </c>
      <c r="C1849" s="144" t="s">
        <v>201</v>
      </c>
      <c r="D1849" s="144" t="s">
        <v>7728</v>
      </c>
      <c r="E1849" s="144">
        <v>0.32</v>
      </c>
      <c r="F1849" s="144" t="s">
        <v>201</v>
      </c>
      <c r="G1849" s="144">
        <v>0</v>
      </c>
      <c r="H1849" s="144" t="s">
        <v>1371</v>
      </c>
      <c r="I1849" s="144">
        <v>100</v>
      </c>
      <c r="J1849" s="144">
        <v>100</v>
      </c>
      <c r="K1849" s="144"/>
      <c r="L1849" s="144"/>
    </row>
    <row r="1850" spans="1:12" x14ac:dyDescent="0.25">
      <c r="A1850" s="144" t="s">
        <v>7729</v>
      </c>
      <c r="B1850" s="144" t="s">
        <v>7730</v>
      </c>
      <c r="C1850" s="144" t="s">
        <v>201</v>
      </c>
      <c r="D1850" s="144" t="s">
        <v>7731</v>
      </c>
      <c r="E1850" s="144">
        <v>-0.997</v>
      </c>
      <c r="F1850" s="144" t="s">
        <v>7732</v>
      </c>
      <c r="G1850" s="144">
        <v>0.997</v>
      </c>
      <c r="H1850" s="144" t="s">
        <v>1371</v>
      </c>
      <c r="I1850" s="144">
        <v>0</v>
      </c>
      <c r="J1850" s="144">
        <v>0</v>
      </c>
      <c r="K1850" s="144"/>
      <c r="L1850" s="144"/>
    </row>
    <row r="1851" spans="1:12" x14ac:dyDescent="0.25">
      <c r="A1851" s="144" t="s">
        <v>7733</v>
      </c>
      <c r="B1851" s="144" t="s">
        <v>7734</v>
      </c>
      <c r="C1851" s="144" t="s">
        <v>201</v>
      </c>
      <c r="D1851" s="144" t="s">
        <v>7735</v>
      </c>
      <c r="E1851" s="144">
        <v>-0.1333</v>
      </c>
      <c r="F1851" s="144" t="s">
        <v>7736</v>
      </c>
      <c r="G1851" s="144">
        <v>0.1333</v>
      </c>
      <c r="H1851" s="144" t="s">
        <v>1371</v>
      </c>
      <c r="I1851" s="144">
        <v>0</v>
      </c>
      <c r="J1851" s="144">
        <v>0</v>
      </c>
      <c r="K1851" s="144"/>
      <c r="L1851" s="144"/>
    </row>
    <row r="1852" spans="1:12" x14ac:dyDescent="0.25">
      <c r="A1852" s="144" t="s">
        <v>7737</v>
      </c>
      <c r="B1852" s="144" t="s">
        <v>7738</v>
      </c>
      <c r="C1852" s="144" t="s">
        <v>201</v>
      </c>
      <c r="D1852" s="144" t="s">
        <v>4521</v>
      </c>
      <c r="E1852" s="144">
        <v>-0.64180000000000004</v>
      </c>
      <c r="F1852" s="144" t="s">
        <v>7739</v>
      </c>
      <c r="G1852" s="144">
        <v>0.64180000000000004</v>
      </c>
      <c r="H1852" s="144" t="s">
        <v>1371</v>
      </c>
      <c r="I1852" s="144">
        <v>0</v>
      </c>
      <c r="J1852" s="144">
        <v>0</v>
      </c>
      <c r="K1852" s="144"/>
      <c r="L1852" s="144"/>
    </row>
    <row r="1853" spans="1:12" x14ac:dyDescent="0.25">
      <c r="A1853" s="144" t="s">
        <v>7740</v>
      </c>
      <c r="B1853" s="144" t="s">
        <v>7741</v>
      </c>
      <c r="C1853" s="144" t="s">
        <v>201</v>
      </c>
      <c r="D1853" s="144" t="s">
        <v>7742</v>
      </c>
      <c r="E1853" s="144">
        <v>-0.30880000000000002</v>
      </c>
      <c r="F1853" s="144" t="s">
        <v>7743</v>
      </c>
      <c r="G1853" s="144">
        <v>0.30880000000000002</v>
      </c>
      <c r="H1853" s="144" t="s">
        <v>1371</v>
      </c>
      <c r="I1853" s="144">
        <v>0</v>
      </c>
      <c r="J1853" s="144">
        <v>0</v>
      </c>
      <c r="K1853" s="144"/>
      <c r="L1853" s="144"/>
    </row>
    <row r="1854" spans="1:12" x14ac:dyDescent="0.25">
      <c r="A1854" s="144" t="s">
        <v>7744</v>
      </c>
      <c r="B1854" s="144" t="s">
        <v>7745</v>
      </c>
      <c r="C1854" s="144" t="s">
        <v>201</v>
      </c>
      <c r="D1854" s="144" t="s">
        <v>7746</v>
      </c>
      <c r="E1854" s="144">
        <v>0.42720000000000002</v>
      </c>
      <c r="F1854" s="144" t="s">
        <v>201</v>
      </c>
      <c r="G1854" s="144">
        <v>0</v>
      </c>
      <c r="H1854" s="144" t="s">
        <v>1371</v>
      </c>
      <c r="I1854" s="144">
        <v>100</v>
      </c>
      <c r="J1854" s="144">
        <v>100</v>
      </c>
      <c r="K1854" s="144"/>
      <c r="L1854" s="144"/>
    </row>
    <row r="1855" spans="1:12" x14ac:dyDescent="0.25">
      <c r="A1855" s="144" t="s">
        <v>7747</v>
      </c>
      <c r="B1855" s="144" t="s">
        <v>1030</v>
      </c>
      <c r="C1855" s="144" t="s">
        <v>201</v>
      </c>
      <c r="D1855" s="144" t="s">
        <v>7748</v>
      </c>
      <c r="E1855" s="144">
        <v>-0.25940000000000002</v>
      </c>
      <c r="F1855" s="144" t="s">
        <v>1032</v>
      </c>
      <c r="G1855" s="144">
        <v>0.25940000000000002</v>
      </c>
      <c r="H1855" s="144" t="s">
        <v>1371</v>
      </c>
      <c r="I1855" s="144">
        <v>0</v>
      </c>
      <c r="J1855" s="144">
        <v>0</v>
      </c>
      <c r="K1855" s="144"/>
      <c r="L1855" s="144"/>
    </row>
    <row r="1856" spans="1:12" x14ac:dyDescent="0.25">
      <c r="A1856" s="144" t="s">
        <v>7749</v>
      </c>
      <c r="B1856" s="144" t="s">
        <v>7750</v>
      </c>
      <c r="C1856" s="144" t="s">
        <v>201</v>
      </c>
      <c r="D1856" s="144" t="s">
        <v>7751</v>
      </c>
      <c r="E1856" s="144">
        <v>-0.1138</v>
      </c>
      <c r="F1856" s="144" t="s">
        <v>7752</v>
      </c>
      <c r="G1856" s="144">
        <v>0.1138</v>
      </c>
      <c r="H1856" s="144" t="s">
        <v>1371</v>
      </c>
      <c r="I1856" s="144">
        <v>0</v>
      </c>
      <c r="J1856" s="144">
        <v>0</v>
      </c>
      <c r="K1856" s="144"/>
      <c r="L1856" s="144"/>
    </row>
    <row r="1857" spans="1:12" x14ac:dyDescent="0.25">
      <c r="A1857" s="144" t="s">
        <v>7753</v>
      </c>
      <c r="B1857" s="144" t="s">
        <v>7754</v>
      </c>
      <c r="C1857" s="144" t="s">
        <v>201</v>
      </c>
      <c r="D1857" s="144" t="s">
        <v>4525</v>
      </c>
      <c r="E1857" s="144">
        <v>-1.3029999999999999</v>
      </c>
      <c r="F1857" s="144" t="s">
        <v>4526</v>
      </c>
      <c r="G1857" s="144">
        <v>1.3029999999999999</v>
      </c>
      <c r="H1857" s="144" t="s">
        <v>1371</v>
      </c>
      <c r="I1857" s="144">
        <v>0</v>
      </c>
      <c r="J1857" s="144">
        <v>0</v>
      </c>
      <c r="K1857" s="144"/>
      <c r="L1857" s="144"/>
    </row>
    <row r="1858" spans="1:12" x14ac:dyDescent="0.25">
      <c r="A1858" s="144" t="s">
        <v>7755</v>
      </c>
      <c r="B1858" s="144" t="s">
        <v>7756</v>
      </c>
      <c r="C1858" s="144" t="s">
        <v>201</v>
      </c>
      <c r="D1858" s="144" t="s">
        <v>7757</v>
      </c>
      <c r="E1858" s="144">
        <v>0.89780000000000004</v>
      </c>
      <c r="F1858" s="144" t="s">
        <v>201</v>
      </c>
      <c r="G1858" s="144">
        <v>0</v>
      </c>
      <c r="H1858" s="144" t="s">
        <v>1371</v>
      </c>
      <c r="I1858" s="144">
        <v>100</v>
      </c>
      <c r="J1858" s="144">
        <v>100</v>
      </c>
      <c r="K1858" s="144"/>
      <c r="L1858" s="144"/>
    </row>
    <row r="1859" spans="1:12" x14ac:dyDescent="0.25">
      <c r="A1859" s="144" t="s">
        <v>7758</v>
      </c>
      <c r="B1859" s="144" t="s">
        <v>7759</v>
      </c>
      <c r="C1859" s="144" t="s">
        <v>201</v>
      </c>
      <c r="D1859" s="144" t="s">
        <v>7760</v>
      </c>
      <c r="E1859" s="144">
        <v>-0.40920000000000001</v>
      </c>
      <c r="F1859" s="144" t="s">
        <v>7761</v>
      </c>
      <c r="G1859" s="144">
        <v>0.40920000000000001</v>
      </c>
      <c r="H1859" s="144" t="s">
        <v>1371</v>
      </c>
      <c r="I1859" s="144">
        <v>0</v>
      </c>
      <c r="J1859" s="144">
        <v>0</v>
      </c>
      <c r="K1859" s="144"/>
      <c r="L1859" s="144"/>
    </row>
    <row r="1860" spans="1:12" x14ac:dyDescent="0.25">
      <c r="A1860" s="144" t="s">
        <v>7762</v>
      </c>
      <c r="B1860" s="144" t="s">
        <v>2761</v>
      </c>
      <c r="C1860" s="144" t="s">
        <v>201</v>
      </c>
      <c r="D1860" s="144" t="s">
        <v>7763</v>
      </c>
      <c r="E1860" s="144">
        <v>0.2475</v>
      </c>
      <c r="F1860" s="144" t="s">
        <v>201</v>
      </c>
      <c r="G1860" s="144">
        <v>0</v>
      </c>
      <c r="H1860" s="144" t="s">
        <v>1371</v>
      </c>
      <c r="I1860" s="144">
        <v>100</v>
      </c>
      <c r="J1860" s="144">
        <v>100</v>
      </c>
      <c r="K1860" s="144"/>
      <c r="L1860" s="144"/>
    </row>
    <row r="1861" spans="1:12" x14ac:dyDescent="0.25">
      <c r="A1861" s="144" t="s">
        <v>7764</v>
      </c>
      <c r="B1861" s="144" t="s">
        <v>7765</v>
      </c>
      <c r="C1861" s="144" t="s">
        <v>201</v>
      </c>
      <c r="D1861" s="144" t="s">
        <v>7766</v>
      </c>
      <c r="E1861" s="144">
        <v>1.66</v>
      </c>
      <c r="F1861" s="144" t="s">
        <v>201</v>
      </c>
      <c r="G1861" s="144">
        <v>0</v>
      </c>
      <c r="H1861" s="144" t="s">
        <v>1371</v>
      </c>
      <c r="I1861" s="144">
        <v>100</v>
      </c>
      <c r="J1861" s="144">
        <v>100</v>
      </c>
      <c r="K1861" s="144"/>
      <c r="L1861" s="144"/>
    </row>
    <row r="1862" spans="1:12" x14ac:dyDescent="0.25">
      <c r="A1862" s="144" t="s">
        <v>7767</v>
      </c>
      <c r="B1862" s="144" t="s">
        <v>7579</v>
      </c>
      <c r="C1862" s="144" t="s">
        <v>201</v>
      </c>
      <c r="D1862" s="144" t="s">
        <v>4529</v>
      </c>
      <c r="E1862" s="144">
        <v>-0.65410000000000001</v>
      </c>
      <c r="F1862" s="144" t="s">
        <v>4530</v>
      </c>
      <c r="G1862" s="144">
        <v>0.65410000000000001</v>
      </c>
      <c r="H1862" s="144" t="s">
        <v>1371</v>
      </c>
      <c r="I1862" s="144">
        <v>0</v>
      </c>
      <c r="J1862" s="144">
        <v>0</v>
      </c>
      <c r="K1862" s="144"/>
      <c r="L1862" s="144"/>
    </row>
    <row r="1863" spans="1:12" x14ac:dyDescent="0.25">
      <c r="A1863" s="144" t="s">
        <v>7768</v>
      </c>
      <c r="B1863" s="144" t="s">
        <v>7769</v>
      </c>
      <c r="C1863" s="144" t="s">
        <v>201</v>
      </c>
      <c r="D1863" s="144" t="s">
        <v>3533</v>
      </c>
      <c r="E1863" s="144">
        <v>0.1046</v>
      </c>
      <c r="F1863" s="144" t="s">
        <v>201</v>
      </c>
      <c r="G1863" s="144">
        <v>0</v>
      </c>
      <c r="H1863" s="144" t="s">
        <v>1371</v>
      </c>
      <c r="I1863" s="144">
        <v>100</v>
      </c>
      <c r="J1863" s="144">
        <v>100</v>
      </c>
      <c r="K1863" s="144"/>
      <c r="L1863" s="144"/>
    </row>
    <row r="1864" spans="1:12" x14ac:dyDescent="0.25">
      <c r="A1864" s="144" t="s">
        <v>7770</v>
      </c>
      <c r="B1864" s="144" t="s">
        <v>7771</v>
      </c>
      <c r="C1864" s="144" t="s">
        <v>201</v>
      </c>
      <c r="D1864" s="144" t="s">
        <v>7772</v>
      </c>
      <c r="E1864" s="144">
        <v>0.4577</v>
      </c>
      <c r="F1864" s="144" t="s">
        <v>201</v>
      </c>
      <c r="G1864" s="144">
        <v>0</v>
      </c>
      <c r="H1864" s="144" t="s">
        <v>1371</v>
      </c>
      <c r="I1864" s="144">
        <v>100</v>
      </c>
      <c r="J1864" s="144">
        <v>100</v>
      </c>
      <c r="K1864" s="144"/>
      <c r="L1864" s="144"/>
    </row>
    <row r="1865" spans="1:12" x14ac:dyDescent="0.25">
      <c r="A1865" s="144" t="s">
        <v>7773</v>
      </c>
      <c r="B1865" s="144" t="s">
        <v>7774</v>
      </c>
      <c r="C1865" s="144" t="s">
        <v>201</v>
      </c>
      <c r="D1865" s="144" t="s">
        <v>4533</v>
      </c>
      <c r="E1865" s="144">
        <v>3.4</v>
      </c>
      <c r="F1865" s="144" t="s">
        <v>201</v>
      </c>
      <c r="G1865" s="144">
        <v>0</v>
      </c>
      <c r="H1865" s="144" t="s">
        <v>1371</v>
      </c>
      <c r="I1865" s="144">
        <v>100</v>
      </c>
      <c r="J1865" s="144">
        <v>100</v>
      </c>
      <c r="K1865" s="144"/>
      <c r="L1865" s="144"/>
    </row>
    <row r="1866" spans="1:12" x14ac:dyDescent="0.25">
      <c r="A1866" s="144" t="s">
        <v>7775</v>
      </c>
      <c r="B1866" s="144" t="s">
        <v>7776</v>
      </c>
      <c r="C1866" s="144" t="s">
        <v>201</v>
      </c>
      <c r="D1866" s="144" t="s">
        <v>3216</v>
      </c>
      <c r="E1866" s="144">
        <v>-1.353</v>
      </c>
      <c r="F1866" s="144" t="s">
        <v>7777</v>
      </c>
      <c r="G1866" s="144">
        <v>1.353</v>
      </c>
      <c r="H1866" s="144" t="s">
        <v>1371</v>
      </c>
      <c r="I1866" s="144">
        <v>0</v>
      </c>
      <c r="J1866" s="144">
        <v>0</v>
      </c>
      <c r="K1866" s="144"/>
      <c r="L1866" s="144"/>
    </row>
    <row r="1867" spans="1:12" x14ac:dyDescent="0.25">
      <c r="A1867" s="144" t="s">
        <v>7778</v>
      </c>
      <c r="B1867" s="144" t="s">
        <v>7779</v>
      </c>
      <c r="C1867" s="144" t="s">
        <v>201</v>
      </c>
      <c r="D1867" s="144" t="s">
        <v>7780</v>
      </c>
      <c r="E1867" s="144">
        <v>-0.23269999999999999</v>
      </c>
      <c r="F1867" s="144" t="s">
        <v>7781</v>
      </c>
      <c r="G1867" s="144">
        <v>0.23269999999999999</v>
      </c>
      <c r="H1867" s="144" t="s">
        <v>1371</v>
      </c>
      <c r="I1867" s="144">
        <v>0</v>
      </c>
      <c r="J1867" s="144">
        <v>0</v>
      </c>
      <c r="K1867" s="144"/>
      <c r="L1867" s="144"/>
    </row>
    <row r="1868" spans="1:12" x14ac:dyDescent="0.25">
      <c r="A1868" s="144" t="s">
        <v>7782</v>
      </c>
      <c r="B1868" s="144" t="s">
        <v>7783</v>
      </c>
      <c r="C1868" s="144" t="s">
        <v>201</v>
      </c>
      <c r="D1868" s="144" t="s">
        <v>7784</v>
      </c>
      <c r="E1868" s="144">
        <v>-1.375</v>
      </c>
      <c r="F1868" s="144" t="s">
        <v>7785</v>
      </c>
      <c r="G1868" s="144">
        <v>1.375</v>
      </c>
      <c r="H1868" s="144" t="s">
        <v>1371</v>
      </c>
      <c r="I1868" s="144">
        <v>0</v>
      </c>
      <c r="J1868" s="144">
        <v>0</v>
      </c>
      <c r="K1868" s="144"/>
      <c r="L1868" s="144"/>
    </row>
    <row r="1869" spans="1:12" x14ac:dyDescent="0.25">
      <c r="A1869" s="144" t="s">
        <v>7786</v>
      </c>
      <c r="B1869" s="144" t="s">
        <v>7787</v>
      </c>
      <c r="C1869" s="144" t="s">
        <v>201</v>
      </c>
      <c r="D1869" s="144" t="s">
        <v>7788</v>
      </c>
      <c r="E1869" s="144">
        <v>-0.40250000000000002</v>
      </c>
      <c r="F1869" s="144" t="s">
        <v>7789</v>
      </c>
      <c r="G1869" s="144">
        <v>0.40250000000000002</v>
      </c>
      <c r="H1869" s="144" t="s">
        <v>1371</v>
      </c>
      <c r="I1869" s="144">
        <v>0</v>
      </c>
      <c r="J1869" s="144">
        <v>0</v>
      </c>
      <c r="K1869" s="144"/>
      <c r="L1869" s="144"/>
    </row>
    <row r="1870" spans="1:12" x14ac:dyDescent="0.25">
      <c r="A1870" s="144" t="s">
        <v>7790</v>
      </c>
      <c r="B1870" s="144" t="s">
        <v>7791</v>
      </c>
      <c r="C1870" s="144" t="s">
        <v>201</v>
      </c>
      <c r="D1870" s="144" t="s">
        <v>4537</v>
      </c>
      <c r="E1870" s="144">
        <v>-0.14410000000000001</v>
      </c>
      <c r="F1870" s="144" t="s">
        <v>7792</v>
      </c>
      <c r="G1870" s="144">
        <v>0.14410000000000001</v>
      </c>
      <c r="H1870" s="144" t="s">
        <v>1371</v>
      </c>
      <c r="I1870" s="144">
        <v>0</v>
      </c>
      <c r="J1870" s="144">
        <v>0</v>
      </c>
      <c r="K1870" s="144"/>
      <c r="L1870" s="144"/>
    </row>
    <row r="1871" spans="1:12" x14ac:dyDescent="0.25">
      <c r="A1871" s="144" t="s">
        <v>7793</v>
      </c>
      <c r="B1871" s="144" t="s">
        <v>7794</v>
      </c>
      <c r="C1871" s="144" t="s">
        <v>201</v>
      </c>
      <c r="D1871" s="144" t="s">
        <v>7795</v>
      </c>
      <c r="E1871" s="144">
        <v>0.5958</v>
      </c>
      <c r="F1871" s="144" t="s">
        <v>201</v>
      </c>
      <c r="G1871" s="144">
        <v>0</v>
      </c>
      <c r="H1871" s="144" t="s">
        <v>1371</v>
      </c>
      <c r="I1871" s="144">
        <v>100</v>
      </c>
      <c r="J1871" s="144">
        <v>100</v>
      </c>
      <c r="K1871" s="144"/>
      <c r="L1871" s="144"/>
    </row>
    <row r="1872" spans="1:12" x14ac:dyDescent="0.25">
      <c r="A1872" s="144" t="s">
        <v>7796</v>
      </c>
      <c r="B1872" s="144" t="s">
        <v>7797</v>
      </c>
      <c r="C1872" s="144" t="s">
        <v>201</v>
      </c>
      <c r="D1872" s="144" t="s">
        <v>7798</v>
      </c>
      <c r="E1872" s="144">
        <v>-1.167</v>
      </c>
      <c r="F1872" s="144" t="s">
        <v>7799</v>
      </c>
      <c r="G1872" s="144">
        <v>1.167</v>
      </c>
      <c r="H1872" s="144" t="s">
        <v>1371</v>
      </c>
      <c r="I1872" s="144">
        <v>0</v>
      </c>
      <c r="J1872" s="144">
        <v>0</v>
      </c>
      <c r="K1872" s="144"/>
      <c r="L1872" s="144"/>
    </row>
    <row r="1873" spans="1:12" x14ac:dyDescent="0.25">
      <c r="A1873" s="144" t="s">
        <v>7800</v>
      </c>
      <c r="B1873" s="144" t="s">
        <v>7801</v>
      </c>
      <c r="C1873" s="144" t="s">
        <v>201</v>
      </c>
      <c r="D1873" s="144" t="s">
        <v>7802</v>
      </c>
      <c r="E1873" s="144">
        <v>-1.657</v>
      </c>
      <c r="F1873" s="144" t="s">
        <v>7803</v>
      </c>
      <c r="G1873" s="144">
        <v>1.657</v>
      </c>
      <c r="H1873" s="144" t="s">
        <v>1371</v>
      </c>
      <c r="I1873" s="144">
        <v>0</v>
      </c>
      <c r="J1873" s="144">
        <v>0</v>
      </c>
      <c r="K1873" s="144"/>
      <c r="L1873" s="144"/>
    </row>
    <row r="1874" spans="1:12" x14ac:dyDescent="0.25">
      <c r="A1874" s="144" t="s">
        <v>7804</v>
      </c>
      <c r="B1874" s="144" t="s">
        <v>7805</v>
      </c>
      <c r="C1874" s="144" t="s">
        <v>201</v>
      </c>
      <c r="D1874" s="144" t="s">
        <v>7806</v>
      </c>
      <c r="E1874" s="144">
        <v>-0.2495</v>
      </c>
      <c r="F1874" s="144" t="s">
        <v>7807</v>
      </c>
      <c r="G1874" s="144">
        <v>0.2495</v>
      </c>
      <c r="H1874" s="144" t="s">
        <v>1371</v>
      </c>
      <c r="I1874" s="144">
        <v>0</v>
      </c>
      <c r="J1874" s="144">
        <v>0</v>
      </c>
      <c r="K1874" s="144"/>
      <c r="L1874" s="144"/>
    </row>
    <row r="1875" spans="1:12" x14ac:dyDescent="0.25">
      <c r="A1875" s="144" t="s">
        <v>7808</v>
      </c>
      <c r="B1875" s="144" t="s">
        <v>7809</v>
      </c>
      <c r="C1875" s="144" t="s">
        <v>201</v>
      </c>
      <c r="D1875" s="144" t="s">
        <v>4541</v>
      </c>
      <c r="E1875" s="144">
        <v>-0.21049999999999999</v>
      </c>
      <c r="F1875" s="144" t="s">
        <v>4542</v>
      </c>
      <c r="G1875" s="144">
        <v>0.21049999999999999</v>
      </c>
      <c r="H1875" s="144" t="s">
        <v>1371</v>
      </c>
      <c r="I1875" s="144">
        <v>0</v>
      </c>
      <c r="J1875" s="144">
        <v>0</v>
      </c>
      <c r="K1875" s="144"/>
      <c r="L1875" s="144"/>
    </row>
    <row r="1876" spans="1:12" x14ac:dyDescent="0.25">
      <c r="A1876" s="144" t="s">
        <v>7810</v>
      </c>
      <c r="B1876" s="144" t="s">
        <v>7811</v>
      </c>
      <c r="C1876" s="144" t="s">
        <v>201</v>
      </c>
      <c r="D1876" s="144" t="s">
        <v>7812</v>
      </c>
      <c r="E1876" s="144">
        <v>0.70760000000000001</v>
      </c>
      <c r="F1876" s="144" t="s">
        <v>201</v>
      </c>
      <c r="G1876" s="144">
        <v>0</v>
      </c>
      <c r="H1876" s="144" t="s">
        <v>1371</v>
      </c>
      <c r="I1876" s="144">
        <v>100</v>
      </c>
      <c r="J1876" s="144">
        <v>100</v>
      </c>
      <c r="K1876" s="144"/>
      <c r="L1876" s="144"/>
    </row>
    <row r="1877" spans="1:12" x14ac:dyDescent="0.25">
      <c r="A1877" s="144" t="s">
        <v>7813</v>
      </c>
      <c r="B1877" s="144" t="s">
        <v>1016</v>
      </c>
      <c r="C1877" s="144" t="s">
        <v>201</v>
      </c>
      <c r="D1877" s="144" t="s">
        <v>7814</v>
      </c>
      <c r="E1877" s="144">
        <v>-8.9560000000000001E-2</v>
      </c>
      <c r="F1877" s="144" t="s">
        <v>1018</v>
      </c>
      <c r="G1877" s="144">
        <v>8.9560000000000001E-2</v>
      </c>
      <c r="H1877" s="144" t="s">
        <v>1371</v>
      </c>
      <c r="I1877" s="144">
        <v>0</v>
      </c>
      <c r="J1877" s="144">
        <v>0</v>
      </c>
      <c r="K1877" s="144"/>
      <c r="L1877" s="144"/>
    </row>
    <row r="1878" spans="1:12" x14ac:dyDescent="0.25">
      <c r="A1878" s="144" t="s">
        <v>7815</v>
      </c>
      <c r="B1878" s="144" t="s">
        <v>7563</v>
      </c>
      <c r="C1878" s="144" t="s">
        <v>201</v>
      </c>
      <c r="D1878" s="144" t="s">
        <v>7816</v>
      </c>
      <c r="E1878" s="144">
        <v>0.1855</v>
      </c>
      <c r="F1878" s="144" t="s">
        <v>201</v>
      </c>
      <c r="G1878" s="144">
        <v>0</v>
      </c>
      <c r="H1878" s="144" t="s">
        <v>1371</v>
      </c>
      <c r="I1878" s="144">
        <v>100</v>
      </c>
      <c r="J1878" s="144">
        <v>100</v>
      </c>
      <c r="K1878" s="144"/>
      <c r="L1878" s="144"/>
    </row>
    <row r="1879" spans="1:12" x14ac:dyDescent="0.25">
      <c r="A1879" s="144" t="s">
        <v>7817</v>
      </c>
      <c r="B1879" s="144" t="s">
        <v>7818</v>
      </c>
      <c r="C1879" s="144" t="s">
        <v>201</v>
      </c>
      <c r="D1879" s="144" t="s">
        <v>7819</v>
      </c>
      <c r="E1879" s="144">
        <v>-0.18590000000000001</v>
      </c>
      <c r="F1879" s="144" t="s">
        <v>7820</v>
      </c>
      <c r="G1879" s="144">
        <v>0.18590000000000001</v>
      </c>
      <c r="H1879" s="144" t="s">
        <v>1371</v>
      </c>
      <c r="I1879" s="144">
        <v>0</v>
      </c>
      <c r="J1879" s="144">
        <v>0</v>
      </c>
      <c r="K1879" s="144"/>
      <c r="L1879" s="144"/>
    </row>
    <row r="1880" spans="1:12" x14ac:dyDescent="0.25">
      <c r="A1880" s="144" t="s">
        <v>308</v>
      </c>
      <c r="B1880" s="144" t="s">
        <v>3231</v>
      </c>
      <c r="C1880" s="144" t="s">
        <v>201</v>
      </c>
      <c r="D1880" s="144" t="s">
        <v>7821</v>
      </c>
      <c r="E1880" s="144">
        <v>0.12920000000000001</v>
      </c>
      <c r="F1880" s="144" t="s">
        <v>7822</v>
      </c>
      <c r="G1880" s="144">
        <v>0.15840000000000001</v>
      </c>
      <c r="H1880" s="144" t="s">
        <v>1304</v>
      </c>
      <c r="I1880" s="144">
        <v>1</v>
      </c>
      <c r="J1880" s="144">
        <v>55.23</v>
      </c>
      <c r="K1880" s="144">
        <v>55.23</v>
      </c>
      <c r="L1880" s="144"/>
    </row>
    <row r="1881" spans="1:12" x14ac:dyDescent="0.25">
      <c r="A1881" s="144" t="s">
        <v>312</v>
      </c>
      <c r="B1881" s="144" t="s">
        <v>3232</v>
      </c>
      <c r="C1881" s="144" t="s">
        <v>201</v>
      </c>
      <c r="D1881" s="144" t="s">
        <v>7823</v>
      </c>
      <c r="E1881" s="144">
        <v>0.64349999999999996</v>
      </c>
      <c r="F1881" s="144" t="s">
        <v>7824</v>
      </c>
      <c r="G1881" s="144">
        <v>0.27179999999999999</v>
      </c>
      <c r="H1881" s="144" t="s">
        <v>1304</v>
      </c>
      <c r="I1881" s="144">
        <v>0</v>
      </c>
      <c r="J1881" s="144">
        <v>49.74</v>
      </c>
      <c r="K1881" s="144">
        <v>49.74</v>
      </c>
      <c r="L1881" s="144"/>
    </row>
    <row r="1882" spans="1:12" x14ac:dyDescent="0.25">
      <c r="A1882" s="144"/>
      <c r="B1882" s="144"/>
      <c r="C1882" s="144"/>
      <c r="D1882" s="144"/>
      <c r="E1882" s="144"/>
      <c r="F1882" s="144"/>
      <c r="G1882" s="144"/>
      <c r="H1882" s="144"/>
      <c r="I1882" s="144"/>
      <c r="J1882" s="144"/>
      <c r="K1882" s="144"/>
      <c r="L1882" s="144"/>
    </row>
    <row r="1883" spans="1:12" x14ac:dyDescent="0.25">
      <c r="A1883" s="144" t="s">
        <v>63</v>
      </c>
      <c r="B1883" s="144"/>
      <c r="C1883" s="144"/>
      <c r="D1883" s="144"/>
      <c r="E1883" s="144"/>
      <c r="F1883" s="144"/>
      <c r="G1883" s="144"/>
      <c r="H1883" s="144"/>
      <c r="I1883" s="144"/>
      <c r="J1883" s="144"/>
      <c r="K1883" s="144"/>
      <c r="L1883" s="144"/>
    </row>
    <row r="1884" spans="1:12" x14ac:dyDescent="0.25">
      <c r="A1884" s="144" t="s">
        <v>143</v>
      </c>
      <c r="B1884" s="144"/>
      <c r="C1884" s="144"/>
      <c r="D1884" s="144"/>
      <c r="E1884" s="144"/>
      <c r="F1884" s="144"/>
      <c r="G1884" s="144"/>
      <c r="H1884" s="144"/>
      <c r="I1884" s="144"/>
      <c r="J1884" s="144"/>
      <c r="K1884" s="144"/>
      <c r="L1884" s="144"/>
    </row>
    <row r="1885" spans="1:12" x14ac:dyDescent="0.25">
      <c r="A1885" s="144"/>
      <c r="B1885" s="144"/>
      <c r="C1885" s="144"/>
      <c r="D1885" s="144"/>
      <c r="E1885" s="144"/>
      <c r="F1885" s="144"/>
      <c r="G1885" s="144"/>
      <c r="H1885" s="144"/>
      <c r="I1885" s="144"/>
      <c r="J1885" s="144"/>
      <c r="K1885" s="144"/>
      <c r="L1885" s="144"/>
    </row>
    <row r="1886" spans="1:12" x14ac:dyDescent="0.25">
      <c r="A1886" s="144" t="s">
        <v>7825</v>
      </c>
      <c r="B1886" s="144"/>
      <c r="C1886" s="144"/>
      <c r="D1886" s="144"/>
      <c r="E1886" s="144"/>
      <c r="F1886" s="144"/>
      <c r="G1886" s="144"/>
      <c r="H1886" s="144"/>
      <c r="I1886" s="144"/>
      <c r="J1886" s="144"/>
      <c r="K1886" s="144"/>
      <c r="L1886" s="144"/>
    </row>
    <row r="1887" spans="1:12" x14ac:dyDescent="0.25">
      <c r="A1887" s="144" t="s">
        <v>7826</v>
      </c>
      <c r="B1887" s="144"/>
      <c r="C1887" s="144"/>
      <c r="D1887" s="144"/>
      <c r="E1887" s="144"/>
      <c r="F1887" s="144"/>
      <c r="G1887" s="144"/>
      <c r="H1887" s="144"/>
      <c r="I1887" s="144"/>
      <c r="J1887" s="144"/>
      <c r="K1887" s="144"/>
      <c r="L1887" s="144"/>
    </row>
    <row r="1888" spans="1:12" x14ac:dyDescent="0.25">
      <c r="A1888" s="144" t="s">
        <v>7827</v>
      </c>
      <c r="B1888" s="144"/>
      <c r="C1888" s="144"/>
      <c r="D1888" s="144"/>
      <c r="E1888" s="144"/>
      <c r="F1888" s="144"/>
      <c r="G1888" s="144"/>
      <c r="H1888" s="144"/>
      <c r="I1888" s="144"/>
      <c r="J1888" s="144"/>
      <c r="K1888" s="144"/>
      <c r="L1888" s="144"/>
    </row>
    <row r="1889" spans="1:12" x14ac:dyDescent="0.25">
      <c r="A1889" s="144" t="s">
        <v>7828</v>
      </c>
      <c r="B1889" s="144"/>
      <c r="C1889" s="144"/>
      <c r="D1889" s="144"/>
      <c r="E1889" s="144"/>
      <c r="F1889" s="144"/>
      <c r="G1889" s="144"/>
      <c r="H1889" s="144"/>
      <c r="I1889" s="144"/>
      <c r="J1889" s="144"/>
      <c r="K1889" s="144"/>
      <c r="L1889" s="144"/>
    </row>
    <row r="1890" spans="1:12" x14ac:dyDescent="0.25">
      <c r="A1890" s="144" t="s">
        <v>7829</v>
      </c>
      <c r="B1890" s="144"/>
      <c r="C1890" s="144"/>
      <c r="D1890" s="144"/>
      <c r="E1890" s="144"/>
      <c r="F1890" s="144"/>
      <c r="G1890" s="144"/>
      <c r="H1890" s="144"/>
      <c r="I1890" s="144"/>
      <c r="J1890" s="144"/>
      <c r="K1890" s="144"/>
      <c r="L1890" s="144"/>
    </row>
    <row r="1891" spans="1:12" x14ac:dyDescent="0.25">
      <c r="A1891" s="144" t="s">
        <v>3200</v>
      </c>
      <c r="B1891" s="144"/>
      <c r="C1891" s="144"/>
      <c r="D1891" s="144"/>
      <c r="E1891" s="144"/>
      <c r="F1891" s="144"/>
      <c r="G1891" s="144"/>
      <c r="H1891" s="144"/>
      <c r="I1891" s="144"/>
      <c r="J1891" s="144"/>
      <c r="K1891" s="144"/>
      <c r="L1891" s="144"/>
    </row>
    <row r="1892" spans="1:12" x14ac:dyDescent="0.25">
      <c r="A1892" s="144"/>
      <c r="B1892" s="144"/>
      <c r="C1892" s="144"/>
      <c r="D1892" s="144"/>
      <c r="E1892" s="144"/>
      <c r="F1892" s="144"/>
      <c r="G1892" s="144"/>
      <c r="H1892" s="144"/>
      <c r="I1892" s="144"/>
      <c r="J1892" s="144"/>
      <c r="K1892" s="144"/>
      <c r="L1892" s="144"/>
    </row>
    <row r="1893" spans="1:12" x14ac:dyDescent="0.25">
      <c r="A1893" s="144" t="s">
        <v>64</v>
      </c>
      <c r="B1893" s="144"/>
      <c r="C1893" s="144"/>
      <c r="D1893" s="144"/>
      <c r="E1893" s="144"/>
      <c r="F1893" s="144"/>
      <c r="G1893" s="144"/>
      <c r="H1893" s="144"/>
      <c r="I1893" s="144"/>
      <c r="J1893" s="144"/>
      <c r="K1893" s="144"/>
      <c r="L1893" s="144"/>
    </row>
    <row r="1894" spans="1:12" x14ac:dyDescent="0.25">
      <c r="A1894" s="144" t="s">
        <v>65</v>
      </c>
      <c r="B1894" s="144"/>
      <c r="C1894" s="144"/>
      <c r="D1894" s="144"/>
      <c r="E1894" s="144"/>
      <c r="F1894" s="144"/>
      <c r="G1894" s="144"/>
      <c r="H1894" s="144"/>
      <c r="I1894" s="144"/>
      <c r="J1894" s="144"/>
      <c r="K1894" s="144"/>
      <c r="L1894" s="144"/>
    </row>
    <row r="1895" spans="1:12" x14ac:dyDescent="0.25">
      <c r="A1895" s="144" t="s">
        <v>66</v>
      </c>
      <c r="B1895" s="144"/>
      <c r="C1895" s="144"/>
      <c r="D1895" s="144"/>
      <c r="E1895" s="144"/>
      <c r="F1895" s="144"/>
      <c r="G1895" s="144"/>
      <c r="H1895" s="144"/>
      <c r="I1895" s="144"/>
      <c r="J1895" s="144"/>
      <c r="K1895" s="144"/>
      <c r="L1895" s="144"/>
    </row>
    <row r="1896" spans="1:12" x14ac:dyDescent="0.25">
      <c r="A1896" s="144"/>
      <c r="B1896" s="144"/>
      <c r="C1896" s="144"/>
      <c r="D1896" s="144"/>
      <c r="E1896" s="144"/>
      <c r="F1896" s="144"/>
      <c r="G1896" s="144"/>
      <c r="H1896" s="144"/>
      <c r="I1896" s="144"/>
      <c r="J1896" s="144"/>
      <c r="K1896" s="144"/>
      <c r="L1896" s="144"/>
    </row>
    <row r="1897" spans="1:12" x14ac:dyDescent="0.25">
      <c r="A1897" s="144" t="s">
        <v>67</v>
      </c>
      <c r="B1897" s="144"/>
      <c r="C1897" s="144"/>
      <c r="D1897" s="144"/>
      <c r="E1897" s="144"/>
      <c r="F1897" s="144"/>
      <c r="G1897" s="144"/>
      <c r="H1897" s="144"/>
      <c r="I1897" s="144"/>
      <c r="J1897" s="144"/>
      <c r="K1897" s="144"/>
      <c r="L1897" s="144"/>
    </row>
    <row r="1898" spans="1:12" x14ac:dyDescent="0.25">
      <c r="A1898" s="144" t="s">
        <v>7830</v>
      </c>
      <c r="B1898" s="144"/>
      <c r="C1898" s="144"/>
      <c r="D1898" s="144"/>
      <c r="E1898" s="144"/>
      <c r="F1898" s="144"/>
      <c r="G1898" s="144"/>
      <c r="H1898" s="144"/>
      <c r="I1898" s="144"/>
      <c r="J1898" s="144"/>
      <c r="K1898" s="144"/>
      <c r="L1898" s="144"/>
    </row>
    <row r="1899" spans="1:12" x14ac:dyDescent="0.25">
      <c r="A1899" s="144" t="s">
        <v>7831</v>
      </c>
      <c r="B1899" s="144"/>
      <c r="C1899" s="144"/>
      <c r="D1899" s="144"/>
      <c r="E1899" s="144"/>
      <c r="F1899" s="144"/>
      <c r="G1899" s="144"/>
      <c r="H1899" s="144"/>
      <c r="I1899" s="144"/>
      <c r="J1899" s="144"/>
      <c r="K1899" s="144"/>
      <c r="L1899" s="144"/>
    </row>
    <row r="1900" spans="1:12" x14ac:dyDescent="0.25">
      <c r="A1900" s="144" t="s">
        <v>7832</v>
      </c>
      <c r="B1900" s="144"/>
      <c r="C1900" s="144"/>
      <c r="D1900" s="144"/>
      <c r="E1900" s="144"/>
      <c r="F1900" s="144"/>
      <c r="G1900" s="144"/>
      <c r="H1900" s="144"/>
      <c r="I1900" s="144"/>
      <c r="J1900" s="144"/>
      <c r="K1900" s="144"/>
      <c r="L1900" s="144"/>
    </row>
    <row r="1901" spans="1:12" x14ac:dyDescent="0.25">
      <c r="A1901" s="144" t="s">
        <v>7833</v>
      </c>
      <c r="B1901" s="144"/>
      <c r="C1901" s="144"/>
      <c r="D1901" s="144"/>
      <c r="E1901" s="144"/>
      <c r="F1901" s="144"/>
      <c r="G1901" s="144"/>
      <c r="H1901" s="144"/>
      <c r="I1901" s="144"/>
      <c r="J1901" s="144"/>
      <c r="K1901" s="144"/>
      <c r="L1901" s="144"/>
    </row>
    <row r="1902" spans="1:12" x14ac:dyDescent="0.25">
      <c r="A1902" s="144" t="s">
        <v>7834</v>
      </c>
      <c r="B1902" s="144"/>
      <c r="C1902" s="144"/>
      <c r="D1902" s="144"/>
      <c r="E1902" s="144"/>
      <c r="F1902" s="144"/>
      <c r="G1902" s="144"/>
      <c r="H1902" s="144"/>
      <c r="I1902" s="144"/>
      <c r="J1902" s="144"/>
      <c r="K1902" s="144"/>
      <c r="L1902" s="144"/>
    </row>
    <row r="1903" spans="1:12" x14ac:dyDescent="0.25">
      <c r="A1903" s="144"/>
      <c r="B1903" s="144"/>
      <c r="C1903" s="144"/>
      <c r="D1903" s="144"/>
      <c r="E1903" s="144"/>
      <c r="F1903" s="144"/>
      <c r="G1903" s="144"/>
      <c r="H1903" s="144"/>
      <c r="I1903" s="144"/>
      <c r="J1903" s="144"/>
      <c r="K1903" s="144"/>
      <c r="L1903" s="144"/>
    </row>
    <row r="1904" spans="1:12" x14ac:dyDescent="0.25">
      <c r="A1904" s="144" t="s">
        <v>75</v>
      </c>
      <c r="B1904" s="144"/>
      <c r="C1904" s="144"/>
      <c r="D1904" s="144"/>
      <c r="E1904" s="144"/>
      <c r="F1904" s="144"/>
      <c r="G1904" s="144"/>
      <c r="H1904" s="144"/>
      <c r="I1904" s="144"/>
      <c r="J1904" s="144"/>
      <c r="K1904" s="144"/>
      <c r="L1904" s="144"/>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J106"/>
  <sheetViews>
    <sheetView workbookViewId="0">
      <selection activeCell="C57" sqref="C57"/>
    </sheetView>
  </sheetViews>
  <sheetFormatPr baseColWidth="10" defaultRowHeight="15" x14ac:dyDescent="0.25"/>
  <cols>
    <col min="1" max="1" width="41.85546875" customWidth="1"/>
    <col min="2" max="2" width="37.85546875" customWidth="1"/>
  </cols>
  <sheetData>
    <row r="1" spans="1:1" s="144" customFormat="1" x14ac:dyDescent="0.25">
      <c r="A1" s="144" t="s">
        <v>45</v>
      </c>
    </row>
    <row r="2" spans="1:1" s="60" customFormat="1" ht="18.75" x14ac:dyDescent="0.3"/>
    <row r="3" spans="1:1" ht="18.75" x14ac:dyDescent="0.3">
      <c r="A3" s="60" t="s">
        <v>45</v>
      </c>
    </row>
    <row r="36" spans="1:10" x14ac:dyDescent="0.25">
      <c r="A36" s="144" t="s">
        <v>164</v>
      </c>
      <c r="B36" s="144"/>
      <c r="C36" s="144"/>
      <c r="D36" s="144"/>
      <c r="E36" s="144"/>
      <c r="F36" s="144"/>
      <c r="G36" s="144"/>
      <c r="H36" s="144"/>
      <c r="I36" s="144"/>
      <c r="J36" s="144"/>
    </row>
    <row r="37" spans="1:10" x14ac:dyDescent="0.25">
      <c r="A37" s="144"/>
      <c r="B37" s="144"/>
      <c r="C37" s="144"/>
      <c r="D37" s="144"/>
      <c r="E37" s="144"/>
      <c r="F37" s="144"/>
      <c r="G37" s="144"/>
      <c r="H37" s="144"/>
      <c r="I37" s="144"/>
      <c r="J37" s="144"/>
    </row>
    <row r="38" spans="1:10" x14ac:dyDescent="0.25">
      <c r="A38" s="144" t="s">
        <v>79</v>
      </c>
      <c r="B38" s="144"/>
      <c r="C38" s="144"/>
      <c r="D38" s="144"/>
      <c r="E38" s="144"/>
      <c r="F38" s="144"/>
      <c r="G38" s="144"/>
      <c r="H38" s="144"/>
      <c r="I38" s="144"/>
      <c r="J38" s="144"/>
    </row>
    <row r="39" spans="1:10" x14ac:dyDescent="0.25">
      <c r="A39" s="144" t="s">
        <v>7835</v>
      </c>
      <c r="B39" s="144"/>
      <c r="C39" s="144"/>
      <c r="D39" s="144"/>
      <c r="E39" s="144"/>
      <c r="F39" s="144"/>
      <c r="G39" s="144"/>
      <c r="H39" s="144"/>
      <c r="I39" s="144"/>
      <c r="J39" s="144"/>
    </row>
    <row r="40" spans="1:10" x14ac:dyDescent="0.25">
      <c r="A40" s="144" t="s">
        <v>165</v>
      </c>
      <c r="B40" s="144"/>
      <c r="C40" s="144"/>
      <c r="D40" s="144"/>
      <c r="E40" s="144"/>
      <c r="F40" s="144"/>
      <c r="G40" s="144"/>
      <c r="H40" s="144"/>
      <c r="I40" s="144"/>
      <c r="J40" s="144"/>
    </row>
    <row r="41" spans="1:10" x14ac:dyDescent="0.25">
      <c r="A41" s="144" t="s">
        <v>181</v>
      </c>
      <c r="B41" s="144"/>
      <c r="C41" s="144"/>
      <c r="D41" s="144"/>
      <c r="E41" s="144"/>
      <c r="F41" s="144"/>
      <c r="G41" s="144"/>
      <c r="H41" s="144"/>
      <c r="I41" s="144"/>
      <c r="J41" s="144"/>
    </row>
    <row r="42" spans="1:10" x14ac:dyDescent="0.25">
      <c r="A42" s="144" t="s">
        <v>182</v>
      </c>
      <c r="B42" s="144"/>
      <c r="C42" s="144"/>
      <c r="D42" s="144"/>
      <c r="E42" s="144"/>
      <c r="F42" s="144"/>
      <c r="G42" s="144"/>
      <c r="H42" s="144"/>
      <c r="I42" s="144"/>
      <c r="J42" s="144"/>
    </row>
    <row r="43" spans="1:10" x14ac:dyDescent="0.25">
      <c r="A43" s="144" t="s">
        <v>183</v>
      </c>
      <c r="B43" s="144"/>
      <c r="C43" s="144"/>
      <c r="D43" s="144"/>
      <c r="E43" s="144"/>
      <c r="F43" s="144"/>
      <c r="G43" s="144"/>
      <c r="H43" s="144"/>
      <c r="I43" s="144"/>
      <c r="J43" s="144"/>
    </row>
    <row r="44" spans="1:10" x14ac:dyDescent="0.25">
      <c r="A44" s="144"/>
      <c r="B44" s="144"/>
      <c r="C44" s="144"/>
      <c r="D44" s="144"/>
      <c r="E44" s="144"/>
      <c r="F44" s="144"/>
      <c r="G44" s="144"/>
      <c r="H44" s="144"/>
      <c r="I44" s="144"/>
      <c r="J44" s="144"/>
    </row>
    <row r="45" spans="1:10" x14ac:dyDescent="0.25">
      <c r="A45" s="144" t="s">
        <v>51</v>
      </c>
      <c r="B45" s="144"/>
      <c r="C45" s="144"/>
      <c r="D45" s="144"/>
      <c r="E45" s="144"/>
      <c r="F45" s="144"/>
      <c r="G45" s="144"/>
      <c r="H45" s="144"/>
      <c r="I45" s="144"/>
      <c r="J45" s="144"/>
    </row>
    <row r="46" spans="1:10" x14ac:dyDescent="0.25">
      <c r="A46" s="144" t="s">
        <v>167</v>
      </c>
      <c r="B46" s="144"/>
      <c r="C46" s="144"/>
      <c r="D46" s="144"/>
      <c r="E46" s="144"/>
      <c r="F46" s="144"/>
      <c r="G46" s="144"/>
      <c r="H46" s="144"/>
      <c r="I46" s="144"/>
      <c r="J46" s="144"/>
    </row>
    <row r="47" spans="1:10" x14ac:dyDescent="0.25">
      <c r="A47" s="144" t="s">
        <v>1258</v>
      </c>
      <c r="B47" s="144"/>
      <c r="C47" s="144"/>
      <c r="D47" s="144"/>
      <c r="E47" s="144"/>
      <c r="F47" s="144"/>
      <c r="G47" s="144"/>
      <c r="H47" s="144"/>
      <c r="I47" s="144"/>
      <c r="J47" s="144"/>
    </row>
    <row r="48" spans="1:10" x14ac:dyDescent="0.25">
      <c r="A48" s="144" t="s">
        <v>80</v>
      </c>
      <c r="B48" s="144"/>
      <c r="C48" s="144"/>
      <c r="D48" s="144"/>
      <c r="E48" s="144"/>
      <c r="F48" s="144"/>
      <c r="G48" s="144"/>
      <c r="H48" s="144"/>
      <c r="I48" s="144"/>
      <c r="J48" s="144"/>
    </row>
    <row r="49" spans="1:10" x14ac:dyDescent="0.25">
      <c r="A49" s="144"/>
      <c r="B49" s="144"/>
      <c r="C49" s="144"/>
      <c r="D49" s="144"/>
      <c r="E49" s="144"/>
      <c r="F49" s="144"/>
      <c r="G49" s="144"/>
      <c r="H49" s="144"/>
      <c r="I49" s="144"/>
      <c r="J49" s="144"/>
    </row>
    <row r="50" spans="1:10" x14ac:dyDescent="0.25">
      <c r="A50" s="144" t="s">
        <v>81</v>
      </c>
      <c r="B50" s="144"/>
      <c r="C50" s="144"/>
      <c r="D50" s="144"/>
      <c r="E50" s="144"/>
      <c r="F50" s="144"/>
      <c r="G50" s="144"/>
      <c r="H50" s="144"/>
      <c r="I50" s="144"/>
      <c r="J50" s="144"/>
    </row>
    <row r="51" spans="1:10" x14ac:dyDescent="0.25">
      <c r="A51" s="144" t="s">
        <v>7836</v>
      </c>
      <c r="B51" s="144" t="s">
        <v>3252</v>
      </c>
      <c r="C51" s="144" t="s">
        <v>7837</v>
      </c>
      <c r="D51" s="144" t="s">
        <v>7838</v>
      </c>
      <c r="E51" s="144" t="s">
        <v>7839</v>
      </c>
      <c r="F51" s="144" t="s">
        <v>7840</v>
      </c>
      <c r="G51" s="144" t="s">
        <v>7841</v>
      </c>
      <c r="H51" s="144" t="s">
        <v>7842</v>
      </c>
      <c r="I51" s="144" t="s">
        <v>59</v>
      </c>
      <c r="J51" s="144"/>
    </row>
    <row r="52" spans="1:10" x14ac:dyDescent="0.25">
      <c r="A52" s="144" t="s">
        <v>7843</v>
      </c>
      <c r="B52" s="144" t="s">
        <v>7844</v>
      </c>
      <c r="C52" s="144">
        <v>433.1</v>
      </c>
      <c r="D52" s="144" t="s">
        <v>7845</v>
      </c>
      <c r="E52" s="144">
        <v>9.0489999999999995</v>
      </c>
      <c r="F52" s="144">
        <v>48.11</v>
      </c>
      <c r="G52" s="144">
        <v>1.792</v>
      </c>
      <c r="H52" s="144">
        <v>0.192</v>
      </c>
      <c r="I52" s="144">
        <v>0.74670000000000003</v>
      </c>
      <c r="J52" s="144"/>
    </row>
    <row r="53" spans="1:10" x14ac:dyDescent="0.25">
      <c r="A53" s="144" t="s">
        <v>7846</v>
      </c>
      <c r="B53" s="144" t="s">
        <v>7847</v>
      </c>
      <c r="C53" s="144">
        <v>432.9</v>
      </c>
      <c r="D53" s="144" t="s">
        <v>7848</v>
      </c>
      <c r="E53" s="144">
        <v>9.2859999999999996</v>
      </c>
      <c r="F53" s="144">
        <v>47.14</v>
      </c>
      <c r="G53" s="144">
        <v>1.7909999999999999</v>
      </c>
      <c r="H53" s="144">
        <v>0.1918</v>
      </c>
      <c r="I53" s="144">
        <v>0.74170000000000003</v>
      </c>
      <c r="J53" s="144"/>
    </row>
    <row r="54" spans="1:10" x14ac:dyDescent="0.25">
      <c r="A54" s="144" t="s">
        <v>7849</v>
      </c>
      <c r="B54" s="144" t="s">
        <v>7850</v>
      </c>
      <c r="C54" s="144">
        <v>432.7</v>
      </c>
      <c r="D54" s="144" t="s">
        <v>7851</v>
      </c>
      <c r="E54" s="144">
        <v>9.4019999999999992</v>
      </c>
      <c r="F54" s="144">
        <v>46.2</v>
      </c>
      <c r="G54" s="144">
        <v>1.788</v>
      </c>
      <c r="H54" s="144">
        <v>0.19159999999999999</v>
      </c>
      <c r="I54" s="144">
        <v>0.73909999999999998</v>
      </c>
      <c r="J54" s="144"/>
    </row>
    <row r="55" spans="1:10" x14ac:dyDescent="0.25">
      <c r="A55" s="144" t="s">
        <v>7852</v>
      </c>
      <c r="B55" s="144" t="s">
        <v>7853</v>
      </c>
      <c r="C55" s="144">
        <v>432.4</v>
      </c>
      <c r="D55" s="144" t="s">
        <v>7854</v>
      </c>
      <c r="E55" s="144">
        <v>9.7899999999999991</v>
      </c>
      <c r="F55" s="144">
        <v>44.7</v>
      </c>
      <c r="G55" s="144">
        <v>1.7849999999999999</v>
      </c>
      <c r="H55" s="144">
        <v>0.1913</v>
      </c>
      <c r="I55" s="144">
        <v>0.73329999999999995</v>
      </c>
      <c r="J55" s="144"/>
    </row>
    <row r="56" spans="1:10" x14ac:dyDescent="0.25">
      <c r="A56" s="144" t="s">
        <v>7855</v>
      </c>
      <c r="B56" s="144" t="s">
        <v>7856</v>
      </c>
      <c r="C56" s="144">
        <v>432.1</v>
      </c>
      <c r="D56" s="144" t="s">
        <v>7857</v>
      </c>
      <c r="E56" s="144">
        <v>9.8420000000000005</v>
      </c>
      <c r="F56" s="144">
        <v>44.04</v>
      </c>
      <c r="G56" s="144">
        <v>1.7829999999999999</v>
      </c>
      <c r="H56" s="144">
        <v>0.1905</v>
      </c>
      <c r="I56" s="144">
        <v>0.72540000000000004</v>
      </c>
      <c r="J56" s="144"/>
    </row>
    <row r="57" spans="1:10" x14ac:dyDescent="0.25">
      <c r="A57" s="144" t="s">
        <v>7858</v>
      </c>
      <c r="B57" s="144" t="s">
        <v>7859</v>
      </c>
      <c r="C57" s="144">
        <v>431.6</v>
      </c>
      <c r="D57" s="144" t="s">
        <v>7860</v>
      </c>
      <c r="E57" s="144">
        <v>9.98</v>
      </c>
      <c r="F57" s="144">
        <v>43.69</v>
      </c>
      <c r="G57" s="144">
        <v>1.778</v>
      </c>
      <c r="H57" s="144">
        <v>0.19009999999999999</v>
      </c>
      <c r="I57" s="144">
        <v>0.72150000000000003</v>
      </c>
      <c r="J57" s="144"/>
    </row>
    <row r="58" spans="1:10" x14ac:dyDescent="0.25">
      <c r="A58" s="144" t="s">
        <v>7861</v>
      </c>
      <c r="B58" s="144" t="s">
        <v>7862</v>
      </c>
      <c r="C58" s="144">
        <v>431.5</v>
      </c>
      <c r="D58" s="144" t="s">
        <v>7863</v>
      </c>
      <c r="E58" s="144">
        <v>10.14</v>
      </c>
      <c r="F58" s="144">
        <v>42.78</v>
      </c>
      <c r="G58" s="144">
        <v>1.7769999999999999</v>
      </c>
      <c r="H58" s="144">
        <v>0.18940000000000001</v>
      </c>
      <c r="I58" s="144">
        <v>0.71989999999999998</v>
      </c>
      <c r="J58" s="144"/>
    </row>
    <row r="59" spans="1:10" x14ac:dyDescent="0.25">
      <c r="A59" s="144" t="s">
        <v>7864</v>
      </c>
      <c r="B59" s="144" t="s">
        <v>7865</v>
      </c>
      <c r="C59" s="144">
        <v>431.2</v>
      </c>
      <c r="D59" s="144" t="s">
        <v>7866</v>
      </c>
      <c r="E59" s="144">
        <v>10.24</v>
      </c>
      <c r="F59" s="144">
        <v>41.82</v>
      </c>
      <c r="G59" s="144">
        <v>1.776</v>
      </c>
      <c r="H59" s="144">
        <v>0.1888</v>
      </c>
      <c r="I59" s="144">
        <v>0.71870000000000001</v>
      </c>
      <c r="J59" s="144"/>
    </row>
    <row r="60" spans="1:10" x14ac:dyDescent="0.25">
      <c r="A60" s="144" t="s">
        <v>7867</v>
      </c>
      <c r="B60" s="144" t="s">
        <v>7868</v>
      </c>
      <c r="C60" s="144">
        <v>431.1</v>
      </c>
      <c r="D60" s="144" t="s">
        <v>7869</v>
      </c>
      <c r="E60" s="144">
        <v>10.58</v>
      </c>
      <c r="F60" s="144">
        <v>40.909999999999997</v>
      </c>
      <c r="G60" s="144">
        <v>1.7749999999999999</v>
      </c>
      <c r="H60" s="144">
        <v>0.18809999999999999</v>
      </c>
      <c r="I60" s="144">
        <v>0.71779999999999999</v>
      </c>
      <c r="J60" s="144"/>
    </row>
    <row r="61" spans="1:10" x14ac:dyDescent="0.25">
      <c r="A61" s="144" t="s">
        <v>7870</v>
      </c>
      <c r="B61" s="144" t="s">
        <v>7871</v>
      </c>
      <c r="C61" s="144">
        <v>430.8</v>
      </c>
      <c r="D61" s="144" t="s">
        <v>7872</v>
      </c>
      <c r="E61" s="144">
        <v>10.84</v>
      </c>
      <c r="F61" s="144">
        <v>40.18</v>
      </c>
      <c r="G61" s="144">
        <v>1.772</v>
      </c>
      <c r="H61" s="144">
        <v>0.18740000000000001</v>
      </c>
      <c r="I61" s="144">
        <v>0.71109999999999995</v>
      </c>
      <c r="J61" s="144"/>
    </row>
    <row r="62" spans="1:10" x14ac:dyDescent="0.25">
      <c r="A62" s="144" t="s">
        <v>7873</v>
      </c>
      <c r="B62" s="144" t="s">
        <v>7874</v>
      </c>
      <c r="C62" s="144">
        <v>430.7</v>
      </c>
      <c r="D62" s="144" t="s">
        <v>7875</v>
      </c>
      <c r="E62" s="144">
        <v>11.16</v>
      </c>
      <c r="F62" s="144">
        <v>39.270000000000003</v>
      </c>
      <c r="G62" s="144">
        <v>1.77</v>
      </c>
      <c r="H62" s="144">
        <v>0.18690000000000001</v>
      </c>
      <c r="I62" s="144">
        <v>0.7087</v>
      </c>
      <c r="J62" s="144"/>
    </row>
    <row r="63" spans="1:10" x14ac:dyDescent="0.25">
      <c r="A63" s="144" t="s">
        <v>7876</v>
      </c>
      <c r="B63" s="144" t="s">
        <v>7877</v>
      </c>
      <c r="C63" s="144">
        <v>430.6</v>
      </c>
      <c r="D63" s="144" t="s">
        <v>7878</v>
      </c>
      <c r="E63" s="144">
        <v>11.27</v>
      </c>
      <c r="F63" s="144">
        <v>38.56</v>
      </c>
      <c r="G63" s="144">
        <v>1.768</v>
      </c>
      <c r="H63" s="144">
        <v>0.18590000000000001</v>
      </c>
      <c r="I63" s="144">
        <v>0.69640000000000002</v>
      </c>
      <c r="J63" s="144"/>
    </row>
    <row r="64" spans="1:10" x14ac:dyDescent="0.25">
      <c r="A64" s="144" t="s">
        <v>7879</v>
      </c>
      <c r="B64" s="144" t="s">
        <v>7880</v>
      </c>
      <c r="C64" s="144">
        <v>430.1</v>
      </c>
      <c r="D64" s="144" t="s">
        <v>7881</v>
      </c>
      <c r="E64" s="144">
        <v>11.55</v>
      </c>
      <c r="F64" s="144">
        <v>37.659999999999997</v>
      </c>
      <c r="G64" s="144">
        <v>1.762</v>
      </c>
      <c r="H64" s="144">
        <v>0.18509999999999999</v>
      </c>
      <c r="I64" s="144">
        <v>0.69389999999999996</v>
      </c>
      <c r="J64" s="144"/>
    </row>
    <row r="65" spans="1:10" x14ac:dyDescent="0.25">
      <c r="A65" s="144" t="s">
        <v>7882</v>
      </c>
      <c r="B65" s="144" t="s">
        <v>7883</v>
      </c>
      <c r="C65" s="144">
        <v>429.6</v>
      </c>
      <c r="D65" s="144" t="s">
        <v>7884</v>
      </c>
      <c r="E65" s="144">
        <v>12.05</v>
      </c>
      <c r="F65" s="144">
        <v>36.15</v>
      </c>
      <c r="G65" s="144">
        <v>1.76</v>
      </c>
      <c r="H65" s="144">
        <v>0.18310000000000001</v>
      </c>
      <c r="I65" s="144">
        <v>0.68720000000000003</v>
      </c>
      <c r="J65" s="144"/>
    </row>
    <row r="66" spans="1:10" x14ac:dyDescent="0.25">
      <c r="A66" s="144" t="s">
        <v>7885</v>
      </c>
      <c r="B66" s="144" t="s">
        <v>7883</v>
      </c>
      <c r="C66" s="144">
        <v>429.6</v>
      </c>
      <c r="D66" s="144" t="s">
        <v>7884</v>
      </c>
      <c r="E66" s="144">
        <v>12.05</v>
      </c>
      <c r="F66" s="144">
        <v>36.15</v>
      </c>
      <c r="G66" s="144">
        <v>1.76</v>
      </c>
      <c r="H66" s="144">
        <v>0.18310000000000001</v>
      </c>
      <c r="I66" s="144">
        <v>0.68720000000000003</v>
      </c>
      <c r="J66" s="144"/>
    </row>
    <row r="67" spans="1:10" x14ac:dyDescent="0.25">
      <c r="A67" s="144" t="s">
        <v>7886</v>
      </c>
      <c r="B67" s="144" t="s">
        <v>7887</v>
      </c>
      <c r="C67" s="144">
        <v>429.5</v>
      </c>
      <c r="D67" s="144" t="s">
        <v>7888</v>
      </c>
      <c r="E67" s="144">
        <v>12.5</v>
      </c>
      <c r="F67" s="144">
        <v>35.06</v>
      </c>
      <c r="G67" s="144">
        <v>1.7569999999999999</v>
      </c>
      <c r="H67" s="144">
        <v>0.18279999999999999</v>
      </c>
      <c r="I67" s="144">
        <v>0.6855</v>
      </c>
      <c r="J67" s="144"/>
    </row>
    <row r="68" spans="1:10" x14ac:dyDescent="0.25">
      <c r="A68" s="144" t="s">
        <v>7889</v>
      </c>
      <c r="B68" s="144" t="s">
        <v>7887</v>
      </c>
      <c r="C68" s="144">
        <v>429.5</v>
      </c>
      <c r="D68" s="144" t="s">
        <v>7888</v>
      </c>
      <c r="E68" s="144">
        <v>12.5</v>
      </c>
      <c r="F68" s="144">
        <v>35.06</v>
      </c>
      <c r="G68" s="144">
        <v>1.7569999999999999</v>
      </c>
      <c r="H68" s="144">
        <v>0.18279999999999999</v>
      </c>
      <c r="I68" s="144">
        <v>0.6855</v>
      </c>
      <c r="J68" s="144"/>
    </row>
    <row r="69" spans="1:10" x14ac:dyDescent="0.25">
      <c r="A69" s="144" t="s">
        <v>7890</v>
      </c>
      <c r="B69" s="144" t="s">
        <v>7891</v>
      </c>
      <c r="C69" s="144">
        <v>429.3</v>
      </c>
      <c r="D69" s="144" t="s">
        <v>7892</v>
      </c>
      <c r="E69" s="144">
        <v>12.53</v>
      </c>
      <c r="F69" s="144">
        <v>34.64</v>
      </c>
      <c r="G69" s="144">
        <v>1.754</v>
      </c>
      <c r="H69" s="144">
        <v>0.18240000000000001</v>
      </c>
      <c r="I69" s="144">
        <v>0.68120000000000003</v>
      </c>
      <c r="J69" s="144"/>
    </row>
    <row r="70" spans="1:10" x14ac:dyDescent="0.25">
      <c r="A70" s="144" t="s">
        <v>7893</v>
      </c>
      <c r="B70" s="144" t="s">
        <v>7891</v>
      </c>
      <c r="C70" s="144">
        <v>429.3</v>
      </c>
      <c r="D70" s="144" t="s">
        <v>7892</v>
      </c>
      <c r="E70" s="144">
        <v>12.53</v>
      </c>
      <c r="F70" s="144">
        <v>34.64</v>
      </c>
      <c r="G70" s="144">
        <v>1.754</v>
      </c>
      <c r="H70" s="144">
        <v>0.18240000000000001</v>
      </c>
      <c r="I70" s="144">
        <v>0.68120000000000003</v>
      </c>
      <c r="J70" s="144"/>
    </row>
    <row r="71" spans="1:10" x14ac:dyDescent="0.25">
      <c r="A71" s="144" t="s">
        <v>7894</v>
      </c>
      <c r="B71" s="144" t="s">
        <v>7895</v>
      </c>
      <c r="C71" s="144">
        <v>428.6</v>
      </c>
      <c r="D71" s="144" t="s">
        <v>7896</v>
      </c>
      <c r="E71" s="144">
        <v>14.86</v>
      </c>
      <c r="F71" s="144">
        <v>29.37</v>
      </c>
      <c r="G71" s="144">
        <v>1.752</v>
      </c>
      <c r="H71" s="144">
        <v>0.1822</v>
      </c>
      <c r="I71" s="144">
        <v>0.67579999999999996</v>
      </c>
      <c r="J71" s="144"/>
    </row>
    <row r="72" spans="1:10" x14ac:dyDescent="0.25">
      <c r="A72" s="144" t="s">
        <v>7897</v>
      </c>
      <c r="B72" s="144" t="s">
        <v>7895</v>
      </c>
      <c r="C72" s="144">
        <v>428.6</v>
      </c>
      <c r="D72" s="144" t="s">
        <v>7896</v>
      </c>
      <c r="E72" s="144">
        <v>14.86</v>
      </c>
      <c r="F72" s="144">
        <v>29.37</v>
      </c>
      <c r="G72" s="144">
        <v>1.752</v>
      </c>
      <c r="H72" s="144">
        <v>0.1822</v>
      </c>
      <c r="I72" s="144">
        <v>0.67579999999999996</v>
      </c>
      <c r="J72" s="144"/>
    </row>
    <row r="73" spans="1:10" x14ac:dyDescent="0.25">
      <c r="A73" s="144" t="s">
        <v>7898</v>
      </c>
      <c r="B73" s="144" t="s">
        <v>7899</v>
      </c>
      <c r="C73" s="144">
        <v>428.2</v>
      </c>
      <c r="D73" s="144" t="s">
        <v>7900</v>
      </c>
      <c r="E73" s="144">
        <v>14.98</v>
      </c>
      <c r="F73" s="144">
        <v>29.09</v>
      </c>
      <c r="G73" s="144">
        <v>1.752</v>
      </c>
      <c r="H73" s="144">
        <v>0.182</v>
      </c>
      <c r="I73" s="144">
        <v>0.66080000000000005</v>
      </c>
      <c r="J73" s="144"/>
    </row>
    <row r="74" spans="1:10" x14ac:dyDescent="0.25">
      <c r="A74" s="144" t="s">
        <v>7901</v>
      </c>
      <c r="B74" s="144" t="s">
        <v>7899</v>
      </c>
      <c r="C74" s="144">
        <v>428.2</v>
      </c>
      <c r="D74" s="144" t="s">
        <v>7900</v>
      </c>
      <c r="E74" s="144">
        <v>14.98</v>
      </c>
      <c r="F74" s="144">
        <v>29.09</v>
      </c>
      <c r="G74" s="144">
        <v>1.752</v>
      </c>
      <c r="H74" s="144">
        <v>0.182</v>
      </c>
      <c r="I74" s="144">
        <v>0.66080000000000005</v>
      </c>
      <c r="J74" s="144"/>
    </row>
    <row r="75" spans="1:10" x14ac:dyDescent="0.25">
      <c r="A75" s="144" t="s">
        <v>7902</v>
      </c>
      <c r="B75" s="144" t="s">
        <v>7903</v>
      </c>
      <c r="C75" s="144">
        <v>427.2</v>
      </c>
      <c r="D75" s="144" t="s">
        <v>7904</v>
      </c>
      <c r="E75" s="144">
        <v>15.55</v>
      </c>
      <c r="F75" s="144">
        <v>27.85</v>
      </c>
      <c r="G75" s="144">
        <v>1.7470000000000001</v>
      </c>
      <c r="H75" s="144">
        <v>0.17979999999999999</v>
      </c>
      <c r="I75" s="144">
        <v>0.63959999999999995</v>
      </c>
      <c r="J75" s="144"/>
    </row>
    <row r="76" spans="1:10" x14ac:dyDescent="0.25">
      <c r="A76" s="144"/>
      <c r="B76" s="144"/>
      <c r="C76" s="144"/>
      <c r="D76" s="144"/>
      <c r="E76" s="144"/>
      <c r="F76" s="144"/>
      <c r="G76" s="144"/>
      <c r="H76" s="144"/>
      <c r="I76" s="144"/>
      <c r="J76" s="144"/>
    </row>
    <row r="77" spans="1:10" x14ac:dyDescent="0.25">
      <c r="A77" s="144" t="s">
        <v>82</v>
      </c>
      <c r="B77" s="144"/>
      <c r="C77" s="144"/>
      <c r="D77" s="144"/>
      <c r="E77" s="144"/>
      <c r="F77" s="144"/>
      <c r="G77" s="144"/>
      <c r="H77" s="144"/>
      <c r="I77" s="144"/>
      <c r="J77" s="144"/>
    </row>
    <row r="78" spans="1:10" x14ac:dyDescent="0.25">
      <c r="A78" s="144" t="s">
        <v>7905</v>
      </c>
      <c r="B78" s="144"/>
      <c r="C78" s="144"/>
      <c r="D78" s="144"/>
      <c r="E78" s="144"/>
      <c r="F78" s="144"/>
      <c r="G78" s="144"/>
      <c r="H78" s="144"/>
      <c r="I78" s="144"/>
      <c r="J78" s="144"/>
    </row>
    <row r="79" spans="1:10" x14ac:dyDescent="0.25">
      <c r="A79" s="144" t="s">
        <v>7906</v>
      </c>
      <c r="B79" s="144"/>
      <c r="C79" s="144"/>
      <c r="D79" s="144"/>
      <c r="E79" s="144"/>
      <c r="F79" s="144"/>
      <c r="G79" s="144"/>
      <c r="H79" s="144"/>
      <c r="I79" s="144"/>
      <c r="J79" s="144"/>
    </row>
    <row r="80" spans="1:10" x14ac:dyDescent="0.25">
      <c r="A80" s="144" t="s">
        <v>7907</v>
      </c>
      <c r="B80" s="144" t="s">
        <v>7908</v>
      </c>
      <c r="C80" s="144"/>
      <c r="D80" s="144"/>
      <c r="E80" s="144"/>
      <c r="F80" s="144"/>
      <c r="G80" s="144"/>
      <c r="H80" s="144"/>
      <c r="I80" s="144"/>
      <c r="J80" s="144"/>
    </row>
    <row r="81" spans="1:10" x14ac:dyDescent="0.25">
      <c r="A81" s="144" t="s">
        <v>7909</v>
      </c>
      <c r="B81" s="144" t="s">
        <v>7910</v>
      </c>
      <c r="C81" s="144"/>
      <c r="D81" s="144"/>
      <c r="E81" s="144"/>
      <c r="F81" s="144"/>
      <c r="G81" s="144"/>
      <c r="H81" s="144"/>
      <c r="I81" s="144"/>
      <c r="J81" s="144"/>
    </row>
    <row r="82" spans="1:10" x14ac:dyDescent="0.25">
      <c r="A82" s="144" t="s">
        <v>7911</v>
      </c>
      <c r="B82" s="144" t="s">
        <v>7912</v>
      </c>
      <c r="C82" s="144"/>
      <c r="D82" s="144"/>
      <c r="E82" s="144"/>
      <c r="F82" s="144"/>
      <c r="G82" s="144"/>
      <c r="H82" s="144"/>
      <c r="I82" s="144"/>
      <c r="J82" s="144"/>
    </row>
    <row r="83" spans="1:10" x14ac:dyDescent="0.25">
      <c r="A83" s="144" t="s">
        <v>7913</v>
      </c>
      <c r="B83" s="144" t="s">
        <v>7914</v>
      </c>
      <c r="C83" s="144"/>
      <c r="D83" s="144"/>
      <c r="E83" s="144"/>
      <c r="F83" s="144"/>
      <c r="G83" s="144"/>
      <c r="H83" s="144"/>
      <c r="I83" s="144"/>
      <c r="J83" s="144"/>
    </row>
    <row r="84" spans="1:10" x14ac:dyDescent="0.25">
      <c r="A84" s="144" t="s">
        <v>7915</v>
      </c>
      <c r="B84" s="144" t="s">
        <v>7916</v>
      </c>
      <c r="C84" s="144"/>
      <c r="D84" s="144"/>
      <c r="E84" s="144"/>
      <c r="F84" s="144"/>
      <c r="G84" s="144"/>
      <c r="H84" s="144"/>
      <c r="I84" s="144"/>
      <c r="J84" s="144"/>
    </row>
    <row r="85" spans="1:10" x14ac:dyDescent="0.25">
      <c r="A85" s="144" t="s">
        <v>7917</v>
      </c>
      <c r="B85" s="144" t="s">
        <v>7918</v>
      </c>
      <c r="C85" s="144"/>
      <c r="D85" s="144"/>
      <c r="E85" s="144"/>
      <c r="F85" s="144"/>
      <c r="G85" s="144"/>
      <c r="H85" s="144"/>
      <c r="I85" s="144"/>
      <c r="J85" s="144"/>
    </row>
    <row r="86" spans="1:10" x14ac:dyDescent="0.25">
      <c r="A86" s="144" t="s">
        <v>7919</v>
      </c>
      <c r="B86" s="144"/>
      <c r="C86" s="144"/>
      <c r="D86" s="144"/>
      <c r="E86" s="144"/>
      <c r="F86" s="144"/>
      <c r="G86" s="144"/>
      <c r="H86" s="144"/>
      <c r="I86" s="144"/>
      <c r="J86" s="144"/>
    </row>
    <row r="87" spans="1:10" x14ac:dyDescent="0.25">
      <c r="A87" s="144" t="s">
        <v>7920</v>
      </c>
      <c r="B87" s="144" t="s">
        <v>7921</v>
      </c>
      <c r="C87" s="144"/>
      <c r="D87" s="144"/>
      <c r="E87" s="144"/>
      <c r="F87" s="144"/>
      <c r="G87" s="144"/>
      <c r="H87" s="144"/>
      <c r="I87" s="144"/>
      <c r="J87" s="144"/>
    </row>
    <row r="88" spans="1:10" x14ac:dyDescent="0.25">
      <c r="A88" s="144" t="s">
        <v>7922</v>
      </c>
      <c r="B88" s="144" t="s">
        <v>7923</v>
      </c>
      <c r="C88" s="144"/>
      <c r="D88" s="144"/>
      <c r="E88" s="144"/>
      <c r="F88" s="144"/>
      <c r="G88" s="144"/>
      <c r="H88" s="144"/>
      <c r="I88" s="144"/>
      <c r="J88" s="144"/>
    </row>
    <row r="89" spans="1:10" x14ac:dyDescent="0.25">
      <c r="A89" s="144" t="s">
        <v>7924</v>
      </c>
      <c r="B89" s="144" t="s">
        <v>7925</v>
      </c>
      <c r="C89" s="144"/>
      <c r="D89" s="144"/>
      <c r="E89" s="144"/>
      <c r="F89" s="144"/>
      <c r="G89" s="144"/>
      <c r="H89" s="144"/>
      <c r="I89" s="144"/>
      <c r="J89" s="144"/>
    </row>
    <row r="90" spans="1:10" x14ac:dyDescent="0.25">
      <c r="A90" s="144" t="s">
        <v>7926</v>
      </c>
      <c r="B90" s="144" t="s">
        <v>7927</v>
      </c>
      <c r="C90" s="144"/>
      <c r="D90" s="144"/>
      <c r="E90" s="144"/>
      <c r="F90" s="144"/>
      <c r="G90" s="144"/>
      <c r="H90" s="144"/>
      <c r="I90" s="144"/>
      <c r="J90" s="144"/>
    </row>
    <row r="91" spans="1:10" x14ac:dyDescent="0.25">
      <c r="A91" s="144" t="s">
        <v>7928</v>
      </c>
      <c r="B91" s="144" t="s">
        <v>7929</v>
      </c>
      <c r="C91" s="144"/>
      <c r="D91" s="144"/>
      <c r="E91" s="144"/>
      <c r="F91" s="144"/>
      <c r="G91" s="144"/>
      <c r="H91" s="144"/>
      <c r="I91" s="144"/>
      <c r="J91" s="144"/>
    </row>
    <row r="92" spans="1:10" x14ac:dyDescent="0.25">
      <c r="A92" s="144" t="s">
        <v>7930</v>
      </c>
      <c r="B92" s="144" t="s">
        <v>7931</v>
      </c>
      <c r="C92" s="144"/>
      <c r="D92" s="144"/>
      <c r="E92" s="144"/>
      <c r="F92" s="144"/>
      <c r="G92" s="144"/>
      <c r="H92" s="144"/>
      <c r="I92" s="144"/>
      <c r="J92" s="144"/>
    </row>
    <row r="93" spans="1:10" x14ac:dyDescent="0.25">
      <c r="A93" s="144" t="s">
        <v>7932</v>
      </c>
      <c r="B93" s="144"/>
      <c r="C93" s="144"/>
      <c r="D93" s="144"/>
      <c r="E93" s="144"/>
      <c r="F93" s="144"/>
      <c r="G93" s="144"/>
      <c r="H93" s="144"/>
      <c r="I93" s="144"/>
      <c r="J93" s="144"/>
    </row>
    <row r="94" spans="1:10" x14ac:dyDescent="0.25">
      <c r="A94" s="144" t="s">
        <v>7933</v>
      </c>
      <c r="B94" s="144" t="s">
        <v>7934</v>
      </c>
      <c r="C94" s="144"/>
      <c r="D94" s="144"/>
      <c r="E94" s="144"/>
      <c r="F94" s="144"/>
      <c r="G94" s="144"/>
      <c r="H94" s="144"/>
      <c r="I94" s="144"/>
      <c r="J94" s="144"/>
    </row>
    <row r="95" spans="1:10" x14ac:dyDescent="0.25">
      <c r="A95" s="144" t="s">
        <v>7935</v>
      </c>
      <c r="B95" s="144" t="s">
        <v>7936</v>
      </c>
      <c r="C95" s="144"/>
      <c r="D95" s="144"/>
      <c r="E95" s="144"/>
      <c r="F95" s="144"/>
      <c r="G95" s="144"/>
      <c r="H95" s="144"/>
      <c r="I95" s="144"/>
      <c r="J95" s="144"/>
    </row>
    <row r="96" spans="1:10" x14ac:dyDescent="0.25">
      <c r="A96" s="144" t="s">
        <v>7937</v>
      </c>
      <c r="B96" s="144" t="s">
        <v>7938</v>
      </c>
      <c r="C96" s="144"/>
      <c r="D96" s="144"/>
      <c r="E96" s="144"/>
      <c r="F96" s="144"/>
      <c r="G96" s="144"/>
      <c r="H96" s="144"/>
      <c r="I96" s="144"/>
      <c r="J96" s="144"/>
    </row>
    <row r="97" spans="1:10" x14ac:dyDescent="0.25">
      <c r="A97" s="144" t="s">
        <v>7939</v>
      </c>
      <c r="B97" s="144" t="s">
        <v>7940</v>
      </c>
      <c r="C97" s="144"/>
      <c r="D97" s="144"/>
      <c r="E97" s="144"/>
      <c r="F97" s="144"/>
      <c r="G97" s="144"/>
      <c r="H97" s="144"/>
      <c r="I97" s="144"/>
      <c r="J97" s="144"/>
    </row>
    <row r="98" spans="1:10" x14ac:dyDescent="0.25">
      <c r="A98" s="144" t="s">
        <v>7941</v>
      </c>
      <c r="B98" s="144" t="s">
        <v>7942</v>
      </c>
      <c r="C98" s="144"/>
      <c r="D98" s="144"/>
      <c r="E98" s="144"/>
      <c r="F98" s="144"/>
      <c r="G98" s="144"/>
      <c r="H98" s="144"/>
      <c r="I98" s="144"/>
      <c r="J98" s="144"/>
    </row>
    <row r="99" spans="1:10" x14ac:dyDescent="0.25">
      <c r="A99" s="144" t="s">
        <v>7943</v>
      </c>
      <c r="B99" s="144"/>
      <c r="C99" s="144"/>
      <c r="D99" s="144"/>
      <c r="E99" s="144"/>
      <c r="F99" s="144"/>
      <c r="G99" s="144"/>
      <c r="H99" s="144"/>
      <c r="I99" s="144"/>
      <c r="J99" s="144"/>
    </row>
    <row r="100" spans="1:10" x14ac:dyDescent="0.25">
      <c r="A100" s="144" t="s">
        <v>7944</v>
      </c>
      <c r="B100" s="144" t="s">
        <v>7945</v>
      </c>
      <c r="C100" s="144"/>
      <c r="D100" s="144"/>
      <c r="E100" s="144"/>
      <c r="F100" s="144"/>
      <c r="G100" s="144"/>
      <c r="H100" s="144"/>
      <c r="I100" s="144"/>
      <c r="J100" s="144"/>
    </row>
    <row r="101" spans="1:10" x14ac:dyDescent="0.25">
      <c r="A101" s="144" t="s">
        <v>7946</v>
      </c>
      <c r="B101" s="144" t="s">
        <v>7947</v>
      </c>
      <c r="C101" s="144"/>
      <c r="D101" s="144"/>
      <c r="E101" s="144"/>
      <c r="F101" s="144"/>
      <c r="G101" s="144"/>
      <c r="H101" s="144"/>
      <c r="I101" s="144"/>
      <c r="J101" s="144"/>
    </row>
    <row r="102" spans="1:10" x14ac:dyDescent="0.25">
      <c r="A102" s="144" t="s">
        <v>7948</v>
      </c>
      <c r="B102" s="144" t="s">
        <v>7949</v>
      </c>
      <c r="C102" s="144"/>
      <c r="D102" s="144"/>
      <c r="E102" s="144"/>
      <c r="F102" s="144"/>
      <c r="G102" s="144"/>
      <c r="H102" s="144"/>
      <c r="I102" s="144"/>
      <c r="J102" s="144"/>
    </row>
    <row r="103" spans="1:10" x14ac:dyDescent="0.25">
      <c r="A103" s="144" t="s">
        <v>7950</v>
      </c>
      <c r="B103" s="144" t="s">
        <v>7951</v>
      </c>
      <c r="C103" s="144"/>
      <c r="D103" s="144"/>
      <c r="E103" s="144"/>
      <c r="F103" s="144"/>
      <c r="G103" s="144"/>
      <c r="H103" s="144"/>
      <c r="I103" s="144"/>
      <c r="J103" s="144"/>
    </row>
    <row r="104" spans="1:10" x14ac:dyDescent="0.25">
      <c r="A104" s="144" t="s">
        <v>7952</v>
      </c>
      <c r="B104" s="144" t="s">
        <v>7953</v>
      </c>
      <c r="C104" s="144"/>
      <c r="D104" s="144"/>
      <c r="E104" s="144"/>
      <c r="F104" s="144"/>
      <c r="G104" s="144"/>
      <c r="H104" s="144"/>
      <c r="I104" s="144"/>
      <c r="J104" s="144"/>
    </row>
    <row r="105" spans="1:10" x14ac:dyDescent="0.25">
      <c r="A105" s="144" t="s">
        <v>7954</v>
      </c>
      <c r="B105" s="144" t="s">
        <v>7955</v>
      </c>
      <c r="C105" s="144"/>
      <c r="D105" s="144"/>
      <c r="E105" s="144"/>
      <c r="F105" s="144"/>
      <c r="G105" s="144"/>
      <c r="H105" s="144"/>
      <c r="I105" s="144"/>
      <c r="J105" s="144"/>
    </row>
    <row r="106" spans="1:10" x14ac:dyDescent="0.25">
      <c r="A106" s="144" t="s">
        <v>7956</v>
      </c>
      <c r="B106" s="144"/>
      <c r="C106" s="144"/>
      <c r="D106" s="144"/>
      <c r="E106" s="144"/>
      <c r="F106" s="144"/>
      <c r="G106" s="144"/>
      <c r="H106" s="144"/>
      <c r="I106" s="144"/>
      <c r="J106" s="14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CarteraUPM2022(MSA)</vt:lpstr>
      <vt:lpstr>DATOS EN BASE DIARIA</vt:lpstr>
      <vt:lpstr>PONDERACION R CALMAR</vt:lpstr>
      <vt:lpstr>Limitacion Garantías</vt:lpstr>
      <vt:lpstr>OPTIMIZACION IN SAMPLE</vt:lpstr>
      <vt:lpstr>WALKFORWARD</vt:lpstr>
      <vt:lpstr>TRADES</vt:lpstr>
      <vt:lpstr>ESTADISTICAS CARTERA ARYSA MM</vt:lpstr>
      <vt:lpstr>ANALISIS DE MONTECARLO</vt:lpstr>
      <vt:lpstr>FINAL PROFILE</vt:lpstr>
    </vt:vector>
  </TitlesOfParts>
  <Company>www.centor.mx.gd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CPM</dc:creator>
  <cp:lastModifiedBy>Fernando García</cp:lastModifiedBy>
  <cp:lastPrinted>2011-04-18T13:00:44Z</cp:lastPrinted>
  <dcterms:created xsi:type="dcterms:W3CDTF">2011-04-14T19:58:15Z</dcterms:created>
  <dcterms:modified xsi:type="dcterms:W3CDTF">2022-06-11T11:24:13Z</dcterms:modified>
</cp:coreProperties>
</file>